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drawings/drawing7.xml" ContentType="application/vnd.openxmlformats-officedocument.drawing+xml"/>
  <Override PartName="/xl/ctrlProps/ctrlProp7.xml" ContentType="application/vnd.ms-excel.controlproperties+xml"/>
  <Override PartName="/xl/ctrlProps/ctrlProp8.xml" ContentType="application/vnd.ms-excel.controlproperties+xml"/>
  <Override PartName="/xl/comments4.xml" ContentType="application/vnd.openxmlformats-officedocument.spreadsheetml.comments+xml"/>
  <Override PartName="/xl/drawings/drawing8.xml" ContentType="application/vnd.openxmlformats-officedocument.drawing+xml"/>
  <Override PartName="/xl/ctrlProps/ctrlProp9.xml" ContentType="application/vnd.ms-excel.controlproperties+xml"/>
  <Override PartName="/xl/ctrlProps/ctrlProp10.xml" ContentType="application/vnd.ms-excel.controlpropertie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Munka\Korosztályos Budapest és Vidék Bajnokság\Korosztályos BP és VIDÉK Bajnokság - 2026\Budapest\"/>
    </mc:Choice>
  </mc:AlternateContent>
  <xr:revisionPtr revIDLastSave="0" documentId="13_ncr:1_{7240FD70-54FA-4BEC-BC8A-68499FDF6552}" xr6:coauthVersionLast="47" xr6:coauthVersionMax="47" xr10:uidLastSave="{00000000-0000-0000-0000-000000000000}"/>
  <bookViews>
    <workbookView xWindow="-108" yWindow="-108" windowWidth="23256" windowHeight="13176" xr2:uid="{30E65FC4-575D-4157-85DA-7E56E1154948}"/>
  </bookViews>
  <sheets>
    <sheet name="L12_Tábla" sheetId="7" r:id="rId1"/>
    <sheet name="L14_Tábla" sheetId="1" r:id="rId2"/>
    <sheet name="L16_Tábla" sheetId="6" r:id="rId3"/>
    <sheet name="L18_Tábla" sheetId="3" r:id="rId4"/>
    <sheet name="F12_Tábla" sheetId="8" r:id="rId5"/>
    <sheet name="F14_Tábla" sheetId="13" r:id="rId6"/>
    <sheet name="F16_Tábla" sheetId="9" r:id="rId7"/>
    <sheet name="F18_Tábla" sheetId="12" r:id="rId8"/>
  </sheets>
  <externalReferences>
    <externalReference r:id="rId9"/>
    <externalReference r:id="rId10"/>
  </externalReferences>
  <definedNames>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Area" localSheetId="4">F12_Tábla!$A$1:$R$62</definedName>
    <definedName name="_xlnm.Print_Area" localSheetId="5">F14_Tábla!$A$1:$R$57</definedName>
    <definedName name="_xlnm.Print_Area" localSheetId="6">F16_Tábla!$A$1:$R$57</definedName>
    <definedName name="_xlnm.Print_Area" localSheetId="7">F18_Tábla!$A$1:$R$57</definedName>
    <definedName name="_xlnm.Print_Area" localSheetId="0">L12_Tábla!$A$1:$M$41</definedName>
    <definedName name="_xlnm.Print_Area" localSheetId="1">L14_Tábla!$A$1:$R$62</definedName>
    <definedName name="_xlnm.Print_Area" localSheetId="2">L16_Tábla!$A$1:$M$41</definedName>
    <definedName name="_xlnm.Print_Area" localSheetId="3">L18_Tábla!$A$1:$M$41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7" i="13" l="1"/>
  <c r="F53" i="13" s="1"/>
  <c r="I37" i="13"/>
  <c r="G37" i="13"/>
  <c r="D37" i="13"/>
  <c r="C37" i="13"/>
  <c r="B37" i="13"/>
  <c r="K36" i="13"/>
  <c r="M34" i="13" s="1"/>
  <c r="O30" i="13" s="1"/>
  <c r="Q22" i="13" s="1"/>
  <c r="I35" i="13"/>
  <c r="G35" i="13"/>
  <c r="D35" i="13"/>
  <c r="C35" i="13"/>
  <c r="B35" i="13"/>
  <c r="I33" i="13"/>
  <c r="G33" i="13"/>
  <c r="D33" i="13"/>
  <c r="C33" i="13"/>
  <c r="B33" i="13"/>
  <c r="K32" i="13"/>
  <c r="I31" i="13"/>
  <c r="G31" i="13"/>
  <c r="D31" i="13"/>
  <c r="C31" i="13"/>
  <c r="B31" i="13"/>
  <c r="I29" i="13"/>
  <c r="G29" i="13"/>
  <c r="D29" i="13"/>
  <c r="C29" i="13"/>
  <c r="B29" i="13"/>
  <c r="K28" i="13"/>
  <c r="M26" i="13" s="1"/>
  <c r="I27" i="13"/>
  <c r="G27" i="13"/>
  <c r="D27" i="13"/>
  <c r="C27" i="13"/>
  <c r="B27" i="13"/>
  <c r="I25" i="13"/>
  <c r="G25" i="13"/>
  <c r="D25" i="13"/>
  <c r="C25" i="13"/>
  <c r="B25" i="13"/>
  <c r="K24" i="13"/>
  <c r="I23" i="13"/>
  <c r="G23" i="13"/>
  <c r="D23" i="13"/>
  <c r="C23" i="13"/>
  <c r="B23" i="13"/>
  <c r="I21" i="13"/>
  <c r="G21" i="13"/>
  <c r="D21" i="13"/>
  <c r="C21" i="13"/>
  <c r="B21" i="13"/>
  <c r="K20" i="13"/>
  <c r="I19" i="13"/>
  <c r="G19" i="13"/>
  <c r="D19" i="13"/>
  <c r="C19" i="13"/>
  <c r="B19" i="13"/>
  <c r="M18" i="13"/>
  <c r="I17" i="13"/>
  <c r="G17" i="13"/>
  <c r="D17" i="13"/>
  <c r="C17" i="13"/>
  <c r="B17" i="13"/>
  <c r="U16" i="13"/>
  <c r="K16" i="13"/>
  <c r="U15" i="13"/>
  <c r="I15" i="13"/>
  <c r="G15" i="13"/>
  <c r="D15" i="13"/>
  <c r="C15" i="13"/>
  <c r="B15" i="13"/>
  <c r="U14" i="13"/>
  <c r="U13" i="13"/>
  <c r="I13" i="13"/>
  <c r="G13" i="13"/>
  <c r="D13" i="13"/>
  <c r="C13" i="13"/>
  <c r="B13" i="13"/>
  <c r="U12" i="13"/>
  <c r="K12" i="13"/>
  <c r="U11" i="13"/>
  <c r="I11" i="13"/>
  <c r="G11" i="13"/>
  <c r="D11" i="13"/>
  <c r="C11" i="13"/>
  <c r="B11" i="13"/>
  <c r="U10" i="13"/>
  <c r="U9" i="13"/>
  <c r="I9" i="13"/>
  <c r="G9" i="13"/>
  <c r="D9" i="13"/>
  <c r="C9" i="13"/>
  <c r="B9" i="13"/>
  <c r="U8" i="13"/>
  <c r="K8" i="13"/>
  <c r="M10" i="13" s="1"/>
  <c r="O14" i="13" s="1"/>
  <c r="U7" i="13"/>
  <c r="I7" i="13"/>
  <c r="G7" i="13"/>
  <c r="D7" i="13"/>
  <c r="C7" i="13"/>
  <c r="B7" i="13"/>
  <c r="Y5" i="13"/>
  <c r="AG1" i="13" s="1"/>
  <c r="R4" i="13"/>
  <c r="O57" i="13" s="1"/>
  <c r="G4" i="13"/>
  <c r="A4" i="13"/>
  <c r="Y3" i="13"/>
  <c r="K6" i="13" s="1"/>
  <c r="R57" i="12"/>
  <c r="F53" i="12" s="1"/>
  <c r="R4" i="12"/>
  <c r="O57" i="12" s="1"/>
  <c r="F52" i="12"/>
  <c r="F51" i="12"/>
  <c r="F50" i="12"/>
  <c r="I37" i="12"/>
  <c r="G37" i="12"/>
  <c r="D37" i="12"/>
  <c r="C37" i="12"/>
  <c r="B37" i="12"/>
  <c r="K36" i="12"/>
  <c r="M34" i="12" s="1"/>
  <c r="O30" i="12" s="1"/>
  <c r="I35" i="12"/>
  <c r="G35" i="12"/>
  <c r="D35" i="12"/>
  <c r="C35" i="12"/>
  <c r="B35" i="12"/>
  <c r="I33" i="12"/>
  <c r="G33" i="12"/>
  <c r="D33" i="12"/>
  <c r="C33" i="12"/>
  <c r="B33" i="12"/>
  <c r="K32" i="12"/>
  <c r="I31" i="12"/>
  <c r="G31" i="12"/>
  <c r="D31" i="12"/>
  <c r="C31" i="12"/>
  <c r="B31" i="12"/>
  <c r="I29" i="12"/>
  <c r="G29" i="12"/>
  <c r="D29" i="12"/>
  <c r="C29" i="12"/>
  <c r="B29" i="12"/>
  <c r="K28" i="12"/>
  <c r="M26" i="12" s="1"/>
  <c r="I27" i="12"/>
  <c r="G27" i="12"/>
  <c r="D27" i="12"/>
  <c r="C27" i="12"/>
  <c r="B27" i="12"/>
  <c r="I25" i="12"/>
  <c r="G25" i="12"/>
  <c r="D25" i="12"/>
  <c r="C25" i="12"/>
  <c r="B25" i="12"/>
  <c r="K24" i="12"/>
  <c r="I23" i="12"/>
  <c r="G23" i="12"/>
  <c r="D23" i="12"/>
  <c r="C23" i="12"/>
  <c r="B23" i="12"/>
  <c r="K8" i="12"/>
  <c r="M10" i="12" s="1"/>
  <c r="O14" i="12" s="1"/>
  <c r="Q22" i="12" s="1"/>
  <c r="I21" i="12"/>
  <c r="G21" i="12"/>
  <c r="D21" i="12"/>
  <c r="C21" i="12"/>
  <c r="B21" i="12"/>
  <c r="K20" i="12"/>
  <c r="I19" i="12"/>
  <c r="G19" i="12"/>
  <c r="D19" i="12"/>
  <c r="C19" i="12"/>
  <c r="B19" i="12"/>
  <c r="M18" i="12"/>
  <c r="I17" i="12"/>
  <c r="G17" i="12"/>
  <c r="D17" i="12"/>
  <c r="C17" i="12"/>
  <c r="B17" i="12"/>
  <c r="U16" i="12"/>
  <c r="K16" i="12"/>
  <c r="U15" i="12"/>
  <c r="I15" i="12"/>
  <c r="G15" i="12"/>
  <c r="D15" i="12"/>
  <c r="C15" i="12"/>
  <c r="B15" i="12"/>
  <c r="U14" i="12"/>
  <c r="U13" i="12"/>
  <c r="I13" i="12"/>
  <c r="G13" i="12"/>
  <c r="D13" i="12"/>
  <c r="C13" i="12"/>
  <c r="B13" i="12"/>
  <c r="U12" i="12"/>
  <c r="U11" i="12"/>
  <c r="I11" i="12"/>
  <c r="G11" i="12"/>
  <c r="D11" i="12"/>
  <c r="C11" i="12"/>
  <c r="B11" i="12"/>
  <c r="U10" i="12"/>
  <c r="U9" i="12"/>
  <c r="I9" i="12"/>
  <c r="G9" i="12"/>
  <c r="D9" i="12"/>
  <c r="C9" i="12"/>
  <c r="B9" i="12"/>
  <c r="U8" i="12"/>
  <c r="U7" i="12"/>
  <c r="I7" i="12"/>
  <c r="G7" i="12"/>
  <c r="D7" i="12"/>
  <c r="C7" i="12"/>
  <c r="B7" i="12"/>
  <c r="Y3" i="12"/>
  <c r="Q6" i="12"/>
  <c r="O6" i="12"/>
  <c r="M6" i="12"/>
  <c r="K6" i="12"/>
  <c r="F6" i="12"/>
  <c r="Y5" i="12"/>
  <c r="AG1" i="12" s="1"/>
  <c r="G4" i="12"/>
  <c r="A4" i="12"/>
  <c r="E2" i="12"/>
  <c r="A1" i="12"/>
  <c r="R57" i="9"/>
  <c r="F50" i="9" s="1"/>
  <c r="F51" i="9"/>
  <c r="I37" i="9"/>
  <c r="G37" i="9"/>
  <c r="F37" i="9"/>
  <c r="D37" i="9"/>
  <c r="C37" i="9"/>
  <c r="B37" i="9"/>
  <c r="K36" i="9"/>
  <c r="M34" i="9" s="1"/>
  <c r="O30" i="9" s="1"/>
  <c r="Q22" i="9" s="1"/>
  <c r="I35" i="9"/>
  <c r="G35" i="9"/>
  <c r="D35" i="9"/>
  <c r="C35" i="9"/>
  <c r="B35" i="9"/>
  <c r="I33" i="9"/>
  <c r="G33" i="9"/>
  <c r="D33" i="9"/>
  <c r="C33" i="9"/>
  <c r="B33" i="9"/>
  <c r="K32" i="9"/>
  <c r="I31" i="9"/>
  <c r="G31" i="9"/>
  <c r="D31" i="9"/>
  <c r="C31" i="9"/>
  <c r="B31" i="9"/>
  <c r="I29" i="9"/>
  <c r="G29" i="9"/>
  <c r="D29" i="9"/>
  <c r="C29" i="9"/>
  <c r="B29" i="9"/>
  <c r="K28" i="9"/>
  <c r="M26" i="9" s="1"/>
  <c r="I27" i="9"/>
  <c r="G27" i="9"/>
  <c r="D27" i="9"/>
  <c r="C27" i="9"/>
  <c r="B27" i="9"/>
  <c r="I25" i="9"/>
  <c r="G25" i="9"/>
  <c r="D25" i="9"/>
  <c r="C25" i="9"/>
  <c r="B25" i="9"/>
  <c r="K24" i="9"/>
  <c r="I23" i="9"/>
  <c r="G23" i="9"/>
  <c r="F23" i="9"/>
  <c r="D23" i="9"/>
  <c r="C23" i="9"/>
  <c r="B23" i="9"/>
  <c r="I21" i="9"/>
  <c r="G21" i="9"/>
  <c r="D21" i="9"/>
  <c r="C21" i="9"/>
  <c r="B21" i="9"/>
  <c r="K20" i="9"/>
  <c r="I19" i="9"/>
  <c r="G19" i="9"/>
  <c r="D19" i="9"/>
  <c r="C19" i="9"/>
  <c r="B19" i="9"/>
  <c r="I17" i="9"/>
  <c r="G17" i="9"/>
  <c r="D17" i="9"/>
  <c r="C17" i="9"/>
  <c r="B17" i="9"/>
  <c r="U16" i="9"/>
  <c r="U15" i="9"/>
  <c r="I15" i="9"/>
  <c r="G15" i="9"/>
  <c r="F15" i="9"/>
  <c r="K16" i="9" s="1"/>
  <c r="M18" i="9" s="1"/>
  <c r="O14" i="9" s="1"/>
  <c r="D15" i="9"/>
  <c r="C15" i="9"/>
  <c r="B15" i="9"/>
  <c r="U14" i="9"/>
  <c r="U13" i="9"/>
  <c r="I13" i="9"/>
  <c r="G13" i="9"/>
  <c r="D13" i="9"/>
  <c r="C13" i="9"/>
  <c r="B13" i="9"/>
  <c r="U12" i="9"/>
  <c r="U11" i="9"/>
  <c r="I11" i="9"/>
  <c r="G11" i="9"/>
  <c r="F11" i="9"/>
  <c r="K12" i="9" s="1"/>
  <c r="D11" i="9"/>
  <c r="C11" i="9"/>
  <c r="B11" i="9"/>
  <c r="U10" i="9"/>
  <c r="U9" i="9"/>
  <c r="I9" i="9"/>
  <c r="G9" i="9"/>
  <c r="D9" i="9"/>
  <c r="C9" i="9"/>
  <c r="B9" i="9"/>
  <c r="U8" i="9"/>
  <c r="U7" i="9"/>
  <c r="I7" i="9"/>
  <c r="G7" i="9"/>
  <c r="F7" i="9"/>
  <c r="K8" i="9"/>
  <c r="M10" i="9" s="1"/>
  <c r="D7" i="9"/>
  <c r="C7" i="9"/>
  <c r="B7" i="9"/>
  <c r="M6" i="9"/>
  <c r="Y5" i="9"/>
  <c r="AH1" i="9" s="1"/>
  <c r="R4" i="9"/>
  <c r="O57" i="9"/>
  <c r="G4" i="9"/>
  <c r="A4" i="9"/>
  <c r="Y3" i="9"/>
  <c r="K6" i="9"/>
  <c r="E2" i="9"/>
  <c r="A1" i="9"/>
  <c r="R62" i="8"/>
  <c r="F56" i="8" s="1"/>
  <c r="F55" i="8"/>
  <c r="I21" i="8"/>
  <c r="G21" i="8"/>
  <c r="F21" i="8"/>
  <c r="D21" i="8"/>
  <c r="C21" i="8"/>
  <c r="B21" i="8"/>
  <c r="K20" i="8"/>
  <c r="I19" i="8"/>
  <c r="G19" i="8"/>
  <c r="D19" i="8"/>
  <c r="C19" i="8"/>
  <c r="B19" i="8"/>
  <c r="M18" i="8"/>
  <c r="I17" i="8"/>
  <c r="G17" i="8"/>
  <c r="F17" i="8"/>
  <c r="D17" i="8"/>
  <c r="C17" i="8"/>
  <c r="B17" i="8"/>
  <c r="U16" i="8"/>
  <c r="U15" i="8"/>
  <c r="I15" i="8"/>
  <c r="G15" i="8"/>
  <c r="F15" i="8"/>
  <c r="K16" i="8" s="1"/>
  <c r="D15" i="8"/>
  <c r="C15" i="8"/>
  <c r="B15" i="8"/>
  <c r="U14" i="8"/>
  <c r="U13" i="8"/>
  <c r="I13" i="8"/>
  <c r="G13" i="8"/>
  <c r="F13" i="8"/>
  <c r="D13" i="8"/>
  <c r="C13" i="8"/>
  <c r="B13" i="8"/>
  <c r="U12" i="8"/>
  <c r="K12" i="8"/>
  <c r="U11" i="8"/>
  <c r="I11" i="8"/>
  <c r="G11" i="8"/>
  <c r="F11" i="8"/>
  <c r="D11" i="8"/>
  <c r="C11" i="8"/>
  <c r="B11" i="8"/>
  <c r="U10" i="8"/>
  <c r="U9" i="8"/>
  <c r="I9" i="8"/>
  <c r="G9" i="8"/>
  <c r="D9" i="8"/>
  <c r="C9" i="8"/>
  <c r="B9" i="8"/>
  <c r="U8" i="8"/>
  <c r="U7" i="8"/>
  <c r="I7" i="8"/>
  <c r="G7" i="8"/>
  <c r="F7" i="8"/>
  <c r="K8" i="8" s="1"/>
  <c r="M10" i="8" s="1"/>
  <c r="O14" i="8" s="1"/>
  <c r="D7" i="8"/>
  <c r="C7" i="8"/>
  <c r="B7" i="8"/>
  <c r="Y5" i="8"/>
  <c r="AB1" i="8" s="1"/>
  <c r="AE1" i="8"/>
  <c r="R4" i="8"/>
  <c r="O62" i="8"/>
  <c r="G4" i="8"/>
  <c r="A4" i="8"/>
  <c r="Y3" i="8"/>
  <c r="M6" i="8"/>
  <c r="E2" i="8"/>
  <c r="AF1" i="8"/>
  <c r="A1" i="8"/>
  <c r="J18" i="7"/>
  <c r="I15" i="7"/>
  <c r="G15" i="7"/>
  <c r="E15" i="7"/>
  <c r="B23" i="7"/>
  <c r="D15" i="7"/>
  <c r="C15" i="7"/>
  <c r="I13" i="7"/>
  <c r="G13" i="7"/>
  <c r="E13" i="7"/>
  <c r="B22" i="7" s="1"/>
  <c r="D13" i="7"/>
  <c r="C13" i="7"/>
  <c r="I11" i="7"/>
  <c r="G11" i="7"/>
  <c r="E11" i="7"/>
  <c r="B21" i="7" s="1"/>
  <c r="H18" i="7"/>
  <c r="D11" i="7"/>
  <c r="C11" i="7"/>
  <c r="I9" i="7"/>
  <c r="G9" i="7"/>
  <c r="E9" i="7"/>
  <c r="B20" i="7" s="1"/>
  <c r="D9" i="7"/>
  <c r="C9" i="7"/>
  <c r="L7" i="7"/>
  <c r="I7" i="7"/>
  <c r="G7" i="7"/>
  <c r="E7" i="7"/>
  <c r="B19" i="7" s="1"/>
  <c r="D7" i="7"/>
  <c r="C7" i="7"/>
  <c r="Y5" i="7"/>
  <c r="AJ1" i="7" s="1"/>
  <c r="L4" i="7"/>
  <c r="K41" i="7"/>
  <c r="E4" i="7"/>
  <c r="A4" i="7"/>
  <c r="Y3" i="7"/>
  <c r="E2" i="7"/>
  <c r="A1" i="7"/>
  <c r="F18" i="6"/>
  <c r="I13" i="6"/>
  <c r="G13" i="6"/>
  <c r="E13" i="6"/>
  <c r="B22" i="6"/>
  <c r="D13" i="6"/>
  <c r="C13" i="6"/>
  <c r="I11" i="6"/>
  <c r="G11" i="6"/>
  <c r="E11" i="6"/>
  <c r="B21" i="6" s="1"/>
  <c r="D11" i="6"/>
  <c r="C11" i="6"/>
  <c r="I9" i="6"/>
  <c r="G9" i="6"/>
  <c r="E9" i="6"/>
  <c r="B20" i="6" s="1"/>
  <c r="D9" i="6"/>
  <c r="C9" i="6"/>
  <c r="I7" i="6"/>
  <c r="G7" i="6"/>
  <c r="E7" i="6"/>
  <c r="B19" i="6" s="1"/>
  <c r="D7" i="6"/>
  <c r="C7" i="6"/>
  <c r="Y5" i="6"/>
  <c r="AI1" i="6" s="1"/>
  <c r="M4" i="6"/>
  <c r="K41" i="6" s="1"/>
  <c r="E4" i="6"/>
  <c r="A4" i="6"/>
  <c r="Y3" i="6"/>
  <c r="E2" i="6"/>
  <c r="AJ1" i="6"/>
  <c r="AF1" i="6"/>
  <c r="AB1" i="6"/>
  <c r="A1" i="6"/>
  <c r="I15" i="3"/>
  <c r="G15" i="3"/>
  <c r="L18" i="3"/>
  <c r="D15" i="3"/>
  <c r="C15" i="3"/>
  <c r="I13" i="3"/>
  <c r="G13" i="3"/>
  <c r="J18" i="3"/>
  <c r="D13" i="3"/>
  <c r="C13" i="3"/>
  <c r="I11" i="3"/>
  <c r="G11" i="3"/>
  <c r="H18" i="3"/>
  <c r="D11" i="3"/>
  <c r="C11" i="3"/>
  <c r="I9" i="3"/>
  <c r="G9" i="3"/>
  <c r="E9" i="3"/>
  <c r="B20" i="3"/>
  <c r="D9" i="3"/>
  <c r="C9" i="3"/>
  <c r="I7" i="3"/>
  <c r="G7" i="3"/>
  <c r="B19" i="3"/>
  <c r="D7" i="3"/>
  <c r="C7" i="3"/>
  <c r="Y5" i="3"/>
  <c r="AK1" i="3" s="1"/>
  <c r="L4" i="3"/>
  <c r="K41" i="3"/>
  <c r="E4" i="3"/>
  <c r="A4" i="3"/>
  <c r="Y3" i="3"/>
  <c r="AH1" i="3"/>
  <c r="A1" i="3"/>
  <c r="R62" i="1"/>
  <c r="F55" i="1"/>
  <c r="F21" i="1"/>
  <c r="F19" i="1"/>
  <c r="K20" i="1" s="1"/>
  <c r="F17" i="1"/>
  <c r="U16" i="1"/>
  <c r="U15" i="1"/>
  <c r="F15" i="1"/>
  <c r="K16" i="1"/>
  <c r="M18" i="1" s="1"/>
  <c r="U14" i="1"/>
  <c r="U13" i="1"/>
  <c r="F13" i="1"/>
  <c r="U12" i="1"/>
  <c r="U11" i="1"/>
  <c r="F11" i="1"/>
  <c r="K12" i="1"/>
  <c r="U10" i="1"/>
  <c r="U9" i="1"/>
  <c r="U8" i="1"/>
  <c r="U7" i="1"/>
  <c r="F7" i="1"/>
  <c r="K8" i="1"/>
  <c r="M10" i="1" s="1"/>
  <c r="O14" i="1" s="1"/>
  <c r="Y5" i="1"/>
  <c r="AH1" i="1" s="1"/>
  <c r="R4" i="1"/>
  <c r="O62" i="1" s="1"/>
  <c r="G4" i="1"/>
  <c r="A4" i="1"/>
  <c r="Y3" i="1"/>
  <c r="F6" i="1" s="1"/>
  <c r="E2" i="1"/>
  <c r="A1" i="1"/>
  <c r="O6" i="9"/>
  <c r="F6" i="9"/>
  <c r="Q6" i="9"/>
  <c r="O6" i="8"/>
  <c r="AD1" i="8"/>
  <c r="AH1" i="8"/>
  <c r="K6" i="8"/>
  <c r="AC1" i="8"/>
  <c r="AG1" i="8"/>
  <c r="F6" i="8"/>
  <c r="L18" i="7"/>
  <c r="F18" i="7"/>
  <c r="H18" i="6"/>
  <c r="J18" i="6"/>
  <c r="AD1" i="1"/>
  <c r="F56" i="1"/>
  <c r="AC1" i="1"/>
  <c r="B22" i="3"/>
  <c r="D18" i="3"/>
  <c r="B21" i="3"/>
  <c r="F18" i="3"/>
  <c r="B23" i="3"/>
  <c r="K6" i="1" l="1"/>
  <c r="AK1" i="7"/>
  <c r="AD1" i="7"/>
  <c r="AG1" i="1"/>
  <c r="M6" i="1"/>
  <c r="AB1" i="3"/>
  <c r="AI1" i="3"/>
  <c r="AC1" i="6"/>
  <c r="AG1" i="6"/>
  <c r="AK1" i="6"/>
  <c r="AE1" i="7"/>
  <c r="AB1" i="9"/>
  <c r="F52" i="9"/>
  <c r="AE1" i="12"/>
  <c r="M6" i="13"/>
  <c r="F50" i="13"/>
  <c r="AG1" i="9"/>
  <c r="AD1" i="3"/>
  <c r="AD1" i="6"/>
  <c r="AH1" i="6"/>
  <c r="AG1" i="7"/>
  <c r="AE1" i="9"/>
  <c r="F53" i="9"/>
  <c r="AB1" i="12"/>
  <c r="AF1" i="12"/>
  <c r="AD1" i="13"/>
  <c r="F51" i="13"/>
  <c r="AD1" i="12"/>
  <c r="AH1" i="12"/>
  <c r="AE1" i="1"/>
  <c r="AF1" i="1"/>
  <c r="AG1" i="3"/>
  <c r="AJ1" i="3"/>
  <c r="AB1" i="1"/>
  <c r="AF1" i="7"/>
  <c r="D18" i="7"/>
  <c r="AC1" i="3"/>
  <c r="AE1" i="3"/>
  <c r="D18" i="6"/>
  <c r="AB1" i="7"/>
  <c r="AH1" i="7"/>
  <c r="AD1" i="9"/>
  <c r="AC1" i="9"/>
  <c r="O6" i="1"/>
  <c r="AF1" i="3"/>
  <c r="AE1" i="6"/>
  <c r="AC1" i="7"/>
  <c r="AI1" i="7"/>
  <c r="AF1" i="9"/>
  <c r="AC1" i="12"/>
  <c r="AH1" i="13"/>
  <c r="O6" i="13"/>
  <c r="AB1" i="13"/>
  <c r="AF1" i="13"/>
  <c r="F6" i="13"/>
  <c r="Q6" i="13"/>
  <c r="F52" i="13"/>
  <c r="AE1" i="13"/>
  <c r="AC1"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9EB37A14-E8FB-4CE4-A27C-A9BF799D5A1D}">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A0FD1C43-C62F-49C6-B175-2EA949D5F663}">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A4940086-0185-4860-A0D0-736A2F7E02D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8E41C384-0DBF-4E62-AD7E-D1EAC750F793}">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3B7A8141-6CAE-415A-8874-B159104EEA94}">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<sst xmlns="http://schemas.openxmlformats.org/spreadsheetml/2006/main" count="817" uniqueCount="125">
  <si>
    <t/>
  </si>
  <si>
    <t>Versenyszám:</t>
  </si>
  <si>
    <t>A</t>
  </si>
  <si>
    <t>Dátum</t>
  </si>
  <si>
    <t>Város</t>
  </si>
  <si>
    <t>Kategória</t>
  </si>
  <si>
    <t>Versenybíró</t>
  </si>
  <si>
    <t>B</t>
  </si>
  <si>
    <t>I</t>
  </si>
  <si>
    <t>St.</t>
  </si>
  <si>
    <t>Rangsor</t>
  </si>
  <si>
    <t>kód</t>
  </si>
  <si>
    <t>Kiem</t>
  </si>
  <si>
    <t>Név</t>
  </si>
  <si>
    <t>Egyesület</t>
  </si>
  <si>
    <t>2. forduló</t>
  </si>
  <si>
    <t>Döntő</t>
  </si>
  <si>
    <t>Győztes</t>
  </si>
  <si>
    <t>II</t>
  </si>
  <si>
    <t>III</t>
  </si>
  <si>
    <t>IV</t>
  </si>
  <si>
    <t>Umpire</t>
  </si>
  <si>
    <t>V</t>
  </si>
  <si>
    <t>X</t>
  </si>
  <si>
    <t>VI</t>
  </si>
  <si>
    <t>VII</t>
  </si>
  <si>
    <t>VIII</t>
  </si>
  <si>
    <t>W</t>
  </si>
  <si>
    <t>XI</t>
  </si>
  <si>
    <t>#</t>
  </si>
  <si>
    <t>Kiemeltek</t>
  </si>
  <si>
    <t>Szerencés Vesztes</t>
  </si>
  <si>
    <t>Helyettesíti</t>
  </si>
  <si>
    <t>Sorsolás időpontja</t>
  </si>
  <si>
    <t>Dátuma</t>
  </si>
  <si>
    <t>1</t>
  </si>
  <si>
    <t>Utolsó elfogadott játékos</t>
  </si>
  <si>
    <t>Utolsó DA</t>
  </si>
  <si>
    <t>2</t>
  </si>
  <si>
    <t>3</t>
  </si>
  <si>
    <t>Sorsoló játékosok</t>
  </si>
  <si>
    <t>4</t>
  </si>
  <si>
    <t>5</t>
  </si>
  <si>
    <t>6</t>
  </si>
  <si>
    <t>Versenybíró aláírása</t>
  </si>
  <si>
    <t>7</t>
  </si>
  <si>
    <t>8</t>
  </si>
  <si>
    <t>Egyéni főtábla</t>
  </si>
  <si>
    <t>CU</t>
  </si>
  <si>
    <t>Elődöntők</t>
  </si>
  <si>
    <t>Pasarét TK II.</t>
  </si>
  <si>
    <t>PG Tenisz</t>
  </si>
  <si>
    <t>2/2</t>
  </si>
  <si>
    <t>2/2(5/4)</t>
  </si>
  <si>
    <t>1 FORDULÓ</t>
  </si>
  <si>
    <t>B - E</t>
  </si>
  <si>
    <t>C - D</t>
  </si>
  <si>
    <t>kiem</t>
  </si>
  <si>
    <t>kódszám</t>
  </si>
  <si>
    <t>Vezetéknév</t>
  </si>
  <si>
    <t>Keresztnév</t>
  </si>
  <si>
    <t>Helyezés</t>
  </si>
  <si>
    <t>Pontszám</t>
  </si>
  <si>
    <t>Bónusz</t>
  </si>
  <si>
    <t>2 FORDULÓ</t>
  </si>
  <si>
    <t>D - B</t>
  </si>
  <si>
    <t>E - A</t>
  </si>
  <si>
    <t>3 FORDULÓ</t>
  </si>
  <si>
    <t>A - D</t>
  </si>
  <si>
    <t>B - C</t>
  </si>
  <si>
    <t>4 FORDULÓ</t>
  </si>
  <si>
    <t>C - A</t>
  </si>
  <si>
    <t>D - E</t>
  </si>
  <si>
    <t>5 FORDULÓ</t>
  </si>
  <si>
    <t>A - B</t>
  </si>
  <si>
    <t>E - C</t>
  </si>
  <si>
    <t>C</t>
  </si>
  <si>
    <t>D</t>
  </si>
  <si>
    <t>E</t>
  </si>
  <si>
    <t>Családi név</t>
  </si>
  <si>
    <t>Pasarét TK I.</t>
  </si>
  <si>
    <t>Tenisz Műhely</t>
  </si>
  <si>
    <t>Budapesti Honvéd SE</t>
  </si>
  <si>
    <t xml:space="preserve">VASAS SC </t>
  </si>
  <si>
    <t>F14</t>
  </si>
  <si>
    <t>HTF CSO-KO</t>
  </si>
  <si>
    <t>MTK Budapest</t>
  </si>
  <si>
    <t>PG Tenisz I.</t>
  </si>
  <si>
    <t>3/0</t>
  </si>
  <si>
    <t>3/1</t>
  </si>
  <si>
    <t>4/0</t>
  </si>
  <si>
    <t>HTF CSO-KO3/1</t>
  </si>
  <si>
    <t>A -D</t>
  </si>
  <si>
    <t>MTK Budapest I.</t>
  </si>
  <si>
    <t>Metró RSC</t>
  </si>
  <si>
    <t>VASAS SC  II.</t>
  </si>
  <si>
    <t>MTK Budapest II.</t>
  </si>
  <si>
    <t>VASAS SC  I.</t>
  </si>
  <si>
    <t>VASAS SC  III.</t>
  </si>
  <si>
    <t>L12</t>
  </si>
  <si>
    <t>jn.V</t>
  </si>
  <si>
    <t>jn.NY</t>
  </si>
  <si>
    <t>0/3</t>
  </si>
  <si>
    <t>2/1</t>
  </si>
  <si>
    <t>1/2</t>
  </si>
  <si>
    <t>KSI</t>
  </si>
  <si>
    <t>jn.Ny.</t>
  </si>
  <si>
    <t>jn.V.</t>
  </si>
  <si>
    <t>2/0</t>
  </si>
  <si>
    <t>0/2</t>
  </si>
  <si>
    <t>II.</t>
  </si>
  <si>
    <t>I.</t>
  </si>
  <si>
    <t>III.</t>
  </si>
  <si>
    <t>PG Tenisz IV.</t>
  </si>
  <si>
    <t>PG Tenisz II.</t>
  </si>
  <si>
    <t>Pasarét TK I. jn.Ny.</t>
  </si>
  <si>
    <t>Pasarét Teniszklub III.</t>
  </si>
  <si>
    <t>IV.</t>
  </si>
  <si>
    <t>Pasarét Teniszklub II.</t>
  </si>
  <si>
    <t>MESE Tenisz Klub</t>
  </si>
  <si>
    <t>Pasarét Teniszklub I.</t>
  </si>
  <si>
    <t>0/4</t>
  </si>
  <si>
    <t>1/3</t>
  </si>
  <si>
    <t>PG Tenisz 3/0</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</si>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</sst>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55" x14ac:knownFonts="1">
    <font>
      <sz val="10"/>
      <name val="Arial"/>
      <family val="2"/>
      <charset val="238"/>
    </font>
    <font>
      <sz val="11"/>
      <color theme="1"/>
      <name val="Calibri"/>
      <family val="2"/>
      <charset val="238"/>
      <scheme val="minor"/>
    </font>
    <font>
      <sz val="10"/>
      <name val="Arial"/>
      <family val="2"/>
      <charset val="238"/>
    </font>
    <font>
      <b/>
      <sz val="20"/>
      <name val="Arial"/>
      <family val="2"/>
    </font>
    <font>
      <sz val="20"/>
      <name val="Arial"/>
      <family val="2"/>
    </font>
    <font>
      <b/>
      <sz val="18"/>
      <name val="Arial"/>
      <family val="2"/>
    </font>
    <font>
      <sz val="20"/>
      <color indexed="9"/>
      <name val="Arial"/>
      <family val="2"/>
    </font>
    <font>
      <b/>
      <sz val="9"/>
      <name val="Arial"/>
      <family val="2"/>
    </font>
    <font>
      <b/>
      <sz val="10"/>
      <name val="Arial"/>
      <family val="2"/>
    </font>
    <font>
      <sz val="10"/>
      <color indexed="9"/>
      <name val="Arial"/>
      <family val="2"/>
      <charset val="238"/>
    </font>
    <font>
      <b/>
      <i/>
      <sz val="10"/>
      <name val="Arial"/>
      <family val="2"/>
      <charset val="238"/>
    </font>
    <font>
      <b/>
      <i/>
      <sz val="10"/>
      <name val="Arial"/>
      <family val="2"/>
    </font>
    <font>
      <sz val="10"/>
      <name val="Arial"/>
      <family val="2"/>
    </font>
    <font>
      <sz val="10"/>
      <color indexed="9"/>
      <name val="Arial"/>
      <family val="2"/>
    </font>
    <font>
      <b/>
      <sz val="7"/>
      <name val="Arial"/>
      <family val="2"/>
      <charset val="238"/>
    </font>
    <font>
      <b/>
      <sz val="7"/>
      <color indexed="9"/>
      <name val="Arial"/>
      <family val="2"/>
      <charset val="238"/>
    </font>
    <font>
      <b/>
      <sz val="7"/>
      <color indexed="8"/>
      <name val="Arial"/>
      <family val="2"/>
      <charset val="238"/>
    </font>
    <font>
      <sz val="6"/>
      <name val="Arial"/>
      <family val="2"/>
    </font>
    <font>
      <b/>
      <sz val="8"/>
      <name val="Arial"/>
      <family val="2"/>
    </font>
    <font>
      <b/>
      <sz val="8"/>
      <color indexed="9"/>
      <name val="Arial"/>
      <family val="2"/>
    </font>
    <font>
      <b/>
      <sz val="8"/>
      <color indexed="8"/>
      <name val="Arial"/>
      <family val="2"/>
    </font>
    <font>
      <sz val="7"/>
      <name val="Arial"/>
      <family val="2"/>
    </font>
    <font>
      <sz val="7"/>
      <color indexed="9"/>
      <name val="Arial"/>
      <family val="2"/>
    </font>
    <font>
      <b/>
      <sz val="9"/>
      <name val="Arial"/>
      <family val="2"/>
      <charset val="238"/>
    </font>
    <font>
      <b/>
      <sz val="9"/>
      <color indexed="9"/>
      <name val="Arial"/>
      <family val="2"/>
      <charset val="238"/>
    </font>
    <font>
      <b/>
      <sz val="8.5"/>
      <name val="Arial"/>
      <family val="2"/>
    </font>
    <font>
      <sz val="8.5"/>
      <name val="Arial"/>
      <family val="2"/>
      <charset val="238"/>
    </font>
    <font>
      <sz val="8.5"/>
      <color indexed="42"/>
      <name val="Arial"/>
      <family val="2"/>
    </font>
    <font>
      <sz val="8.5"/>
      <color indexed="8"/>
      <name val="Arial"/>
      <family val="2"/>
    </font>
    <font>
      <sz val="8.5"/>
      <name val="Arial"/>
      <family val="2"/>
    </font>
    <font>
      <sz val="8.5"/>
      <color indexed="9"/>
      <name val="Arial"/>
      <family val="2"/>
    </font>
    <font>
      <sz val="8.5"/>
      <color indexed="8"/>
      <name val="Arial"/>
      <family val="2"/>
      <charset val="238"/>
    </font>
    <font>
      <sz val="10"/>
      <color indexed="8"/>
      <name val="Arial"/>
      <family val="2"/>
      <charset val="238"/>
    </font>
    <font>
      <sz val="7"/>
      <color rgb="FFFF0000"/>
      <name val="Arial"/>
      <family val="2"/>
    </font>
    <font>
      <i/>
      <sz val="6"/>
      <color indexed="9"/>
      <name val="Arial"/>
      <family val="2"/>
    </font>
    <font>
      <sz val="8.5"/>
      <color indexed="42"/>
      <name val="Arial"/>
      <family val="2"/>
      <charset val="238"/>
    </font>
    <font>
      <b/>
      <sz val="10"/>
      <name val="Arial"/>
      <family val="2"/>
      <charset val="238"/>
    </font>
    <font>
      <b/>
      <sz val="8.5"/>
      <color indexed="8"/>
      <name val="Arial"/>
      <family val="2"/>
    </font>
    <font>
      <b/>
      <sz val="8.5"/>
      <name val="Arial"/>
      <family val="2"/>
      <charset val="238"/>
    </font>
    <font>
      <b/>
      <sz val="8.5"/>
      <color indexed="8"/>
      <name val="Arial"/>
      <family val="2"/>
      <charset val="238"/>
    </font>
    <font>
      <b/>
      <sz val="10"/>
      <color indexed="8"/>
      <name val="Arial"/>
      <family val="2"/>
      <charset val="238"/>
    </font>
    <font>
      <sz val="11"/>
      <name val="Arial"/>
      <family val="2"/>
    </font>
    <font>
      <sz val="14"/>
      <name val="Arial"/>
      <family val="2"/>
    </font>
    <font>
      <sz val="14"/>
      <color indexed="9"/>
      <name val="Arial"/>
      <family val="2"/>
    </font>
    <font>
      <b/>
      <sz val="7"/>
      <name val="Arial"/>
      <family val="2"/>
    </font>
    <font>
      <b/>
      <sz val="7"/>
      <color indexed="8"/>
      <name val="Arial"/>
      <family val="2"/>
    </font>
    <font>
      <b/>
      <sz val="7"/>
      <color indexed="9"/>
      <name val="Arial"/>
      <family val="2"/>
    </font>
    <font>
      <sz val="7"/>
      <name val="Arial"/>
      <family val="2"/>
      <charset val="238"/>
    </font>
    <font>
      <sz val="7"/>
      <color indexed="8"/>
      <name val="Arial"/>
      <family val="2"/>
    </font>
    <font>
      <b/>
      <sz val="8"/>
      <color indexed="8"/>
      <name val="Tahoma"/>
      <family val="2"/>
      <charset val="238"/>
    </font>
    <font>
      <sz val="10"/>
      <color indexed="8"/>
      <name val="Arial"/>
      <family val="2"/>
    </font>
    <font>
      <sz val="9"/>
      <name val="Arial"/>
      <family val="2"/>
      <charset val="238"/>
    </font>
    <font>
      <sz val="10"/>
      <color indexed="41"/>
      <name val="Arial"/>
      <family val="2"/>
      <charset val="238"/>
    </font>
    <font>
      <b/>
      <sz val="10"/>
      <color indexed="10"/>
      <name val="Arial"/>
      <family val="2"/>
      <charset val="238"/>
    </font>
    <font>
      <i/>
      <sz val="8"/>
      <color rgb="FFFF0000"/>
      <name val="Arial"/>
      <family val="2"/>
      <charset val="238"/>
    </font>
  </fonts>
  <fills count="15">
    <fill>
      <patternFill patternType="none"/>
    </fill>
    <fill>
      <patternFill patternType="gray125"/>
    </fill>
    <fill>
      <patternFill patternType="solid">
        <fgColor indexed="9"/>
        <bgColor indexed="64"/>
      </patternFill>
    </fill>
    <fill>
      <patternFill patternType="solid">
        <fgColor indexed="17"/>
        <bgColor indexed="64"/>
      </patternFill>
    </fill>
    <fill>
      <patternFill patternType="solid">
        <fgColor indexed="13"/>
        <bgColor indexed="64"/>
      </patternFill>
    </fill>
    <fill>
      <patternFill patternType="solid">
        <fgColor indexed="22"/>
        <bgColor indexed="64"/>
      </patternFill>
    </fill>
    <fill>
      <patternFill patternType="solid">
        <fgColor indexed="9"/>
        <bgColor indexed="8"/>
      </patternFill>
    </fill>
    <fill>
      <patternFill patternType="solid">
        <fgColor theme="0"/>
        <bgColor indexed="64"/>
      </patternFill>
    </fill>
    <fill>
      <patternFill patternType="solid">
        <fgColor indexed="42"/>
        <bgColor indexed="64"/>
      </patternFill>
    </fill>
    <fill>
      <patternFill patternType="solid">
        <fgColor indexed="11"/>
        <bgColor indexed="64"/>
      </patternFill>
    </fill>
    <fill>
      <patternFill patternType="solid">
        <fgColor indexed="40"/>
        <bgColor indexed="64"/>
      </patternFill>
    </fill>
    <fill>
      <patternFill patternType="solid">
        <fgColor indexed="41"/>
        <bgColor indexed="64"/>
      </patternFill>
    </fill>
    <fill>
      <patternFill patternType="solid">
        <fgColor indexed="53"/>
        <bgColor indexed="64"/>
      </patternFill>
    </fill>
    <fill>
      <patternFill patternType="solid">
        <fgColor indexed="10"/>
        <bgColor indexed="64"/>
      </patternFill>
    </fill>
    <fill>
      <patternFill patternType="solid">
        <fgColor indexed="8"/>
        <bgColor indexed="64"/>
      </patternFill>
    </fill>
  </fills>
  <borders count="18">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2" fillId="0" borderId="0" applyFont="0" applyFill="0" applyBorder="0" applyAlignment="0" applyProtection="0"/>
    <xf numFmtId="0" fontId="1" fillId="0" borderId="0"/>
  </cellStyleXfs>
  <cellXfs count="328">
    <xf numFmtId="0" fontId="0" fillId="0" borderId="0" xfId="0"/>
    <xf numFmtId="49" fontId="3" fillId="2" borderId="0" xfId="0" applyNumberFormat="1" applyFont="1" applyFill="1" applyAlignment="1">
      <alignment vertical="top"/>
    </xf>
    <xf numFmtId="49" fontId="4" fillId="2" borderId="0" xfId="0" applyNumberFormat="1" applyFont="1" applyFill="1" applyAlignment="1">
      <alignment vertical="top"/>
    </xf>
    <xf numFmtId="49" fontId="5" fillId="2" borderId="0" xfId="0" applyNumberFormat="1" applyFont="1" applyFill="1" applyAlignment="1">
      <alignment vertical="top"/>
    </xf>
    <xf numFmtId="49" fontId="6" fillId="2" borderId="0" xfId="0" applyNumberFormat="1" applyFont="1" applyFill="1" applyAlignment="1">
      <alignment vertical="top"/>
    </xf>
    <xf numFmtId="49" fontId="7" fillId="2" borderId="0" xfId="0" applyNumberFormat="1" applyFont="1" applyFill="1" applyAlignment="1">
      <alignment horizontal="center"/>
    </xf>
    <xf numFmtId="49" fontId="7" fillId="2" borderId="0" xfId="0" applyNumberFormat="1" applyFont="1" applyFill="1" applyAlignment="1">
      <alignment horizontal="left"/>
    </xf>
    <xf numFmtId="49" fontId="8" fillId="2" borderId="0" xfId="0" applyNumberFormat="1" applyFont="1" applyFill="1" applyAlignment="1">
      <alignment horizontal="left"/>
    </xf>
    <xf numFmtId="0" fontId="4" fillId="0" borderId="0" xfId="0" applyFont="1" applyAlignment="1">
      <alignment vertical="top"/>
    </xf>
    <xf numFmtId="0" fontId="4" fillId="2" borderId="0" xfId="0" applyFont="1" applyFill="1" applyAlignment="1">
      <alignment vertical="top"/>
    </xf>
    <xf numFmtId="0" fontId="9" fillId="3" borderId="0" xfId="0" applyFont="1" applyFill="1" applyAlignment="1">
      <alignment horizontal="center" vertical="center"/>
    </xf>
    <xf numFmtId="0" fontId="2" fillId="2" borderId="0" xfId="0" applyFont="1" applyFill="1" applyAlignment="1">
      <alignment horizontal="center" vertical="center"/>
    </xf>
    <xf numFmtId="0" fontId="10" fillId="2" borderId="0" xfId="0" applyFont="1" applyFill="1"/>
    <xf numFmtId="49" fontId="11" fillId="2" borderId="0" xfId="0" applyNumberFormat="1" applyFont="1" applyFill="1" applyAlignment="1">
      <alignment horizontal="left"/>
    </xf>
    <xf numFmtId="49" fontId="10" fillId="2" borderId="0" xfId="0" applyNumberFormat="1" applyFont="1" applyFill="1"/>
    <xf numFmtId="49" fontId="12" fillId="2" borderId="0" xfId="0" applyNumberFormat="1" applyFont="1" applyFill="1"/>
    <xf numFmtId="49" fontId="13" fillId="2" borderId="0" xfId="0" applyNumberFormat="1" applyFont="1" applyFill="1"/>
    <xf numFmtId="0" fontId="12" fillId="0" borderId="0" xfId="0" applyFont="1"/>
    <xf numFmtId="0" fontId="12" fillId="2" borderId="0" xfId="0" applyFont="1" applyFill="1"/>
    <xf numFmtId="49" fontId="0" fillId="4" borderId="0" xfId="0" applyNumberFormat="1" applyFill="1"/>
    <xf numFmtId="0" fontId="0" fillId="4" borderId="0" xfId="0" applyFill="1"/>
    <xf numFmtId="0" fontId="0" fillId="4" borderId="0" xfId="0" applyFill="1" applyAlignment="1">
      <alignment horizontal="center"/>
    </xf>
    <xf numFmtId="0" fontId="2" fillId="2" borderId="0" xfId="0" applyFont="1" applyFill="1"/>
    <xf numFmtId="49" fontId="14" fillId="5" borderId="0" xfId="0" applyNumberFormat="1" applyFont="1" applyFill="1" applyAlignment="1">
      <alignment vertical="center"/>
    </xf>
    <xf numFmtId="49" fontId="15" fillId="5" borderId="0" xfId="0" applyNumberFormat="1" applyFont="1" applyFill="1" applyAlignment="1">
      <alignment vertical="center"/>
    </xf>
    <xf numFmtId="49" fontId="16" fillId="5" borderId="0" xfId="0" applyNumberFormat="1" applyFont="1" applyFill="1" applyAlignment="1">
      <alignment horizontal="right" vertical="center"/>
    </xf>
    <xf numFmtId="0" fontId="17" fillId="0" borderId="0" xfId="0" applyFont="1" applyAlignment="1">
      <alignment vertical="center"/>
    </xf>
    <xf numFmtId="0" fontId="17" fillId="2" borderId="0" xfId="0" applyFont="1" applyFill="1" applyAlignment="1">
      <alignment vertical="center"/>
    </xf>
    <xf numFmtId="14" fontId="18" fillId="2" borderId="1" xfId="0" applyNumberFormat="1" applyFont="1" applyFill="1" applyBorder="1" applyAlignment="1">
      <alignment horizontal="left" vertical="center"/>
    </xf>
    <xf numFmtId="49" fontId="18" fillId="2" borderId="1" xfId="0" applyNumberFormat="1" applyFont="1" applyFill="1" applyBorder="1" applyAlignment="1">
      <alignment vertical="center"/>
    </xf>
    <xf numFmtId="49" fontId="0" fillId="2" borderId="1" xfId="0" applyNumberFormat="1" applyFill="1" applyBorder="1" applyAlignment="1">
      <alignment vertical="center"/>
    </xf>
    <xf numFmtId="49" fontId="19" fillId="2" borderId="1" xfId="0" applyNumberFormat="1" applyFont="1" applyFill="1" applyBorder="1" applyAlignment="1">
      <alignment vertical="center"/>
    </xf>
    <xf numFmtId="49" fontId="18" fillId="2" borderId="1" xfId="1" applyNumberFormat="1" applyFont="1" applyFill="1" applyBorder="1" applyAlignment="1" applyProtection="1">
      <alignment vertical="center"/>
      <protection locked="0"/>
    </xf>
    <xf numFmtId="0" fontId="20" fillId="2" borderId="1" xfId="0" applyFont="1" applyFill="1" applyBorder="1" applyAlignment="1">
      <alignment horizontal="left" vertical="center"/>
    </xf>
    <xf numFmtId="49" fontId="20" fillId="2" borderId="1" xfId="0" applyNumberFormat="1" applyFont="1" applyFill="1" applyBorder="1" applyAlignment="1">
      <alignment horizontal="right" vertical="center"/>
    </xf>
    <xf numFmtId="0" fontId="18" fillId="0" borderId="0" xfId="0" applyFont="1" applyAlignment="1">
      <alignment vertical="center"/>
    </xf>
    <xf numFmtId="0" fontId="18" fillId="2" borderId="0" xfId="0" applyFont="1" applyFill="1" applyAlignment="1">
      <alignment vertical="center"/>
    </xf>
    <xf numFmtId="49" fontId="21" fillId="5" borderId="0" xfId="0" applyNumberFormat="1" applyFont="1" applyFill="1" applyAlignment="1">
      <alignment horizontal="right" vertical="center"/>
    </xf>
    <xf numFmtId="49" fontId="21" fillId="5" borderId="0" xfId="0" applyNumberFormat="1" applyFont="1" applyFill="1" applyAlignment="1">
      <alignment horizontal="center" vertical="center"/>
    </xf>
    <xf numFmtId="49" fontId="21" fillId="5" borderId="0" xfId="0" applyNumberFormat="1" applyFont="1" applyFill="1" applyAlignment="1">
      <alignment horizontal="center" vertical="center" shrinkToFit="1"/>
    </xf>
    <xf numFmtId="49" fontId="21" fillId="5" borderId="0" xfId="0" applyNumberFormat="1" applyFont="1" applyFill="1" applyAlignment="1">
      <alignment horizontal="left" vertical="center"/>
    </xf>
    <xf numFmtId="49" fontId="22" fillId="5" borderId="0" xfId="0" applyNumberFormat="1" applyFont="1" applyFill="1" applyAlignment="1">
      <alignment horizontal="center" vertical="center"/>
    </xf>
    <xf numFmtId="49" fontId="22" fillId="5" borderId="0" xfId="0" applyNumberFormat="1" applyFont="1" applyFill="1" applyAlignment="1">
      <alignment vertical="center"/>
    </xf>
    <xf numFmtId="0" fontId="23" fillId="5" borderId="0" xfId="0" applyFont="1" applyFill="1" applyAlignment="1">
      <alignment horizontal="right" vertical="center"/>
    </xf>
    <xf numFmtId="0" fontId="23" fillId="5" borderId="0" xfId="0" applyFont="1" applyFill="1" applyAlignment="1">
      <alignment horizontal="center" vertical="center"/>
    </xf>
    <xf numFmtId="0" fontId="23" fillId="5" borderId="0" xfId="0" applyFont="1" applyFill="1" applyAlignment="1">
      <alignment horizontal="left" vertical="center"/>
    </xf>
    <xf numFmtId="0" fontId="23" fillId="5" borderId="0" xfId="0" applyFont="1" applyFill="1" applyAlignment="1">
      <alignment vertical="center"/>
    </xf>
    <xf numFmtId="0" fontId="24" fillId="5" borderId="0" xfId="0" applyFont="1" applyFill="1" applyAlignment="1">
      <alignment horizontal="center" vertical="center"/>
    </xf>
    <xf numFmtId="0" fontId="24" fillId="5" borderId="0" xfId="0" applyFont="1" applyFill="1" applyAlignment="1">
      <alignment vertical="center"/>
    </xf>
    <xf numFmtId="0" fontId="23" fillId="0" borderId="0" xfId="0" applyFont="1" applyAlignment="1">
      <alignment vertical="center"/>
    </xf>
    <xf numFmtId="0" fontId="23" fillId="2" borderId="0" xfId="0" applyFont="1" applyFill="1" applyAlignment="1">
      <alignment vertical="center"/>
    </xf>
    <xf numFmtId="0" fontId="23" fillId="4" borderId="0" xfId="0" applyFont="1" applyFill="1"/>
    <xf numFmtId="0" fontId="23" fillId="4" borderId="0" xfId="0" applyFont="1" applyFill="1" applyAlignment="1">
      <alignment horizontal="center"/>
    </xf>
    <xf numFmtId="0" fontId="23" fillId="2" borderId="0" xfId="0" applyFont="1" applyFill="1"/>
    <xf numFmtId="49" fontId="25" fillId="5" borderId="0" xfId="0" applyNumberFormat="1" applyFont="1" applyFill="1" applyAlignment="1">
      <alignment horizontal="center" vertical="center"/>
    </xf>
    <xf numFmtId="0" fontId="26" fillId="2" borderId="2" xfId="0" applyFont="1" applyFill="1" applyBorder="1" applyAlignment="1">
      <alignment horizontal="center" vertical="center"/>
    </xf>
    <xf numFmtId="0" fontId="26" fillId="2" borderId="2" xfId="0" applyFont="1" applyFill="1" applyBorder="1" applyAlignment="1">
      <alignment horizontal="center" vertical="center" shrinkToFit="1"/>
    </xf>
    <xf numFmtId="0" fontId="27" fillId="2" borderId="2" xfId="0" applyFont="1" applyFill="1" applyBorder="1" applyAlignment="1">
      <alignment horizontal="center" vertical="center"/>
    </xf>
    <xf numFmtId="0" fontId="25" fillId="2" borderId="2" xfId="0" applyFont="1" applyFill="1" applyBorder="1" applyAlignment="1">
      <alignment vertical="center"/>
    </xf>
    <xf numFmtId="0" fontId="28" fillId="2" borderId="2" xfId="0" applyFont="1" applyFill="1" applyBorder="1" applyAlignment="1">
      <alignment horizontal="center" vertical="center"/>
    </xf>
    <xf numFmtId="0" fontId="28" fillId="2" borderId="0" xfId="0" applyFont="1" applyFill="1" applyAlignment="1">
      <alignment vertical="center"/>
    </xf>
    <xf numFmtId="0" fontId="29" fillId="2" borderId="0" xfId="0" applyFont="1" applyFill="1" applyAlignment="1">
      <alignment vertical="center"/>
    </xf>
    <xf numFmtId="0" fontId="30" fillId="2" borderId="0" xfId="0" applyFont="1" applyFill="1" applyAlignment="1">
      <alignment vertical="center"/>
    </xf>
    <xf numFmtId="49" fontId="29" fillId="2" borderId="0" xfId="0" applyNumberFormat="1" applyFont="1" applyFill="1" applyAlignment="1">
      <alignment vertical="center"/>
    </xf>
    <xf numFmtId="49" fontId="30" fillId="2" borderId="0" xfId="0" applyNumberFormat="1" applyFont="1" applyFill="1" applyAlignment="1">
      <alignment vertical="center"/>
    </xf>
    <xf numFmtId="0" fontId="12" fillId="2" borderId="0" xfId="0" applyFont="1" applyFill="1" applyAlignment="1">
      <alignment vertical="center"/>
    </xf>
    <xf numFmtId="0" fontId="12" fillId="2" borderId="3" xfId="0" applyFont="1" applyFill="1" applyBorder="1" applyAlignment="1">
      <alignment vertical="center"/>
    </xf>
    <xf numFmtId="0" fontId="12" fillId="0" borderId="0" xfId="0" applyFont="1" applyAlignment="1">
      <alignment vertical="center"/>
    </xf>
    <xf numFmtId="49" fontId="29" fillId="5" borderId="0" xfId="0" applyNumberFormat="1" applyFont="1" applyFill="1" applyAlignment="1">
      <alignment horizontal="center" vertical="center"/>
    </xf>
    <xf numFmtId="0" fontId="26" fillId="2" borderId="0" xfId="0" applyFont="1" applyFill="1" applyAlignment="1">
      <alignment horizontal="center" vertical="center"/>
    </xf>
    <xf numFmtId="0" fontId="26" fillId="2" borderId="0" xfId="0" applyFont="1" applyFill="1" applyAlignment="1">
      <alignment horizontal="center" vertical="center" shrinkToFit="1"/>
    </xf>
    <xf numFmtId="0" fontId="29" fillId="2" borderId="0" xfId="0" applyFont="1" applyFill="1" applyAlignment="1">
      <alignment horizontal="center" vertical="center"/>
    </xf>
    <xf numFmtId="0" fontId="31" fillId="2" borderId="0" xfId="0" applyFont="1" applyFill="1" applyAlignment="1">
      <alignment vertical="center"/>
    </xf>
    <xf numFmtId="0" fontId="32" fillId="2" borderId="0" xfId="0" applyFont="1" applyFill="1" applyAlignment="1">
      <alignment vertical="center"/>
    </xf>
    <xf numFmtId="0" fontId="33" fillId="2" borderId="0" xfId="0" applyFont="1" applyFill="1" applyAlignment="1">
      <alignment horizontal="right" vertical="center"/>
    </xf>
    <xf numFmtId="0" fontId="34" fillId="6" borderId="4" xfId="0" applyFont="1" applyFill="1" applyBorder="1" applyAlignment="1">
      <alignment horizontal="right" vertical="center"/>
    </xf>
    <xf numFmtId="0" fontId="28" fillId="2" borderId="2" xfId="0" applyFont="1" applyFill="1" applyBorder="1" applyAlignment="1">
      <alignment vertical="center"/>
    </xf>
    <xf numFmtId="0" fontId="12" fillId="2" borderId="5" xfId="0" applyFont="1" applyFill="1" applyBorder="1" applyAlignment="1">
      <alignment vertical="center"/>
    </xf>
    <xf numFmtId="0" fontId="35" fillId="2" borderId="2" xfId="0" applyFont="1" applyFill="1" applyBorder="1" applyAlignment="1">
      <alignment horizontal="center" vertical="center"/>
    </xf>
    <xf numFmtId="0" fontId="36" fillId="2" borderId="2" xfId="0" applyFont="1" applyFill="1" applyBorder="1" applyAlignment="1">
      <alignment vertical="center"/>
    </xf>
    <xf numFmtId="0" fontId="26" fillId="2" borderId="2" xfId="0" applyFont="1" applyFill="1" applyBorder="1" applyAlignment="1">
      <alignment vertical="center"/>
    </xf>
    <xf numFmtId="0" fontId="28" fillId="2" borderId="6" xfId="0" applyFont="1" applyFill="1" applyBorder="1" applyAlignment="1">
      <alignment horizontal="center" vertical="center"/>
    </xf>
    <xf numFmtId="0" fontId="28" fillId="2" borderId="7" xfId="0" applyFont="1" applyFill="1" applyBorder="1" applyAlignment="1">
      <alignment horizontal="left" vertical="center"/>
    </xf>
    <xf numFmtId="0" fontId="35" fillId="2" borderId="0" xfId="0" applyFont="1" applyFill="1" applyAlignment="1">
      <alignment horizontal="center" vertical="center"/>
    </xf>
    <xf numFmtId="0" fontId="28" fillId="2" borderId="0" xfId="0" applyFont="1" applyFill="1" applyAlignment="1">
      <alignment horizontal="center" vertical="center"/>
    </xf>
    <xf numFmtId="0" fontId="34" fillId="6" borderId="7" xfId="0" applyFont="1" applyFill="1" applyBorder="1" applyAlignment="1">
      <alignment horizontal="right" vertical="center"/>
    </xf>
    <xf numFmtId="49" fontId="28" fillId="2" borderId="2" xfId="0" applyNumberFormat="1" applyFont="1" applyFill="1" applyBorder="1" applyAlignment="1">
      <alignment vertical="center"/>
    </xf>
    <xf numFmtId="49" fontId="28" fillId="2" borderId="0" xfId="0" applyNumberFormat="1" applyFont="1" applyFill="1" applyAlignment="1">
      <alignment vertical="center"/>
    </xf>
    <xf numFmtId="0" fontId="28" fillId="2" borderId="7" xfId="0" applyFont="1" applyFill="1" applyBorder="1" applyAlignment="1">
      <alignment vertical="center"/>
    </xf>
    <xf numFmtId="49" fontId="28" fillId="2" borderId="7" xfId="0" applyNumberFormat="1" applyFont="1" applyFill="1" applyBorder="1" applyAlignment="1">
      <alignment vertical="center"/>
    </xf>
    <xf numFmtId="0" fontId="28" fillId="2" borderId="6" xfId="0" applyFont="1" applyFill="1" applyBorder="1" applyAlignment="1">
      <alignment vertical="center"/>
    </xf>
    <xf numFmtId="0" fontId="37" fillId="2" borderId="6" xfId="0" applyFont="1" applyFill="1" applyBorder="1" applyAlignment="1">
      <alignment horizontal="center" vertical="center"/>
    </xf>
    <xf numFmtId="49" fontId="26" fillId="5" borderId="0" xfId="0" applyNumberFormat="1" applyFont="1" applyFill="1" applyAlignment="1">
      <alignment horizontal="center" vertical="center"/>
    </xf>
    <xf numFmtId="0" fontId="37" fillId="2" borderId="2" xfId="0" applyFont="1" applyFill="1" applyBorder="1" applyAlignment="1">
      <alignment horizontal="center" vertical="center"/>
    </xf>
    <xf numFmtId="0" fontId="12" fillId="2" borderId="8" xfId="0" applyFont="1" applyFill="1" applyBorder="1" applyAlignment="1">
      <alignment vertical="center"/>
    </xf>
    <xf numFmtId="49" fontId="28" fillId="2" borderId="6" xfId="0" applyNumberFormat="1" applyFont="1" applyFill="1" applyBorder="1" applyAlignment="1">
      <alignment vertical="center"/>
    </xf>
    <xf numFmtId="49" fontId="38" fillId="5" borderId="0" xfId="0" applyNumberFormat="1" applyFont="1" applyFill="1" applyAlignment="1">
      <alignment horizontal="center" vertical="center"/>
    </xf>
    <xf numFmtId="0" fontId="38" fillId="2" borderId="2" xfId="0" applyFont="1" applyFill="1" applyBorder="1" applyAlignment="1">
      <alignment vertical="center"/>
    </xf>
    <xf numFmtId="49" fontId="25" fillId="2" borderId="0" xfId="0" applyNumberFormat="1" applyFont="1" applyFill="1" applyAlignment="1">
      <alignment horizontal="center" vertical="center"/>
    </xf>
    <xf numFmtId="49" fontId="29" fillId="2" borderId="0" xfId="0" applyNumberFormat="1" applyFont="1" applyFill="1" applyAlignment="1">
      <alignment horizontal="center" vertical="center"/>
    </xf>
    <xf numFmtId="0" fontId="21" fillId="2" borderId="0" xfId="0" applyFont="1" applyFill="1" applyAlignment="1">
      <alignment horizontal="right" vertical="center"/>
    </xf>
    <xf numFmtId="0" fontId="29" fillId="2" borderId="0" xfId="0" applyFont="1" applyFill="1" applyAlignment="1">
      <alignment horizontal="left" vertical="center"/>
    </xf>
    <xf numFmtId="49" fontId="12" fillId="2" borderId="0" xfId="0" applyNumberFormat="1" applyFont="1" applyFill="1" applyAlignment="1">
      <alignment vertical="center"/>
    </xf>
    <xf numFmtId="0" fontId="2" fillId="2" borderId="0" xfId="0" applyFont="1" applyFill="1" applyAlignment="1">
      <alignment vertical="center"/>
    </xf>
    <xf numFmtId="0" fontId="39" fillId="2" borderId="0" xfId="0" applyFont="1" applyFill="1" applyAlignment="1">
      <alignment vertical="center"/>
    </xf>
    <xf numFmtId="0" fontId="40" fillId="2" borderId="0" xfId="0" applyFont="1" applyFill="1" applyAlignment="1">
      <alignment vertical="center"/>
    </xf>
    <xf numFmtId="0" fontId="29" fillId="7" borderId="0" xfId="0" applyFont="1" applyFill="1" applyAlignment="1">
      <alignment vertical="center"/>
    </xf>
    <xf numFmtId="49" fontId="41" fillId="2" borderId="0" xfId="0" applyNumberFormat="1" applyFont="1" applyFill="1" applyAlignment="1">
      <alignment horizontal="center" vertical="center"/>
    </xf>
    <xf numFmtId="49" fontId="42" fillId="7" borderId="0" xfId="0" applyNumberFormat="1" applyFont="1" applyFill="1" applyAlignment="1">
      <alignment vertical="center"/>
    </xf>
    <xf numFmtId="49" fontId="43" fillId="0" borderId="0" xfId="0" applyNumberFormat="1" applyFont="1" applyAlignment="1">
      <alignment horizontal="center" vertical="center"/>
    </xf>
    <xf numFmtId="49" fontId="42" fillId="2" borderId="0" xfId="0" applyNumberFormat="1" applyFont="1" applyFill="1" applyAlignment="1">
      <alignment vertical="center"/>
    </xf>
    <xf numFmtId="49" fontId="43" fillId="2" borderId="0" xfId="0" applyNumberFormat="1" applyFont="1" applyFill="1" applyAlignment="1">
      <alignment vertical="center"/>
    </xf>
    <xf numFmtId="0" fontId="0" fillId="2" borderId="0" xfId="0" applyFill="1" applyAlignment="1">
      <alignment vertical="center"/>
    </xf>
    <xf numFmtId="0" fontId="0" fillId="0" borderId="0" xfId="0" applyAlignment="1">
      <alignment vertical="center"/>
    </xf>
    <xf numFmtId="0" fontId="44" fillId="5" borderId="9" xfId="0" applyFont="1" applyFill="1" applyBorder="1" applyAlignment="1">
      <alignment vertical="center"/>
    </xf>
    <xf numFmtId="0" fontId="44" fillId="5" borderId="10" xfId="0" applyFont="1" applyFill="1" applyBorder="1" applyAlignment="1">
      <alignment vertical="center"/>
    </xf>
    <xf numFmtId="0" fontId="44" fillId="5" borderId="11" xfId="0" applyFont="1" applyFill="1" applyBorder="1" applyAlignment="1">
      <alignment vertical="center"/>
    </xf>
    <xf numFmtId="49" fontId="45" fillId="5" borderId="10" xfId="0" applyNumberFormat="1" applyFont="1" applyFill="1" applyBorder="1" applyAlignment="1">
      <alignment horizontal="center" vertical="center"/>
    </xf>
    <xf numFmtId="49" fontId="45" fillId="5" borderId="10" xfId="0" applyNumberFormat="1" applyFont="1" applyFill="1" applyBorder="1" applyAlignment="1">
      <alignment vertical="center"/>
    </xf>
    <xf numFmtId="49" fontId="45" fillId="5" borderId="10" xfId="0" applyNumberFormat="1" applyFont="1" applyFill="1" applyBorder="1" applyAlignment="1">
      <alignment horizontal="centerContinuous" vertical="center"/>
    </xf>
    <xf numFmtId="49" fontId="45" fillId="5" borderId="11" xfId="0" applyNumberFormat="1" applyFont="1" applyFill="1" applyBorder="1" applyAlignment="1">
      <alignment horizontal="centerContinuous" vertical="center"/>
    </xf>
    <xf numFmtId="49" fontId="46" fillId="5" borderId="10" xfId="0" applyNumberFormat="1" applyFont="1" applyFill="1" applyBorder="1" applyAlignment="1">
      <alignment vertical="center"/>
    </xf>
    <xf numFmtId="49" fontId="46" fillId="5" borderId="11" xfId="0" applyNumberFormat="1" applyFont="1" applyFill="1" applyBorder="1" applyAlignment="1">
      <alignment vertical="center"/>
    </xf>
    <xf numFmtId="49" fontId="44" fillId="5" borderId="10" xfId="0" applyNumberFormat="1" applyFont="1" applyFill="1" applyBorder="1" applyAlignment="1">
      <alignment horizontal="left" vertical="center"/>
    </xf>
    <xf numFmtId="49" fontId="44" fillId="0" borderId="10" xfId="0" applyNumberFormat="1" applyFont="1" applyBorder="1" applyAlignment="1">
      <alignment horizontal="left" vertical="center"/>
    </xf>
    <xf numFmtId="49" fontId="46" fillId="2" borderId="11" xfId="0" applyNumberFormat="1" applyFont="1" applyFill="1" applyBorder="1" applyAlignment="1">
      <alignment vertical="center"/>
    </xf>
    <xf numFmtId="0" fontId="21" fillId="0" borderId="0" xfId="0" applyFont="1" applyAlignment="1">
      <alignment vertical="center"/>
    </xf>
    <xf numFmtId="0" fontId="21" fillId="2" borderId="0" xfId="0" applyFont="1" applyFill="1" applyAlignment="1">
      <alignment vertical="center"/>
    </xf>
    <xf numFmtId="0" fontId="47" fillId="2" borderId="0" xfId="0" applyFont="1" applyFill="1" applyAlignment="1">
      <alignment vertical="center"/>
    </xf>
    <xf numFmtId="49" fontId="21" fillId="2" borderId="12" xfId="0" applyNumberFormat="1" applyFont="1" applyFill="1" applyBorder="1" applyAlignment="1">
      <alignment vertical="center"/>
    </xf>
    <xf numFmtId="49" fontId="21" fillId="2" borderId="13" xfId="0" applyNumberFormat="1" applyFont="1" applyFill="1" applyBorder="1" applyAlignment="1">
      <alignment vertical="center"/>
    </xf>
    <xf numFmtId="49" fontId="21" fillId="2" borderId="13" xfId="0" applyNumberFormat="1" applyFont="1" applyFill="1" applyBorder="1" applyAlignment="1">
      <alignment horizontal="right" vertical="center"/>
    </xf>
    <xf numFmtId="49" fontId="21" fillId="2" borderId="4" xfId="0" applyNumberFormat="1" applyFont="1" applyFill="1" applyBorder="1" applyAlignment="1">
      <alignment horizontal="right" vertical="center"/>
    </xf>
    <xf numFmtId="49" fontId="21" fillId="2" borderId="0" xfId="0" applyNumberFormat="1" applyFont="1" applyFill="1" applyAlignment="1">
      <alignment horizontal="center" vertical="center"/>
    </xf>
    <xf numFmtId="49" fontId="21" fillId="2" borderId="7" xfId="0" applyNumberFormat="1" applyFont="1" applyFill="1" applyBorder="1" applyAlignment="1">
      <alignment vertical="center"/>
    </xf>
    <xf numFmtId="49" fontId="48" fillId="2" borderId="0" xfId="0" applyNumberFormat="1" applyFont="1" applyFill="1" applyAlignment="1">
      <alignment horizontal="center" vertical="center"/>
    </xf>
    <xf numFmtId="49" fontId="21" fillId="2" borderId="0" xfId="0" applyNumberFormat="1" applyFont="1" applyFill="1" applyAlignment="1">
      <alignment vertical="center"/>
    </xf>
    <xf numFmtId="49" fontId="22" fillId="2" borderId="0" xfId="0" applyNumberFormat="1" applyFont="1" applyFill="1" applyAlignment="1">
      <alignment vertical="center"/>
    </xf>
    <xf numFmtId="49" fontId="22" fillId="2" borderId="7" xfId="0" applyNumberFormat="1" applyFont="1" applyFill="1" applyBorder="1" applyAlignment="1">
      <alignment vertical="center"/>
    </xf>
    <xf numFmtId="49" fontId="44" fillId="2" borderId="12" xfId="0" applyNumberFormat="1" applyFont="1" applyFill="1" applyBorder="1" applyAlignment="1">
      <alignment vertical="center"/>
    </xf>
    <xf numFmtId="49" fontId="44" fillId="2" borderId="13" xfId="0" applyNumberFormat="1" applyFont="1" applyFill="1" applyBorder="1" applyAlignment="1">
      <alignment vertical="center"/>
    </xf>
    <xf numFmtId="49" fontId="21" fillId="2" borderId="14" xfId="0" applyNumberFormat="1" applyFont="1" applyFill="1" applyBorder="1" applyAlignment="1">
      <alignment vertical="center"/>
    </xf>
    <xf numFmtId="49" fontId="21" fillId="2" borderId="2" xfId="0" applyNumberFormat="1" applyFont="1" applyFill="1" applyBorder="1" applyAlignment="1">
      <alignment vertical="center"/>
    </xf>
    <xf numFmtId="49" fontId="21" fillId="2" borderId="2" xfId="0" applyNumberFormat="1" applyFont="1" applyFill="1" applyBorder="1" applyAlignment="1">
      <alignment horizontal="right" vertical="center"/>
    </xf>
    <xf numFmtId="49" fontId="21" fillId="2" borderId="6" xfId="0" applyNumberFormat="1" applyFont="1" applyFill="1" applyBorder="1" applyAlignment="1">
      <alignment horizontal="right" vertical="center"/>
    </xf>
    <xf numFmtId="0" fontId="21" fillId="2" borderId="2" xfId="0" applyFont="1" applyFill="1" applyBorder="1" applyAlignment="1">
      <alignment vertical="center"/>
    </xf>
    <xf numFmtId="49" fontId="22" fillId="2" borderId="2" xfId="0" applyNumberFormat="1" applyFont="1" applyFill="1" applyBorder="1" applyAlignment="1">
      <alignment vertical="center"/>
    </xf>
    <xf numFmtId="49" fontId="22" fillId="2" borderId="6" xfId="0" applyNumberFormat="1" applyFont="1" applyFill="1" applyBorder="1" applyAlignment="1">
      <alignment vertical="center"/>
    </xf>
    <xf numFmtId="49" fontId="21" fillId="5" borderId="12" xfId="0" applyNumberFormat="1" applyFont="1" applyFill="1" applyBorder="1" applyAlignment="1">
      <alignment vertical="center"/>
    </xf>
    <xf numFmtId="49" fontId="21" fillId="5" borderId="13" xfId="0" applyNumberFormat="1" applyFont="1" applyFill="1" applyBorder="1" applyAlignment="1">
      <alignment vertical="center"/>
    </xf>
    <xf numFmtId="49" fontId="21" fillId="5" borderId="13" xfId="0" applyNumberFormat="1" applyFont="1" applyFill="1" applyBorder="1" applyAlignment="1">
      <alignment horizontal="right" vertical="center"/>
    </xf>
    <xf numFmtId="49" fontId="21" fillId="5" borderId="4" xfId="0" applyNumberFormat="1" applyFont="1" applyFill="1" applyBorder="1" applyAlignment="1">
      <alignment horizontal="right" vertical="center"/>
    </xf>
    <xf numFmtId="0" fontId="21" fillId="5" borderId="15" xfId="0" applyFont="1" applyFill="1" applyBorder="1" applyAlignment="1">
      <alignment vertical="center"/>
    </xf>
    <xf numFmtId="49" fontId="21" fillId="5" borderId="7" xfId="0" applyNumberFormat="1" applyFont="1" applyFill="1" applyBorder="1" applyAlignment="1">
      <alignment horizontal="right" vertical="center"/>
    </xf>
    <xf numFmtId="0" fontId="44" fillId="5" borderId="15" xfId="0" applyFont="1" applyFill="1" applyBorder="1" applyAlignment="1">
      <alignment vertical="center"/>
    </xf>
    <xf numFmtId="0" fontId="44" fillId="5" borderId="0" xfId="0" applyFont="1" applyFill="1" applyAlignment="1">
      <alignment vertical="center"/>
    </xf>
    <xf numFmtId="0" fontId="44" fillId="5" borderId="7" xfId="0" applyFont="1" applyFill="1" applyBorder="1" applyAlignment="1">
      <alignment vertical="center"/>
    </xf>
    <xf numFmtId="49" fontId="21" fillId="5" borderId="15" xfId="0" applyNumberFormat="1" applyFont="1" applyFill="1" applyBorder="1" applyAlignment="1">
      <alignment vertical="center"/>
    </xf>
    <xf numFmtId="49" fontId="21" fillId="5" borderId="0" xfId="0" applyNumberFormat="1" applyFont="1" applyFill="1" applyAlignment="1">
      <alignment vertical="center"/>
    </xf>
    <xf numFmtId="0" fontId="21" fillId="5" borderId="0" xfId="0" applyFont="1" applyFill="1" applyAlignment="1">
      <alignment horizontal="right" vertical="center"/>
    </xf>
    <xf numFmtId="0" fontId="21" fillId="5" borderId="7" xfId="0" applyFont="1" applyFill="1" applyBorder="1" applyAlignment="1">
      <alignment horizontal="right" vertical="center"/>
    </xf>
    <xf numFmtId="49" fontId="21" fillId="5" borderId="14" xfId="0" applyNumberFormat="1" applyFont="1" applyFill="1" applyBorder="1" applyAlignment="1">
      <alignment vertical="center"/>
    </xf>
    <xf numFmtId="49" fontId="21" fillId="5" borderId="2" xfId="0" applyNumberFormat="1" applyFont="1" applyFill="1" applyBorder="1" applyAlignment="1">
      <alignment vertical="center"/>
    </xf>
    <xf numFmtId="0" fontId="21" fillId="5" borderId="2" xfId="0" applyFont="1" applyFill="1" applyBorder="1" applyAlignment="1">
      <alignment horizontal="right" vertical="center"/>
    </xf>
    <xf numFmtId="0" fontId="21" fillId="5" borderId="6" xfId="0" applyFont="1" applyFill="1" applyBorder="1" applyAlignment="1">
      <alignment horizontal="right" vertical="center"/>
    </xf>
    <xf numFmtId="49" fontId="21" fillId="2" borderId="2" xfId="0" applyNumberFormat="1" applyFont="1" applyFill="1" applyBorder="1" applyAlignment="1">
      <alignment horizontal="center" vertical="center"/>
    </xf>
    <xf numFmtId="49" fontId="21" fillId="2" borderId="6" xfId="0" applyNumberFormat="1" applyFont="1" applyFill="1" applyBorder="1" applyAlignment="1">
      <alignment vertical="center"/>
    </xf>
    <xf numFmtId="49" fontId="48" fillId="2" borderId="2" xfId="0" applyNumberFormat="1" applyFont="1" applyFill="1" applyBorder="1" applyAlignment="1">
      <alignment horizontal="center" vertical="center"/>
    </xf>
    <xf numFmtId="0" fontId="34" fillId="6" borderId="6" xfId="0" applyFont="1" applyFill="1" applyBorder="1" applyAlignment="1">
      <alignment horizontal="right" vertical="center"/>
    </xf>
    <xf numFmtId="0" fontId="22" fillId="0" borderId="0" xfId="0" applyFont="1"/>
    <xf numFmtId="0" fontId="13" fillId="0" borderId="0" xfId="0" applyFont="1"/>
    <xf numFmtId="0" fontId="0" fillId="2" borderId="0" xfId="0" applyFill="1"/>
    <xf numFmtId="49" fontId="3" fillId="0" borderId="0" xfId="0" applyNumberFormat="1" applyFont="1" applyAlignment="1">
      <alignment vertical="top"/>
    </xf>
    <xf numFmtId="49" fontId="4" fillId="0" borderId="0" xfId="0" applyNumberFormat="1" applyFont="1" applyAlignment="1">
      <alignment vertical="top"/>
    </xf>
    <xf numFmtId="49" fontId="5" fillId="0" borderId="0" xfId="0" applyNumberFormat="1" applyFont="1" applyAlignment="1">
      <alignment vertical="top"/>
    </xf>
    <xf numFmtId="49" fontId="6" fillId="0" borderId="0" xfId="0" applyNumberFormat="1" applyFont="1" applyAlignment="1">
      <alignment vertical="top"/>
    </xf>
    <xf numFmtId="49" fontId="7" fillId="0" borderId="0" xfId="0" applyNumberFormat="1" applyFont="1" applyAlignment="1">
      <alignment horizontal="center"/>
    </xf>
    <xf numFmtId="49" fontId="7" fillId="0" borderId="0" xfId="0" applyNumberFormat="1" applyFont="1" applyAlignment="1">
      <alignment horizontal="left"/>
    </xf>
    <xf numFmtId="49" fontId="8" fillId="0" borderId="0" xfId="0" applyNumberFormat="1" applyFont="1" applyAlignment="1">
      <alignment horizontal="left"/>
    </xf>
    <xf numFmtId="0" fontId="10" fillId="0" borderId="0" xfId="0" applyFont="1"/>
    <xf numFmtId="49" fontId="11" fillId="0" borderId="0" xfId="0" applyNumberFormat="1" applyFont="1" applyAlignment="1">
      <alignment horizontal="left"/>
    </xf>
    <xf numFmtId="0" fontId="11" fillId="0" borderId="0" xfId="0" applyFont="1" applyAlignment="1">
      <alignment horizontal="left"/>
    </xf>
    <xf numFmtId="49" fontId="10" fillId="0" borderId="0" xfId="0" applyNumberFormat="1" applyFont="1"/>
    <xf numFmtId="49" fontId="12" fillId="0" borderId="0" xfId="0" applyNumberFormat="1" applyFont="1"/>
    <xf numFmtId="49" fontId="13" fillId="0" borderId="0" xfId="0" applyNumberFormat="1" applyFont="1"/>
    <xf numFmtId="0" fontId="2" fillId="4" borderId="0" xfId="0" applyFont="1" applyFill="1"/>
    <xf numFmtId="0" fontId="2" fillId="4" borderId="0" xfId="0" applyFont="1" applyFill="1" applyAlignment="1">
      <alignment horizontal="center"/>
    </xf>
    <xf numFmtId="14" fontId="18" fillId="0" borderId="1" xfId="0" applyNumberFormat="1" applyFont="1" applyBorder="1" applyAlignment="1">
      <alignment horizontal="left" vertical="center"/>
    </xf>
    <xf numFmtId="49" fontId="18" fillId="0" borderId="1" xfId="0" applyNumberFormat="1" applyFont="1" applyBorder="1" applyAlignment="1">
      <alignment vertical="center"/>
    </xf>
    <xf numFmtId="49" fontId="0" fillId="0" borderId="1" xfId="0" applyNumberFormat="1" applyBorder="1" applyAlignment="1">
      <alignment vertical="center"/>
    </xf>
    <xf numFmtId="49" fontId="19" fillId="0" borderId="1" xfId="0" applyNumberFormat="1" applyFont="1" applyBorder="1" applyAlignment="1">
      <alignment vertical="center"/>
    </xf>
    <xf numFmtId="49" fontId="18" fillId="0" borderId="1" xfId="1" applyNumberFormat="1" applyFont="1" applyBorder="1" applyAlignment="1" applyProtection="1">
      <alignment vertical="center"/>
      <protection locked="0"/>
    </xf>
    <xf numFmtId="0" fontId="20" fillId="0" borderId="1" xfId="0" applyFont="1" applyBorder="1" applyAlignment="1">
      <alignment horizontal="left" vertical="center"/>
    </xf>
    <xf numFmtId="49" fontId="20" fillId="0" borderId="1" xfId="0" applyNumberFormat="1" applyFont="1" applyBorder="1" applyAlignment="1">
      <alignment horizontal="right" vertical="center"/>
    </xf>
    <xf numFmtId="49" fontId="23" fillId="5" borderId="0" xfId="0" applyNumberFormat="1" applyFont="1" applyFill="1" applyAlignment="1">
      <alignment horizontal="right" vertical="center"/>
    </xf>
    <xf numFmtId="0" fontId="23" fillId="0" borderId="0" xfId="0" applyFont="1"/>
    <xf numFmtId="0" fontId="26" fillId="0" borderId="2" xfId="0" applyFont="1" applyBorder="1" applyAlignment="1">
      <alignment horizontal="center" vertical="center"/>
    </xf>
    <xf numFmtId="0" fontId="26" fillId="0" borderId="2" xfId="0" applyFont="1" applyBorder="1" applyAlignment="1">
      <alignment horizontal="center" vertical="center" shrinkToFit="1"/>
    </xf>
    <xf numFmtId="0" fontId="27" fillId="8" borderId="2" xfId="0" applyFont="1" applyFill="1" applyBorder="1" applyAlignment="1">
      <alignment horizontal="center" vertical="center"/>
    </xf>
    <xf numFmtId="0" fontId="25" fillId="0" borderId="2" xfId="0" applyFont="1" applyBorder="1" applyAlignment="1">
      <alignment vertical="center"/>
    </xf>
    <xf numFmtId="0" fontId="28" fillId="0" borderId="2" xfId="0" applyFont="1" applyBorder="1" applyAlignment="1">
      <alignment horizontal="center" vertical="center"/>
    </xf>
    <xf numFmtId="0" fontId="28" fillId="0" borderId="0" xfId="0" applyFont="1" applyAlignment="1">
      <alignment vertical="center"/>
    </xf>
    <xf numFmtId="0" fontId="12" fillId="0" borderId="3" xfId="0" applyFont="1" applyBorder="1" applyAlignment="1">
      <alignment vertical="center"/>
    </xf>
    <xf numFmtId="0" fontId="26" fillId="0" borderId="0" xfId="0" applyFont="1" applyAlignment="1">
      <alignment horizontal="center" vertical="center"/>
    </xf>
    <xf numFmtId="0" fontId="26" fillId="0" borderId="0" xfId="0" applyFont="1" applyAlignment="1">
      <alignment horizontal="center" vertical="center" shrinkToFit="1"/>
    </xf>
    <xf numFmtId="0" fontId="29" fillId="0" borderId="0" xfId="0" applyFont="1" applyAlignment="1">
      <alignment horizontal="center" vertical="center"/>
    </xf>
    <xf numFmtId="0" fontId="31" fillId="0" borderId="0" xfId="0" applyFont="1" applyAlignment="1">
      <alignment vertical="center"/>
    </xf>
    <xf numFmtId="0" fontId="32" fillId="0" borderId="0" xfId="0" applyFont="1" applyAlignment="1">
      <alignment vertical="center"/>
    </xf>
    <xf numFmtId="0" fontId="33" fillId="0" borderId="0" xfId="0" applyFont="1" applyAlignment="1">
      <alignment horizontal="right" vertical="center"/>
    </xf>
    <xf numFmtId="0" fontId="28" fillId="0" borderId="2" xfId="0" applyFont="1" applyBorder="1" applyAlignment="1">
      <alignment vertical="center"/>
    </xf>
    <xf numFmtId="0" fontId="12" fillId="0" borderId="5" xfId="0" applyFont="1" applyBorder="1" applyAlignment="1">
      <alignment vertical="center"/>
    </xf>
    <xf numFmtId="0" fontId="26" fillId="0" borderId="2" xfId="0" applyFont="1" applyBorder="1" applyAlignment="1">
      <alignment vertical="center"/>
    </xf>
    <xf numFmtId="0" fontId="29" fillId="0" borderId="2" xfId="0" applyFont="1" applyBorder="1" applyAlignment="1">
      <alignment vertical="center"/>
    </xf>
    <xf numFmtId="0" fontId="28" fillId="0" borderId="6" xfId="0" applyFont="1" applyBorder="1" applyAlignment="1">
      <alignment horizontal="center" vertical="center"/>
    </xf>
    <xf numFmtId="0" fontId="28" fillId="0" borderId="7" xfId="0" applyFont="1" applyBorder="1" applyAlignment="1">
      <alignment horizontal="left" vertical="center"/>
    </xf>
    <xf numFmtId="0" fontId="27" fillId="0" borderId="0" xfId="0" applyFont="1" applyAlignment="1">
      <alignment horizontal="center" vertical="center"/>
    </xf>
    <xf numFmtId="0" fontId="28" fillId="0" borderId="0" xfId="0" applyFont="1" applyAlignment="1">
      <alignment horizontal="center" vertical="center"/>
    </xf>
    <xf numFmtId="0" fontId="22" fillId="0" borderId="0" xfId="0" applyFont="1" applyAlignment="1">
      <alignment horizontal="right" vertical="center"/>
    </xf>
    <xf numFmtId="49" fontId="28" fillId="0" borderId="2" xfId="0" applyNumberFormat="1" applyFont="1" applyBorder="1" applyAlignment="1">
      <alignment vertical="center"/>
    </xf>
    <xf numFmtId="49" fontId="28" fillId="0" borderId="0" xfId="0" applyNumberFormat="1" applyFont="1" applyAlignment="1">
      <alignment vertical="center"/>
    </xf>
    <xf numFmtId="0" fontId="28" fillId="0" borderId="7" xfId="0" applyFont="1" applyBorder="1" applyAlignment="1">
      <alignment vertical="center"/>
    </xf>
    <xf numFmtId="49" fontId="28" fillId="0" borderId="7" xfId="0" applyNumberFormat="1" applyFont="1" applyBorder="1" applyAlignment="1">
      <alignment vertical="center"/>
    </xf>
    <xf numFmtId="0" fontId="28" fillId="0" borderId="6" xfId="0" applyFont="1" applyBorder="1" applyAlignment="1">
      <alignment vertical="center"/>
    </xf>
    <xf numFmtId="0" fontId="37" fillId="0" borderId="6" xfId="0" applyFont="1" applyBorder="1" applyAlignment="1">
      <alignment horizontal="center" vertical="center"/>
    </xf>
    <xf numFmtId="0" fontId="50" fillId="0" borderId="0" xfId="0" applyFont="1" applyAlignment="1">
      <alignment vertical="center"/>
    </xf>
    <xf numFmtId="0" fontId="39" fillId="0" borderId="0" xfId="0" applyFont="1" applyAlignment="1">
      <alignment vertical="center"/>
    </xf>
    <xf numFmtId="0" fontId="37" fillId="0" borderId="2" xfId="0" applyFont="1" applyBorder="1" applyAlignment="1">
      <alignment horizontal="center" vertical="center"/>
    </xf>
    <xf numFmtId="0" fontId="12" fillId="0" borderId="8" xfId="0" applyFont="1" applyBorder="1" applyAlignment="1">
      <alignment vertical="center"/>
    </xf>
    <xf numFmtId="49" fontId="28" fillId="0" borderId="6" xfId="0" applyNumberFormat="1" applyFont="1" applyBorder="1" applyAlignment="1">
      <alignment vertical="center"/>
    </xf>
    <xf numFmtId="0" fontId="40" fillId="0" borderId="0" xfId="0" applyFont="1" applyAlignment="1">
      <alignment vertical="center"/>
    </xf>
    <xf numFmtId="49" fontId="29" fillId="0" borderId="0" xfId="0" applyNumberFormat="1" applyFont="1" applyAlignment="1">
      <alignment horizontal="center" vertical="center"/>
    </xf>
    <xf numFmtId="49" fontId="25" fillId="0" borderId="0" xfId="0" applyNumberFormat="1" applyFont="1" applyAlignment="1">
      <alignment horizontal="center" vertical="center"/>
    </xf>
    <xf numFmtId="0" fontId="29" fillId="0" borderId="0" xfId="0" applyFont="1" applyAlignment="1">
      <alignment vertical="center"/>
    </xf>
    <xf numFmtId="49" fontId="29" fillId="0" borderId="0" xfId="0" applyNumberFormat="1" applyFont="1" applyAlignment="1">
      <alignment vertical="center"/>
    </xf>
    <xf numFmtId="0" fontId="21" fillId="0" borderId="0" xfId="0" applyFont="1" applyAlignment="1">
      <alignment horizontal="right" vertical="center"/>
    </xf>
    <xf numFmtId="0" fontId="29" fillId="0" borderId="0" xfId="0" applyFont="1" applyAlignment="1">
      <alignment horizontal="left" vertical="center"/>
    </xf>
    <xf numFmtId="49" fontId="42" fillId="0" borderId="0" xfId="0" applyNumberFormat="1" applyFont="1" applyAlignment="1">
      <alignment vertical="center"/>
    </xf>
    <xf numFmtId="49" fontId="21" fillId="0" borderId="12" xfId="0" applyNumberFormat="1" applyFont="1" applyBorder="1" applyAlignment="1">
      <alignment vertical="center"/>
    </xf>
    <xf numFmtId="49" fontId="21" fillId="0" borderId="13" xfId="0" applyNumberFormat="1" applyFont="1" applyBorder="1" applyAlignment="1">
      <alignment vertical="center"/>
    </xf>
    <xf numFmtId="49" fontId="21" fillId="0" borderId="13" xfId="0" applyNumberFormat="1" applyFont="1" applyBorder="1" applyAlignment="1">
      <alignment horizontal="right" vertical="center"/>
    </xf>
    <xf numFmtId="49" fontId="21" fillId="0" borderId="4" xfId="0" applyNumberFormat="1" applyFont="1" applyBorder="1" applyAlignment="1">
      <alignment horizontal="right" vertical="center"/>
    </xf>
    <xf numFmtId="49" fontId="21" fillId="0" borderId="0" xfId="0" applyNumberFormat="1" applyFont="1" applyAlignment="1">
      <alignment horizontal="center" vertical="center"/>
    </xf>
    <xf numFmtId="49" fontId="48" fillId="0" borderId="0" xfId="0" applyNumberFormat="1" applyFont="1" applyAlignment="1">
      <alignment horizontal="center" vertical="center"/>
    </xf>
    <xf numFmtId="49" fontId="21" fillId="0" borderId="0" xfId="0" applyNumberFormat="1" applyFont="1" applyAlignment="1">
      <alignment vertical="center"/>
    </xf>
    <xf numFmtId="49" fontId="22" fillId="0" borderId="0" xfId="0" applyNumberFormat="1" applyFont="1" applyAlignment="1">
      <alignment vertical="center"/>
    </xf>
    <xf numFmtId="49" fontId="22" fillId="0" borderId="7" xfId="0" applyNumberFormat="1" applyFont="1" applyBorder="1" applyAlignment="1">
      <alignment vertical="center"/>
    </xf>
    <xf numFmtId="49" fontId="44" fillId="5" borderId="12" xfId="0" applyNumberFormat="1" applyFont="1" applyFill="1" applyBorder="1" applyAlignment="1">
      <alignment vertical="center"/>
    </xf>
    <xf numFmtId="49" fontId="44" fillId="5" borderId="13" xfId="0" applyNumberFormat="1" applyFont="1" applyFill="1" applyBorder="1" applyAlignment="1">
      <alignment vertical="center"/>
    </xf>
    <xf numFmtId="49" fontId="22" fillId="5" borderId="7" xfId="0" applyNumberFormat="1" applyFont="1" applyFill="1" applyBorder="1" applyAlignment="1">
      <alignment vertical="center"/>
    </xf>
    <xf numFmtId="49" fontId="21" fillId="0" borderId="14" xfId="0" applyNumberFormat="1" applyFont="1" applyBorder="1" applyAlignment="1">
      <alignment vertical="center"/>
    </xf>
    <xf numFmtId="49" fontId="21" fillId="0" borderId="2" xfId="0" applyNumberFormat="1" applyFont="1" applyBorder="1" applyAlignment="1">
      <alignment vertical="center"/>
    </xf>
    <xf numFmtId="49" fontId="21" fillId="0" borderId="2" xfId="0" applyNumberFormat="1" applyFont="1" applyBorder="1" applyAlignment="1">
      <alignment horizontal="right" vertical="center"/>
    </xf>
    <xf numFmtId="49" fontId="21" fillId="0" borderId="6" xfId="0" applyNumberFormat="1" applyFont="1" applyBorder="1" applyAlignment="1">
      <alignment horizontal="right" vertical="center"/>
    </xf>
    <xf numFmtId="0" fontId="21" fillId="0" borderId="2" xfId="0" applyFont="1" applyBorder="1" applyAlignment="1">
      <alignment vertical="center"/>
    </xf>
    <xf numFmtId="49" fontId="22" fillId="0" borderId="2" xfId="0" applyNumberFormat="1" applyFont="1" applyBorder="1" applyAlignment="1">
      <alignment vertical="center"/>
    </xf>
    <xf numFmtId="49" fontId="22" fillId="0" borderId="6" xfId="0" applyNumberFormat="1" applyFont="1" applyBorder="1" applyAlignment="1">
      <alignment vertical="center"/>
    </xf>
    <xf numFmtId="49" fontId="21" fillId="0" borderId="2" xfId="0" applyNumberFormat="1" applyFont="1" applyBorder="1" applyAlignment="1">
      <alignment horizontal="center" vertical="center"/>
    </xf>
    <xf numFmtId="49" fontId="48" fillId="0" borderId="2" xfId="0" applyNumberFormat="1" applyFont="1" applyBorder="1" applyAlignment="1">
      <alignment horizontal="center" vertical="center"/>
    </xf>
    <xf numFmtId="0" fontId="11" fillId="2" borderId="0" xfId="0" applyFont="1" applyFill="1" applyAlignment="1">
      <alignment horizontal="left"/>
    </xf>
    <xf numFmtId="49" fontId="15" fillId="0" borderId="0" xfId="0" applyNumberFormat="1" applyFont="1" applyAlignment="1">
      <alignment vertical="center"/>
    </xf>
    <xf numFmtId="49" fontId="14" fillId="0" borderId="0" xfId="0" applyNumberFormat="1" applyFont="1" applyAlignment="1">
      <alignment vertical="center"/>
    </xf>
    <xf numFmtId="49" fontId="16" fillId="0" borderId="0" xfId="0" applyNumberFormat="1" applyFont="1" applyAlignment="1">
      <alignment horizontal="right" vertical="center"/>
    </xf>
    <xf numFmtId="49" fontId="19" fillId="0" borderId="0" xfId="0" applyNumberFormat="1" applyFont="1" applyAlignment="1">
      <alignment vertical="center"/>
    </xf>
    <xf numFmtId="49" fontId="18" fillId="0" borderId="0" xfId="0" applyNumberFormat="1" applyFont="1" applyAlignment="1">
      <alignment vertical="center"/>
    </xf>
    <xf numFmtId="49" fontId="12" fillId="4" borderId="0" xfId="0" applyNumberFormat="1" applyFont="1" applyFill="1"/>
    <xf numFmtId="0" fontId="0" fillId="0" borderId="0" xfId="0" applyAlignment="1">
      <alignment horizontal="center"/>
    </xf>
    <xf numFmtId="0" fontId="0" fillId="5" borderId="0" xfId="0" applyFill="1"/>
    <xf numFmtId="0" fontId="2" fillId="5" borderId="0" xfId="0" applyFont="1" applyFill="1"/>
    <xf numFmtId="0" fontId="51" fillId="5" borderId="0" xfId="0" applyFont="1" applyFill="1" applyAlignment="1">
      <alignment horizontal="center" shrinkToFit="1"/>
    </xf>
    <xf numFmtId="49" fontId="12" fillId="9" borderId="0" xfId="0" applyNumberFormat="1" applyFont="1" applyFill="1"/>
    <xf numFmtId="0" fontId="0" fillId="9" borderId="0" xfId="0" applyFill="1" applyAlignment="1">
      <alignment horizontal="center"/>
    </xf>
    <xf numFmtId="49" fontId="12" fillId="10" borderId="0" xfId="0" applyNumberFormat="1" applyFont="1" applyFill="1"/>
    <xf numFmtId="0" fontId="0" fillId="10" borderId="0" xfId="0" applyFill="1" applyAlignment="1">
      <alignment horizontal="center"/>
    </xf>
    <xf numFmtId="0" fontId="0" fillId="2" borderId="0" xfId="0" applyFill="1" applyAlignment="1">
      <alignment horizontal="center"/>
    </xf>
    <xf numFmtId="0" fontId="52" fillId="11" borderId="0" xfId="0" applyFont="1" applyFill="1"/>
    <xf numFmtId="0" fontId="2" fillId="2" borderId="2" xfId="0" applyFont="1" applyFill="1" applyBorder="1" applyAlignment="1">
      <alignment horizontal="center" vertical="center" shrinkToFit="1"/>
    </xf>
    <xf numFmtId="0" fontId="2" fillId="2" borderId="2" xfId="0" applyFont="1" applyFill="1" applyBorder="1" applyAlignment="1">
      <alignment vertical="center" shrinkToFit="1"/>
    </xf>
    <xf numFmtId="0" fontId="0" fillId="11" borderId="2" xfId="0" applyFill="1" applyBorder="1" applyAlignment="1">
      <alignment horizontal="center"/>
    </xf>
    <xf numFmtId="0" fontId="0" fillId="12" borderId="16" xfId="0" applyFill="1" applyBorder="1" applyAlignment="1">
      <alignment horizontal="center"/>
    </xf>
    <xf numFmtId="0" fontId="53" fillId="2" borderId="2" xfId="0" applyFont="1" applyFill="1" applyBorder="1" applyAlignment="1">
      <alignment horizontal="center"/>
    </xf>
    <xf numFmtId="0" fontId="52" fillId="2" borderId="0" xfId="0" applyFont="1" applyFill="1"/>
    <xf numFmtId="0" fontId="2" fillId="2" borderId="0" xfId="0" applyFont="1" applyFill="1" applyAlignment="1">
      <alignment shrinkToFit="1"/>
    </xf>
    <xf numFmtId="0" fontId="53" fillId="2" borderId="0" xfId="0" applyFont="1" applyFill="1" applyAlignment="1">
      <alignment horizontal="center"/>
    </xf>
    <xf numFmtId="0" fontId="0" fillId="13" borderId="0" xfId="0" applyFill="1"/>
    <xf numFmtId="0" fontId="0" fillId="2" borderId="17" xfId="0" applyFill="1" applyBorder="1" applyAlignment="1">
      <alignment horizontal="center" vertical="center"/>
    </xf>
    <xf numFmtId="0" fontId="0" fillId="2" borderId="2" xfId="0" applyFill="1" applyBorder="1"/>
    <xf numFmtId="49" fontId="45" fillId="5" borderId="13" xfId="0" applyNumberFormat="1" applyFont="1" applyFill="1" applyBorder="1" applyAlignment="1">
      <alignment horizontal="center" vertical="center"/>
    </xf>
    <xf numFmtId="49" fontId="45" fillId="5" borderId="13" xfId="0" applyNumberFormat="1" applyFont="1" applyFill="1" applyBorder="1" applyAlignment="1">
      <alignment vertical="center"/>
    </xf>
    <xf numFmtId="0" fontId="0" fillId="5" borderId="10" xfId="0" applyFill="1" applyBorder="1"/>
    <xf numFmtId="49" fontId="46" fillId="5" borderId="13" xfId="0" applyNumberFormat="1" applyFont="1" applyFill="1" applyBorder="1" applyAlignment="1">
      <alignment vertical="center"/>
    </xf>
    <xf numFmtId="49" fontId="44" fillId="5" borderId="13" xfId="0" applyNumberFormat="1" applyFont="1" applyFill="1" applyBorder="1" applyAlignment="1">
      <alignment horizontal="left" vertical="center"/>
    </xf>
    <xf numFmtId="49" fontId="44" fillId="0" borderId="0" xfId="0" applyNumberFormat="1" applyFont="1" applyAlignment="1">
      <alignment horizontal="left" vertical="center"/>
    </xf>
    <xf numFmtId="49" fontId="46" fillId="0" borderId="0" xfId="0" applyNumberFormat="1" applyFont="1" applyAlignment="1">
      <alignment vertical="center"/>
    </xf>
    <xf numFmtId="49" fontId="21" fillId="2" borderId="12" xfId="0" applyNumberFormat="1" applyFont="1" applyFill="1" applyBorder="1" applyAlignment="1">
      <alignment horizontal="center" vertical="center"/>
    </xf>
    <xf numFmtId="49" fontId="48" fillId="2" borderId="12" xfId="0" applyNumberFormat="1" applyFont="1" applyFill="1" applyBorder="1" applyAlignment="1">
      <alignment horizontal="center" vertical="center"/>
    </xf>
    <xf numFmtId="49" fontId="22" fillId="2" borderId="13" xfId="0" applyNumberFormat="1" applyFont="1" applyFill="1" applyBorder="1" applyAlignment="1">
      <alignment vertical="center"/>
    </xf>
    <xf numFmtId="49" fontId="21" fillId="2" borderId="4" xfId="0" applyNumberFormat="1" applyFont="1" applyFill="1" applyBorder="1" applyAlignment="1">
      <alignment vertical="center"/>
    </xf>
    <xf numFmtId="0" fontId="0" fillId="2" borderId="13" xfId="0" applyFill="1" applyBorder="1"/>
    <xf numFmtId="0" fontId="0" fillId="2" borderId="4" xfId="0" applyFill="1" applyBorder="1"/>
    <xf numFmtId="49" fontId="44" fillId="0" borderId="0" xfId="0" applyNumberFormat="1" applyFont="1" applyAlignment="1">
      <alignment vertical="center"/>
    </xf>
    <xf numFmtId="49" fontId="21" fillId="2" borderId="15" xfId="0" applyNumberFormat="1" applyFont="1" applyFill="1" applyBorder="1" applyAlignment="1">
      <alignment horizontal="center" vertical="center"/>
    </xf>
    <xf numFmtId="49" fontId="48" fillId="2" borderId="15" xfId="0" applyNumberFormat="1" applyFont="1" applyFill="1" applyBorder="1" applyAlignment="1">
      <alignment horizontal="center" vertical="center"/>
    </xf>
    <xf numFmtId="0" fontId="21" fillId="2" borderId="14" xfId="0" applyFont="1" applyFill="1" applyBorder="1" applyAlignment="1">
      <alignment vertical="center"/>
    </xf>
    <xf numFmtId="0" fontId="0" fillId="2" borderId="6" xfId="0" applyFill="1" applyBorder="1"/>
    <xf numFmtId="49" fontId="21" fillId="2" borderId="15" xfId="0" applyNumberFormat="1" applyFont="1" applyFill="1" applyBorder="1" applyAlignment="1">
      <alignment vertical="center"/>
    </xf>
    <xf numFmtId="0" fontId="0" fillId="2" borderId="7" xfId="0" applyFill="1" applyBorder="1"/>
    <xf numFmtId="49" fontId="21" fillId="2" borderId="14" xfId="0" applyNumberFormat="1" applyFont="1" applyFill="1" applyBorder="1" applyAlignment="1">
      <alignment horizontal="center" vertical="center"/>
    </xf>
    <xf numFmtId="49" fontId="48" fillId="2" borderId="14" xfId="0" applyNumberFormat="1" applyFont="1" applyFill="1" applyBorder="1" applyAlignment="1">
      <alignment horizontal="center" vertical="center"/>
    </xf>
    <xf numFmtId="0" fontId="34" fillId="0" borderId="0" xfId="0" applyFont="1" applyAlignment="1">
      <alignment horizontal="right" vertical="center"/>
    </xf>
    <xf numFmtId="0" fontId="11" fillId="0" borderId="0" xfId="0" applyFont="1" applyAlignment="1">
      <alignment horizontal="left" vertical="center"/>
    </xf>
    <xf numFmtId="0" fontId="0" fillId="0" borderId="1" xfId="0" applyBorder="1"/>
    <xf numFmtId="49" fontId="0" fillId="0" borderId="0" xfId="0" applyNumberFormat="1"/>
    <xf numFmtId="0" fontId="39" fillId="0" borderId="2" xfId="0" applyFont="1" applyBorder="1" applyAlignment="1">
      <alignment vertical="center"/>
    </xf>
    <xf numFmtId="0" fontId="21" fillId="2" borderId="13" xfId="0" applyFont="1" applyFill="1" applyBorder="1" applyAlignment="1">
      <alignment horizontal="left" vertical="center"/>
    </xf>
    <xf numFmtId="0" fontId="21" fillId="2" borderId="0" xfId="0" applyFont="1" applyFill="1" applyAlignment="1">
      <alignment horizontal="left" vertical="center"/>
    </xf>
    <xf numFmtId="0" fontId="0" fillId="0" borderId="17" xfId="0" applyBorder="1" applyAlignment="1">
      <alignment horizontal="right" vertical="center" shrinkToFit="1"/>
    </xf>
    <xf numFmtId="49" fontId="0" fillId="0" borderId="17" xfId="0" applyNumberFormat="1" applyBorder="1" applyAlignment="1">
      <alignment horizontal="center" vertical="center"/>
    </xf>
    <xf numFmtId="49" fontId="0" fillId="0" borderId="17" xfId="0" applyNumberFormat="1" applyBorder="1" applyAlignment="1">
      <alignment horizontal="center" vertical="center" shrinkToFit="1"/>
    </xf>
    <xf numFmtId="49" fontId="0" fillId="14" borderId="17" xfId="0" applyNumberFormat="1" applyFill="1" applyBorder="1" applyAlignment="1">
      <alignment horizontal="center" vertical="center"/>
    </xf>
    <xf numFmtId="0" fontId="0" fillId="5" borderId="17" xfId="0" applyFill="1" applyBorder="1" applyAlignment="1">
      <alignment vertical="center"/>
    </xf>
    <xf numFmtId="0" fontId="0" fillId="0" borderId="17" xfId="0" applyBorder="1" applyAlignment="1">
      <alignment horizontal="center" vertical="center" shrinkToFit="1"/>
    </xf>
    <xf numFmtId="0" fontId="2" fillId="2" borderId="2" xfId="0" applyFont="1" applyFill="1" applyBorder="1" applyAlignment="1">
      <alignment vertical="center" shrinkToFit="1"/>
    </xf>
    <xf numFmtId="49" fontId="3" fillId="2" borderId="0" xfId="0" applyNumberFormat="1" applyFont="1" applyFill="1" applyAlignment="1">
      <alignment vertical="top" shrinkToFit="1"/>
    </xf>
    <xf numFmtId="14" fontId="18" fillId="2" borderId="1" xfId="0" applyNumberFormat="1" applyFont="1" applyFill="1" applyBorder="1" applyAlignment="1">
      <alignment horizontal="left" vertical="center"/>
    </xf>
    <xf numFmtId="14" fontId="18" fillId="0" borderId="1" xfId="0" applyNumberFormat="1" applyFont="1" applyBorder="1" applyAlignment="1">
      <alignment horizontal="left" vertical="center"/>
    </xf>
    <xf numFmtId="0" fontId="0" fillId="2" borderId="2" xfId="0" applyFill="1" applyBorder="1" applyAlignment="1">
      <alignment vertical="center" shrinkToFit="1"/>
    </xf>
    <xf numFmtId="0" fontId="0" fillId="14" borderId="17" xfId="0" applyFill="1" applyBorder="1" applyAlignment="1">
      <alignment horizontal="center" vertical="center"/>
    </xf>
    <xf numFmtId="0" fontId="0" fillId="0" borderId="17" xfId="0" applyBorder="1" applyAlignment="1">
      <alignment horizontal="center" vertical="center"/>
    </xf>
  </cellXfs>
  <cellStyles count="3">
    <cellStyle name="Normál" xfId="0" builtinId="0"/>
    <cellStyle name="Normál 2" xfId="2" xr:uid="{A5F5774D-C58C-4216-85CC-EA38A8679F37}"/>
    <cellStyle name="Pénznem" xfId="1" builtinId="4"/>
  </cellStyles>
  <dxfs count="82">
    <dxf>
      <font>
        <i val="0"/>
        <condense val="0"/>
        <extend val="0"/>
        <color indexed="9"/>
      </font>
      <fill>
        <patternFill>
          <bgColor indexed="42"/>
        </patternFill>
      </fill>
    </dxf>
    <dxf>
      <font>
        <b val="0"/>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9"/>
      </font>
      <fill>
        <patternFill>
          <bgColor indexed="42"/>
        </patternFill>
      </fill>
    </dxf>
    <dxf>
      <font>
        <b val="0"/>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9"/>
      </font>
      <fill>
        <patternFill>
          <bgColor indexed="42"/>
        </patternFill>
      </fill>
    </dxf>
    <dxf>
      <font>
        <b val="0"/>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11</xdr:col>
      <xdr:colOff>487680</xdr:colOff>
      <xdr:row>0</xdr:row>
      <xdr:rowOff>30480</xdr:rowOff>
    </xdr:from>
    <xdr:to>
      <xdr:col>12</xdr:col>
      <xdr:colOff>472440</xdr:colOff>
      <xdr:row>1</xdr:row>
      <xdr:rowOff>144780</xdr:rowOff>
    </xdr:to>
    <xdr:pic>
      <xdr:nvPicPr>
        <xdr:cNvPr id="2" name="Kép 2">
          <a:extLst>
            <a:ext uri="{FF2B5EF4-FFF2-40B4-BE49-F238E27FC236}">
              <a16:creationId xmlns:a16="http://schemas.microsoft.com/office/drawing/2014/main" id="{77E2E39D-EADA-4189-B625-CE04020C2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2220" y="30480"/>
          <a:ext cx="57150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289560</xdr:colOff>
      <xdr:row>0</xdr:row>
      <xdr:rowOff>30480</xdr:rowOff>
    </xdr:from>
    <xdr:to>
      <xdr:col>17</xdr:col>
      <xdr:colOff>60960</xdr:colOff>
      <xdr:row>1</xdr:row>
      <xdr:rowOff>144780</xdr:rowOff>
    </xdr:to>
    <xdr:pic>
      <xdr:nvPicPr>
        <xdr:cNvPr id="2" name="Kép 2">
          <a:extLst>
            <a:ext uri="{FF2B5EF4-FFF2-40B4-BE49-F238E27FC236}">
              <a16:creationId xmlns:a16="http://schemas.microsoft.com/office/drawing/2014/main" id="{282F9B5E-603B-4446-9102-450DD0ACBF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9860" y="30480"/>
          <a:ext cx="5029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563880</xdr:colOff>
      <xdr:row>0</xdr:row>
      <xdr:rowOff>60960</xdr:rowOff>
    </xdr:from>
    <xdr:to>
      <xdr:col>12</xdr:col>
      <xdr:colOff>495300</xdr:colOff>
      <xdr:row>1</xdr:row>
      <xdr:rowOff>137160</xdr:rowOff>
    </xdr:to>
    <xdr:pic>
      <xdr:nvPicPr>
        <xdr:cNvPr id="2" name="Kép 2">
          <a:extLst>
            <a:ext uri="{FF2B5EF4-FFF2-40B4-BE49-F238E27FC236}">
              <a16:creationId xmlns:a16="http://schemas.microsoft.com/office/drawing/2014/main" id="{98AA0314-FA51-4202-8CCC-97D5F6651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24600" y="60960"/>
          <a:ext cx="51816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487680</xdr:colOff>
      <xdr:row>0</xdr:row>
      <xdr:rowOff>30480</xdr:rowOff>
    </xdr:from>
    <xdr:to>
      <xdr:col>12</xdr:col>
      <xdr:colOff>472440</xdr:colOff>
      <xdr:row>1</xdr:row>
      <xdr:rowOff>144780</xdr:rowOff>
    </xdr:to>
    <xdr:pic>
      <xdr:nvPicPr>
        <xdr:cNvPr id="2" name="Kép 2">
          <a:extLst>
            <a:ext uri="{FF2B5EF4-FFF2-40B4-BE49-F238E27FC236}">
              <a16:creationId xmlns:a16="http://schemas.microsoft.com/office/drawing/2014/main" id="{FFC3BE6A-4690-45D0-B9B1-933D9B3D20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2220" y="30480"/>
          <a:ext cx="57150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8193" name="Button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8194" name="Button 2" hidden="1">
              <a:extLst>
                <a:ext uri="{63B3BB69-23CF-44E3-9099-C40C66FF867C}">
                  <a14:compatExt spid="_x0000_s8194"/>
                </a:ext>
                <a:ext uri="{FF2B5EF4-FFF2-40B4-BE49-F238E27FC236}">
                  <a16:creationId xmlns:a16="http://schemas.microsoft.com/office/drawing/2014/main" id="{00000000-0008-0000-0600-000002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289560</xdr:colOff>
      <xdr:row>0</xdr:row>
      <xdr:rowOff>30480</xdr:rowOff>
    </xdr:from>
    <xdr:to>
      <xdr:col>17</xdr:col>
      <xdr:colOff>60960</xdr:colOff>
      <xdr:row>1</xdr:row>
      <xdr:rowOff>144780</xdr:rowOff>
    </xdr:to>
    <xdr:pic>
      <xdr:nvPicPr>
        <xdr:cNvPr id="2" name="Kép 2">
          <a:extLst>
            <a:ext uri="{FF2B5EF4-FFF2-40B4-BE49-F238E27FC236}">
              <a16:creationId xmlns:a16="http://schemas.microsoft.com/office/drawing/2014/main" id="{B4CCC3E9-FF60-4B98-B1A4-4B15C1D55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9860" y="30480"/>
          <a:ext cx="5029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9458" name="Button 2" hidden="1">
              <a:extLst>
                <a:ext uri="{63B3BB69-23CF-44E3-9099-C40C66FF867C}">
                  <a14:compatExt spid="_x0000_s19458"/>
                </a:ext>
                <a:ext uri="{FF2B5EF4-FFF2-40B4-BE49-F238E27FC236}">
                  <a16:creationId xmlns:a16="http://schemas.microsoft.com/office/drawing/2014/main" id="{00000000-0008-0000-0000-0000024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251460</xdr:colOff>
      <xdr:row>0</xdr:row>
      <xdr:rowOff>0</xdr:rowOff>
    </xdr:from>
    <xdr:to>
      <xdr:col>17</xdr:col>
      <xdr:colOff>68580</xdr:colOff>
      <xdr:row>1</xdr:row>
      <xdr:rowOff>160020</xdr:rowOff>
    </xdr:to>
    <xdr:pic>
      <xdr:nvPicPr>
        <xdr:cNvPr id="2" name="Kép 2">
          <a:extLst>
            <a:ext uri="{FF2B5EF4-FFF2-40B4-BE49-F238E27FC236}">
              <a16:creationId xmlns:a16="http://schemas.microsoft.com/office/drawing/2014/main" id="{560F7749-6ED9-42A5-9C9A-19545E0E9B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69380" y="0"/>
          <a:ext cx="54864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9217" name="Button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304800</xdr:colOff>
      <xdr:row>0</xdr:row>
      <xdr:rowOff>0</xdr:rowOff>
    </xdr:from>
    <xdr:to>
      <xdr:col>17</xdr:col>
      <xdr:colOff>91440</xdr:colOff>
      <xdr:row>1</xdr:row>
      <xdr:rowOff>144780</xdr:rowOff>
    </xdr:to>
    <xdr:pic>
      <xdr:nvPicPr>
        <xdr:cNvPr id="2" name="Kép 2">
          <a:extLst>
            <a:ext uri="{FF2B5EF4-FFF2-40B4-BE49-F238E27FC236}">
              <a16:creationId xmlns:a16="http://schemas.microsoft.com/office/drawing/2014/main" id="{8DC34A0C-4420-4270-834E-21444D77C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25640" y="0"/>
          <a:ext cx="51816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3313" name="Button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3314" name="Button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304800</xdr:colOff>
      <xdr:row>0</xdr:row>
      <xdr:rowOff>0</xdr:rowOff>
    </xdr:from>
    <xdr:to>
      <xdr:col>17</xdr:col>
      <xdr:colOff>91440</xdr:colOff>
      <xdr:row>1</xdr:row>
      <xdr:rowOff>144780</xdr:rowOff>
    </xdr:to>
    <xdr:pic>
      <xdr:nvPicPr>
        <xdr:cNvPr id="2" name="Kép 2">
          <a:extLst>
            <a:ext uri="{FF2B5EF4-FFF2-40B4-BE49-F238E27FC236}">
              <a16:creationId xmlns:a16="http://schemas.microsoft.com/office/drawing/2014/main" id="{A6306207-E2FA-48D0-9B4F-808BD45DE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0"/>
          <a:ext cx="51816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Ancsika/OneDrive/Asztali%20g&#233;p/Versenyb&#237;r&#243;/Bp.k&#233;sz&#237;t&#337;.xls" TargetMode="External"/><Relationship Id="rId2" Type="http://schemas.openxmlformats.org/officeDocument/2006/relationships/externalLinkPath" Target="file:///C:\Users\Ancsika\OneDrive\Asztali%20g&#233;p\Versenyb&#237;r&#243;\Bp.k&#233;sz&#237;t&#337;.xls" TargetMode="External"/><Relationship Id="rId1" Type="http://schemas.openxmlformats.org/officeDocument/2006/relationships/externalLinkPath" Target="/Users/Ancsika/OneDrive/Asztali%20g&#233;p/Versenyb&#237;r&#243;/Bp.k&#233;sz&#237;t&#337;.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Users/Ancsika/Downloads/verseny_jo20180225%20(5).xls" TargetMode="External"/><Relationship Id="rId2" Type="http://schemas.openxmlformats.org/officeDocument/2006/relationships/externalLinkPath" Target="file:///C:\Users\Ancsika\OneDrive\Asztali%20g&#233;p\Versenyb&#237;r&#243;\verseny_jo20180225%20(5).xls" TargetMode="External"/><Relationship Id="rId1" Type="http://schemas.openxmlformats.org/officeDocument/2006/relationships/externalLinkPath" Target="/Users/Ancsika/Downloads/verseny_jo20180225%2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ltalanos"/>
      <sheetName val="Birók"/>
      <sheetName val="L14_lista"/>
      <sheetName val="L14_Tábla"/>
      <sheetName val="F12_lista"/>
      <sheetName val="F12_Tábla"/>
      <sheetName val="L12_Lista"/>
      <sheetName val="L12_Tábla"/>
      <sheetName val="F16_Lista"/>
      <sheetName val="F16_Tábla"/>
      <sheetName val="L16_Lista"/>
      <sheetName val="1E3 (5)"/>
      <sheetName val="L16_Tábla"/>
      <sheetName val="1E5 (5)"/>
      <sheetName val="1E6 (5)"/>
      <sheetName val="1E7 (5)"/>
      <sheetName val="1E8 (5)"/>
      <sheetName val="1MD 8 (5)"/>
      <sheetName val="1MD 16 (5)"/>
      <sheetName val="1MD 32 (5)"/>
      <sheetName val="1MD 64 (5)"/>
      <sheetName val=".."/>
      <sheetName val="1D 8 (5)"/>
      <sheetName val="1D 16 (5)"/>
      <sheetName val="1D 32 (5)"/>
      <sheetName val="Bp.készítő"/>
    </sheetNames>
    <definedNames>
      <definedName name="Jun_Hide_CU"/>
      <definedName name="Jun_Show_CU"/>
    </definedNames>
    <sheetDataSet>
      <sheetData sheetId="0">
        <row r="6">
          <cell r="A6" t="str">
            <v>Korosztályos Budapest Csapatbajnokság 2026</v>
          </cell>
        </row>
        <row r="8">
          <cell r="A8" t="str">
            <v>L14</v>
          </cell>
          <cell r="C8" t="str">
            <v>L12</v>
          </cell>
          <cell r="D8" t="str">
            <v>F16</v>
          </cell>
          <cell r="E8" t="str">
            <v>L16</v>
          </cell>
        </row>
        <row r="10">
          <cell r="A10" t="str">
            <v>2026-06-20 - 2026-07-02</v>
          </cell>
          <cell r="C10" t="str">
            <v>Budapest</v>
          </cell>
          <cell r="E10" t="str">
            <v>Kovács Annamária</v>
          </cell>
        </row>
      </sheetData>
      <sheetData sheetId="1">
        <row r="21">
          <cell r="P21" t="str">
            <v>Bíró</v>
          </cell>
        </row>
        <row r="22">
          <cell r="P22" t="str">
            <v xml:space="preserve"> </v>
          </cell>
        </row>
        <row r="23">
          <cell r="P23" t="str">
            <v xml:space="preserve"> </v>
          </cell>
        </row>
        <row r="24">
          <cell r="P24" t="str">
            <v xml:space="preserve"> </v>
          </cell>
        </row>
        <row r="25">
          <cell r="P25" t="str">
            <v xml:space="preserve"> </v>
          </cell>
        </row>
        <row r="26">
          <cell r="P26" t="str">
            <v xml:space="preserve"> </v>
          </cell>
        </row>
        <row r="27">
          <cell r="P27" t="str">
            <v xml:space="preserve"> </v>
          </cell>
        </row>
        <row r="28">
          <cell r="P28" t="str">
            <v xml:space="preserve"> </v>
          </cell>
        </row>
        <row r="29">
          <cell r="P29" t="str">
            <v xml:space="preserve"> </v>
          </cell>
        </row>
        <row r="30">
          <cell r="P30" t="str">
            <v>Egyik sem</v>
          </cell>
        </row>
      </sheetData>
      <sheetData sheetId="2">
        <row r="7">
          <cell r="A7">
            <v>1</v>
          </cell>
          <cell r="B7" t="str">
            <v>PG Tenisz I.</v>
          </cell>
          <cell r="H7">
            <v>29</v>
          </cell>
          <cell r="Q7">
            <v>1</v>
          </cell>
        </row>
        <row r="8">
          <cell r="A8">
            <v>2</v>
          </cell>
          <cell r="B8" t="str">
            <v>PG Tenisz II.</v>
          </cell>
          <cell r="H8">
            <v>60</v>
          </cell>
          <cell r="Q8">
            <v>2</v>
          </cell>
        </row>
        <row r="9">
          <cell r="A9">
            <v>3</v>
          </cell>
          <cell r="B9" t="str">
            <v>PG Tenisz III.</v>
          </cell>
          <cell r="H9">
            <v>120</v>
          </cell>
        </row>
        <row r="10">
          <cell r="A10">
            <v>4</v>
          </cell>
          <cell r="B10" t="str">
            <v>Tenisz Műhely</v>
          </cell>
          <cell r="H10">
            <v>158</v>
          </cell>
        </row>
        <row r="11">
          <cell r="A11">
            <v>5</v>
          </cell>
          <cell r="B11" t="str">
            <v>HTF CSO-KO</v>
          </cell>
          <cell r="H11">
            <v>82</v>
          </cell>
        </row>
        <row r="12">
          <cell r="A12">
            <v>6</v>
          </cell>
          <cell r="B12" t="str">
            <v>MESE Tenisz Klub</v>
          </cell>
          <cell r="H12">
            <v>74</v>
          </cell>
        </row>
        <row r="13">
          <cell r="A13">
            <v>7</v>
          </cell>
          <cell r="B13" t="str">
            <v>MTK Budapest</v>
          </cell>
          <cell r="H13">
            <v>65</v>
          </cell>
        </row>
        <row r="14">
          <cell r="A14">
            <v>8</v>
          </cell>
          <cell r="B14" t="str">
            <v>X</v>
          </cell>
        </row>
        <row r="15">
          <cell r="A15">
            <v>9</v>
          </cell>
        </row>
        <row r="16">
          <cell r="A16">
            <v>10</v>
          </cell>
        </row>
        <row r="17">
          <cell r="A17">
            <v>11</v>
          </cell>
        </row>
        <row r="18">
          <cell r="A18">
            <v>12</v>
          </cell>
        </row>
        <row r="19">
          <cell r="A19">
            <v>13</v>
          </cell>
        </row>
        <row r="20">
          <cell r="A20">
            <v>14</v>
          </cell>
        </row>
        <row r="21">
          <cell r="A21">
            <v>15</v>
          </cell>
        </row>
        <row r="22">
          <cell r="A22">
            <v>16</v>
          </cell>
        </row>
        <row r="23">
          <cell r="A23">
            <v>17</v>
          </cell>
        </row>
        <row r="24">
          <cell r="A24">
            <v>18</v>
          </cell>
        </row>
        <row r="25">
          <cell r="A25">
            <v>19</v>
          </cell>
        </row>
        <row r="26">
          <cell r="A26">
            <v>20</v>
          </cell>
        </row>
        <row r="27">
          <cell r="A27">
            <v>21</v>
          </cell>
        </row>
        <row r="28">
          <cell r="A28">
            <v>22</v>
          </cell>
        </row>
        <row r="29">
          <cell r="A29">
            <v>23</v>
          </cell>
        </row>
        <row r="30">
          <cell r="A30">
            <v>24</v>
          </cell>
        </row>
        <row r="31">
          <cell r="A31">
            <v>25</v>
          </cell>
        </row>
        <row r="32">
          <cell r="A32">
            <v>26</v>
          </cell>
        </row>
        <row r="33">
          <cell r="A33">
            <v>27</v>
          </cell>
        </row>
        <row r="34">
          <cell r="A34">
            <v>28</v>
          </cell>
        </row>
        <row r="35">
          <cell r="A35">
            <v>29</v>
          </cell>
        </row>
        <row r="36">
          <cell r="A36">
            <v>30</v>
          </cell>
        </row>
        <row r="37">
          <cell r="A37">
            <v>31</v>
          </cell>
        </row>
        <row r="38">
          <cell r="A38">
            <v>32</v>
          </cell>
        </row>
        <row r="39">
          <cell r="A39">
            <v>33</v>
          </cell>
        </row>
        <row r="40">
          <cell r="A40">
            <v>34</v>
          </cell>
          <cell r="J40" t="e">
            <v>#REF!</v>
          </cell>
          <cell r="K40" t="str">
            <v>ZZZ9</v>
          </cell>
          <cell r="L40">
            <v>999</v>
          </cell>
          <cell r="M40">
            <v>999</v>
          </cell>
          <cell r="P40">
            <v>999</v>
          </cell>
        </row>
        <row r="41">
          <cell r="A41">
            <v>35</v>
          </cell>
          <cell r="J41" t="e">
            <v>#REF!</v>
          </cell>
          <cell r="K41" t="str">
            <v>ZZZ9</v>
          </cell>
          <cell r="L41">
            <v>999</v>
          </cell>
          <cell r="M41">
            <v>999</v>
          </cell>
          <cell r="P41">
            <v>999</v>
          </cell>
        </row>
        <row r="42">
          <cell r="A42">
            <v>36</v>
          </cell>
          <cell r="J42" t="e">
            <v>#REF!</v>
          </cell>
          <cell r="K42" t="str">
            <v>ZZZ9</v>
          </cell>
          <cell r="L42">
            <v>999</v>
          </cell>
          <cell r="M42">
            <v>999</v>
          </cell>
          <cell r="P42">
            <v>999</v>
          </cell>
        </row>
        <row r="43">
          <cell r="A43">
            <v>37</v>
          </cell>
          <cell r="J43" t="e">
            <v>#REF!</v>
          </cell>
          <cell r="K43" t="str">
            <v>ZZZ9</v>
          </cell>
          <cell r="L43">
            <v>999</v>
          </cell>
          <cell r="M43">
            <v>999</v>
          </cell>
          <cell r="P43">
            <v>999</v>
          </cell>
        </row>
        <row r="44">
          <cell r="A44">
            <v>38</v>
          </cell>
          <cell r="J44" t="e">
            <v>#REF!</v>
          </cell>
          <cell r="K44" t="str">
            <v>ZZZ9</v>
          </cell>
          <cell r="L44">
            <v>999</v>
          </cell>
          <cell r="M44">
            <v>999</v>
          </cell>
          <cell r="P44">
            <v>999</v>
          </cell>
        </row>
        <row r="45">
          <cell r="A45">
            <v>39</v>
          </cell>
          <cell r="J45" t="e">
            <v>#REF!</v>
          </cell>
          <cell r="K45" t="str">
            <v>ZZZ9</v>
          </cell>
          <cell r="L45">
            <v>999</v>
          </cell>
          <cell r="M45">
            <v>999</v>
          </cell>
          <cell r="P45">
            <v>999</v>
          </cell>
        </row>
        <row r="46">
          <cell r="A46">
            <v>40</v>
          </cell>
          <cell r="J46" t="e">
            <v>#REF!</v>
          </cell>
          <cell r="K46" t="str">
            <v>ZZZ9</v>
          </cell>
          <cell r="L46">
            <v>999</v>
          </cell>
          <cell r="M46">
            <v>999</v>
          </cell>
          <cell r="P46">
            <v>999</v>
          </cell>
        </row>
        <row r="47">
          <cell r="A47">
            <v>41</v>
          </cell>
          <cell r="J47" t="e">
            <v>#REF!</v>
          </cell>
          <cell r="K47" t="str">
            <v>ZZZ9</v>
          </cell>
          <cell r="L47">
            <v>999</v>
          </cell>
          <cell r="M47">
            <v>999</v>
          </cell>
          <cell r="P47">
            <v>999</v>
          </cell>
        </row>
        <row r="48">
          <cell r="A48">
            <v>42</v>
          </cell>
          <cell r="J48" t="e">
            <v>#REF!</v>
          </cell>
          <cell r="K48" t="str">
            <v>ZZZ9</v>
          </cell>
          <cell r="L48">
            <v>999</v>
          </cell>
          <cell r="M48">
            <v>999</v>
          </cell>
          <cell r="P48">
            <v>999</v>
          </cell>
        </row>
        <row r="49">
          <cell r="A49">
            <v>43</v>
          </cell>
          <cell r="J49" t="e">
            <v>#REF!</v>
          </cell>
          <cell r="K49" t="str">
            <v>ZZZ9</v>
          </cell>
          <cell r="L49">
            <v>999</v>
          </cell>
          <cell r="M49">
            <v>999</v>
          </cell>
          <cell r="P49">
            <v>999</v>
          </cell>
        </row>
        <row r="50">
          <cell r="A50">
            <v>44</v>
          </cell>
          <cell r="J50" t="e">
            <v>#REF!</v>
          </cell>
          <cell r="K50" t="str">
            <v>ZZZ9</v>
          </cell>
          <cell r="L50">
            <v>999</v>
          </cell>
          <cell r="M50">
            <v>999</v>
          </cell>
          <cell r="P50">
            <v>999</v>
          </cell>
        </row>
        <row r="51">
          <cell r="A51">
            <v>45</v>
          </cell>
          <cell r="J51" t="e">
            <v>#REF!</v>
          </cell>
          <cell r="K51" t="str">
            <v>ZZZ9</v>
          </cell>
          <cell r="L51">
            <v>999</v>
          </cell>
          <cell r="M51">
            <v>999</v>
          </cell>
          <cell r="P51">
            <v>999</v>
          </cell>
        </row>
        <row r="52">
          <cell r="A52">
            <v>46</v>
          </cell>
          <cell r="J52" t="e">
            <v>#REF!</v>
          </cell>
          <cell r="K52" t="str">
            <v>ZZZ9</v>
          </cell>
          <cell r="L52">
            <v>999</v>
          </cell>
          <cell r="M52">
            <v>999</v>
          </cell>
          <cell r="P52">
            <v>999</v>
          </cell>
        </row>
        <row r="53">
          <cell r="A53">
            <v>47</v>
          </cell>
          <cell r="J53" t="e">
            <v>#REF!</v>
          </cell>
          <cell r="K53" t="str">
            <v>ZZZ9</v>
          </cell>
          <cell r="L53">
            <v>999</v>
          </cell>
          <cell r="M53">
            <v>999</v>
          </cell>
          <cell r="P53">
            <v>999</v>
          </cell>
        </row>
        <row r="54">
          <cell r="A54">
            <v>48</v>
          </cell>
          <cell r="J54" t="e">
            <v>#REF!</v>
          </cell>
          <cell r="K54" t="str">
            <v>ZZZ9</v>
          </cell>
          <cell r="L54">
            <v>999</v>
          </cell>
          <cell r="M54">
            <v>999</v>
          </cell>
          <cell r="P54">
            <v>999</v>
          </cell>
        </row>
        <row r="55">
          <cell r="A55">
            <v>49</v>
          </cell>
          <cell r="J55" t="e">
            <v>#REF!</v>
          </cell>
          <cell r="K55" t="str">
            <v>ZZZ9</v>
          </cell>
          <cell r="L55">
            <v>999</v>
          </cell>
          <cell r="M55">
            <v>999</v>
          </cell>
          <cell r="P55">
            <v>999</v>
          </cell>
        </row>
        <row r="56">
          <cell r="A56">
            <v>50</v>
          </cell>
          <cell r="J56" t="e">
            <v>#REF!</v>
          </cell>
          <cell r="K56" t="str">
            <v>ZZZ9</v>
          </cell>
          <cell r="L56">
            <v>999</v>
          </cell>
          <cell r="M56">
            <v>999</v>
          </cell>
          <cell r="P56">
            <v>999</v>
          </cell>
        </row>
        <row r="57">
          <cell r="A57">
            <v>51</v>
          </cell>
          <cell r="J57" t="e">
            <v>#REF!</v>
          </cell>
          <cell r="K57" t="str">
            <v>ZZZ9</v>
          </cell>
          <cell r="L57">
            <v>999</v>
          </cell>
          <cell r="M57">
            <v>999</v>
          </cell>
          <cell r="P57">
            <v>999</v>
          </cell>
        </row>
        <row r="58">
          <cell r="A58">
            <v>52</v>
          </cell>
          <cell r="J58" t="e">
            <v>#REF!</v>
          </cell>
          <cell r="K58" t="str">
            <v>ZZZ9</v>
          </cell>
          <cell r="L58">
            <v>999</v>
          </cell>
          <cell r="M58">
            <v>999</v>
          </cell>
          <cell r="P58">
            <v>999</v>
          </cell>
        </row>
        <row r="59">
          <cell r="A59">
            <v>53</v>
          </cell>
          <cell r="J59" t="e">
            <v>#REF!</v>
          </cell>
          <cell r="K59" t="str">
            <v>ZZZ9</v>
          </cell>
          <cell r="L59">
            <v>999</v>
          </cell>
          <cell r="M59">
            <v>999</v>
          </cell>
          <cell r="P59">
            <v>999</v>
          </cell>
        </row>
        <row r="60">
          <cell r="A60">
            <v>54</v>
          </cell>
          <cell r="J60" t="e">
            <v>#REF!</v>
          </cell>
          <cell r="K60" t="str">
            <v>ZZZ9</v>
          </cell>
          <cell r="L60">
            <v>999</v>
          </cell>
          <cell r="M60">
            <v>999</v>
          </cell>
          <cell r="P60">
            <v>999</v>
          </cell>
        </row>
        <row r="61">
          <cell r="A61">
            <v>55</v>
          </cell>
          <cell r="J61" t="e">
            <v>#REF!</v>
          </cell>
          <cell r="K61" t="str">
            <v>ZZZ9</v>
          </cell>
          <cell r="L61">
            <v>999</v>
          </cell>
          <cell r="M61">
            <v>999</v>
          </cell>
          <cell r="P61">
            <v>999</v>
          </cell>
        </row>
        <row r="62">
          <cell r="A62">
            <v>56</v>
          </cell>
          <cell r="J62" t="e">
            <v>#REF!</v>
          </cell>
          <cell r="K62" t="str">
            <v>ZZZ9</v>
          </cell>
          <cell r="L62">
            <v>999</v>
          </cell>
          <cell r="M62">
            <v>999</v>
          </cell>
          <cell r="P62">
            <v>999</v>
          </cell>
        </row>
        <row r="63">
          <cell r="A63">
            <v>57</v>
          </cell>
          <cell r="J63" t="e">
            <v>#REF!</v>
          </cell>
          <cell r="K63" t="str">
            <v>ZZZ9</v>
          </cell>
          <cell r="L63">
            <v>999</v>
          </cell>
          <cell r="M63">
            <v>999</v>
          </cell>
          <cell r="P63">
            <v>999</v>
          </cell>
        </row>
        <row r="64">
          <cell r="A64">
            <v>58</v>
          </cell>
          <cell r="J64" t="e">
            <v>#REF!</v>
          </cell>
          <cell r="K64" t="str">
            <v>ZZZ9</v>
          </cell>
          <cell r="L64">
            <v>999</v>
          </cell>
          <cell r="M64">
            <v>999</v>
          </cell>
          <cell r="P64">
            <v>999</v>
          </cell>
        </row>
        <row r="65">
          <cell r="A65">
            <v>59</v>
          </cell>
          <cell r="J65" t="e">
            <v>#REF!</v>
          </cell>
          <cell r="K65" t="str">
            <v>ZZZ9</v>
          </cell>
          <cell r="L65">
            <v>999</v>
          </cell>
          <cell r="M65">
            <v>999</v>
          </cell>
          <cell r="P65">
            <v>999</v>
          </cell>
        </row>
        <row r="66">
          <cell r="A66">
            <v>60</v>
          </cell>
          <cell r="J66" t="e">
            <v>#REF!</v>
          </cell>
          <cell r="K66" t="str">
            <v>ZZZ9</v>
          </cell>
          <cell r="L66">
            <v>999</v>
          </cell>
          <cell r="M66">
            <v>999</v>
          </cell>
          <cell r="P66">
            <v>999</v>
          </cell>
        </row>
        <row r="67">
          <cell r="A67">
            <v>61</v>
          </cell>
          <cell r="J67" t="e">
            <v>#REF!</v>
          </cell>
          <cell r="K67" t="str">
            <v>ZZZ9</v>
          </cell>
          <cell r="L67">
            <v>999</v>
          </cell>
          <cell r="M67">
            <v>999</v>
          </cell>
          <cell r="P67">
            <v>999</v>
          </cell>
        </row>
        <row r="68">
          <cell r="A68">
            <v>62</v>
          </cell>
          <cell r="J68" t="e">
            <v>#REF!</v>
          </cell>
          <cell r="K68" t="str">
            <v>ZZZ9</v>
          </cell>
          <cell r="L68">
            <v>999</v>
          </cell>
          <cell r="M68">
            <v>999</v>
          </cell>
          <cell r="P68">
            <v>999</v>
          </cell>
        </row>
        <row r="69">
          <cell r="A69">
            <v>63</v>
          </cell>
          <cell r="J69" t="e">
            <v>#REF!</v>
          </cell>
          <cell r="K69" t="str">
            <v>ZZZ9</v>
          </cell>
          <cell r="L69">
            <v>999</v>
          </cell>
          <cell r="M69">
            <v>999</v>
          </cell>
          <cell r="P69">
            <v>999</v>
          </cell>
        </row>
        <row r="70">
          <cell r="A70">
            <v>64</v>
          </cell>
          <cell r="J70" t="e">
            <v>#REF!</v>
          </cell>
          <cell r="K70" t="str">
            <v>ZZZ9</v>
          </cell>
          <cell r="L70">
            <v>999</v>
          </cell>
          <cell r="M70">
            <v>999</v>
          </cell>
          <cell r="P70">
            <v>999</v>
          </cell>
        </row>
        <row r="71">
          <cell r="A71">
            <v>65</v>
          </cell>
          <cell r="J71" t="e">
            <v>#REF!</v>
          </cell>
          <cell r="K71" t="str">
            <v>ZZZ9</v>
          </cell>
          <cell r="L71">
            <v>999</v>
          </cell>
          <cell r="M71">
            <v>999</v>
          </cell>
          <cell r="P71">
            <v>999</v>
          </cell>
        </row>
        <row r="72">
          <cell r="A72">
            <v>66</v>
          </cell>
          <cell r="J72" t="e">
            <v>#REF!</v>
          </cell>
          <cell r="K72" t="str">
            <v>ZZZ9</v>
          </cell>
          <cell r="L72">
            <v>999</v>
          </cell>
          <cell r="M72">
            <v>999</v>
          </cell>
          <cell r="P72">
            <v>999</v>
          </cell>
        </row>
        <row r="73">
          <cell r="A73">
            <v>67</v>
          </cell>
          <cell r="J73" t="e">
            <v>#REF!</v>
          </cell>
          <cell r="K73" t="str">
            <v>ZZZ9</v>
          </cell>
          <cell r="L73">
            <v>999</v>
          </cell>
          <cell r="M73">
            <v>999</v>
          </cell>
          <cell r="P73">
            <v>999</v>
          </cell>
        </row>
        <row r="74">
          <cell r="A74">
            <v>68</v>
          </cell>
          <cell r="J74" t="e">
            <v>#REF!</v>
          </cell>
          <cell r="K74" t="str">
            <v>ZZZ9</v>
          </cell>
          <cell r="L74">
            <v>999</v>
          </cell>
          <cell r="M74">
            <v>999</v>
          </cell>
          <cell r="P74">
            <v>999</v>
          </cell>
        </row>
        <row r="75">
          <cell r="A75">
            <v>69</v>
          </cell>
          <cell r="J75" t="e">
            <v>#REF!</v>
          </cell>
          <cell r="K75" t="str">
            <v>ZZZ9</v>
          </cell>
          <cell r="L75">
            <v>999</v>
          </cell>
          <cell r="M75">
            <v>999</v>
          </cell>
          <cell r="P75">
            <v>999</v>
          </cell>
        </row>
        <row r="76">
          <cell r="A76">
            <v>70</v>
          </cell>
          <cell r="J76" t="e">
            <v>#REF!</v>
          </cell>
          <cell r="K76" t="str">
            <v>ZZZ9</v>
          </cell>
          <cell r="L76">
            <v>999</v>
          </cell>
          <cell r="M76">
            <v>999</v>
          </cell>
          <cell r="P76">
            <v>999</v>
          </cell>
        </row>
        <row r="77">
          <cell r="A77">
            <v>71</v>
          </cell>
          <cell r="J77" t="e">
            <v>#REF!</v>
          </cell>
          <cell r="K77" t="str">
            <v>ZZZ9</v>
          </cell>
          <cell r="L77">
            <v>999</v>
          </cell>
          <cell r="M77">
            <v>999</v>
          </cell>
          <cell r="P77">
            <v>999</v>
          </cell>
        </row>
        <row r="78">
          <cell r="A78">
            <v>72</v>
          </cell>
          <cell r="J78" t="e">
            <v>#REF!</v>
          </cell>
          <cell r="K78" t="str">
            <v>ZZZ9</v>
          </cell>
          <cell r="L78">
            <v>999</v>
          </cell>
          <cell r="M78">
            <v>999</v>
          </cell>
          <cell r="P78">
            <v>999</v>
          </cell>
        </row>
        <row r="79">
          <cell r="A79">
            <v>73</v>
          </cell>
          <cell r="J79" t="e">
            <v>#REF!</v>
          </cell>
          <cell r="K79" t="str">
            <v>ZZZ9</v>
          </cell>
          <cell r="L79">
            <v>999</v>
          </cell>
          <cell r="M79">
            <v>999</v>
          </cell>
          <cell r="P79">
            <v>999</v>
          </cell>
        </row>
        <row r="80">
          <cell r="A80">
            <v>74</v>
          </cell>
          <cell r="J80" t="e">
            <v>#REF!</v>
          </cell>
          <cell r="K80" t="str">
            <v>ZZZ9</v>
          </cell>
          <cell r="L80">
            <v>999</v>
          </cell>
          <cell r="M80">
            <v>999</v>
          </cell>
          <cell r="P80">
            <v>999</v>
          </cell>
        </row>
        <row r="81">
          <cell r="A81">
            <v>75</v>
          </cell>
          <cell r="J81" t="e">
            <v>#REF!</v>
          </cell>
          <cell r="K81" t="str">
            <v>ZZZ9</v>
          </cell>
          <cell r="L81">
            <v>999</v>
          </cell>
          <cell r="M81">
            <v>999</v>
          </cell>
          <cell r="P81">
            <v>999</v>
          </cell>
        </row>
        <row r="82">
          <cell r="A82">
            <v>76</v>
          </cell>
          <cell r="J82" t="e">
            <v>#REF!</v>
          </cell>
          <cell r="K82" t="str">
            <v>ZZZ9</v>
          </cell>
          <cell r="L82">
            <v>999</v>
          </cell>
          <cell r="M82">
            <v>999</v>
          </cell>
          <cell r="P82">
            <v>999</v>
          </cell>
        </row>
        <row r="83">
          <cell r="A83">
            <v>77</v>
          </cell>
          <cell r="J83" t="e">
            <v>#REF!</v>
          </cell>
          <cell r="K83" t="str">
            <v>ZZZ9</v>
          </cell>
          <cell r="L83">
            <v>999</v>
          </cell>
          <cell r="M83">
            <v>999</v>
          </cell>
          <cell r="P83">
            <v>999</v>
          </cell>
        </row>
        <row r="84">
          <cell r="A84">
            <v>78</v>
          </cell>
          <cell r="J84" t="e">
            <v>#REF!</v>
          </cell>
          <cell r="K84" t="str">
            <v>ZZZ9</v>
          </cell>
          <cell r="L84">
            <v>999</v>
          </cell>
          <cell r="M84">
            <v>999</v>
          </cell>
          <cell r="P84">
            <v>999</v>
          </cell>
        </row>
        <row r="85">
          <cell r="A85">
            <v>79</v>
          </cell>
          <cell r="J85" t="e">
            <v>#REF!</v>
          </cell>
          <cell r="K85" t="str">
            <v>ZZZ9</v>
          </cell>
          <cell r="L85">
            <v>999</v>
          </cell>
          <cell r="M85">
            <v>999</v>
          </cell>
          <cell r="P85">
            <v>999</v>
          </cell>
        </row>
        <row r="86">
          <cell r="A86">
            <v>80</v>
          </cell>
          <cell r="J86" t="e">
            <v>#REF!</v>
          </cell>
          <cell r="K86" t="str">
            <v>ZZZ9</v>
          </cell>
          <cell r="L86">
            <v>999</v>
          </cell>
          <cell r="M86">
            <v>999</v>
          </cell>
          <cell r="P86">
            <v>999</v>
          </cell>
        </row>
        <row r="87">
          <cell r="A87">
            <v>81</v>
          </cell>
          <cell r="J87" t="e">
            <v>#REF!</v>
          </cell>
          <cell r="K87" t="str">
            <v>ZZZ9</v>
          </cell>
          <cell r="L87">
            <v>999</v>
          </cell>
          <cell r="M87">
            <v>999</v>
          </cell>
          <cell r="P87">
            <v>999</v>
          </cell>
        </row>
        <row r="88">
          <cell r="A88">
            <v>82</v>
          </cell>
          <cell r="J88" t="e">
            <v>#REF!</v>
          </cell>
          <cell r="K88" t="str">
            <v>ZZZ9</v>
          </cell>
          <cell r="L88">
            <v>999</v>
          </cell>
          <cell r="M88">
            <v>999</v>
          </cell>
          <cell r="P88">
            <v>999</v>
          </cell>
        </row>
        <row r="89">
          <cell r="A89">
            <v>83</v>
          </cell>
          <cell r="J89" t="e">
            <v>#REF!</v>
          </cell>
          <cell r="K89" t="str">
            <v>ZZZ9</v>
          </cell>
          <cell r="L89">
            <v>999</v>
          </cell>
          <cell r="M89">
            <v>999</v>
          </cell>
          <cell r="P89">
            <v>999</v>
          </cell>
        </row>
        <row r="90">
          <cell r="A90">
            <v>84</v>
          </cell>
          <cell r="J90" t="e">
            <v>#REF!</v>
          </cell>
          <cell r="K90" t="str">
            <v>ZZZ9</v>
          </cell>
          <cell r="L90">
            <v>999</v>
          </cell>
          <cell r="M90">
            <v>999</v>
          </cell>
          <cell r="P90">
            <v>999</v>
          </cell>
        </row>
        <row r="91">
          <cell r="A91">
            <v>85</v>
          </cell>
          <cell r="J91" t="e">
            <v>#REF!</v>
          </cell>
          <cell r="K91" t="str">
            <v>ZZZ9</v>
          </cell>
          <cell r="L91">
            <v>999</v>
          </cell>
          <cell r="M91">
            <v>999</v>
          </cell>
          <cell r="P91">
            <v>999</v>
          </cell>
        </row>
        <row r="92">
          <cell r="A92">
            <v>86</v>
          </cell>
          <cell r="J92" t="e">
            <v>#REF!</v>
          </cell>
          <cell r="K92" t="str">
            <v>ZZZ9</v>
          </cell>
          <cell r="L92">
            <v>999</v>
          </cell>
          <cell r="M92">
            <v>999</v>
          </cell>
          <cell r="P92">
            <v>999</v>
          </cell>
        </row>
        <row r="93">
          <cell r="A93">
            <v>87</v>
          </cell>
          <cell r="J93" t="e">
            <v>#REF!</v>
          </cell>
          <cell r="K93" t="str">
            <v>ZZZ9</v>
          </cell>
          <cell r="L93">
            <v>999</v>
          </cell>
          <cell r="M93">
            <v>999</v>
          </cell>
          <cell r="P93">
            <v>999</v>
          </cell>
        </row>
        <row r="94">
          <cell r="A94">
            <v>88</v>
          </cell>
          <cell r="J94" t="e">
            <v>#REF!</v>
          </cell>
          <cell r="K94" t="str">
            <v>ZZZ9</v>
          </cell>
          <cell r="L94">
            <v>999</v>
          </cell>
          <cell r="M94">
            <v>999</v>
          </cell>
          <cell r="P94">
            <v>999</v>
          </cell>
        </row>
        <row r="95">
          <cell r="A95">
            <v>89</v>
          </cell>
          <cell r="J95" t="e">
            <v>#REF!</v>
          </cell>
          <cell r="K95" t="str">
            <v>ZZZ9</v>
          </cell>
          <cell r="L95">
            <v>999</v>
          </cell>
          <cell r="M95">
            <v>999</v>
          </cell>
          <cell r="P95">
            <v>999</v>
          </cell>
        </row>
        <row r="96">
          <cell r="A96">
            <v>90</v>
          </cell>
          <cell r="J96" t="e">
            <v>#REF!</v>
          </cell>
          <cell r="K96" t="str">
            <v>ZZZ9</v>
          </cell>
          <cell r="L96">
            <v>999</v>
          </cell>
          <cell r="M96">
            <v>999</v>
          </cell>
          <cell r="P96">
            <v>999</v>
          </cell>
        </row>
        <row r="97">
          <cell r="A97">
            <v>91</v>
          </cell>
          <cell r="J97" t="e">
            <v>#REF!</v>
          </cell>
          <cell r="K97" t="str">
            <v>ZZZ9</v>
          </cell>
          <cell r="L97">
            <v>999</v>
          </cell>
          <cell r="M97">
            <v>999</v>
          </cell>
          <cell r="P97">
            <v>999</v>
          </cell>
        </row>
        <row r="98">
          <cell r="A98">
            <v>92</v>
          </cell>
          <cell r="J98" t="e">
            <v>#REF!</v>
          </cell>
          <cell r="K98" t="str">
            <v>ZZZ9</v>
          </cell>
          <cell r="L98">
            <v>999</v>
          </cell>
          <cell r="M98">
            <v>999</v>
          </cell>
          <cell r="P98">
            <v>999</v>
          </cell>
        </row>
        <row r="99">
          <cell r="A99">
            <v>93</v>
          </cell>
          <cell r="J99" t="e">
            <v>#REF!</v>
          </cell>
          <cell r="K99" t="str">
            <v>ZZZ9</v>
          </cell>
          <cell r="L99">
            <v>999</v>
          </cell>
          <cell r="M99">
            <v>999</v>
          </cell>
          <cell r="P99">
            <v>999</v>
          </cell>
        </row>
        <row r="100">
          <cell r="A100">
            <v>94</v>
          </cell>
          <cell r="J100" t="e">
            <v>#REF!</v>
          </cell>
          <cell r="K100" t="str">
            <v>ZZZ9</v>
          </cell>
          <cell r="L100">
            <v>999</v>
          </cell>
          <cell r="M100">
            <v>999</v>
          </cell>
          <cell r="P100">
            <v>999</v>
          </cell>
        </row>
        <row r="101">
          <cell r="A101">
            <v>95</v>
          </cell>
          <cell r="J101" t="e">
            <v>#REF!</v>
          </cell>
          <cell r="K101" t="str">
            <v>ZZZ9</v>
          </cell>
          <cell r="L101">
            <v>999</v>
          </cell>
          <cell r="M101">
            <v>999</v>
          </cell>
          <cell r="P101">
            <v>999</v>
          </cell>
        </row>
        <row r="102">
          <cell r="A102">
            <v>96</v>
          </cell>
          <cell r="J102" t="e">
            <v>#REF!</v>
          </cell>
          <cell r="K102" t="str">
            <v>ZZZ9</v>
          </cell>
          <cell r="L102">
            <v>999</v>
          </cell>
          <cell r="M102">
            <v>999</v>
          </cell>
          <cell r="P102">
            <v>999</v>
          </cell>
        </row>
        <row r="103">
          <cell r="A103">
            <v>97</v>
          </cell>
          <cell r="J103" t="e">
            <v>#REF!</v>
          </cell>
          <cell r="K103" t="str">
            <v>ZZZ9</v>
          </cell>
          <cell r="L103">
            <v>999</v>
          </cell>
          <cell r="M103">
            <v>999</v>
          </cell>
          <cell r="P103">
            <v>999</v>
          </cell>
        </row>
        <row r="104">
          <cell r="A104">
            <v>98</v>
          </cell>
          <cell r="J104" t="e">
            <v>#REF!</v>
          </cell>
          <cell r="K104" t="str">
            <v>ZZZ9</v>
          </cell>
          <cell r="L104">
            <v>999</v>
          </cell>
          <cell r="M104">
            <v>999</v>
          </cell>
          <cell r="P104">
            <v>999</v>
          </cell>
        </row>
        <row r="105">
          <cell r="A105">
            <v>99</v>
          </cell>
          <cell r="J105" t="e">
            <v>#REF!</v>
          </cell>
          <cell r="K105" t="str">
            <v>ZZZ9</v>
          </cell>
          <cell r="L105">
            <v>999</v>
          </cell>
          <cell r="M105">
            <v>999</v>
          </cell>
          <cell r="P105">
            <v>999</v>
          </cell>
        </row>
        <row r="106">
          <cell r="A106">
            <v>100</v>
          </cell>
          <cell r="J106" t="e">
            <v>#REF!</v>
          </cell>
          <cell r="K106" t="str">
            <v>ZZZ9</v>
          </cell>
          <cell r="L106">
            <v>999</v>
          </cell>
          <cell r="M106">
            <v>999</v>
          </cell>
          <cell r="P106">
            <v>999</v>
          </cell>
        </row>
        <row r="107">
          <cell r="A107">
            <v>101</v>
          </cell>
          <cell r="J107" t="e">
            <v>#REF!</v>
          </cell>
          <cell r="K107" t="str">
            <v>ZZZ9</v>
          </cell>
          <cell r="L107">
            <v>999</v>
          </cell>
          <cell r="M107">
            <v>999</v>
          </cell>
          <cell r="P107">
            <v>999</v>
          </cell>
        </row>
        <row r="108">
          <cell r="A108">
            <v>102</v>
          </cell>
          <cell r="J108" t="e">
            <v>#REF!</v>
          </cell>
          <cell r="K108" t="str">
            <v>ZZZ9</v>
          </cell>
          <cell r="L108">
            <v>999</v>
          </cell>
          <cell r="M108">
            <v>999</v>
          </cell>
          <cell r="P108">
            <v>999</v>
          </cell>
        </row>
        <row r="109">
          <cell r="A109">
            <v>103</v>
          </cell>
          <cell r="J109" t="e">
            <v>#REF!</v>
          </cell>
          <cell r="K109" t="str">
            <v>ZZZ9</v>
          </cell>
          <cell r="L109">
            <v>999</v>
          </cell>
          <cell r="M109">
            <v>999</v>
          </cell>
          <cell r="P109">
            <v>999</v>
          </cell>
        </row>
        <row r="110">
          <cell r="A110">
            <v>104</v>
          </cell>
          <cell r="J110" t="e">
            <v>#REF!</v>
          </cell>
          <cell r="K110" t="str">
            <v>ZZZ9</v>
          </cell>
          <cell r="L110">
            <v>999</v>
          </cell>
          <cell r="M110">
            <v>999</v>
          </cell>
          <cell r="P110">
            <v>999</v>
          </cell>
        </row>
        <row r="111">
          <cell r="A111">
            <v>105</v>
          </cell>
          <cell r="J111" t="e">
            <v>#REF!</v>
          </cell>
          <cell r="K111" t="str">
            <v>ZZZ9</v>
          </cell>
          <cell r="L111">
            <v>999</v>
          </cell>
          <cell r="M111">
            <v>999</v>
          </cell>
          <cell r="P111">
            <v>999</v>
          </cell>
        </row>
        <row r="112">
          <cell r="A112">
            <v>106</v>
          </cell>
          <cell r="J112" t="e">
            <v>#REF!</v>
          </cell>
          <cell r="K112" t="str">
            <v>ZZZ9</v>
          </cell>
          <cell r="L112">
            <v>999</v>
          </cell>
          <cell r="M112">
            <v>999</v>
          </cell>
          <cell r="P112">
            <v>999</v>
          </cell>
        </row>
        <row r="113">
          <cell r="A113">
            <v>107</v>
          </cell>
          <cell r="J113" t="e">
            <v>#REF!</v>
          </cell>
          <cell r="K113" t="str">
            <v>ZZZ9</v>
          </cell>
          <cell r="L113">
            <v>999</v>
          </cell>
          <cell r="M113">
            <v>999</v>
          </cell>
          <cell r="P113">
            <v>999</v>
          </cell>
        </row>
        <row r="114">
          <cell r="A114">
            <v>108</v>
          </cell>
          <cell r="J114" t="e">
            <v>#REF!</v>
          </cell>
          <cell r="K114" t="str">
            <v>ZZZ9</v>
          </cell>
          <cell r="L114">
            <v>999</v>
          </cell>
          <cell r="M114">
            <v>999</v>
          </cell>
          <cell r="P114">
            <v>999</v>
          </cell>
        </row>
        <row r="115">
          <cell r="A115">
            <v>109</v>
          </cell>
          <cell r="J115" t="e">
            <v>#REF!</v>
          </cell>
          <cell r="K115" t="str">
            <v>ZZZ9</v>
          </cell>
          <cell r="L115">
            <v>999</v>
          </cell>
          <cell r="M115">
            <v>999</v>
          </cell>
          <cell r="P115">
            <v>999</v>
          </cell>
        </row>
        <row r="116">
          <cell r="A116">
            <v>110</v>
          </cell>
          <cell r="J116" t="e">
            <v>#REF!</v>
          </cell>
          <cell r="K116" t="str">
            <v>ZZZ9</v>
          </cell>
          <cell r="L116">
            <v>999</v>
          </cell>
          <cell r="M116">
            <v>999</v>
          </cell>
          <cell r="P116">
            <v>999</v>
          </cell>
        </row>
        <row r="117">
          <cell r="A117">
            <v>111</v>
          </cell>
          <cell r="J117" t="e">
            <v>#REF!</v>
          </cell>
          <cell r="K117" t="str">
            <v>ZZZ9</v>
          </cell>
          <cell r="L117">
            <v>999</v>
          </cell>
          <cell r="M117">
            <v>999</v>
          </cell>
          <cell r="P117">
            <v>999</v>
          </cell>
        </row>
        <row r="118">
          <cell r="A118">
            <v>112</v>
          </cell>
          <cell r="J118" t="e">
            <v>#REF!</v>
          </cell>
          <cell r="K118" t="str">
            <v>ZZZ9</v>
          </cell>
          <cell r="L118">
            <v>999</v>
          </cell>
          <cell r="M118">
            <v>999</v>
          </cell>
          <cell r="P118">
            <v>999</v>
          </cell>
        </row>
        <row r="119">
          <cell r="A119">
            <v>113</v>
          </cell>
          <cell r="J119" t="e">
            <v>#REF!</v>
          </cell>
          <cell r="K119" t="str">
            <v>ZZZ9</v>
          </cell>
          <cell r="L119">
            <v>999</v>
          </cell>
          <cell r="M119">
            <v>999</v>
          </cell>
          <cell r="P119">
            <v>999</v>
          </cell>
        </row>
        <row r="120">
          <cell r="A120">
            <v>114</v>
          </cell>
          <cell r="J120" t="e">
            <v>#REF!</v>
          </cell>
          <cell r="K120" t="str">
            <v>ZZZ9</v>
          </cell>
          <cell r="L120">
            <v>999</v>
          </cell>
          <cell r="M120">
            <v>999</v>
          </cell>
          <cell r="P120">
            <v>999</v>
          </cell>
        </row>
        <row r="121">
          <cell r="A121">
            <v>115</v>
          </cell>
          <cell r="J121" t="e">
            <v>#REF!</v>
          </cell>
          <cell r="K121" t="str">
            <v>ZZZ9</v>
          </cell>
          <cell r="L121">
            <v>999</v>
          </cell>
          <cell r="M121">
            <v>999</v>
          </cell>
          <cell r="P121">
            <v>999</v>
          </cell>
        </row>
        <row r="122">
          <cell r="A122">
            <v>116</v>
          </cell>
          <cell r="J122" t="e">
            <v>#REF!</v>
          </cell>
          <cell r="K122" t="str">
            <v>ZZZ9</v>
          </cell>
          <cell r="L122">
            <v>999</v>
          </cell>
          <cell r="M122">
            <v>999</v>
          </cell>
          <cell r="P122">
            <v>999</v>
          </cell>
        </row>
        <row r="123">
          <cell r="A123">
            <v>117</v>
          </cell>
          <cell r="J123" t="e">
            <v>#REF!</v>
          </cell>
          <cell r="K123" t="str">
            <v>ZZZ9</v>
          </cell>
          <cell r="L123">
            <v>999</v>
          </cell>
          <cell r="M123">
            <v>999</v>
          </cell>
          <cell r="P123">
            <v>999</v>
          </cell>
        </row>
        <row r="124">
          <cell r="A124">
            <v>118</v>
          </cell>
          <cell r="J124" t="e">
            <v>#REF!</v>
          </cell>
          <cell r="K124" t="str">
            <v>ZZZ9</v>
          </cell>
          <cell r="L124">
            <v>999</v>
          </cell>
          <cell r="M124">
            <v>999</v>
          </cell>
          <cell r="P124">
            <v>999</v>
          </cell>
        </row>
        <row r="125">
          <cell r="A125">
            <v>119</v>
          </cell>
          <cell r="J125" t="e">
            <v>#REF!</v>
          </cell>
          <cell r="K125" t="str">
            <v>ZZZ9</v>
          </cell>
          <cell r="L125">
            <v>999</v>
          </cell>
          <cell r="M125">
            <v>999</v>
          </cell>
          <cell r="P125">
            <v>999</v>
          </cell>
        </row>
        <row r="126">
          <cell r="A126">
            <v>120</v>
          </cell>
          <cell r="J126" t="e">
            <v>#REF!</v>
          </cell>
          <cell r="K126" t="str">
            <v>ZZZ9</v>
          </cell>
          <cell r="L126">
            <v>999</v>
          </cell>
          <cell r="M126">
            <v>999</v>
          </cell>
          <cell r="P126">
            <v>999</v>
          </cell>
        </row>
        <row r="127">
          <cell r="A127">
            <v>121</v>
          </cell>
          <cell r="J127" t="e">
            <v>#REF!</v>
          </cell>
          <cell r="K127" t="str">
            <v>ZZZ9</v>
          </cell>
          <cell r="L127">
            <v>999</v>
          </cell>
          <cell r="M127">
            <v>999</v>
          </cell>
          <cell r="P127">
            <v>999</v>
          </cell>
        </row>
        <row r="128">
          <cell r="A128">
            <v>122</v>
          </cell>
          <cell r="J128" t="e">
            <v>#REF!</v>
          </cell>
          <cell r="K128" t="str">
            <v>ZZZ9</v>
          </cell>
          <cell r="L128">
            <v>999</v>
          </cell>
          <cell r="M128">
            <v>999</v>
          </cell>
          <cell r="P128">
            <v>999</v>
          </cell>
        </row>
        <row r="129">
          <cell r="A129">
            <v>123</v>
          </cell>
          <cell r="J129" t="e">
            <v>#REF!</v>
          </cell>
          <cell r="K129" t="str">
            <v>ZZZ9</v>
          </cell>
          <cell r="L129">
            <v>999</v>
          </cell>
          <cell r="M129">
            <v>999</v>
          </cell>
          <cell r="P129">
            <v>999</v>
          </cell>
        </row>
        <row r="130">
          <cell r="A130">
            <v>124</v>
          </cell>
          <cell r="J130" t="e">
            <v>#REF!</v>
          </cell>
          <cell r="K130" t="str">
            <v>ZZZ9</v>
          </cell>
          <cell r="L130">
            <v>999</v>
          </cell>
          <cell r="M130">
            <v>999</v>
          </cell>
          <cell r="P130">
            <v>999</v>
          </cell>
        </row>
        <row r="131">
          <cell r="A131">
            <v>125</v>
          </cell>
          <cell r="J131" t="e">
            <v>#REF!</v>
          </cell>
          <cell r="K131" t="str">
            <v>ZZZ9</v>
          </cell>
          <cell r="L131">
            <v>999</v>
          </cell>
          <cell r="M131">
            <v>999</v>
          </cell>
          <cell r="P131">
            <v>999</v>
          </cell>
        </row>
        <row r="132">
          <cell r="A132">
            <v>126</v>
          </cell>
          <cell r="J132" t="e">
            <v>#REF!</v>
          </cell>
          <cell r="K132" t="str">
            <v>ZZZ9</v>
          </cell>
          <cell r="L132">
            <v>999</v>
          </cell>
          <cell r="M132">
            <v>999</v>
          </cell>
          <cell r="P132">
            <v>999</v>
          </cell>
        </row>
        <row r="133">
          <cell r="A133">
            <v>127</v>
          </cell>
          <cell r="J133" t="e">
            <v>#REF!</v>
          </cell>
          <cell r="K133" t="str">
            <v>ZZZ9</v>
          </cell>
          <cell r="L133">
            <v>999</v>
          </cell>
          <cell r="M133">
            <v>999</v>
          </cell>
          <cell r="P133">
            <v>999</v>
          </cell>
        </row>
        <row r="134">
          <cell r="A134">
            <v>128</v>
          </cell>
          <cell r="J134" t="e">
            <v>#REF!</v>
          </cell>
          <cell r="K134" t="str">
            <v>ZZZ9</v>
          </cell>
          <cell r="L134">
            <v>999</v>
          </cell>
          <cell r="M134">
            <v>999</v>
          </cell>
          <cell r="P134">
            <v>999</v>
          </cell>
        </row>
      </sheetData>
      <sheetData sheetId="3"/>
      <sheetData sheetId="4">
        <row r="7">
          <cell r="A7">
            <v>1</v>
          </cell>
        </row>
      </sheetData>
      <sheetData sheetId="5"/>
      <sheetData sheetId="6">
        <row r="7">
          <cell r="A7">
            <v>1</v>
          </cell>
          <cell r="B7" t="str">
            <v>PG Tenisz</v>
          </cell>
          <cell r="H7">
            <v>26</v>
          </cell>
        </row>
        <row r="8">
          <cell r="A8">
            <v>2</v>
          </cell>
          <cell r="B8" t="str">
            <v xml:space="preserve">VASAS SC </v>
          </cell>
          <cell r="H8">
            <v>28</v>
          </cell>
        </row>
        <row r="9">
          <cell r="A9">
            <v>3</v>
          </cell>
          <cell r="B9" t="str">
            <v>Tenisz Műhely</v>
          </cell>
          <cell r="H9">
            <v>58</v>
          </cell>
        </row>
        <row r="10">
          <cell r="A10">
            <v>4</v>
          </cell>
          <cell r="B10" t="str">
            <v>Budapesti Honvéd SE</v>
          </cell>
          <cell r="H10">
            <v>109</v>
          </cell>
        </row>
        <row r="11">
          <cell r="A11">
            <v>5</v>
          </cell>
          <cell r="B11" t="str">
            <v>KSI</v>
          </cell>
          <cell r="H11">
            <v>119</v>
          </cell>
        </row>
        <row r="12">
          <cell r="A12">
            <v>6</v>
          </cell>
        </row>
        <row r="13">
          <cell r="A13">
            <v>7</v>
          </cell>
        </row>
        <row r="14">
          <cell r="A14">
            <v>8</v>
          </cell>
        </row>
        <row r="15">
          <cell r="A15">
            <v>9</v>
          </cell>
        </row>
        <row r="16">
          <cell r="A16">
            <v>10</v>
          </cell>
        </row>
        <row r="17">
          <cell r="A17">
            <v>11</v>
          </cell>
        </row>
        <row r="18">
          <cell r="A18">
            <v>12</v>
          </cell>
        </row>
        <row r="19">
          <cell r="A19">
            <v>13</v>
          </cell>
        </row>
        <row r="20">
          <cell r="A20">
            <v>14</v>
          </cell>
        </row>
        <row r="21">
          <cell r="A21">
            <v>15</v>
          </cell>
        </row>
        <row r="22">
          <cell r="A22">
            <v>16</v>
          </cell>
        </row>
      </sheetData>
      <sheetData sheetId="7"/>
      <sheetData sheetId="8">
        <row r="7">
          <cell r="A7">
            <v>1</v>
          </cell>
          <cell r="B7" t="str">
            <v>Tenisz Műhely I.</v>
          </cell>
          <cell r="H7">
            <v>8</v>
          </cell>
          <cell r="Q7">
            <v>1</v>
          </cell>
        </row>
        <row r="8">
          <cell r="A8">
            <v>2</v>
          </cell>
          <cell r="B8" t="str">
            <v>Alfa TI</v>
          </cell>
          <cell r="H8">
            <v>18</v>
          </cell>
          <cell r="Q8">
            <v>2</v>
          </cell>
        </row>
        <row r="9">
          <cell r="A9">
            <v>3</v>
          </cell>
          <cell r="B9" t="str">
            <v>Pasarét TK I.</v>
          </cell>
          <cell r="H9">
            <v>23</v>
          </cell>
          <cell r="Q9">
            <v>3</v>
          </cell>
        </row>
        <row r="10">
          <cell r="A10">
            <v>4</v>
          </cell>
          <cell r="B10" t="str">
            <v>VASAS SC  I.</v>
          </cell>
          <cell r="H10">
            <v>76</v>
          </cell>
          <cell r="Q10">
            <v>4</v>
          </cell>
        </row>
        <row r="11">
          <cell r="A11">
            <v>5</v>
          </cell>
          <cell r="B11" t="str">
            <v>Pasarét TK II.</v>
          </cell>
          <cell r="H11">
            <v>81</v>
          </cell>
        </row>
        <row r="12">
          <cell r="A12">
            <v>6</v>
          </cell>
          <cell r="B12" t="str">
            <v>Budapesti Honvéd SE</v>
          </cell>
          <cell r="H12">
            <v>123</v>
          </cell>
        </row>
        <row r="13">
          <cell r="A13">
            <v>7</v>
          </cell>
          <cell r="B13" t="str">
            <v>VASAS SC  II.</v>
          </cell>
          <cell r="H13">
            <v>133</v>
          </cell>
        </row>
        <row r="14">
          <cell r="A14">
            <v>8</v>
          </cell>
          <cell r="B14" t="str">
            <v>Golden Ace</v>
          </cell>
          <cell r="H14">
            <v>134</v>
          </cell>
        </row>
        <row r="15">
          <cell r="A15">
            <v>9</v>
          </cell>
          <cell r="B15" t="str">
            <v>VASAS SC  III.</v>
          </cell>
          <cell r="H15">
            <v>144</v>
          </cell>
        </row>
        <row r="16">
          <cell r="A16">
            <v>10</v>
          </cell>
          <cell r="B16" t="str">
            <v>Tenisz Műhely II.</v>
          </cell>
          <cell r="H16">
            <v>177</v>
          </cell>
        </row>
        <row r="17">
          <cell r="A17">
            <v>11</v>
          </cell>
          <cell r="B17" t="str">
            <v>MTK Budapest I.</v>
          </cell>
          <cell r="H17">
            <v>180</v>
          </cell>
        </row>
        <row r="18">
          <cell r="A18">
            <v>12</v>
          </cell>
          <cell r="B18" t="str">
            <v>MTK Budapest II.</v>
          </cell>
          <cell r="H18">
            <v>209</v>
          </cell>
        </row>
        <row r="19">
          <cell r="A19">
            <v>13</v>
          </cell>
          <cell r="B19" t="str">
            <v>Metró RSC</v>
          </cell>
          <cell r="H19">
            <v>138</v>
          </cell>
        </row>
        <row r="20">
          <cell r="A20">
            <v>14</v>
          </cell>
        </row>
        <row r="21">
          <cell r="A21">
            <v>15</v>
          </cell>
        </row>
        <row r="22">
          <cell r="A22">
            <v>16</v>
          </cell>
        </row>
        <row r="23">
          <cell r="A23">
            <v>17</v>
          </cell>
        </row>
        <row r="24">
          <cell r="A24">
            <v>18</v>
          </cell>
        </row>
        <row r="25">
          <cell r="A25">
            <v>19</v>
          </cell>
        </row>
        <row r="26">
          <cell r="A26">
            <v>20</v>
          </cell>
        </row>
        <row r="27">
          <cell r="A27">
            <v>21</v>
          </cell>
        </row>
        <row r="28">
          <cell r="A28">
            <v>22</v>
          </cell>
        </row>
        <row r="29">
          <cell r="A29">
            <v>23</v>
          </cell>
        </row>
        <row r="30">
          <cell r="A30">
            <v>24</v>
          </cell>
        </row>
        <row r="31">
          <cell r="A31">
            <v>25</v>
          </cell>
        </row>
        <row r="32">
          <cell r="A32">
            <v>26</v>
          </cell>
        </row>
        <row r="33">
          <cell r="A33">
            <v>27</v>
          </cell>
        </row>
        <row r="34">
          <cell r="A34">
            <v>28</v>
          </cell>
        </row>
        <row r="35">
          <cell r="A35">
            <v>29</v>
          </cell>
        </row>
        <row r="36">
          <cell r="A36">
            <v>30</v>
          </cell>
        </row>
        <row r="37">
          <cell r="A37">
            <v>31</v>
          </cell>
        </row>
        <row r="38">
          <cell r="A38">
            <v>32</v>
          </cell>
        </row>
        <row r="39">
          <cell r="A39">
            <v>33</v>
          </cell>
        </row>
        <row r="40">
          <cell r="A40">
            <v>34</v>
          </cell>
          <cell r="J40" t="e">
            <v>#REF!</v>
          </cell>
          <cell r="K40" t="str">
            <v>ZZZ9</v>
          </cell>
          <cell r="L40">
            <v>999</v>
          </cell>
          <cell r="M40">
            <v>999</v>
          </cell>
          <cell r="P40">
            <v>999</v>
          </cell>
        </row>
        <row r="41">
          <cell r="A41">
            <v>35</v>
          </cell>
          <cell r="J41" t="e">
            <v>#REF!</v>
          </cell>
          <cell r="K41" t="str">
            <v>ZZZ9</v>
          </cell>
          <cell r="L41">
            <v>999</v>
          </cell>
          <cell r="M41">
            <v>999</v>
          </cell>
          <cell r="P41">
            <v>999</v>
          </cell>
        </row>
        <row r="42">
          <cell r="A42">
            <v>36</v>
          </cell>
          <cell r="J42" t="e">
            <v>#REF!</v>
          </cell>
          <cell r="K42" t="str">
            <v>ZZZ9</v>
          </cell>
          <cell r="L42">
            <v>999</v>
          </cell>
          <cell r="M42">
            <v>999</v>
          </cell>
          <cell r="P42">
            <v>999</v>
          </cell>
        </row>
        <row r="43">
          <cell r="A43">
            <v>37</v>
          </cell>
          <cell r="J43" t="e">
            <v>#REF!</v>
          </cell>
          <cell r="K43" t="str">
            <v>ZZZ9</v>
          </cell>
          <cell r="L43">
            <v>999</v>
          </cell>
          <cell r="M43">
            <v>999</v>
          </cell>
          <cell r="P43">
            <v>999</v>
          </cell>
        </row>
        <row r="44">
          <cell r="A44">
            <v>38</v>
          </cell>
          <cell r="J44" t="e">
            <v>#REF!</v>
          </cell>
          <cell r="K44" t="str">
            <v>ZZZ9</v>
          </cell>
          <cell r="L44">
            <v>999</v>
          </cell>
          <cell r="M44">
            <v>999</v>
          </cell>
          <cell r="P44">
            <v>999</v>
          </cell>
        </row>
        <row r="45">
          <cell r="A45">
            <v>39</v>
          </cell>
          <cell r="J45" t="e">
            <v>#REF!</v>
          </cell>
          <cell r="K45" t="str">
            <v>ZZZ9</v>
          </cell>
          <cell r="L45">
            <v>999</v>
          </cell>
          <cell r="M45">
            <v>999</v>
          </cell>
          <cell r="P45">
            <v>999</v>
          </cell>
        </row>
        <row r="46">
          <cell r="A46">
            <v>40</v>
          </cell>
          <cell r="J46" t="e">
            <v>#REF!</v>
          </cell>
          <cell r="K46" t="str">
            <v>ZZZ9</v>
          </cell>
          <cell r="L46">
            <v>999</v>
          </cell>
          <cell r="M46">
            <v>999</v>
          </cell>
          <cell r="P46">
            <v>999</v>
          </cell>
        </row>
        <row r="47">
          <cell r="A47">
            <v>41</v>
          </cell>
          <cell r="J47" t="e">
            <v>#REF!</v>
          </cell>
          <cell r="K47" t="str">
            <v>ZZZ9</v>
          </cell>
          <cell r="L47">
            <v>999</v>
          </cell>
          <cell r="M47">
            <v>999</v>
          </cell>
          <cell r="P47">
            <v>999</v>
          </cell>
        </row>
        <row r="48">
          <cell r="A48">
            <v>42</v>
          </cell>
          <cell r="J48" t="e">
            <v>#REF!</v>
          </cell>
          <cell r="K48" t="str">
            <v>ZZZ9</v>
          </cell>
          <cell r="L48">
            <v>999</v>
          </cell>
          <cell r="M48">
            <v>999</v>
          </cell>
          <cell r="P48">
            <v>999</v>
          </cell>
        </row>
        <row r="49">
          <cell r="A49">
            <v>43</v>
          </cell>
          <cell r="J49" t="e">
            <v>#REF!</v>
          </cell>
          <cell r="K49" t="str">
            <v>ZZZ9</v>
          </cell>
          <cell r="L49">
            <v>999</v>
          </cell>
          <cell r="M49">
            <v>999</v>
          </cell>
          <cell r="P49">
            <v>999</v>
          </cell>
        </row>
        <row r="50">
          <cell r="A50">
            <v>44</v>
          </cell>
          <cell r="J50" t="e">
            <v>#REF!</v>
          </cell>
          <cell r="K50" t="str">
            <v>ZZZ9</v>
          </cell>
          <cell r="L50">
            <v>999</v>
          </cell>
          <cell r="M50">
            <v>999</v>
          </cell>
          <cell r="P50">
            <v>999</v>
          </cell>
        </row>
        <row r="51">
          <cell r="A51">
            <v>45</v>
          </cell>
          <cell r="J51" t="e">
            <v>#REF!</v>
          </cell>
          <cell r="K51" t="str">
            <v>ZZZ9</v>
          </cell>
          <cell r="L51">
            <v>999</v>
          </cell>
          <cell r="M51">
            <v>999</v>
          </cell>
          <cell r="P51">
            <v>999</v>
          </cell>
        </row>
        <row r="52">
          <cell r="A52">
            <v>46</v>
          </cell>
          <cell r="J52" t="e">
            <v>#REF!</v>
          </cell>
          <cell r="K52" t="str">
            <v>ZZZ9</v>
          </cell>
          <cell r="L52">
            <v>999</v>
          </cell>
          <cell r="M52">
            <v>999</v>
          </cell>
          <cell r="P52">
            <v>999</v>
          </cell>
        </row>
        <row r="53">
          <cell r="A53">
            <v>47</v>
          </cell>
          <cell r="J53" t="e">
            <v>#REF!</v>
          </cell>
          <cell r="K53" t="str">
            <v>ZZZ9</v>
          </cell>
          <cell r="L53">
            <v>999</v>
          </cell>
          <cell r="M53">
            <v>999</v>
          </cell>
          <cell r="P53">
            <v>999</v>
          </cell>
        </row>
        <row r="54">
          <cell r="A54">
            <v>48</v>
          </cell>
          <cell r="J54" t="e">
            <v>#REF!</v>
          </cell>
          <cell r="K54" t="str">
            <v>ZZZ9</v>
          </cell>
          <cell r="L54">
            <v>999</v>
          </cell>
          <cell r="M54">
            <v>999</v>
          </cell>
          <cell r="P54">
            <v>999</v>
          </cell>
        </row>
        <row r="55">
          <cell r="A55">
            <v>49</v>
          </cell>
          <cell r="J55" t="e">
            <v>#REF!</v>
          </cell>
          <cell r="K55" t="str">
            <v>ZZZ9</v>
          </cell>
          <cell r="L55">
            <v>999</v>
          </cell>
          <cell r="M55">
            <v>999</v>
          </cell>
          <cell r="P55">
            <v>999</v>
          </cell>
        </row>
        <row r="56">
          <cell r="A56">
            <v>50</v>
          </cell>
          <cell r="J56" t="e">
            <v>#REF!</v>
          </cell>
          <cell r="K56" t="str">
            <v>ZZZ9</v>
          </cell>
          <cell r="L56">
            <v>999</v>
          </cell>
          <cell r="M56">
            <v>999</v>
          </cell>
          <cell r="P56">
            <v>999</v>
          </cell>
        </row>
        <row r="57">
          <cell r="A57">
            <v>51</v>
          </cell>
          <cell r="J57" t="e">
            <v>#REF!</v>
          </cell>
          <cell r="K57" t="str">
            <v>ZZZ9</v>
          </cell>
          <cell r="L57">
            <v>999</v>
          </cell>
          <cell r="M57">
            <v>999</v>
          </cell>
          <cell r="P57">
            <v>999</v>
          </cell>
        </row>
        <row r="58">
          <cell r="A58">
            <v>52</v>
          </cell>
          <cell r="J58" t="e">
            <v>#REF!</v>
          </cell>
          <cell r="K58" t="str">
            <v>ZZZ9</v>
          </cell>
          <cell r="L58">
            <v>999</v>
          </cell>
          <cell r="M58">
            <v>999</v>
          </cell>
          <cell r="P58">
            <v>999</v>
          </cell>
        </row>
        <row r="59">
          <cell r="A59">
            <v>53</v>
          </cell>
          <cell r="J59" t="e">
            <v>#REF!</v>
          </cell>
          <cell r="K59" t="str">
            <v>ZZZ9</v>
          </cell>
          <cell r="L59">
            <v>999</v>
          </cell>
          <cell r="M59">
            <v>999</v>
          </cell>
          <cell r="P59">
            <v>999</v>
          </cell>
        </row>
        <row r="60">
          <cell r="A60">
            <v>54</v>
          </cell>
          <cell r="J60" t="e">
            <v>#REF!</v>
          </cell>
          <cell r="K60" t="str">
            <v>ZZZ9</v>
          </cell>
          <cell r="L60">
            <v>999</v>
          </cell>
          <cell r="M60">
            <v>999</v>
          </cell>
          <cell r="P60">
            <v>999</v>
          </cell>
        </row>
        <row r="61">
          <cell r="A61">
            <v>55</v>
          </cell>
          <cell r="J61" t="e">
            <v>#REF!</v>
          </cell>
          <cell r="K61" t="str">
            <v>ZZZ9</v>
          </cell>
          <cell r="L61">
            <v>999</v>
          </cell>
          <cell r="M61">
            <v>999</v>
          </cell>
          <cell r="P61">
            <v>999</v>
          </cell>
        </row>
        <row r="62">
          <cell r="A62">
            <v>56</v>
          </cell>
          <cell r="J62" t="e">
            <v>#REF!</v>
          </cell>
          <cell r="K62" t="str">
            <v>ZZZ9</v>
          </cell>
          <cell r="L62">
            <v>999</v>
          </cell>
          <cell r="M62">
            <v>999</v>
          </cell>
          <cell r="P62">
            <v>999</v>
          </cell>
        </row>
        <row r="63">
          <cell r="A63">
            <v>57</v>
          </cell>
          <cell r="J63" t="e">
            <v>#REF!</v>
          </cell>
          <cell r="K63" t="str">
            <v>ZZZ9</v>
          </cell>
          <cell r="L63">
            <v>999</v>
          </cell>
          <cell r="M63">
            <v>999</v>
          </cell>
          <cell r="P63">
            <v>999</v>
          </cell>
        </row>
        <row r="64">
          <cell r="A64">
            <v>58</v>
          </cell>
          <cell r="J64" t="e">
            <v>#REF!</v>
          </cell>
          <cell r="K64" t="str">
            <v>ZZZ9</v>
          </cell>
          <cell r="L64">
            <v>999</v>
          </cell>
          <cell r="M64">
            <v>999</v>
          </cell>
          <cell r="P64">
            <v>999</v>
          </cell>
        </row>
        <row r="65">
          <cell r="A65">
            <v>59</v>
          </cell>
          <cell r="J65" t="e">
            <v>#REF!</v>
          </cell>
          <cell r="K65" t="str">
            <v>ZZZ9</v>
          </cell>
          <cell r="L65">
            <v>999</v>
          </cell>
          <cell r="M65">
            <v>999</v>
          </cell>
          <cell r="P65">
            <v>999</v>
          </cell>
        </row>
        <row r="66">
          <cell r="A66">
            <v>60</v>
          </cell>
          <cell r="J66" t="e">
            <v>#REF!</v>
          </cell>
          <cell r="K66" t="str">
            <v>ZZZ9</v>
          </cell>
          <cell r="L66">
            <v>999</v>
          </cell>
          <cell r="M66">
            <v>999</v>
          </cell>
          <cell r="P66">
            <v>999</v>
          </cell>
        </row>
        <row r="67">
          <cell r="A67">
            <v>61</v>
          </cell>
          <cell r="J67" t="e">
            <v>#REF!</v>
          </cell>
          <cell r="K67" t="str">
            <v>ZZZ9</v>
          </cell>
          <cell r="L67">
            <v>999</v>
          </cell>
          <cell r="M67">
            <v>999</v>
          </cell>
          <cell r="P67">
            <v>999</v>
          </cell>
        </row>
        <row r="68">
          <cell r="A68">
            <v>62</v>
          </cell>
          <cell r="J68" t="e">
            <v>#REF!</v>
          </cell>
          <cell r="K68" t="str">
            <v>ZZZ9</v>
          </cell>
          <cell r="L68">
            <v>999</v>
          </cell>
          <cell r="M68">
            <v>999</v>
          </cell>
          <cell r="P68">
            <v>999</v>
          </cell>
        </row>
        <row r="69">
          <cell r="A69">
            <v>63</v>
          </cell>
          <cell r="J69" t="e">
            <v>#REF!</v>
          </cell>
          <cell r="K69" t="str">
            <v>ZZZ9</v>
          </cell>
          <cell r="L69">
            <v>999</v>
          </cell>
          <cell r="M69">
            <v>999</v>
          </cell>
          <cell r="P69">
            <v>999</v>
          </cell>
        </row>
        <row r="70">
          <cell r="A70">
            <v>64</v>
          </cell>
          <cell r="J70" t="e">
            <v>#REF!</v>
          </cell>
          <cell r="K70" t="str">
            <v>ZZZ9</v>
          </cell>
          <cell r="L70">
            <v>999</v>
          </cell>
          <cell r="M70">
            <v>999</v>
          </cell>
          <cell r="P70">
            <v>999</v>
          </cell>
        </row>
        <row r="71">
          <cell r="A71">
            <v>65</v>
          </cell>
          <cell r="J71" t="e">
            <v>#REF!</v>
          </cell>
          <cell r="K71" t="str">
            <v>ZZZ9</v>
          </cell>
          <cell r="L71">
            <v>999</v>
          </cell>
          <cell r="M71">
            <v>999</v>
          </cell>
          <cell r="P71">
            <v>999</v>
          </cell>
        </row>
        <row r="72">
          <cell r="A72">
            <v>66</v>
          </cell>
          <cell r="J72" t="e">
            <v>#REF!</v>
          </cell>
          <cell r="K72" t="str">
            <v>ZZZ9</v>
          </cell>
          <cell r="L72">
            <v>999</v>
          </cell>
          <cell r="M72">
            <v>999</v>
          </cell>
          <cell r="P72">
            <v>999</v>
          </cell>
        </row>
        <row r="73">
          <cell r="A73">
            <v>67</v>
          </cell>
          <cell r="J73" t="e">
            <v>#REF!</v>
          </cell>
          <cell r="K73" t="str">
            <v>ZZZ9</v>
          </cell>
          <cell r="L73">
            <v>999</v>
          </cell>
          <cell r="M73">
            <v>999</v>
          </cell>
          <cell r="P73">
            <v>999</v>
          </cell>
        </row>
        <row r="74">
          <cell r="A74">
            <v>68</v>
          </cell>
          <cell r="J74" t="e">
            <v>#REF!</v>
          </cell>
          <cell r="K74" t="str">
            <v>ZZZ9</v>
          </cell>
          <cell r="L74">
            <v>999</v>
          </cell>
          <cell r="M74">
            <v>999</v>
          </cell>
          <cell r="P74">
            <v>999</v>
          </cell>
        </row>
        <row r="75">
          <cell r="A75">
            <v>69</v>
          </cell>
          <cell r="J75" t="e">
            <v>#REF!</v>
          </cell>
          <cell r="K75" t="str">
            <v>ZZZ9</v>
          </cell>
          <cell r="L75">
            <v>999</v>
          </cell>
          <cell r="M75">
            <v>999</v>
          </cell>
          <cell r="P75">
            <v>999</v>
          </cell>
        </row>
        <row r="76">
          <cell r="A76">
            <v>70</v>
          </cell>
          <cell r="J76" t="e">
            <v>#REF!</v>
          </cell>
          <cell r="K76" t="str">
            <v>ZZZ9</v>
          </cell>
          <cell r="L76">
            <v>999</v>
          </cell>
          <cell r="M76">
            <v>999</v>
          </cell>
          <cell r="P76">
            <v>999</v>
          </cell>
        </row>
        <row r="77">
          <cell r="A77">
            <v>71</v>
          </cell>
          <cell r="J77" t="e">
            <v>#REF!</v>
          </cell>
          <cell r="K77" t="str">
            <v>ZZZ9</v>
          </cell>
          <cell r="L77">
            <v>999</v>
          </cell>
          <cell r="M77">
            <v>999</v>
          </cell>
          <cell r="P77">
            <v>999</v>
          </cell>
        </row>
        <row r="78">
          <cell r="A78">
            <v>72</v>
          </cell>
          <cell r="J78" t="e">
            <v>#REF!</v>
          </cell>
          <cell r="K78" t="str">
            <v>ZZZ9</v>
          </cell>
          <cell r="L78">
            <v>999</v>
          </cell>
          <cell r="M78">
            <v>999</v>
          </cell>
          <cell r="P78">
            <v>999</v>
          </cell>
        </row>
        <row r="79">
          <cell r="A79">
            <v>73</v>
          </cell>
          <cell r="J79" t="e">
            <v>#REF!</v>
          </cell>
          <cell r="K79" t="str">
            <v>ZZZ9</v>
          </cell>
          <cell r="L79">
            <v>999</v>
          </cell>
          <cell r="M79">
            <v>999</v>
          </cell>
          <cell r="P79">
            <v>999</v>
          </cell>
        </row>
        <row r="80">
          <cell r="A80">
            <v>74</v>
          </cell>
          <cell r="J80" t="e">
            <v>#REF!</v>
          </cell>
          <cell r="K80" t="str">
            <v>ZZZ9</v>
          </cell>
          <cell r="L80">
            <v>999</v>
          </cell>
          <cell r="M80">
            <v>999</v>
          </cell>
          <cell r="P80">
            <v>999</v>
          </cell>
        </row>
        <row r="81">
          <cell r="A81">
            <v>75</v>
          </cell>
          <cell r="J81" t="e">
            <v>#REF!</v>
          </cell>
          <cell r="K81" t="str">
            <v>ZZZ9</v>
          </cell>
          <cell r="L81">
            <v>999</v>
          </cell>
          <cell r="M81">
            <v>999</v>
          </cell>
          <cell r="P81">
            <v>999</v>
          </cell>
        </row>
        <row r="82">
          <cell r="A82">
            <v>76</v>
          </cell>
          <cell r="J82" t="e">
            <v>#REF!</v>
          </cell>
          <cell r="K82" t="str">
            <v>ZZZ9</v>
          </cell>
          <cell r="L82">
            <v>999</v>
          </cell>
          <cell r="M82">
            <v>999</v>
          </cell>
          <cell r="P82">
            <v>999</v>
          </cell>
        </row>
        <row r="83">
          <cell r="A83">
            <v>77</v>
          </cell>
          <cell r="J83" t="e">
            <v>#REF!</v>
          </cell>
          <cell r="K83" t="str">
            <v>ZZZ9</v>
          </cell>
          <cell r="L83">
            <v>999</v>
          </cell>
          <cell r="M83">
            <v>999</v>
          </cell>
          <cell r="P83">
            <v>999</v>
          </cell>
        </row>
        <row r="84">
          <cell r="A84">
            <v>78</v>
          </cell>
          <cell r="J84" t="e">
            <v>#REF!</v>
          </cell>
          <cell r="K84" t="str">
            <v>ZZZ9</v>
          </cell>
          <cell r="L84">
            <v>999</v>
          </cell>
          <cell r="M84">
            <v>999</v>
          </cell>
          <cell r="P84">
            <v>999</v>
          </cell>
        </row>
        <row r="85">
          <cell r="A85">
            <v>79</v>
          </cell>
          <cell r="J85" t="e">
            <v>#REF!</v>
          </cell>
          <cell r="K85" t="str">
            <v>ZZZ9</v>
          </cell>
          <cell r="L85">
            <v>999</v>
          </cell>
          <cell r="M85">
            <v>999</v>
          </cell>
          <cell r="P85">
            <v>999</v>
          </cell>
        </row>
        <row r="86">
          <cell r="A86">
            <v>80</v>
          </cell>
          <cell r="J86" t="e">
            <v>#REF!</v>
          </cell>
          <cell r="K86" t="str">
            <v>ZZZ9</v>
          </cell>
          <cell r="L86">
            <v>999</v>
          </cell>
          <cell r="M86">
            <v>999</v>
          </cell>
          <cell r="P86">
            <v>999</v>
          </cell>
        </row>
        <row r="87">
          <cell r="A87">
            <v>81</v>
          </cell>
          <cell r="J87" t="e">
            <v>#REF!</v>
          </cell>
          <cell r="K87" t="str">
            <v>ZZZ9</v>
          </cell>
          <cell r="L87">
            <v>999</v>
          </cell>
          <cell r="M87">
            <v>999</v>
          </cell>
          <cell r="P87">
            <v>999</v>
          </cell>
        </row>
        <row r="88">
          <cell r="A88">
            <v>82</v>
          </cell>
          <cell r="J88" t="e">
            <v>#REF!</v>
          </cell>
          <cell r="K88" t="str">
            <v>ZZZ9</v>
          </cell>
          <cell r="L88">
            <v>999</v>
          </cell>
          <cell r="M88">
            <v>999</v>
          </cell>
          <cell r="P88">
            <v>999</v>
          </cell>
        </row>
        <row r="89">
          <cell r="A89">
            <v>83</v>
          </cell>
          <cell r="J89" t="e">
            <v>#REF!</v>
          </cell>
          <cell r="K89" t="str">
            <v>ZZZ9</v>
          </cell>
          <cell r="L89">
            <v>999</v>
          </cell>
          <cell r="M89">
            <v>999</v>
          </cell>
          <cell r="P89">
            <v>999</v>
          </cell>
        </row>
        <row r="90">
          <cell r="A90">
            <v>84</v>
          </cell>
          <cell r="J90" t="e">
            <v>#REF!</v>
          </cell>
          <cell r="K90" t="str">
            <v>ZZZ9</v>
          </cell>
          <cell r="L90">
            <v>999</v>
          </cell>
          <cell r="M90">
            <v>999</v>
          </cell>
          <cell r="P90">
            <v>999</v>
          </cell>
        </row>
        <row r="91">
          <cell r="A91">
            <v>85</v>
          </cell>
          <cell r="J91" t="e">
            <v>#REF!</v>
          </cell>
          <cell r="K91" t="str">
            <v>ZZZ9</v>
          </cell>
          <cell r="L91">
            <v>999</v>
          </cell>
          <cell r="M91">
            <v>999</v>
          </cell>
          <cell r="P91">
            <v>999</v>
          </cell>
        </row>
        <row r="92">
          <cell r="A92">
            <v>86</v>
          </cell>
          <cell r="J92" t="e">
            <v>#REF!</v>
          </cell>
          <cell r="K92" t="str">
            <v>ZZZ9</v>
          </cell>
          <cell r="L92">
            <v>999</v>
          </cell>
          <cell r="M92">
            <v>999</v>
          </cell>
          <cell r="P92">
            <v>999</v>
          </cell>
        </row>
        <row r="93">
          <cell r="A93">
            <v>87</v>
          </cell>
          <cell r="J93" t="e">
            <v>#REF!</v>
          </cell>
          <cell r="K93" t="str">
            <v>ZZZ9</v>
          </cell>
          <cell r="L93">
            <v>999</v>
          </cell>
          <cell r="M93">
            <v>999</v>
          </cell>
          <cell r="P93">
            <v>999</v>
          </cell>
        </row>
        <row r="94">
          <cell r="A94">
            <v>88</v>
          </cell>
          <cell r="J94" t="e">
            <v>#REF!</v>
          </cell>
          <cell r="K94" t="str">
            <v>ZZZ9</v>
          </cell>
          <cell r="L94">
            <v>999</v>
          </cell>
          <cell r="M94">
            <v>999</v>
          </cell>
          <cell r="P94">
            <v>999</v>
          </cell>
        </row>
        <row r="95">
          <cell r="A95">
            <v>89</v>
          </cell>
          <cell r="J95" t="e">
            <v>#REF!</v>
          </cell>
          <cell r="K95" t="str">
            <v>ZZZ9</v>
          </cell>
          <cell r="L95">
            <v>999</v>
          </cell>
          <cell r="M95">
            <v>999</v>
          </cell>
          <cell r="P95">
            <v>999</v>
          </cell>
        </row>
        <row r="96">
          <cell r="A96">
            <v>90</v>
          </cell>
          <cell r="J96" t="e">
            <v>#REF!</v>
          </cell>
          <cell r="K96" t="str">
            <v>ZZZ9</v>
          </cell>
          <cell r="L96">
            <v>999</v>
          </cell>
          <cell r="M96">
            <v>999</v>
          </cell>
          <cell r="P96">
            <v>999</v>
          </cell>
        </row>
        <row r="97">
          <cell r="A97">
            <v>91</v>
          </cell>
          <cell r="J97" t="e">
            <v>#REF!</v>
          </cell>
          <cell r="K97" t="str">
            <v>ZZZ9</v>
          </cell>
          <cell r="L97">
            <v>999</v>
          </cell>
          <cell r="M97">
            <v>999</v>
          </cell>
          <cell r="P97">
            <v>999</v>
          </cell>
        </row>
        <row r="98">
          <cell r="A98">
            <v>92</v>
          </cell>
          <cell r="J98" t="e">
            <v>#REF!</v>
          </cell>
          <cell r="K98" t="str">
            <v>ZZZ9</v>
          </cell>
          <cell r="L98">
            <v>999</v>
          </cell>
          <cell r="M98">
            <v>999</v>
          </cell>
          <cell r="P98">
            <v>999</v>
          </cell>
        </row>
        <row r="99">
          <cell r="A99">
            <v>93</v>
          </cell>
          <cell r="J99" t="e">
            <v>#REF!</v>
          </cell>
          <cell r="K99" t="str">
            <v>ZZZ9</v>
          </cell>
          <cell r="L99">
            <v>999</v>
          </cell>
          <cell r="M99">
            <v>999</v>
          </cell>
          <cell r="P99">
            <v>999</v>
          </cell>
        </row>
        <row r="100">
          <cell r="A100">
            <v>94</v>
          </cell>
          <cell r="J100" t="e">
            <v>#REF!</v>
          </cell>
          <cell r="K100" t="str">
            <v>ZZZ9</v>
          </cell>
          <cell r="L100">
            <v>999</v>
          </cell>
          <cell r="M100">
            <v>999</v>
          </cell>
          <cell r="P100">
            <v>999</v>
          </cell>
        </row>
        <row r="101">
          <cell r="A101">
            <v>95</v>
          </cell>
          <cell r="J101" t="e">
            <v>#REF!</v>
          </cell>
          <cell r="K101" t="str">
            <v>ZZZ9</v>
          </cell>
          <cell r="L101">
            <v>999</v>
          </cell>
          <cell r="M101">
            <v>999</v>
          </cell>
          <cell r="P101">
            <v>999</v>
          </cell>
        </row>
        <row r="102">
          <cell r="A102">
            <v>96</v>
          </cell>
          <cell r="J102" t="e">
            <v>#REF!</v>
          </cell>
          <cell r="K102" t="str">
            <v>ZZZ9</v>
          </cell>
          <cell r="L102">
            <v>999</v>
          </cell>
          <cell r="M102">
            <v>999</v>
          </cell>
          <cell r="P102">
            <v>999</v>
          </cell>
        </row>
        <row r="103">
          <cell r="A103">
            <v>97</v>
          </cell>
          <cell r="J103" t="e">
            <v>#REF!</v>
          </cell>
          <cell r="K103" t="str">
            <v>ZZZ9</v>
          </cell>
          <cell r="L103">
            <v>999</v>
          </cell>
          <cell r="M103">
            <v>999</v>
          </cell>
          <cell r="P103">
            <v>999</v>
          </cell>
        </row>
        <row r="104">
          <cell r="A104">
            <v>98</v>
          </cell>
          <cell r="J104" t="e">
            <v>#REF!</v>
          </cell>
          <cell r="K104" t="str">
            <v>ZZZ9</v>
          </cell>
          <cell r="L104">
            <v>999</v>
          </cell>
          <cell r="M104">
            <v>999</v>
          </cell>
          <cell r="P104">
            <v>999</v>
          </cell>
        </row>
        <row r="105">
          <cell r="A105">
            <v>99</v>
          </cell>
          <cell r="J105" t="e">
            <v>#REF!</v>
          </cell>
          <cell r="K105" t="str">
            <v>ZZZ9</v>
          </cell>
          <cell r="L105">
            <v>999</v>
          </cell>
          <cell r="M105">
            <v>999</v>
          </cell>
          <cell r="P105">
            <v>999</v>
          </cell>
        </row>
        <row r="106">
          <cell r="A106">
            <v>100</v>
          </cell>
          <cell r="J106" t="e">
            <v>#REF!</v>
          </cell>
          <cell r="K106" t="str">
            <v>ZZZ9</v>
          </cell>
          <cell r="L106">
            <v>999</v>
          </cell>
          <cell r="M106">
            <v>999</v>
          </cell>
          <cell r="P106">
            <v>999</v>
          </cell>
        </row>
        <row r="107">
          <cell r="A107">
            <v>101</v>
          </cell>
          <cell r="J107" t="e">
            <v>#REF!</v>
          </cell>
          <cell r="K107" t="str">
            <v>ZZZ9</v>
          </cell>
          <cell r="L107">
            <v>999</v>
          </cell>
          <cell r="M107">
            <v>999</v>
          </cell>
          <cell r="P107">
            <v>999</v>
          </cell>
        </row>
        <row r="108">
          <cell r="A108">
            <v>102</v>
          </cell>
          <cell r="J108" t="e">
            <v>#REF!</v>
          </cell>
          <cell r="K108" t="str">
            <v>ZZZ9</v>
          </cell>
          <cell r="L108">
            <v>999</v>
          </cell>
          <cell r="M108">
            <v>999</v>
          </cell>
          <cell r="P108">
            <v>999</v>
          </cell>
        </row>
        <row r="109">
          <cell r="A109">
            <v>103</v>
          </cell>
          <cell r="J109" t="e">
            <v>#REF!</v>
          </cell>
          <cell r="K109" t="str">
            <v>ZZZ9</v>
          </cell>
          <cell r="L109">
            <v>999</v>
          </cell>
          <cell r="M109">
            <v>999</v>
          </cell>
          <cell r="P109">
            <v>999</v>
          </cell>
        </row>
        <row r="110">
          <cell r="A110">
            <v>104</v>
          </cell>
          <cell r="J110" t="e">
            <v>#REF!</v>
          </cell>
          <cell r="K110" t="str">
            <v>ZZZ9</v>
          </cell>
          <cell r="L110">
            <v>999</v>
          </cell>
          <cell r="M110">
            <v>999</v>
          </cell>
          <cell r="P110">
            <v>999</v>
          </cell>
        </row>
        <row r="111">
          <cell r="A111">
            <v>105</v>
          </cell>
          <cell r="J111" t="e">
            <v>#REF!</v>
          </cell>
          <cell r="K111" t="str">
            <v>ZZZ9</v>
          </cell>
          <cell r="L111">
            <v>999</v>
          </cell>
          <cell r="M111">
            <v>999</v>
          </cell>
          <cell r="P111">
            <v>999</v>
          </cell>
        </row>
        <row r="112">
          <cell r="A112">
            <v>106</v>
          </cell>
          <cell r="J112" t="e">
            <v>#REF!</v>
          </cell>
          <cell r="K112" t="str">
            <v>ZZZ9</v>
          </cell>
          <cell r="L112">
            <v>999</v>
          </cell>
          <cell r="M112">
            <v>999</v>
          </cell>
          <cell r="P112">
            <v>999</v>
          </cell>
        </row>
        <row r="113">
          <cell r="A113">
            <v>107</v>
          </cell>
          <cell r="J113" t="e">
            <v>#REF!</v>
          </cell>
          <cell r="K113" t="str">
            <v>ZZZ9</v>
          </cell>
          <cell r="L113">
            <v>999</v>
          </cell>
          <cell r="M113">
            <v>999</v>
          </cell>
          <cell r="P113">
            <v>999</v>
          </cell>
        </row>
        <row r="114">
          <cell r="A114">
            <v>108</v>
          </cell>
          <cell r="J114" t="e">
            <v>#REF!</v>
          </cell>
          <cell r="K114" t="str">
            <v>ZZZ9</v>
          </cell>
          <cell r="L114">
            <v>999</v>
          </cell>
          <cell r="M114">
            <v>999</v>
          </cell>
          <cell r="P114">
            <v>999</v>
          </cell>
        </row>
        <row r="115">
          <cell r="A115">
            <v>109</v>
          </cell>
          <cell r="J115" t="e">
            <v>#REF!</v>
          </cell>
          <cell r="K115" t="str">
            <v>ZZZ9</v>
          </cell>
          <cell r="L115">
            <v>999</v>
          </cell>
          <cell r="M115">
            <v>999</v>
          </cell>
          <cell r="P115">
            <v>999</v>
          </cell>
        </row>
        <row r="116">
          <cell r="A116">
            <v>110</v>
          </cell>
          <cell r="J116" t="e">
            <v>#REF!</v>
          </cell>
          <cell r="K116" t="str">
            <v>ZZZ9</v>
          </cell>
          <cell r="L116">
            <v>999</v>
          </cell>
          <cell r="M116">
            <v>999</v>
          </cell>
          <cell r="P116">
            <v>999</v>
          </cell>
        </row>
        <row r="117">
          <cell r="A117">
            <v>111</v>
          </cell>
          <cell r="J117" t="e">
            <v>#REF!</v>
          </cell>
          <cell r="K117" t="str">
            <v>ZZZ9</v>
          </cell>
          <cell r="L117">
            <v>999</v>
          </cell>
          <cell r="M117">
            <v>999</v>
          </cell>
          <cell r="P117">
            <v>999</v>
          </cell>
        </row>
        <row r="118">
          <cell r="A118">
            <v>112</v>
          </cell>
          <cell r="J118" t="e">
            <v>#REF!</v>
          </cell>
          <cell r="K118" t="str">
            <v>ZZZ9</v>
          </cell>
          <cell r="L118">
            <v>999</v>
          </cell>
          <cell r="M118">
            <v>999</v>
          </cell>
          <cell r="P118">
            <v>999</v>
          </cell>
        </row>
        <row r="119">
          <cell r="A119">
            <v>113</v>
          </cell>
          <cell r="J119" t="e">
            <v>#REF!</v>
          </cell>
          <cell r="K119" t="str">
            <v>ZZZ9</v>
          </cell>
          <cell r="L119">
            <v>999</v>
          </cell>
          <cell r="M119">
            <v>999</v>
          </cell>
          <cell r="P119">
            <v>999</v>
          </cell>
        </row>
        <row r="120">
          <cell r="A120">
            <v>114</v>
          </cell>
          <cell r="J120" t="e">
            <v>#REF!</v>
          </cell>
          <cell r="K120" t="str">
            <v>ZZZ9</v>
          </cell>
          <cell r="L120">
            <v>999</v>
          </cell>
          <cell r="M120">
            <v>999</v>
          </cell>
          <cell r="P120">
            <v>999</v>
          </cell>
        </row>
        <row r="121">
          <cell r="A121">
            <v>115</v>
          </cell>
          <cell r="J121" t="e">
            <v>#REF!</v>
          </cell>
          <cell r="K121" t="str">
            <v>ZZZ9</v>
          </cell>
          <cell r="L121">
            <v>999</v>
          </cell>
          <cell r="M121">
            <v>999</v>
          </cell>
          <cell r="P121">
            <v>999</v>
          </cell>
        </row>
        <row r="122">
          <cell r="A122">
            <v>116</v>
          </cell>
          <cell r="J122" t="e">
            <v>#REF!</v>
          </cell>
          <cell r="K122" t="str">
            <v>ZZZ9</v>
          </cell>
          <cell r="L122">
            <v>999</v>
          </cell>
          <cell r="M122">
            <v>999</v>
          </cell>
          <cell r="P122">
            <v>999</v>
          </cell>
        </row>
        <row r="123">
          <cell r="A123">
            <v>117</v>
          </cell>
          <cell r="J123" t="e">
            <v>#REF!</v>
          </cell>
          <cell r="K123" t="str">
            <v>ZZZ9</v>
          </cell>
          <cell r="L123">
            <v>999</v>
          </cell>
          <cell r="M123">
            <v>999</v>
          </cell>
          <cell r="P123">
            <v>999</v>
          </cell>
        </row>
        <row r="124">
          <cell r="A124">
            <v>118</v>
          </cell>
          <cell r="J124" t="e">
            <v>#REF!</v>
          </cell>
          <cell r="K124" t="str">
            <v>ZZZ9</v>
          </cell>
          <cell r="L124">
            <v>999</v>
          </cell>
          <cell r="M124">
            <v>999</v>
          </cell>
          <cell r="P124">
            <v>999</v>
          </cell>
        </row>
        <row r="125">
          <cell r="A125">
            <v>119</v>
          </cell>
          <cell r="J125" t="e">
            <v>#REF!</v>
          </cell>
          <cell r="K125" t="str">
            <v>ZZZ9</v>
          </cell>
          <cell r="L125">
            <v>999</v>
          </cell>
          <cell r="M125">
            <v>999</v>
          </cell>
          <cell r="P125">
            <v>999</v>
          </cell>
        </row>
        <row r="126">
          <cell r="A126">
            <v>120</v>
          </cell>
          <cell r="J126" t="e">
            <v>#REF!</v>
          </cell>
          <cell r="K126" t="str">
            <v>ZZZ9</v>
          </cell>
          <cell r="L126">
            <v>999</v>
          </cell>
          <cell r="M126">
            <v>999</v>
          </cell>
          <cell r="P126">
            <v>999</v>
          </cell>
        </row>
        <row r="127">
          <cell r="A127">
            <v>121</v>
          </cell>
          <cell r="J127" t="e">
            <v>#REF!</v>
          </cell>
          <cell r="K127" t="str">
            <v>ZZZ9</v>
          </cell>
          <cell r="L127">
            <v>999</v>
          </cell>
          <cell r="M127">
            <v>999</v>
          </cell>
          <cell r="P127">
            <v>999</v>
          </cell>
        </row>
        <row r="128">
          <cell r="A128">
            <v>122</v>
          </cell>
          <cell r="J128" t="e">
            <v>#REF!</v>
          </cell>
          <cell r="K128" t="str">
            <v>ZZZ9</v>
          </cell>
          <cell r="L128">
            <v>999</v>
          </cell>
          <cell r="M128">
            <v>999</v>
          </cell>
          <cell r="P128">
            <v>999</v>
          </cell>
        </row>
        <row r="129">
          <cell r="A129">
            <v>123</v>
          </cell>
          <cell r="J129" t="e">
            <v>#REF!</v>
          </cell>
          <cell r="K129" t="str">
            <v>ZZZ9</v>
          </cell>
          <cell r="L129">
            <v>999</v>
          </cell>
          <cell r="M129">
            <v>999</v>
          </cell>
          <cell r="P129">
            <v>999</v>
          </cell>
        </row>
        <row r="130">
          <cell r="A130">
            <v>124</v>
          </cell>
          <cell r="J130" t="e">
            <v>#REF!</v>
          </cell>
          <cell r="K130" t="str">
            <v>ZZZ9</v>
          </cell>
          <cell r="L130">
            <v>999</v>
          </cell>
          <cell r="M130">
            <v>999</v>
          </cell>
          <cell r="P130">
            <v>999</v>
          </cell>
        </row>
        <row r="131">
          <cell r="A131">
            <v>125</v>
          </cell>
          <cell r="J131" t="e">
            <v>#REF!</v>
          </cell>
          <cell r="K131" t="str">
            <v>ZZZ9</v>
          </cell>
          <cell r="L131">
            <v>999</v>
          </cell>
          <cell r="M131">
            <v>999</v>
          </cell>
          <cell r="P131">
            <v>999</v>
          </cell>
        </row>
        <row r="132">
          <cell r="A132">
            <v>126</v>
          </cell>
          <cell r="J132" t="e">
            <v>#REF!</v>
          </cell>
          <cell r="K132" t="str">
            <v>ZZZ9</v>
          </cell>
          <cell r="L132">
            <v>999</v>
          </cell>
          <cell r="M132">
            <v>999</v>
          </cell>
          <cell r="P132">
            <v>999</v>
          </cell>
        </row>
        <row r="133">
          <cell r="A133">
            <v>127</v>
          </cell>
          <cell r="J133" t="e">
            <v>#REF!</v>
          </cell>
          <cell r="K133" t="str">
            <v>ZZZ9</v>
          </cell>
          <cell r="L133">
            <v>999</v>
          </cell>
          <cell r="M133">
            <v>999</v>
          </cell>
          <cell r="P133">
            <v>999</v>
          </cell>
        </row>
        <row r="134">
          <cell r="A134">
            <v>128</v>
          </cell>
          <cell r="J134" t="e">
            <v>#REF!</v>
          </cell>
          <cell r="K134" t="str">
            <v>ZZZ9</v>
          </cell>
          <cell r="L134">
            <v>999</v>
          </cell>
          <cell r="M134">
            <v>999</v>
          </cell>
          <cell r="P134">
            <v>999</v>
          </cell>
        </row>
      </sheetData>
      <sheetData sheetId="9"/>
      <sheetData sheetId="10">
        <row r="7">
          <cell r="A7">
            <v>1</v>
          </cell>
          <cell r="B7" t="str">
            <v>Budapesti Honvéd SE</v>
          </cell>
          <cell r="H7">
            <v>18</v>
          </cell>
        </row>
        <row r="8">
          <cell r="A8">
            <v>2</v>
          </cell>
          <cell r="B8" t="str">
            <v>Tenisz Műhely</v>
          </cell>
          <cell r="H8">
            <v>19</v>
          </cell>
        </row>
        <row r="9">
          <cell r="A9">
            <v>3</v>
          </cell>
          <cell r="B9" t="str">
            <v xml:space="preserve">VASAS SC </v>
          </cell>
          <cell r="H9">
            <v>91</v>
          </cell>
        </row>
        <row r="10">
          <cell r="A10">
            <v>4</v>
          </cell>
          <cell r="B10" t="str">
            <v>MTK Budapest</v>
          </cell>
          <cell r="H10">
            <v>1070</v>
          </cell>
        </row>
        <row r="11">
          <cell r="A11">
            <v>5</v>
          </cell>
        </row>
        <row r="12">
          <cell r="A12">
            <v>6</v>
          </cell>
        </row>
        <row r="13">
          <cell r="A13">
            <v>7</v>
          </cell>
        </row>
        <row r="14">
          <cell r="A14">
            <v>8</v>
          </cell>
        </row>
        <row r="15">
          <cell r="A15">
            <v>9</v>
          </cell>
        </row>
        <row r="16">
          <cell r="A16">
            <v>10</v>
          </cell>
        </row>
        <row r="17">
          <cell r="A17">
            <v>11</v>
          </cell>
        </row>
        <row r="18">
          <cell r="A18">
            <v>12</v>
          </cell>
        </row>
        <row r="19">
          <cell r="A19">
            <v>13</v>
          </cell>
        </row>
        <row r="20">
          <cell r="A20">
            <v>14</v>
          </cell>
        </row>
        <row r="21">
          <cell r="A21">
            <v>15</v>
          </cell>
        </row>
        <row r="22">
          <cell r="A22">
            <v>16</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ltalanos"/>
      <sheetName val="Birók"/>
      <sheetName val="1Q ELO"/>
      <sheetName val="1Q 8&gt;2"/>
      <sheetName val="1Q 8&gt;4"/>
      <sheetName val="1Q 16&gt;4"/>
      <sheetName val="F12_Lista"/>
      <sheetName val="1E3"/>
      <sheetName val="1E4"/>
      <sheetName val="1E5"/>
      <sheetName val="1E6"/>
      <sheetName val="1E7"/>
      <sheetName val="1E8"/>
      <sheetName val="F12_Tábla"/>
      <sheetName val="1MD 16"/>
      <sheetName val="1MD 32"/>
      <sheetName val="1MD 64"/>
      <sheetName val="1D ELO"/>
      <sheetName val="1D 8"/>
      <sheetName val="1D 16"/>
      <sheetName val="1D 32"/>
      <sheetName val="1Q ELO (2)"/>
      <sheetName val="1Q 8&gt;2 (2)"/>
      <sheetName val="1Q 8&gt;4 (2)"/>
      <sheetName val="1Q 16&gt;4 (2)"/>
      <sheetName val="1MD ELO (2)"/>
      <sheetName val="1E3 (2)"/>
      <sheetName val="1E4 (2)"/>
      <sheetName val="1E5 (2)"/>
      <sheetName val="1E6 (2)"/>
      <sheetName val="1E7 (2)"/>
      <sheetName val="1E8 (2)"/>
      <sheetName val="1MD 8 (2)"/>
      <sheetName val="1MD 16 (2)"/>
      <sheetName val="1MD 32 (2)"/>
      <sheetName val="1MD 64 (2)"/>
      <sheetName val="1D ELO (2)"/>
      <sheetName val="1D 8 (2)"/>
      <sheetName val="1D 16 (2)"/>
      <sheetName val="1D 32 (2)"/>
      <sheetName val="1Q ELO (3)"/>
      <sheetName val="1Q 8&gt;2 (3)"/>
      <sheetName val="1Q 8&gt;4 (3)"/>
      <sheetName val="1Q 16&gt;4 (3)"/>
      <sheetName val="1MD ELO (3)"/>
      <sheetName val="1E3 (3)"/>
      <sheetName val="1E4 (3)"/>
      <sheetName val="1E5 (3)"/>
      <sheetName val="1E6 (3)"/>
      <sheetName val="1E7 (3)"/>
      <sheetName val="1E8 (3)"/>
      <sheetName val="1MD 8 (3)"/>
      <sheetName val="1MD 16 (3)"/>
      <sheetName val="1MD 32 (3)"/>
      <sheetName val="1MD 64 (3)"/>
      <sheetName val="1D ELO (3)"/>
      <sheetName val="1D 8 (3)"/>
      <sheetName val="1D 16 (3)"/>
      <sheetName val="1D 32 (3)"/>
      <sheetName val="1Q ELO (4)"/>
      <sheetName val="1Q 8&gt;2 (4)"/>
      <sheetName val="1Q 8&gt;4 (4)"/>
      <sheetName val="1Q 16&gt;4 (4)"/>
      <sheetName val="1MD ELO (4)"/>
      <sheetName val="1E3 (4)"/>
      <sheetName val="1E4 (4)"/>
      <sheetName val="1E5 (4)"/>
      <sheetName val="1E6 (4)"/>
      <sheetName val="1E7 (4)"/>
      <sheetName val="1E8 (4)"/>
      <sheetName val="1MD 8 (4)"/>
      <sheetName val="1MD 16 (4)"/>
      <sheetName val="1MD 32 (4)"/>
      <sheetName val="1MD 64 (4)"/>
      <sheetName val="1D ELO (4)"/>
      <sheetName val="1D 8 (4)"/>
      <sheetName val="1D 16 (4)"/>
      <sheetName val="1D 32 (4)"/>
      <sheetName val="1Q ELO (5)"/>
      <sheetName val="1Q 8&gt;2 (5)"/>
      <sheetName val="1Q 8&gt;4 (5)"/>
      <sheetName val="1Q 16&gt;4 (5)"/>
      <sheetName val="1MD ELO (5)"/>
      <sheetName val="1E3 (5)"/>
      <sheetName val="1E4 (5)"/>
      <sheetName val="1E5 (5)"/>
      <sheetName val="1E6 (5)"/>
      <sheetName val="1E7 (5)"/>
      <sheetName val="1E8 (5)"/>
      <sheetName val="1MD 8 (5)"/>
      <sheetName val="1MD 16 (5)"/>
      <sheetName val="1MD 32 (5)"/>
      <sheetName val="1MD 64 (5)"/>
      <sheetName val="1D ELO (5)"/>
      <sheetName val="1D 8 (5)"/>
      <sheetName val="1D 16 (5)"/>
      <sheetName val="1D 32 (5)"/>
      <sheetName val="verseny_jo20180225 (5)"/>
      <sheetName val="1MD ELO"/>
      <sheetName val="1MD 8"/>
    </sheetNames>
    <definedNames>
      <definedName name="Jun_Hide_CU"/>
      <definedName name="Jun_Show_CU"/>
    </definedNames>
    <sheetDataSet>
      <sheetData sheetId="0">
        <row r="6">
          <cell r="A6" t="str">
            <v>Korosztályos Budapest Csapatbajnokság 2026</v>
          </cell>
        </row>
        <row r="8">
          <cell r="A8" t="str">
            <v>F12</v>
          </cell>
        </row>
        <row r="10">
          <cell r="A10" t="str">
            <v>2026-06-20 - 2026-07-02</v>
          </cell>
          <cell r="C10" t="str">
            <v>Budapest</v>
          </cell>
          <cell r="E10" t="str">
            <v>Kovács Annamária</v>
          </cell>
        </row>
      </sheetData>
      <sheetData sheetId="1">
        <row r="21">
          <cell r="P21" t="str">
            <v>Bíró</v>
          </cell>
        </row>
        <row r="22">
          <cell r="P22" t="str">
            <v xml:space="preserve"> </v>
          </cell>
        </row>
        <row r="23">
          <cell r="P23" t="str">
            <v xml:space="preserve"> </v>
          </cell>
        </row>
        <row r="24">
          <cell r="P24" t="str">
            <v xml:space="preserve"> </v>
          </cell>
        </row>
        <row r="25">
          <cell r="P25" t="str">
            <v xml:space="preserve"> </v>
          </cell>
        </row>
        <row r="26">
          <cell r="P26" t="str">
            <v xml:space="preserve"> </v>
          </cell>
        </row>
        <row r="27">
          <cell r="P27" t="str">
            <v xml:space="preserve"> </v>
          </cell>
        </row>
        <row r="28">
          <cell r="P28" t="str">
            <v xml:space="preserve"> </v>
          </cell>
        </row>
        <row r="29">
          <cell r="P29" t="str">
            <v xml:space="preserve"> </v>
          </cell>
        </row>
        <row r="30">
          <cell r="P30" t="str">
            <v>Egyik sem</v>
          </cell>
        </row>
      </sheetData>
      <sheetData sheetId="2" refreshError="1"/>
      <sheetData sheetId="3" refreshError="1"/>
      <sheetData sheetId="4" refreshError="1"/>
      <sheetData sheetId="5" refreshError="1"/>
      <sheetData sheetId="6">
        <row r="7">
          <cell r="A7">
            <v>1</v>
          </cell>
          <cell r="B7" t="str">
            <v>Pasarét TK I.</v>
          </cell>
          <cell r="H7">
            <v>27</v>
          </cell>
        </row>
        <row r="8">
          <cell r="A8">
            <v>2</v>
          </cell>
          <cell r="B8" t="str">
            <v xml:space="preserve">VASAS SC </v>
          </cell>
          <cell r="H8">
            <v>46</v>
          </cell>
        </row>
        <row r="9">
          <cell r="A9">
            <v>3</v>
          </cell>
          <cell r="B9" t="str">
            <v>Pasarét TK II.</v>
          </cell>
          <cell r="H9">
            <v>79</v>
          </cell>
        </row>
        <row r="10">
          <cell r="A10">
            <v>4</v>
          </cell>
          <cell r="B10" t="str">
            <v>PG Tenisz</v>
          </cell>
          <cell r="H10">
            <v>168</v>
          </cell>
        </row>
        <row r="11">
          <cell r="A11">
            <v>5</v>
          </cell>
          <cell r="B11" t="str">
            <v>Alfa TI</v>
          </cell>
          <cell r="H11">
            <v>1118</v>
          </cell>
        </row>
        <row r="12">
          <cell r="A12">
            <v>6</v>
          </cell>
          <cell r="B12" t="str">
            <v>Pillangó TK</v>
          </cell>
          <cell r="H12">
            <v>2071</v>
          </cell>
        </row>
        <row r="13">
          <cell r="A13">
            <v>7</v>
          </cell>
        </row>
        <row r="14">
          <cell r="A14">
            <v>8</v>
          </cell>
        </row>
        <row r="15">
          <cell r="A15">
            <v>9</v>
          </cell>
        </row>
        <row r="16">
          <cell r="A16">
            <v>10</v>
          </cell>
        </row>
        <row r="17">
          <cell r="A17">
            <v>11</v>
          </cell>
        </row>
        <row r="18">
          <cell r="A18">
            <v>12</v>
          </cell>
        </row>
        <row r="19">
          <cell r="A19">
            <v>13</v>
          </cell>
        </row>
        <row r="20">
          <cell r="A20">
            <v>14</v>
          </cell>
        </row>
        <row r="21">
          <cell r="A21">
            <v>15</v>
          </cell>
        </row>
        <row r="22">
          <cell r="A22">
            <v>16</v>
          </cell>
        </row>
        <row r="23">
          <cell r="A23">
            <v>17</v>
          </cell>
        </row>
        <row r="24">
          <cell r="A24">
            <v>18</v>
          </cell>
        </row>
        <row r="25">
          <cell r="A25">
            <v>19</v>
          </cell>
        </row>
        <row r="26">
          <cell r="A26">
            <v>20</v>
          </cell>
        </row>
        <row r="27">
          <cell r="A27">
            <v>21</v>
          </cell>
        </row>
        <row r="28">
          <cell r="A28">
            <v>22</v>
          </cell>
        </row>
        <row r="29">
          <cell r="A29">
            <v>23</v>
          </cell>
        </row>
        <row r="30">
          <cell r="A30">
            <v>24</v>
          </cell>
        </row>
        <row r="31">
          <cell r="A31">
            <v>25</v>
          </cell>
        </row>
        <row r="32">
          <cell r="A32">
            <v>26</v>
          </cell>
        </row>
        <row r="33">
          <cell r="A33">
            <v>27</v>
          </cell>
        </row>
        <row r="34">
          <cell r="A34">
            <v>28</v>
          </cell>
        </row>
        <row r="35">
          <cell r="A35">
            <v>29</v>
          </cell>
        </row>
        <row r="36">
          <cell r="A36">
            <v>30</v>
          </cell>
        </row>
        <row r="37">
          <cell r="A37">
            <v>31</v>
          </cell>
        </row>
        <row r="38">
          <cell r="A38">
            <v>32</v>
          </cell>
        </row>
        <row r="39">
          <cell r="A39">
            <v>33</v>
          </cell>
        </row>
        <row r="40">
          <cell r="A40">
            <v>34</v>
          </cell>
          <cell r="J40" t="e">
            <v>#REF!</v>
          </cell>
          <cell r="K40" t="str">
            <v>ZZZ9</v>
          </cell>
          <cell r="L40">
            <v>999</v>
          </cell>
          <cell r="M40">
            <v>999</v>
          </cell>
          <cell r="P40">
            <v>999</v>
          </cell>
        </row>
        <row r="41">
          <cell r="A41">
            <v>35</v>
          </cell>
          <cell r="J41" t="e">
            <v>#REF!</v>
          </cell>
          <cell r="K41" t="str">
            <v>ZZZ9</v>
          </cell>
          <cell r="L41">
            <v>999</v>
          </cell>
          <cell r="M41">
            <v>999</v>
          </cell>
          <cell r="P41">
            <v>999</v>
          </cell>
        </row>
        <row r="42">
          <cell r="A42">
            <v>36</v>
          </cell>
          <cell r="J42" t="e">
            <v>#REF!</v>
          </cell>
          <cell r="K42" t="str">
            <v>ZZZ9</v>
          </cell>
          <cell r="L42">
            <v>999</v>
          </cell>
          <cell r="M42">
            <v>999</v>
          </cell>
          <cell r="P42">
            <v>999</v>
          </cell>
        </row>
        <row r="43">
          <cell r="A43">
            <v>37</v>
          </cell>
          <cell r="J43" t="e">
            <v>#REF!</v>
          </cell>
          <cell r="K43" t="str">
            <v>ZZZ9</v>
          </cell>
          <cell r="L43">
            <v>999</v>
          </cell>
          <cell r="M43">
            <v>999</v>
          </cell>
          <cell r="P43">
            <v>999</v>
          </cell>
        </row>
        <row r="44">
          <cell r="A44">
            <v>38</v>
          </cell>
          <cell r="J44" t="e">
            <v>#REF!</v>
          </cell>
          <cell r="K44" t="str">
            <v>ZZZ9</v>
          </cell>
          <cell r="L44">
            <v>999</v>
          </cell>
          <cell r="M44">
            <v>999</v>
          </cell>
          <cell r="P44">
            <v>999</v>
          </cell>
        </row>
        <row r="45">
          <cell r="A45">
            <v>39</v>
          </cell>
          <cell r="J45" t="e">
            <v>#REF!</v>
          </cell>
          <cell r="K45" t="str">
            <v>ZZZ9</v>
          </cell>
          <cell r="L45">
            <v>999</v>
          </cell>
          <cell r="M45">
            <v>999</v>
          </cell>
          <cell r="P45">
            <v>999</v>
          </cell>
        </row>
        <row r="46">
          <cell r="A46">
            <v>40</v>
          </cell>
          <cell r="J46" t="e">
            <v>#REF!</v>
          </cell>
          <cell r="K46" t="str">
            <v>ZZZ9</v>
          </cell>
          <cell r="L46">
            <v>999</v>
          </cell>
          <cell r="M46">
            <v>999</v>
          </cell>
          <cell r="P46">
            <v>999</v>
          </cell>
        </row>
        <row r="47">
          <cell r="A47">
            <v>41</v>
          </cell>
          <cell r="J47" t="e">
            <v>#REF!</v>
          </cell>
          <cell r="K47" t="str">
            <v>ZZZ9</v>
          </cell>
          <cell r="L47">
            <v>999</v>
          </cell>
          <cell r="M47">
            <v>999</v>
          </cell>
          <cell r="P47">
            <v>999</v>
          </cell>
        </row>
        <row r="48">
          <cell r="A48">
            <v>42</v>
          </cell>
          <cell r="J48" t="e">
            <v>#REF!</v>
          </cell>
          <cell r="K48" t="str">
            <v>ZZZ9</v>
          </cell>
          <cell r="L48">
            <v>999</v>
          </cell>
          <cell r="M48">
            <v>999</v>
          </cell>
          <cell r="P48">
            <v>999</v>
          </cell>
        </row>
        <row r="49">
          <cell r="A49">
            <v>43</v>
          </cell>
          <cell r="J49" t="e">
            <v>#REF!</v>
          </cell>
          <cell r="K49" t="str">
            <v>ZZZ9</v>
          </cell>
          <cell r="L49">
            <v>999</v>
          </cell>
          <cell r="M49">
            <v>999</v>
          </cell>
          <cell r="P49">
            <v>999</v>
          </cell>
        </row>
        <row r="50">
          <cell r="A50">
            <v>44</v>
          </cell>
          <cell r="J50" t="e">
            <v>#REF!</v>
          </cell>
          <cell r="K50" t="str">
            <v>ZZZ9</v>
          </cell>
          <cell r="L50">
            <v>999</v>
          </cell>
          <cell r="M50">
            <v>999</v>
          </cell>
          <cell r="P50">
            <v>999</v>
          </cell>
        </row>
        <row r="51">
          <cell r="A51">
            <v>45</v>
          </cell>
          <cell r="J51" t="e">
            <v>#REF!</v>
          </cell>
          <cell r="K51" t="str">
            <v>ZZZ9</v>
          </cell>
          <cell r="L51">
            <v>999</v>
          </cell>
          <cell r="M51">
            <v>999</v>
          </cell>
          <cell r="P51">
            <v>999</v>
          </cell>
        </row>
        <row r="52">
          <cell r="A52">
            <v>46</v>
          </cell>
          <cell r="J52" t="e">
            <v>#REF!</v>
          </cell>
          <cell r="K52" t="str">
            <v>ZZZ9</v>
          </cell>
          <cell r="L52">
            <v>999</v>
          </cell>
          <cell r="M52">
            <v>999</v>
          </cell>
          <cell r="P52">
            <v>999</v>
          </cell>
        </row>
        <row r="53">
          <cell r="A53">
            <v>47</v>
          </cell>
          <cell r="J53" t="e">
            <v>#REF!</v>
          </cell>
          <cell r="K53" t="str">
            <v>ZZZ9</v>
          </cell>
          <cell r="L53">
            <v>999</v>
          </cell>
          <cell r="M53">
            <v>999</v>
          </cell>
          <cell r="P53">
            <v>999</v>
          </cell>
        </row>
        <row r="54">
          <cell r="A54">
            <v>48</v>
          </cell>
          <cell r="J54" t="e">
            <v>#REF!</v>
          </cell>
          <cell r="K54" t="str">
            <v>ZZZ9</v>
          </cell>
          <cell r="L54">
            <v>999</v>
          </cell>
          <cell r="M54">
            <v>999</v>
          </cell>
          <cell r="P54">
            <v>999</v>
          </cell>
        </row>
        <row r="55">
          <cell r="A55">
            <v>49</v>
          </cell>
          <cell r="J55" t="e">
            <v>#REF!</v>
          </cell>
          <cell r="K55" t="str">
            <v>ZZZ9</v>
          </cell>
          <cell r="L55">
            <v>999</v>
          </cell>
          <cell r="M55">
            <v>999</v>
          </cell>
          <cell r="P55">
            <v>999</v>
          </cell>
        </row>
        <row r="56">
          <cell r="A56">
            <v>50</v>
          </cell>
          <cell r="J56" t="e">
            <v>#REF!</v>
          </cell>
          <cell r="K56" t="str">
            <v>ZZZ9</v>
          </cell>
          <cell r="L56">
            <v>999</v>
          </cell>
          <cell r="M56">
            <v>999</v>
          </cell>
          <cell r="P56">
            <v>999</v>
          </cell>
        </row>
        <row r="57">
          <cell r="A57">
            <v>51</v>
          </cell>
          <cell r="J57" t="e">
            <v>#REF!</v>
          </cell>
          <cell r="K57" t="str">
            <v>ZZZ9</v>
          </cell>
          <cell r="L57">
            <v>999</v>
          </cell>
          <cell r="M57">
            <v>999</v>
          </cell>
          <cell r="P57">
            <v>999</v>
          </cell>
        </row>
        <row r="58">
          <cell r="A58">
            <v>52</v>
          </cell>
          <cell r="J58" t="e">
            <v>#REF!</v>
          </cell>
          <cell r="K58" t="str">
            <v>ZZZ9</v>
          </cell>
          <cell r="L58">
            <v>999</v>
          </cell>
          <cell r="M58">
            <v>999</v>
          </cell>
          <cell r="P58">
            <v>999</v>
          </cell>
        </row>
        <row r="59">
          <cell r="A59">
            <v>53</v>
          </cell>
          <cell r="J59" t="e">
            <v>#REF!</v>
          </cell>
          <cell r="K59" t="str">
            <v>ZZZ9</v>
          </cell>
          <cell r="L59">
            <v>999</v>
          </cell>
          <cell r="M59">
            <v>999</v>
          </cell>
          <cell r="P59">
            <v>999</v>
          </cell>
        </row>
        <row r="60">
          <cell r="A60">
            <v>54</v>
          </cell>
          <cell r="J60" t="e">
            <v>#REF!</v>
          </cell>
          <cell r="K60" t="str">
            <v>ZZZ9</v>
          </cell>
          <cell r="L60">
            <v>999</v>
          </cell>
          <cell r="M60">
            <v>999</v>
          </cell>
          <cell r="P60">
            <v>999</v>
          </cell>
        </row>
        <row r="61">
          <cell r="A61">
            <v>55</v>
          </cell>
          <cell r="J61" t="e">
            <v>#REF!</v>
          </cell>
          <cell r="K61" t="str">
            <v>ZZZ9</v>
          </cell>
          <cell r="L61">
            <v>999</v>
          </cell>
          <cell r="M61">
            <v>999</v>
          </cell>
          <cell r="P61">
            <v>999</v>
          </cell>
        </row>
        <row r="62">
          <cell r="A62">
            <v>56</v>
          </cell>
          <cell r="J62" t="e">
            <v>#REF!</v>
          </cell>
          <cell r="K62" t="str">
            <v>ZZZ9</v>
          </cell>
          <cell r="L62">
            <v>999</v>
          </cell>
          <cell r="M62">
            <v>999</v>
          </cell>
          <cell r="P62">
            <v>999</v>
          </cell>
        </row>
        <row r="63">
          <cell r="A63">
            <v>57</v>
          </cell>
          <cell r="J63" t="e">
            <v>#REF!</v>
          </cell>
          <cell r="K63" t="str">
            <v>ZZZ9</v>
          </cell>
          <cell r="L63">
            <v>999</v>
          </cell>
          <cell r="M63">
            <v>999</v>
          </cell>
          <cell r="P63">
            <v>999</v>
          </cell>
        </row>
        <row r="64">
          <cell r="A64">
            <v>58</v>
          </cell>
          <cell r="J64" t="e">
            <v>#REF!</v>
          </cell>
          <cell r="K64" t="str">
            <v>ZZZ9</v>
          </cell>
          <cell r="L64">
            <v>999</v>
          </cell>
          <cell r="M64">
            <v>999</v>
          </cell>
          <cell r="P64">
            <v>999</v>
          </cell>
        </row>
        <row r="65">
          <cell r="A65">
            <v>59</v>
          </cell>
          <cell r="J65" t="e">
            <v>#REF!</v>
          </cell>
          <cell r="K65" t="str">
            <v>ZZZ9</v>
          </cell>
          <cell r="L65">
            <v>999</v>
          </cell>
          <cell r="M65">
            <v>999</v>
          </cell>
          <cell r="P65">
            <v>999</v>
          </cell>
        </row>
        <row r="66">
          <cell r="A66">
            <v>60</v>
          </cell>
          <cell r="J66" t="e">
            <v>#REF!</v>
          </cell>
          <cell r="K66" t="str">
            <v>ZZZ9</v>
          </cell>
          <cell r="L66">
            <v>999</v>
          </cell>
          <cell r="M66">
            <v>999</v>
          </cell>
          <cell r="P66">
            <v>999</v>
          </cell>
        </row>
        <row r="67">
          <cell r="A67">
            <v>61</v>
          </cell>
          <cell r="J67" t="e">
            <v>#REF!</v>
          </cell>
          <cell r="K67" t="str">
            <v>ZZZ9</v>
          </cell>
          <cell r="L67">
            <v>999</v>
          </cell>
          <cell r="M67">
            <v>999</v>
          </cell>
          <cell r="P67">
            <v>999</v>
          </cell>
        </row>
        <row r="68">
          <cell r="A68">
            <v>62</v>
          </cell>
          <cell r="J68" t="e">
            <v>#REF!</v>
          </cell>
          <cell r="K68" t="str">
            <v>ZZZ9</v>
          </cell>
          <cell r="L68">
            <v>999</v>
          </cell>
          <cell r="M68">
            <v>999</v>
          </cell>
          <cell r="P68">
            <v>999</v>
          </cell>
        </row>
        <row r="69">
          <cell r="A69">
            <v>63</v>
          </cell>
          <cell r="J69" t="e">
            <v>#REF!</v>
          </cell>
          <cell r="K69" t="str">
            <v>ZZZ9</v>
          </cell>
          <cell r="L69">
            <v>999</v>
          </cell>
          <cell r="M69">
            <v>999</v>
          </cell>
          <cell r="P69">
            <v>999</v>
          </cell>
        </row>
        <row r="70">
          <cell r="A70">
            <v>64</v>
          </cell>
          <cell r="J70" t="e">
            <v>#REF!</v>
          </cell>
          <cell r="K70" t="str">
            <v>ZZZ9</v>
          </cell>
          <cell r="L70">
            <v>999</v>
          </cell>
          <cell r="M70">
            <v>999</v>
          </cell>
          <cell r="P70">
            <v>999</v>
          </cell>
        </row>
        <row r="71">
          <cell r="A71">
            <v>65</v>
          </cell>
          <cell r="J71" t="e">
            <v>#REF!</v>
          </cell>
          <cell r="K71" t="str">
            <v>ZZZ9</v>
          </cell>
          <cell r="L71">
            <v>999</v>
          </cell>
          <cell r="M71">
            <v>999</v>
          </cell>
          <cell r="P71">
            <v>999</v>
          </cell>
        </row>
        <row r="72">
          <cell r="A72">
            <v>66</v>
          </cell>
          <cell r="J72" t="e">
            <v>#REF!</v>
          </cell>
          <cell r="K72" t="str">
            <v>ZZZ9</v>
          </cell>
          <cell r="L72">
            <v>999</v>
          </cell>
          <cell r="M72">
            <v>999</v>
          </cell>
          <cell r="P72">
            <v>999</v>
          </cell>
        </row>
        <row r="73">
          <cell r="A73">
            <v>67</v>
          </cell>
          <cell r="J73" t="e">
            <v>#REF!</v>
          </cell>
          <cell r="K73" t="str">
            <v>ZZZ9</v>
          </cell>
          <cell r="L73">
            <v>999</v>
          </cell>
          <cell r="M73">
            <v>999</v>
          </cell>
          <cell r="P73">
            <v>999</v>
          </cell>
        </row>
        <row r="74">
          <cell r="A74">
            <v>68</v>
          </cell>
          <cell r="J74" t="e">
            <v>#REF!</v>
          </cell>
          <cell r="K74" t="str">
            <v>ZZZ9</v>
          </cell>
          <cell r="L74">
            <v>999</v>
          </cell>
          <cell r="M74">
            <v>999</v>
          </cell>
          <cell r="P74">
            <v>999</v>
          </cell>
        </row>
        <row r="75">
          <cell r="A75">
            <v>69</v>
          </cell>
          <cell r="J75" t="e">
            <v>#REF!</v>
          </cell>
          <cell r="K75" t="str">
            <v>ZZZ9</v>
          </cell>
          <cell r="L75">
            <v>999</v>
          </cell>
          <cell r="M75">
            <v>999</v>
          </cell>
          <cell r="P75">
            <v>999</v>
          </cell>
        </row>
        <row r="76">
          <cell r="A76">
            <v>70</v>
          </cell>
          <cell r="J76" t="e">
            <v>#REF!</v>
          </cell>
          <cell r="K76" t="str">
            <v>ZZZ9</v>
          </cell>
          <cell r="L76">
            <v>999</v>
          </cell>
          <cell r="M76">
            <v>999</v>
          </cell>
          <cell r="P76">
            <v>999</v>
          </cell>
        </row>
        <row r="77">
          <cell r="A77">
            <v>71</v>
          </cell>
          <cell r="J77" t="e">
            <v>#REF!</v>
          </cell>
          <cell r="K77" t="str">
            <v>ZZZ9</v>
          </cell>
          <cell r="L77">
            <v>999</v>
          </cell>
          <cell r="M77">
            <v>999</v>
          </cell>
          <cell r="P77">
            <v>999</v>
          </cell>
        </row>
        <row r="78">
          <cell r="A78">
            <v>72</v>
          </cell>
          <cell r="J78" t="e">
            <v>#REF!</v>
          </cell>
          <cell r="K78" t="str">
            <v>ZZZ9</v>
          </cell>
          <cell r="L78">
            <v>999</v>
          </cell>
          <cell r="M78">
            <v>999</v>
          </cell>
          <cell r="P78">
            <v>999</v>
          </cell>
        </row>
        <row r="79">
          <cell r="A79">
            <v>73</v>
          </cell>
          <cell r="J79" t="e">
            <v>#REF!</v>
          </cell>
          <cell r="K79" t="str">
            <v>ZZZ9</v>
          </cell>
          <cell r="L79">
            <v>999</v>
          </cell>
          <cell r="M79">
            <v>999</v>
          </cell>
          <cell r="P79">
            <v>999</v>
          </cell>
        </row>
        <row r="80">
          <cell r="A80">
            <v>74</v>
          </cell>
          <cell r="J80" t="e">
            <v>#REF!</v>
          </cell>
          <cell r="K80" t="str">
            <v>ZZZ9</v>
          </cell>
          <cell r="L80">
            <v>999</v>
          </cell>
          <cell r="M80">
            <v>999</v>
          </cell>
          <cell r="P80">
            <v>999</v>
          </cell>
        </row>
        <row r="81">
          <cell r="A81">
            <v>75</v>
          </cell>
          <cell r="J81" t="e">
            <v>#REF!</v>
          </cell>
          <cell r="K81" t="str">
            <v>ZZZ9</v>
          </cell>
          <cell r="L81">
            <v>999</v>
          </cell>
          <cell r="M81">
            <v>999</v>
          </cell>
          <cell r="P81">
            <v>999</v>
          </cell>
        </row>
        <row r="82">
          <cell r="A82">
            <v>76</v>
          </cell>
          <cell r="J82" t="e">
            <v>#REF!</v>
          </cell>
          <cell r="K82" t="str">
            <v>ZZZ9</v>
          </cell>
          <cell r="L82">
            <v>999</v>
          </cell>
          <cell r="M82">
            <v>999</v>
          </cell>
          <cell r="P82">
            <v>999</v>
          </cell>
        </row>
        <row r="83">
          <cell r="A83">
            <v>77</v>
          </cell>
          <cell r="J83" t="e">
            <v>#REF!</v>
          </cell>
          <cell r="K83" t="str">
            <v>ZZZ9</v>
          </cell>
          <cell r="L83">
            <v>999</v>
          </cell>
          <cell r="M83">
            <v>999</v>
          </cell>
          <cell r="P83">
            <v>999</v>
          </cell>
        </row>
        <row r="84">
          <cell r="A84">
            <v>78</v>
          </cell>
          <cell r="J84" t="e">
            <v>#REF!</v>
          </cell>
          <cell r="K84" t="str">
            <v>ZZZ9</v>
          </cell>
          <cell r="L84">
            <v>999</v>
          </cell>
          <cell r="M84">
            <v>999</v>
          </cell>
          <cell r="P84">
            <v>999</v>
          </cell>
        </row>
        <row r="85">
          <cell r="A85">
            <v>79</v>
          </cell>
          <cell r="J85" t="e">
            <v>#REF!</v>
          </cell>
          <cell r="K85" t="str">
            <v>ZZZ9</v>
          </cell>
          <cell r="L85">
            <v>999</v>
          </cell>
          <cell r="M85">
            <v>999</v>
          </cell>
          <cell r="P85">
            <v>999</v>
          </cell>
        </row>
        <row r="86">
          <cell r="A86">
            <v>80</v>
          </cell>
          <cell r="J86" t="e">
            <v>#REF!</v>
          </cell>
          <cell r="K86" t="str">
            <v>ZZZ9</v>
          </cell>
          <cell r="L86">
            <v>999</v>
          </cell>
          <cell r="M86">
            <v>999</v>
          </cell>
          <cell r="P86">
            <v>999</v>
          </cell>
        </row>
        <row r="87">
          <cell r="A87">
            <v>81</v>
          </cell>
          <cell r="J87" t="e">
            <v>#REF!</v>
          </cell>
          <cell r="K87" t="str">
            <v>ZZZ9</v>
          </cell>
          <cell r="L87">
            <v>999</v>
          </cell>
          <cell r="M87">
            <v>999</v>
          </cell>
          <cell r="P87">
            <v>999</v>
          </cell>
        </row>
        <row r="88">
          <cell r="A88">
            <v>82</v>
          </cell>
          <cell r="J88" t="e">
            <v>#REF!</v>
          </cell>
          <cell r="K88" t="str">
            <v>ZZZ9</v>
          </cell>
          <cell r="L88">
            <v>999</v>
          </cell>
          <cell r="M88">
            <v>999</v>
          </cell>
          <cell r="P88">
            <v>999</v>
          </cell>
        </row>
        <row r="89">
          <cell r="A89">
            <v>83</v>
          </cell>
          <cell r="J89" t="e">
            <v>#REF!</v>
          </cell>
          <cell r="K89" t="str">
            <v>ZZZ9</v>
          </cell>
          <cell r="L89">
            <v>999</v>
          </cell>
          <cell r="M89">
            <v>999</v>
          </cell>
          <cell r="P89">
            <v>999</v>
          </cell>
        </row>
        <row r="90">
          <cell r="A90">
            <v>84</v>
          </cell>
          <cell r="J90" t="e">
            <v>#REF!</v>
          </cell>
          <cell r="K90" t="str">
            <v>ZZZ9</v>
          </cell>
          <cell r="L90">
            <v>999</v>
          </cell>
          <cell r="M90">
            <v>999</v>
          </cell>
          <cell r="P90">
            <v>999</v>
          </cell>
        </row>
        <row r="91">
          <cell r="A91">
            <v>85</v>
          </cell>
          <cell r="J91" t="e">
            <v>#REF!</v>
          </cell>
          <cell r="K91" t="str">
            <v>ZZZ9</v>
          </cell>
          <cell r="L91">
            <v>999</v>
          </cell>
          <cell r="M91">
            <v>999</v>
          </cell>
          <cell r="P91">
            <v>999</v>
          </cell>
        </row>
        <row r="92">
          <cell r="A92">
            <v>86</v>
          </cell>
          <cell r="J92" t="e">
            <v>#REF!</v>
          </cell>
          <cell r="K92" t="str">
            <v>ZZZ9</v>
          </cell>
          <cell r="L92">
            <v>999</v>
          </cell>
          <cell r="M92">
            <v>999</v>
          </cell>
          <cell r="P92">
            <v>999</v>
          </cell>
        </row>
        <row r="93">
          <cell r="A93">
            <v>87</v>
          </cell>
          <cell r="J93" t="e">
            <v>#REF!</v>
          </cell>
          <cell r="K93" t="str">
            <v>ZZZ9</v>
          </cell>
          <cell r="L93">
            <v>999</v>
          </cell>
          <cell r="M93">
            <v>999</v>
          </cell>
          <cell r="P93">
            <v>999</v>
          </cell>
        </row>
        <row r="94">
          <cell r="A94">
            <v>88</v>
          </cell>
          <cell r="J94" t="e">
            <v>#REF!</v>
          </cell>
          <cell r="K94" t="str">
            <v>ZZZ9</v>
          </cell>
          <cell r="L94">
            <v>999</v>
          </cell>
          <cell r="M94">
            <v>999</v>
          </cell>
          <cell r="P94">
            <v>999</v>
          </cell>
        </row>
        <row r="95">
          <cell r="A95">
            <v>89</v>
          </cell>
          <cell r="J95" t="e">
            <v>#REF!</v>
          </cell>
          <cell r="K95" t="str">
            <v>ZZZ9</v>
          </cell>
          <cell r="L95">
            <v>999</v>
          </cell>
          <cell r="M95">
            <v>999</v>
          </cell>
          <cell r="P95">
            <v>999</v>
          </cell>
        </row>
        <row r="96">
          <cell r="A96">
            <v>90</v>
          </cell>
          <cell r="J96" t="e">
            <v>#REF!</v>
          </cell>
          <cell r="K96" t="str">
            <v>ZZZ9</v>
          </cell>
          <cell r="L96">
            <v>999</v>
          </cell>
          <cell r="M96">
            <v>999</v>
          </cell>
          <cell r="P96">
            <v>999</v>
          </cell>
        </row>
        <row r="97">
          <cell r="A97">
            <v>91</v>
          </cell>
          <cell r="J97" t="e">
            <v>#REF!</v>
          </cell>
          <cell r="K97" t="str">
            <v>ZZZ9</v>
          </cell>
          <cell r="L97">
            <v>999</v>
          </cell>
          <cell r="M97">
            <v>999</v>
          </cell>
          <cell r="P97">
            <v>999</v>
          </cell>
        </row>
        <row r="98">
          <cell r="A98">
            <v>92</v>
          </cell>
          <cell r="J98" t="e">
            <v>#REF!</v>
          </cell>
          <cell r="K98" t="str">
            <v>ZZZ9</v>
          </cell>
          <cell r="L98">
            <v>999</v>
          </cell>
          <cell r="M98">
            <v>999</v>
          </cell>
          <cell r="P98">
            <v>999</v>
          </cell>
        </row>
        <row r="99">
          <cell r="A99">
            <v>93</v>
          </cell>
          <cell r="J99" t="e">
            <v>#REF!</v>
          </cell>
          <cell r="K99" t="str">
            <v>ZZZ9</v>
          </cell>
          <cell r="L99">
            <v>999</v>
          </cell>
          <cell r="M99">
            <v>999</v>
          </cell>
          <cell r="P99">
            <v>999</v>
          </cell>
        </row>
        <row r="100">
          <cell r="A100">
            <v>94</v>
          </cell>
          <cell r="J100" t="e">
            <v>#REF!</v>
          </cell>
          <cell r="K100" t="str">
            <v>ZZZ9</v>
          </cell>
          <cell r="L100">
            <v>999</v>
          </cell>
          <cell r="M100">
            <v>999</v>
          </cell>
          <cell r="P100">
            <v>999</v>
          </cell>
        </row>
        <row r="101">
          <cell r="A101">
            <v>95</v>
          </cell>
          <cell r="J101" t="e">
            <v>#REF!</v>
          </cell>
          <cell r="K101" t="str">
            <v>ZZZ9</v>
          </cell>
          <cell r="L101">
            <v>999</v>
          </cell>
          <cell r="M101">
            <v>999</v>
          </cell>
          <cell r="P101">
            <v>999</v>
          </cell>
        </row>
        <row r="102">
          <cell r="A102">
            <v>96</v>
          </cell>
          <cell r="J102" t="e">
            <v>#REF!</v>
          </cell>
          <cell r="K102" t="str">
            <v>ZZZ9</v>
          </cell>
          <cell r="L102">
            <v>999</v>
          </cell>
          <cell r="M102">
            <v>999</v>
          </cell>
          <cell r="P102">
            <v>999</v>
          </cell>
        </row>
        <row r="103">
          <cell r="A103">
            <v>97</v>
          </cell>
          <cell r="J103" t="e">
            <v>#REF!</v>
          </cell>
          <cell r="K103" t="str">
            <v>ZZZ9</v>
          </cell>
          <cell r="L103">
            <v>999</v>
          </cell>
          <cell r="M103">
            <v>999</v>
          </cell>
          <cell r="P103">
            <v>999</v>
          </cell>
        </row>
        <row r="104">
          <cell r="A104">
            <v>98</v>
          </cell>
          <cell r="J104" t="e">
            <v>#REF!</v>
          </cell>
          <cell r="K104" t="str">
            <v>ZZZ9</v>
          </cell>
          <cell r="L104">
            <v>999</v>
          </cell>
          <cell r="M104">
            <v>999</v>
          </cell>
          <cell r="P104">
            <v>999</v>
          </cell>
        </row>
        <row r="105">
          <cell r="A105">
            <v>99</v>
          </cell>
          <cell r="J105" t="e">
            <v>#REF!</v>
          </cell>
          <cell r="K105" t="str">
            <v>ZZZ9</v>
          </cell>
          <cell r="L105">
            <v>999</v>
          </cell>
          <cell r="M105">
            <v>999</v>
          </cell>
          <cell r="P105">
            <v>999</v>
          </cell>
        </row>
        <row r="106">
          <cell r="A106">
            <v>100</v>
          </cell>
          <cell r="J106" t="e">
            <v>#REF!</v>
          </cell>
          <cell r="K106" t="str">
            <v>ZZZ9</v>
          </cell>
          <cell r="L106">
            <v>999</v>
          </cell>
          <cell r="M106">
            <v>999</v>
          </cell>
          <cell r="P106">
            <v>999</v>
          </cell>
        </row>
        <row r="107">
          <cell r="A107">
            <v>101</v>
          </cell>
          <cell r="J107" t="e">
            <v>#REF!</v>
          </cell>
          <cell r="K107" t="str">
            <v>ZZZ9</v>
          </cell>
          <cell r="L107">
            <v>999</v>
          </cell>
          <cell r="M107">
            <v>999</v>
          </cell>
          <cell r="P107">
            <v>999</v>
          </cell>
        </row>
        <row r="108">
          <cell r="A108">
            <v>102</v>
          </cell>
          <cell r="J108" t="e">
            <v>#REF!</v>
          </cell>
          <cell r="K108" t="str">
            <v>ZZZ9</v>
          </cell>
          <cell r="L108">
            <v>999</v>
          </cell>
          <cell r="M108">
            <v>999</v>
          </cell>
          <cell r="P108">
            <v>999</v>
          </cell>
        </row>
        <row r="109">
          <cell r="A109">
            <v>103</v>
          </cell>
          <cell r="J109" t="e">
            <v>#REF!</v>
          </cell>
          <cell r="K109" t="str">
            <v>ZZZ9</v>
          </cell>
          <cell r="L109">
            <v>999</v>
          </cell>
          <cell r="M109">
            <v>999</v>
          </cell>
          <cell r="P109">
            <v>999</v>
          </cell>
        </row>
        <row r="110">
          <cell r="A110">
            <v>104</v>
          </cell>
          <cell r="J110" t="e">
            <v>#REF!</v>
          </cell>
          <cell r="K110" t="str">
            <v>ZZZ9</v>
          </cell>
          <cell r="L110">
            <v>999</v>
          </cell>
          <cell r="M110">
            <v>999</v>
          </cell>
          <cell r="P110">
            <v>999</v>
          </cell>
        </row>
        <row r="111">
          <cell r="A111">
            <v>105</v>
          </cell>
          <cell r="J111" t="e">
            <v>#REF!</v>
          </cell>
          <cell r="K111" t="str">
            <v>ZZZ9</v>
          </cell>
          <cell r="L111">
            <v>999</v>
          </cell>
          <cell r="M111">
            <v>999</v>
          </cell>
          <cell r="P111">
            <v>999</v>
          </cell>
        </row>
        <row r="112">
          <cell r="A112">
            <v>106</v>
          </cell>
          <cell r="J112" t="e">
            <v>#REF!</v>
          </cell>
          <cell r="K112" t="str">
            <v>ZZZ9</v>
          </cell>
          <cell r="L112">
            <v>999</v>
          </cell>
          <cell r="M112">
            <v>999</v>
          </cell>
          <cell r="P112">
            <v>999</v>
          </cell>
        </row>
        <row r="113">
          <cell r="A113">
            <v>107</v>
          </cell>
          <cell r="J113" t="e">
            <v>#REF!</v>
          </cell>
          <cell r="K113" t="str">
            <v>ZZZ9</v>
          </cell>
          <cell r="L113">
            <v>999</v>
          </cell>
          <cell r="M113">
            <v>999</v>
          </cell>
          <cell r="P113">
            <v>999</v>
          </cell>
        </row>
        <row r="114">
          <cell r="A114">
            <v>108</v>
          </cell>
          <cell r="J114" t="e">
            <v>#REF!</v>
          </cell>
          <cell r="K114" t="str">
            <v>ZZZ9</v>
          </cell>
          <cell r="L114">
            <v>999</v>
          </cell>
          <cell r="M114">
            <v>999</v>
          </cell>
          <cell r="P114">
            <v>999</v>
          </cell>
        </row>
        <row r="115">
          <cell r="A115">
            <v>109</v>
          </cell>
          <cell r="J115" t="e">
            <v>#REF!</v>
          </cell>
          <cell r="K115" t="str">
            <v>ZZZ9</v>
          </cell>
          <cell r="L115">
            <v>999</v>
          </cell>
          <cell r="M115">
            <v>999</v>
          </cell>
          <cell r="P115">
            <v>999</v>
          </cell>
        </row>
        <row r="116">
          <cell r="A116">
            <v>110</v>
          </cell>
          <cell r="J116" t="e">
            <v>#REF!</v>
          </cell>
          <cell r="K116" t="str">
            <v>ZZZ9</v>
          </cell>
          <cell r="L116">
            <v>999</v>
          </cell>
          <cell r="M116">
            <v>999</v>
          </cell>
          <cell r="P116">
            <v>999</v>
          </cell>
        </row>
        <row r="117">
          <cell r="A117">
            <v>111</v>
          </cell>
          <cell r="J117" t="e">
            <v>#REF!</v>
          </cell>
          <cell r="K117" t="str">
            <v>ZZZ9</v>
          </cell>
          <cell r="L117">
            <v>999</v>
          </cell>
          <cell r="M117">
            <v>999</v>
          </cell>
          <cell r="P117">
            <v>999</v>
          </cell>
        </row>
        <row r="118">
          <cell r="A118">
            <v>112</v>
          </cell>
          <cell r="J118" t="e">
            <v>#REF!</v>
          </cell>
          <cell r="K118" t="str">
            <v>ZZZ9</v>
          </cell>
          <cell r="L118">
            <v>999</v>
          </cell>
          <cell r="M118">
            <v>999</v>
          </cell>
          <cell r="P118">
            <v>999</v>
          </cell>
        </row>
        <row r="119">
          <cell r="A119">
            <v>113</v>
          </cell>
          <cell r="J119" t="e">
            <v>#REF!</v>
          </cell>
          <cell r="K119" t="str">
            <v>ZZZ9</v>
          </cell>
          <cell r="L119">
            <v>999</v>
          </cell>
          <cell r="M119">
            <v>999</v>
          </cell>
          <cell r="P119">
            <v>999</v>
          </cell>
        </row>
        <row r="120">
          <cell r="A120">
            <v>114</v>
          </cell>
          <cell r="J120" t="e">
            <v>#REF!</v>
          </cell>
          <cell r="K120" t="str">
            <v>ZZZ9</v>
          </cell>
          <cell r="L120">
            <v>999</v>
          </cell>
          <cell r="M120">
            <v>999</v>
          </cell>
          <cell r="P120">
            <v>999</v>
          </cell>
        </row>
        <row r="121">
          <cell r="A121">
            <v>115</v>
          </cell>
          <cell r="J121" t="e">
            <v>#REF!</v>
          </cell>
          <cell r="K121" t="str">
            <v>ZZZ9</v>
          </cell>
          <cell r="L121">
            <v>999</v>
          </cell>
          <cell r="M121">
            <v>999</v>
          </cell>
          <cell r="P121">
            <v>999</v>
          </cell>
        </row>
        <row r="122">
          <cell r="A122">
            <v>116</v>
          </cell>
          <cell r="J122" t="e">
            <v>#REF!</v>
          </cell>
          <cell r="K122" t="str">
            <v>ZZZ9</v>
          </cell>
          <cell r="L122">
            <v>999</v>
          </cell>
          <cell r="M122">
            <v>999</v>
          </cell>
          <cell r="P122">
            <v>999</v>
          </cell>
        </row>
        <row r="123">
          <cell r="A123">
            <v>117</v>
          </cell>
          <cell r="J123" t="e">
            <v>#REF!</v>
          </cell>
          <cell r="K123" t="str">
            <v>ZZZ9</v>
          </cell>
          <cell r="L123">
            <v>999</v>
          </cell>
          <cell r="M123">
            <v>999</v>
          </cell>
          <cell r="P123">
            <v>999</v>
          </cell>
        </row>
        <row r="124">
          <cell r="A124">
            <v>118</v>
          </cell>
          <cell r="J124" t="e">
            <v>#REF!</v>
          </cell>
          <cell r="K124" t="str">
            <v>ZZZ9</v>
          </cell>
          <cell r="L124">
            <v>999</v>
          </cell>
          <cell r="M124">
            <v>999</v>
          </cell>
          <cell r="P124">
            <v>999</v>
          </cell>
        </row>
        <row r="125">
          <cell r="A125">
            <v>119</v>
          </cell>
          <cell r="J125" t="e">
            <v>#REF!</v>
          </cell>
          <cell r="K125" t="str">
            <v>ZZZ9</v>
          </cell>
          <cell r="L125">
            <v>999</v>
          </cell>
          <cell r="M125">
            <v>999</v>
          </cell>
          <cell r="P125">
            <v>999</v>
          </cell>
        </row>
        <row r="126">
          <cell r="A126">
            <v>120</v>
          </cell>
          <cell r="J126" t="e">
            <v>#REF!</v>
          </cell>
          <cell r="K126" t="str">
            <v>ZZZ9</v>
          </cell>
          <cell r="L126">
            <v>999</v>
          </cell>
          <cell r="M126">
            <v>999</v>
          </cell>
          <cell r="P126">
            <v>999</v>
          </cell>
        </row>
        <row r="127">
          <cell r="A127">
            <v>121</v>
          </cell>
          <cell r="J127" t="e">
            <v>#REF!</v>
          </cell>
          <cell r="K127" t="str">
            <v>ZZZ9</v>
          </cell>
          <cell r="L127">
            <v>999</v>
          </cell>
          <cell r="M127">
            <v>999</v>
          </cell>
          <cell r="P127">
            <v>999</v>
          </cell>
        </row>
        <row r="128">
          <cell r="A128">
            <v>122</v>
          </cell>
          <cell r="J128" t="e">
            <v>#REF!</v>
          </cell>
          <cell r="K128" t="str">
            <v>ZZZ9</v>
          </cell>
          <cell r="L128">
            <v>999</v>
          </cell>
          <cell r="M128">
            <v>999</v>
          </cell>
          <cell r="P128">
            <v>999</v>
          </cell>
        </row>
        <row r="129">
          <cell r="A129">
            <v>123</v>
          </cell>
          <cell r="J129" t="e">
            <v>#REF!</v>
          </cell>
          <cell r="K129" t="str">
            <v>ZZZ9</v>
          </cell>
          <cell r="L129">
            <v>999</v>
          </cell>
          <cell r="M129">
            <v>999</v>
          </cell>
          <cell r="P129">
            <v>999</v>
          </cell>
        </row>
        <row r="130">
          <cell r="A130">
            <v>124</v>
          </cell>
          <cell r="J130" t="e">
            <v>#REF!</v>
          </cell>
          <cell r="K130" t="str">
            <v>ZZZ9</v>
          </cell>
          <cell r="L130">
            <v>999</v>
          </cell>
          <cell r="M130">
            <v>999</v>
          </cell>
          <cell r="P130">
            <v>999</v>
          </cell>
        </row>
        <row r="131">
          <cell r="A131">
            <v>125</v>
          </cell>
          <cell r="J131" t="e">
            <v>#REF!</v>
          </cell>
          <cell r="K131" t="str">
            <v>ZZZ9</v>
          </cell>
          <cell r="L131">
            <v>999</v>
          </cell>
          <cell r="M131">
            <v>999</v>
          </cell>
          <cell r="P131">
            <v>999</v>
          </cell>
        </row>
        <row r="132">
          <cell r="A132">
            <v>126</v>
          </cell>
          <cell r="J132" t="e">
            <v>#REF!</v>
          </cell>
          <cell r="K132" t="str">
            <v>ZZZ9</v>
          </cell>
          <cell r="L132">
            <v>999</v>
          </cell>
          <cell r="M132">
            <v>999</v>
          </cell>
          <cell r="P132">
            <v>999</v>
          </cell>
        </row>
        <row r="133">
          <cell r="A133">
            <v>127</v>
          </cell>
          <cell r="J133" t="e">
            <v>#REF!</v>
          </cell>
          <cell r="K133" t="str">
            <v>ZZZ9</v>
          </cell>
          <cell r="L133">
            <v>999</v>
          </cell>
          <cell r="M133">
            <v>999</v>
          </cell>
          <cell r="P133">
            <v>999</v>
          </cell>
        </row>
        <row r="134">
          <cell r="A134">
            <v>128</v>
          </cell>
          <cell r="J134" t="e">
            <v>#REF!</v>
          </cell>
          <cell r="K134" t="str">
            <v>ZZZ9</v>
          </cell>
          <cell r="L134">
            <v>999</v>
          </cell>
          <cell r="M134">
            <v>999</v>
          </cell>
          <cell r="P134">
            <v>999</v>
          </cell>
        </row>
      </sheetData>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ow r="7">
          <cell r="A7">
            <v>1</v>
          </cell>
        </row>
        <row r="8">
          <cell r="A8">
            <v>2</v>
          </cell>
        </row>
        <row r="9">
          <cell r="A9">
            <v>3</v>
          </cell>
        </row>
        <row r="10">
          <cell r="A10">
            <v>4</v>
          </cell>
        </row>
        <row r="11">
          <cell r="A11">
            <v>5</v>
          </cell>
        </row>
        <row r="12">
          <cell r="A12">
            <v>6</v>
          </cell>
        </row>
        <row r="13">
          <cell r="A13">
            <v>7</v>
          </cell>
        </row>
        <row r="14">
          <cell r="A14">
            <v>8</v>
          </cell>
        </row>
        <row r="15">
          <cell r="A15">
            <v>9</v>
          </cell>
        </row>
        <row r="16">
          <cell r="A16">
            <v>10</v>
          </cell>
        </row>
        <row r="17">
          <cell r="A17">
            <v>11</v>
          </cell>
        </row>
        <row r="18">
          <cell r="A18">
            <v>12</v>
          </cell>
        </row>
        <row r="19">
          <cell r="A19">
            <v>13</v>
          </cell>
        </row>
        <row r="20">
          <cell r="A20">
            <v>14</v>
          </cell>
        </row>
        <row r="21">
          <cell r="A21">
            <v>15</v>
          </cell>
        </row>
        <row r="22">
          <cell r="A22">
            <v>16</v>
          </cell>
        </row>
        <row r="23">
          <cell r="A23">
            <v>17</v>
          </cell>
        </row>
        <row r="24">
          <cell r="A24">
            <v>18</v>
          </cell>
        </row>
        <row r="25">
          <cell r="A25">
            <v>19</v>
          </cell>
        </row>
        <row r="26">
          <cell r="A26">
            <v>20</v>
          </cell>
        </row>
        <row r="27">
          <cell r="A27">
            <v>21</v>
          </cell>
        </row>
        <row r="28">
          <cell r="A28">
            <v>22</v>
          </cell>
        </row>
        <row r="29">
          <cell r="A29">
            <v>23</v>
          </cell>
        </row>
        <row r="30">
          <cell r="A30">
            <v>24</v>
          </cell>
        </row>
        <row r="31">
          <cell r="A31">
            <v>25</v>
          </cell>
        </row>
        <row r="32">
          <cell r="A32">
            <v>26</v>
          </cell>
        </row>
        <row r="33">
          <cell r="A33">
            <v>27</v>
          </cell>
        </row>
        <row r="34">
          <cell r="A34">
            <v>28</v>
          </cell>
        </row>
        <row r="35">
          <cell r="A35">
            <v>29</v>
          </cell>
        </row>
        <row r="36">
          <cell r="A36">
            <v>30</v>
          </cell>
        </row>
        <row r="37">
          <cell r="A37">
            <v>31</v>
          </cell>
        </row>
        <row r="38">
          <cell r="A38">
            <v>32</v>
          </cell>
        </row>
        <row r="39">
          <cell r="A39">
            <v>33</v>
          </cell>
        </row>
        <row r="40">
          <cell r="A40">
            <v>34</v>
          </cell>
          <cell r="J40" t="e">
            <v>#REF!</v>
          </cell>
          <cell r="K40" t="str">
            <v>ZZZ9</v>
          </cell>
          <cell r="L40">
            <v>999</v>
          </cell>
          <cell r="M40">
            <v>999</v>
          </cell>
          <cell r="P40">
            <v>999</v>
          </cell>
        </row>
        <row r="41">
          <cell r="A41">
            <v>35</v>
          </cell>
          <cell r="J41" t="e">
            <v>#REF!</v>
          </cell>
          <cell r="K41" t="str">
            <v>ZZZ9</v>
          </cell>
          <cell r="L41">
            <v>999</v>
          </cell>
          <cell r="M41">
            <v>999</v>
          </cell>
          <cell r="P41">
            <v>999</v>
          </cell>
        </row>
        <row r="42">
          <cell r="A42">
            <v>36</v>
          </cell>
          <cell r="J42" t="e">
            <v>#REF!</v>
          </cell>
          <cell r="K42" t="str">
            <v>ZZZ9</v>
          </cell>
          <cell r="L42">
            <v>999</v>
          </cell>
          <cell r="M42">
            <v>999</v>
          </cell>
          <cell r="P42">
            <v>999</v>
          </cell>
        </row>
        <row r="43">
          <cell r="A43">
            <v>37</v>
          </cell>
          <cell r="J43" t="e">
            <v>#REF!</v>
          </cell>
          <cell r="K43" t="str">
            <v>ZZZ9</v>
          </cell>
          <cell r="L43">
            <v>999</v>
          </cell>
          <cell r="M43">
            <v>999</v>
          </cell>
          <cell r="P43">
            <v>999</v>
          </cell>
        </row>
        <row r="44">
          <cell r="A44">
            <v>38</v>
          </cell>
          <cell r="J44" t="e">
            <v>#REF!</v>
          </cell>
          <cell r="K44" t="str">
            <v>ZZZ9</v>
          </cell>
          <cell r="L44">
            <v>999</v>
          </cell>
          <cell r="M44">
            <v>999</v>
          </cell>
          <cell r="P44">
            <v>999</v>
          </cell>
        </row>
        <row r="45">
          <cell r="A45">
            <v>39</v>
          </cell>
          <cell r="J45" t="e">
            <v>#REF!</v>
          </cell>
          <cell r="K45" t="str">
            <v>ZZZ9</v>
          </cell>
          <cell r="L45">
            <v>999</v>
          </cell>
          <cell r="M45">
            <v>999</v>
          </cell>
          <cell r="P45">
            <v>999</v>
          </cell>
        </row>
        <row r="46">
          <cell r="A46">
            <v>40</v>
          </cell>
          <cell r="J46" t="e">
            <v>#REF!</v>
          </cell>
          <cell r="K46" t="str">
            <v>ZZZ9</v>
          </cell>
          <cell r="L46">
            <v>999</v>
          </cell>
          <cell r="M46">
            <v>999</v>
          </cell>
          <cell r="P46">
            <v>999</v>
          </cell>
        </row>
        <row r="47">
          <cell r="A47">
            <v>41</v>
          </cell>
          <cell r="J47" t="e">
            <v>#REF!</v>
          </cell>
          <cell r="K47" t="str">
            <v>ZZZ9</v>
          </cell>
          <cell r="L47">
            <v>999</v>
          </cell>
          <cell r="M47">
            <v>999</v>
          </cell>
          <cell r="P47">
            <v>999</v>
          </cell>
        </row>
        <row r="48">
          <cell r="A48">
            <v>42</v>
          </cell>
          <cell r="J48" t="e">
            <v>#REF!</v>
          </cell>
          <cell r="K48" t="str">
            <v>ZZZ9</v>
          </cell>
          <cell r="L48">
            <v>999</v>
          </cell>
          <cell r="M48">
            <v>999</v>
          </cell>
          <cell r="P48">
            <v>999</v>
          </cell>
        </row>
        <row r="49">
          <cell r="A49">
            <v>43</v>
          </cell>
          <cell r="J49" t="e">
            <v>#REF!</v>
          </cell>
          <cell r="K49" t="str">
            <v>ZZZ9</v>
          </cell>
          <cell r="L49">
            <v>999</v>
          </cell>
          <cell r="M49">
            <v>999</v>
          </cell>
          <cell r="P49">
            <v>999</v>
          </cell>
        </row>
        <row r="50">
          <cell r="A50">
            <v>44</v>
          </cell>
          <cell r="J50" t="e">
            <v>#REF!</v>
          </cell>
          <cell r="K50" t="str">
            <v>ZZZ9</v>
          </cell>
          <cell r="L50">
            <v>999</v>
          </cell>
          <cell r="M50">
            <v>999</v>
          </cell>
          <cell r="P50">
            <v>999</v>
          </cell>
        </row>
        <row r="51">
          <cell r="A51">
            <v>45</v>
          </cell>
          <cell r="J51" t="e">
            <v>#REF!</v>
          </cell>
          <cell r="K51" t="str">
            <v>ZZZ9</v>
          </cell>
          <cell r="L51">
            <v>999</v>
          </cell>
          <cell r="M51">
            <v>999</v>
          </cell>
          <cell r="P51">
            <v>999</v>
          </cell>
        </row>
        <row r="52">
          <cell r="A52">
            <v>46</v>
          </cell>
          <cell r="J52" t="e">
            <v>#REF!</v>
          </cell>
          <cell r="K52" t="str">
            <v>ZZZ9</v>
          </cell>
          <cell r="L52">
            <v>999</v>
          </cell>
          <cell r="M52">
            <v>999</v>
          </cell>
          <cell r="P52">
            <v>999</v>
          </cell>
        </row>
        <row r="53">
          <cell r="A53">
            <v>47</v>
          </cell>
          <cell r="J53" t="e">
            <v>#REF!</v>
          </cell>
          <cell r="K53" t="str">
            <v>ZZZ9</v>
          </cell>
          <cell r="L53">
            <v>999</v>
          </cell>
          <cell r="M53">
            <v>999</v>
          </cell>
          <cell r="P53">
            <v>999</v>
          </cell>
        </row>
        <row r="54">
          <cell r="A54">
            <v>48</v>
          </cell>
          <cell r="J54" t="e">
            <v>#REF!</v>
          </cell>
          <cell r="K54" t="str">
            <v>ZZZ9</v>
          </cell>
          <cell r="L54">
            <v>999</v>
          </cell>
          <cell r="M54">
            <v>999</v>
          </cell>
          <cell r="P54">
            <v>999</v>
          </cell>
        </row>
        <row r="55">
          <cell r="A55">
            <v>49</v>
          </cell>
          <cell r="J55" t="e">
            <v>#REF!</v>
          </cell>
          <cell r="K55" t="str">
            <v>ZZZ9</v>
          </cell>
          <cell r="L55">
            <v>999</v>
          </cell>
          <cell r="M55">
            <v>999</v>
          </cell>
          <cell r="P55">
            <v>999</v>
          </cell>
        </row>
        <row r="56">
          <cell r="A56">
            <v>50</v>
          </cell>
          <cell r="J56" t="e">
            <v>#REF!</v>
          </cell>
          <cell r="K56" t="str">
            <v>ZZZ9</v>
          </cell>
          <cell r="L56">
            <v>999</v>
          </cell>
          <cell r="M56">
            <v>999</v>
          </cell>
          <cell r="P56">
            <v>999</v>
          </cell>
        </row>
        <row r="57">
          <cell r="A57">
            <v>51</v>
          </cell>
          <cell r="J57" t="e">
            <v>#REF!</v>
          </cell>
          <cell r="K57" t="str">
            <v>ZZZ9</v>
          </cell>
          <cell r="L57">
            <v>999</v>
          </cell>
          <cell r="M57">
            <v>999</v>
          </cell>
          <cell r="P57">
            <v>999</v>
          </cell>
        </row>
        <row r="58">
          <cell r="A58">
            <v>52</v>
          </cell>
          <cell r="J58" t="e">
            <v>#REF!</v>
          </cell>
          <cell r="K58" t="str">
            <v>ZZZ9</v>
          </cell>
          <cell r="L58">
            <v>999</v>
          </cell>
          <cell r="M58">
            <v>999</v>
          </cell>
          <cell r="P58">
            <v>999</v>
          </cell>
        </row>
        <row r="59">
          <cell r="A59">
            <v>53</v>
          </cell>
          <cell r="J59" t="e">
            <v>#REF!</v>
          </cell>
          <cell r="K59" t="str">
            <v>ZZZ9</v>
          </cell>
          <cell r="L59">
            <v>999</v>
          </cell>
          <cell r="M59">
            <v>999</v>
          </cell>
          <cell r="P59">
            <v>999</v>
          </cell>
        </row>
        <row r="60">
          <cell r="A60">
            <v>54</v>
          </cell>
          <cell r="J60" t="e">
            <v>#REF!</v>
          </cell>
          <cell r="K60" t="str">
            <v>ZZZ9</v>
          </cell>
          <cell r="L60">
            <v>999</v>
          </cell>
          <cell r="M60">
            <v>999</v>
          </cell>
          <cell r="P60">
            <v>999</v>
          </cell>
        </row>
        <row r="61">
          <cell r="A61">
            <v>55</v>
          </cell>
          <cell r="J61" t="e">
            <v>#REF!</v>
          </cell>
          <cell r="K61" t="str">
            <v>ZZZ9</v>
          </cell>
          <cell r="L61">
            <v>999</v>
          </cell>
          <cell r="M61">
            <v>999</v>
          </cell>
          <cell r="P61">
            <v>999</v>
          </cell>
        </row>
        <row r="62">
          <cell r="A62">
            <v>56</v>
          </cell>
          <cell r="J62" t="e">
            <v>#REF!</v>
          </cell>
          <cell r="K62" t="str">
            <v>ZZZ9</v>
          </cell>
          <cell r="L62">
            <v>999</v>
          </cell>
          <cell r="M62">
            <v>999</v>
          </cell>
          <cell r="P62">
            <v>999</v>
          </cell>
        </row>
        <row r="63">
          <cell r="A63">
            <v>57</v>
          </cell>
          <cell r="J63" t="e">
            <v>#REF!</v>
          </cell>
          <cell r="K63" t="str">
            <v>ZZZ9</v>
          </cell>
          <cell r="L63">
            <v>999</v>
          </cell>
          <cell r="M63">
            <v>999</v>
          </cell>
          <cell r="P63">
            <v>999</v>
          </cell>
        </row>
        <row r="64">
          <cell r="A64">
            <v>58</v>
          </cell>
          <cell r="J64" t="e">
            <v>#REF!</v>
          </cell>
          <cell r="K64" t="str">
            <v>ZZZ9</v>
          </cell>
          <cell r="L64">
            <v>999</v>
          </cell>
          <cell r="M64">
            <v>999</v>
          </cell>
          <cell r="P64">
            <v>999</v>
          </cell>
        </row>
        <row r="65">
          <cell r="A65">
            <v>59</v>
          </cell>
          <cell r="J65" t="e">
            <v>#REF!</v>
          </cell>
          <cell r="K65" t="str">
            <v>ZZZ9</v>
          </cell>
          <cell r="L65">
            <v>999</v>
          </cell>
          <cell r="M65">
            <v>999</v>
          </cell>
          <cell r="P65">
            <v>999</v>
          </cell>
        </row>
        <row r="66">
          <cell r="A66">
            <v>60</v>
          </cell>
          <cell r="J66" t="e">
            <v>#REF!</v>
          </cell>
          <cell r="K66" t="str">
            <v>ZZZ9</v>
          </cell>
          <cell r="L66">
            <v>999</v>
          </cell>
          <cell r="M66">
            <v>999</v>
          </cell>
          <cell r="P66">
            <v>999</v>
          </cell>
        </row>
        <row r="67">
          <cell r="A67">
            <v>61</v>
          </cell>
          <cell r="J67" t="e">
            <v>#REF!</v>
          </cell>
          <cell r="K67" t="str">
            <v>ZZZ9</v>
          </cell>
          <cell r="L67">
            <v>999</v>
          </cell>
          <cell r="M67">
            <v>999</v>
          </cell>
          <cell r="P67">
            <v>999</v>
          </cell>
        </row>
        <row r="68">
          <cell r="A68">
            <v>62</v>
          </cell>
          <cell r="J68" t="e">
            <v>#REF!</v>
          </cell>
          <cell r="K68" t="str">
            <v>ZZZ9</v>
          </cell>
          <cell r="L68">
            <v>999</v>
          </cell>
          <cell r="M68">
            <v>999</v>
          </cell>
          <cell r="P68">
            <v>999</v>
          </cell>
        </row>
        <row r="69">
          <cell r="A69">
            <v>63</v>
          </cell>
          <cell r="J69" t="e">
            <v>#REF!</v>
          </cell>
          <cell r="K69" t="str">
            <v>ZZZ9</v>
          </cell>
          <cell r="L69">
            <v>999</v>
          </cell>
          <cell r="M69">
            <v>999</v>
          </cell>
          <cell r="P69">
            <v>999</v>
          </cell>
        </row>
        <row r="70">
          <cell r="A70">
            <v>64</v>
          </cell>
          <cell r="J70" t="e">
            <v>#REF!</v>
          </cell>
          <cell r="K70" t="str">
            <v>ZZZ9</v>
          </cell>
          <cell r="L70">
            <v>999</v>
          </cell>
          <cell r="M70">
            <v>999</v>
          </cell>
          <cell r="P70">
            <v>999</v>
          </cell>
        </row>
        <row r="71">
          <cell r="A71">
            <v>65</v>
          </cell>
          <cell r="J71" t="e">
            <v>#REF!</v>
          </cell>
          <cell r="K71" t="str">
            <v>ZZZ9</v>
          </cell>
          <cell r="L71">
            <v>999</v>
          </cell>
          <cell r="M71">
            <v>999</v>
          </cell>
          <cell r="P71">
            <v>999</v>
          </cell>
        </row>
        <row r="72">
          <cell r="A72">
            <v>66</v>
          </cell>
          <cell r="J72" t="e">
            <v>#REF!</v>
          </cell>
          <cell r="K72" t="str">
            <v>ZZZ9</v>
          </cell>
          <cell r="L72">
            <v>999</v>
          </cell>
          <cell r="M72">
            <v>999</v>
          </cell>
          <cell r="P72">
            <v>999</v>
          </cell>
        </row>
        <row r="73">
          <cell r="A73">
            <v>67</v>
          </cell>
          <cell r="J73" t="e">
            <v>#REF!</v>
          </cell>
          <cell r="K73" t="str">
            <v>ZZZ9</v>
          </cell>
          <cell r="L73">
            <v>999</v>
          </cell>
          <cell r="M73">
            <v>999</v>
          </cell>
          <cell r="P73">
            <v>999</v>
          </cell>
        </row>
        <row r="74">
          <cell r="A74">
            <v>68</v>
          </cell>
          <cell r="J74" t="e">
            <v>#REF!</v>
          </cell>
          <cell r="K74" t="str">
            <v>ZZZ9</v>
          </cell>
          <cell r="L74">
            <v>999</v>
          </cell>
          <cell r="M74">
            <v>999</v>
          </cell>
          <cell r="P74">
            <v>999</v>
          </cell>
        </row>
        <row r="75">
          <cell r="A75">
            <v>69</v>
          </cell>
          <cell r="J75" t="e">
            <v>#REF!</v>
          </cell>
          <cell r="K75" t="str">
            <v>ZZZ9</v>
          </cell>
          <cell r="L75">
            <v>999</v>
          </cell>
          <cell r="M75">
            <v>999</v>
          </cell>
          <cell r="P75">
            <v>999</v>
          </cell>
        </row>
        <row r="76">
          <cell r="A76">
            <v>70</v>
          </cell>
          <cell r="J76" t="e">
            <v>#REF!</v>
          </cell>
          <cell r="K76" t="str">
            <v>ZZZ9</v>
          </cell>
          <cell r="L76">
            <v>999</v>
          </cell>
          <cell r="M76">
            <v>999</v>
          </cell>
          <cell r="P76">
            <v>999</v>
          </cell>
        </row>
        <row r="77">
          <cell r="A77">
            <v>71</v>
          </cell>
          <cell r="J77" t="e">
            <v>#REF!</v>
          </cell>
          <cell r="K77" t="str">
            <v>ZZZ9</v>
          </cell>
          <cell r="L77">
            <v>999</v>
          </cell>
          <cell r="M77">
            <v>999</v>
          </cell>
          <cell r="P77">
            <v>999</v>
          </cell>
        </row>
        <row r="78">
          <cell r="A78">
            <v>72</v>
          </cell>
          <cell r="J78" t="e">
            <v>#REF!</v>
          </cell>
          <cell r="K78" t="str">
            <v>ZZZ9</v>
          </cell>
          <cell r="L78">
            <v>999</v>
          </cell>
          <cell r="M78">
            <v>999</v>
          </cell>
          <cell r="P78">
            <v>999</v>
          </cell>
        </row>
        <row r="79">
          <cell r="A79">
            <v>73</v>
          </cell>
          <cell r="J79" t="e">
            <v>#REF!</v>
          </cell>
          <cell r="K79" t="str">
            <v>ZZZ9</v>
          </cell>
          <cell r="L79">
            <v>999</v>
          </cell>
          <cell r="M79">
            <v>999</v>
          </cell>
          <cell r="P79">
            <v>999</v>
          </cell>
        </row>
        <row r="80">
          <cell r="A80">
            <v>74</v>
          </cell>
          <cell r="J80" t="e">
            <v>#REF!</v>
          </cell>
          <cell r="K80" t="str">
            <v>ZZZ9</v>
          </cell>
          <cell r="L80">
            <v>999</v>
          </cell>
          <cell r="M80">
            <v>999</v>
          </cell>
          <cell r="P80">
            <v>999</v>
          </cell>
        </row>
        <row r="81">
          <cell r="A81">
            <v>75</v>
          </cell>
          <cell r="J81" t="e">
            <v>#REF!</v>
          </cell>
          <cell r="K81" t="str">
            <v>ZZZ9</v>
          </cell>
          <cell r="L81">
            <v>999</v>
          </cell>
          <cell r="M81">
            <v>999</v>
          </cell>
          <cell r="P81">
            <v>999</v>
          </cell>
        </row>
        <row r="82">
          <cell r="A82">
            <v>76</v>
          </cell>
          <cell r="J82" t="e">
            <v>#REF!</v>
          </cell>
          <cell r="K82" t="str">
            <v>ZZZ9</v>
          </cell>
          <cell r="L82">
            <v>999</v>
          </cell>
          <cell r="M82">
            <v>999</v>
          </cell>
          <cell r="P82">
            <v>999</v>
          </cell>
        </row>
        <row r="83">
          <cell r="A83">
            <v>77</v>
          </cell>
          <cell r="J83" t="e">
            <v>#REF!</v>
          </cell>
          <cell r="K83" t="str">
            <v>ZZZ9</v>
          </cell>
          <cell r="L83">
            <v>999</v>
          </cell>
          <cell r="M83">
            <v>999</v>
          </cell>
          <cell r="P83">
            <v>999</v>
          </cell>
        </row>
        <row r="84">
          <cell r="A84">
            <v>78</v>
          </cell>
          <cell r="J84" t="e">
            <v>#REF!</v>
          </cell>
          <cell r="K84" t="str">
            <v>ZZZ9</v>
          </cell>
          <cell r="L84">
            <v>999</v>
          </cell>
          <cell r="M84">
            <v>999</v>
          </cell>
          <cell r="P84">
            <v>999</v>
          </cell>
        </row>
        <row r="85">
          <cell r="A85">
            <v>79</v>
          </cell>
          <cell r="J85" t="e">
            <v>#REF!</v>
          </cell>
          <cell r="K85" t="str">
            <v>ZZZ9</v>
          </cell>
          <cell r="L85">
            <v>999</v>
          </cell>
          <cell r="M85">
            <v>999</v>
          </cell>
          <cell r="P85">
            <v>999</v>
          </cell>
        </row>
        <row r="86">
          <cell r="A86">
            <v>80</v>
          </cell>
          <cell r="J86" t="e">
            <v>#REF!</v>
          </cell>
          <cell r="K86" t="str">
            <v>ZZZ9</v>
          </cell>
          <cell r="L86">
            <v>999</v>
          </cell>
          <cell r="M86">
            <v>999</v>
          </cell>
          <cell r="P86">
            <v>999</v>
          </cell>
        </row>
        <row r="87">
          <cell r="A87">
            <v>81</v>
          </cell>
          <cell r="J87" t="e">
            <v>#REF!</v>
          </cell>
          <cell r="K87" t="str">
            <v>ZZZ9</v>
          </cell>
          <cell r="L87">
            <v>999</v>
          </cell>
          <cell r="M87">
            <v>999</v>
          </cell>
          <cell r="P87">
            <v>999</v>
          </cell>
        </row>
        <row r="88">
          <cell r="A88">
            <v>82</v>
          </cell>
          <cell r="J88" t="e">
            <v>#REF!</v>
          </cell>
          <cell r="K88" t="str">
            <v>ZZZ9</v>
          </cell>
          <cell r="L88">
            <v>999</v>
          </cell>
          <cell r="M88">
            <v>999</v>
          </cell>
          <cell r="P88">
            <v>999</v>
          </cell>
        </row>
        <row r="89">
          <cell r="A89">
            <v>83</v>
          </cell>
          <cell r="J89" t="e">
            <v>#REF!</v>
          </cell>
          <cell r="K89" t="str">
            <v>ZZZ9</v>
          </cell>
          <cell r="L89">
            <v>999</v>
          </cell>
          <cell r="M89">
            <v>999</v>
          </cell>
          <cell r="P89">
            <v>999</v>
          </cell>
        </row>
        <row r="90">
          <cell r="A90">
            <v>84</v>
          </cell>
          <cell r="J90" t="e">
            <v>#REF!</v>
          </cell>
          <cell r="K90" t="str">
            <v>ZZZ9</v>
          </cell>
          <cell r="L90">
            <v>999</v>
          </cell>
          <cell r="M90">
            <v>999</v>
          </cell>
          <cell r="P90">
            <v>999</v>
          </cell>
        </row>
        <row r="91">
          <cell r="A91">
            <v>85</v>
          </cell>
          <cell r="J91" t="e">
            <v>#REF!</v>
          </cell>
          <cell r="K91" t="str">
            <v>ZZZ9</v>
          </cell>
          <cell r="L91">
            <v>999</v>
          </cell>
          <cell r="M91">
            <v>999</v>
          </cell>
          <cell r="P91">
            <v>999</v>
          </cell>
        </row>
        <row r="92">
          <cell r="A92">
            <v>86</v>
          </cell>
          <cell r="J92" t="e">
            <v>#REF!</v>
          </cell>
          <cell r="K92" t="str">
            <v>ZZZ9</v>
          </cell>
          <cell r="L92">
            <v>999</v>
          </cell>
          <cell r="M92">
            <v>999</v>
          </cell>
          <cell r="P92">
            <v>999</v>
          </cell>
        </row>
        <row r="93">
          <cell r="A93">
            <v>87</v>
          </cell>
          <cell r="J93" t="e">
            <v>#REF!</v>
          </cell>
          <cell r="K93" t="str">
            <v>ZZZ9</v>
          </cell>
          <cell r="L93">
            <v>999</v>
          </cell>
          <cell r="M93">
            <v>999</v>
          </cell>
          <cell r="P93">
            <v>999</v>
          </cell>
        </row>
        <row r="94">
          <cell r="A94">
            <v>88</v>
          </cell>
          <cell r="J94" t="e">
            <v>#REF!</v>
          </cell>
          <cell r="K94" t="str">
            <v>ZZZ9</v>
          </cell>
          <cell r="L94">
            <v>999</v>
          </cell>
          <cell r="M94">
            <v>999</v>
          </cell>
          <cell r="P94">
            <v>999</v>
          </cell>
        </row>
        <row r="95">
          <cell r="A95">
            <v>89</v>
          </cell>
          <cell r="J95" t="e">
            <v>#REF!</v>
          </cell>
          <cell r="K95" t="str">
            <v>ZZZ9</v>
          </cell>
          <cell r="L95">
            <v>999</v>
          </cell>
          <cell r="M95">
            <v>999</v>
          </cell>
          <cell r="P95">
            <v>999</v>
          </cell>
        </row>
        <row r="96">
          <cell r="A96">
            <v>90</v>
          </cell>
          <cell r="J96" t="e">
            <v>#REF!</v>
          </cell>
          <cell r="K96" t="str">
            <v>ZZZ9</v>
          </cell>
          <cell r="L96">
            <v>999</v>
          </cell>
          <cell r="M96">
            <v>999</v>
          </cell>
          <cell r="P96">
            <v>999</v>
          </cell>
        </row>
        <row r="97">
          <cell r="A97">
            <v>91</v>
          </cell>
          <cell r="J97" t="e">
            <v>#REF!</v>
          </cell>
          <cell r="K97" t="str">
            <v>ZZZ9</v>
          </cell>
          <cell r="L97">
            <v>999</v>
          </cell>
          <cell r="M97">
            <v>999</v>
          </cell>
          <cell r="P97">
            <v>999</v>
          </cell>
        </row>
        <row r="98">
          <cell r="A98">
            <v>92</v>
          </cell>
          <cell r="J98" t="e">
            <v>#REF!</v>
          </cell>
          <cell r="K98" t="str">
            <v>ZZZ9</v>
          </cell>
          <cell r="L98">
            <v>999</v>
          </cell>
          <cell r="M98">
            <v>999</v>
          </cell>
          <cell r="P98">
            <v>999</v>
          </cell>
        </row>
        <row r="99">
          <cell r="A99">
            <v>93</v>
          </cell>
          <cell r="J99" t="e">
            <v>#REF!</v>
          </cell>
          <cell r="K99" t="str">
            <v>ZZZ9</v>
          </cell>
          <cell r="L99">
            <v>999</v>
          </cell>
          <cell r="M99">
            <v>999</v>
          </cell>
          <cell r="P99">
            <v>999</v>
          </cell>
        </row>
        <row r="100">
          <cell r="A100">
            <v>94</v>
          </cell>
          <cell r="J100" t="e">
            <v>#REF!</v>
          </cell>
          <cell r="K100" t="str">
            <v>ZZZ9</v>
          </cell>
          <cell r="L100">
            <v>999</v>
          </cell>
          <cell r="M100">
            <v>999</v>
          </cell>
          <cell r="P100">
            <v>999</v>
          </cell>
        </row>
        <row r="101">
          <cell r="A101">
            <v>95</v>
          </cell>
          <cell r="J101" t="e">
            <v>#REF!</v>
          </cell>
          <cell r="K101" t="str">
            <v>ZZZ9</v>
          </cell>
          <cell r="L101">
            <v>999</v>
          </cell>
          <cell r="M101">
            <v>999</v>
          </cell>
          <cell r="P101">
            <v>999</v>
          </cell>
        </row>
        <row r="102">
          <cell r="A102">
            <v>96</v>
          </cell>
          <cell r="J102" t="e">
            <v>#REF!</v>
          </cell>
          <cell r="K102" t="str">
            <v>ZZZ9</v>
          </cell>
          <cell r="L102">
            <v>999</v>
          </cell>
          <cell r="M102">
            <v>999</v>
          </cell>
          <cell r="P102">
            <v>999</v>
          </cell>
        </row>
        <row r="103">
          <cell r="A103">
            <v>97</v>
          </cell>
          <cell r="J103" t="e">
            <v>#REF!</v>
          </cell>
          <cell r="K103" t="str">
            <v>ZZZ9</v>
          </cell>
          <cell r="L103">
            <v>999</v>
          </cell>
          <cell r="M103">
            <v>999</v>
          </cell>
          <cell r="P103">
            <v>999</v>
          </cell>
        </row>
        <row r="104">
          <cell r="A104">
            <v>98</v>
          </cell>
          <cell r="J104" t="e">
            <v>#REF!</v>
          </cell>
          <cell r="K104" t="str">
            <v>ZZZ9</v>
          </cell>
          <cell r="L104">
            <v>999</v>
          </cell>
          <cell r="M104">
            <v>999</v>
          </cell>
          <cell r="P104">
            <v>999</v>
          </cell>
        </row>
        <row r="105">
          <cell r="A105">
            <v>99</v>
          </cell>
          <cell r="J105" t="e">
            <v>#REF!</v>
          </cell>
          <cell r="K105" t="str">
            <v>ZZZ9</v>
          </cell>
          <cell r="L105">
            <v>999</v>
          </cell>
          <cell r="M105">
            <v>999</v>
          </cell>
          <cell r="P105">
            <v>999</v>
          </cell>
        </row>
        <row r="106">
          <cell r="A106">
            <v>100</v>
          </cell>
          <cell r="J106" t="e">
            <v>#REF!</v>
          </cell>
          <cell r="K106" t="str">
            <v>ZZZ9</v>
          </cell>
          <cell r="L106">
            <v>999</v>
          </cell>
          <cell r="M106">
            <v>999</v>
          </cell>
          <cell r="P106">
            <v>999</v>
          </cell>
        </row>
        <row r="107">
          <cell r="A107">
            <v>101</v>
          </cell>
          <cell r="J107" t="e">
            <v>#REF!</v>
          </cell>
          <cell r="K107" t="str">
            <v>ZZZ9</v>
          </cell>
          <cell r="L107">
            <v>999</v>
          </cell>
          <cell r="M107">
            <v>999</v>
          </cell>
          <cell r="P107">
            <v>999</v>
          </cell>
        </row>
        <row r="108">
          <cell r="A108">
            <v>102</v>
          </cell>
          <cell r="J108" t="e">
            <v>#REF!</v>
          </cell>
          <cell r="K108" t="str">
            <v>ZZZ9</v>
          </cell>
          <cell r="L108">
            <v>999</v>
          </cell>
          <cell r="M108">
            <v>999</v>
          </cell>
          <cell r="P108">
            <v>999</v>
          </cell>
        </row>
        <row r="109">
          <cell r="A109">
            <v>103</v>
          </cell>
          <cell r="J109" t="e">
            <v>#REF!</v>
          </cell>
          <cell r="K109" t="str">
            <v>ZZZ9</v>
          </cell>
          <cell r="L109">
            <v>999</v>
          </cell>
          <cell r="M109">
            <v>999</v>
          </cell>
          <cell r="P109">
            <v>999</v>
          </cell>
        </row>
        <row r="110">
          <cell r="A110">
            <v>104</v>
          </cell>
          <cell r="J110" t="e">
            <v>#REF!</v>
          </cell>
          <cell r="K110" t="str">
            <v>ZZZ9</v>
          </cell>
          <cell r="L110">
            <v>999</v>
          </cell>
          <cell r="M110">
            <v>999</v>
          </cell>
          <cell r="P110">
            <v>999</v>
          </cell>
        </row>
        <row r="111">
          <cell r="A111">
            <v>105</v>
          </cell>
          <cell r="J111" t="e">
            <v>#REF!</v>
          </cell>
          <cell r="K111" t="str">
            <v>ZZZ9</v>
          </cell>
          <cell r="L111">
            <v>999</v>
          </cell>
          <cell r="M111">
            <v>999</v>
          </cell>
          <cell r="P111">
            <v>999</v>
          </cell>
        </row>
        <row r="112">
          <cell r="A112">
            <v>106</v>
          </cell>
          <cell r="J112" t="e">
            <v>#REF!</v>
          </cell>
          <cell r="K112" t="str">
            <v>ZZZ9</v>
          </cell>
          <cell r="L112">
            <v>999</v>
          </cell>
          <cell r="M112">
            <v>999</v>
          </cell>
          <cell r="P112">
            <v>999</v>
          </cell>
        </row>
        <row r="113">
          <cell r="A113">
            <v>107</v>
          </cell>
          <cell r="J113" t="e">
            <v>#REF!</v>
          </cell>
          <cell r="K113" t="str">
            <v>ZZZ9</v>
          </cell>
          <cell r="L113">
            <v>999</v>
          </cell>
          <cell r="M113">
            <v>999</v>
          </cell>
          <cell r="P113">
            <v>999</v>
          </cell>
        </row>
        <row r="114">
          <cell r="A114">
            <v>108</v>
          </cell>
          <cell r="J114" t="e">
            <v>#REF!</v>
          </cell>
          <cell r="K114" t="str">
            <v>ZZZ9</v>
          </cell>
          <cell r="L114">
            <v>999</v>
          </cell>
          <cell r="M114">
            <v>999</v>
          </cell>
          <cell r="P114">
            <v>999</v>
          </cell>
        </row>
        <row r="115">
          <cell r="A115">
            <v>109</v>
          </cell>
          <cell r="J115" t="e">
            <v>#REF!</v>
          </cell>
          <cell r="K115" t="str">
            <v>ZZZ9</v>
          </cell>
          <cell r="L115">
            <v>999</v>
          </cell>
          <cell r="M115">
            <v>999</v>
          </cell>
          <cell r="P115">
            <v>999</v>
          </cell>
        </row>
        <row r="116">
          <cell r="A116">
            <v>110</v>
          </cell>
          <cell r="J116" t="e">
            <v>#REF!</v>
          </cell>
          <cell r="K116" t="str">
            <v>ZZZ9</v>
          </cell>
          <cell r="L116">
            <v>999</v>
          </cell>
          <cell r="M116">
            <v>999</v>
          </cell>
          <cell r="P116">
            <v>999</v>
          </cell>
        </row>
        <row r="117">
          <cell r="A117">
            <v>111</v>
          </cell>
          <cell r="J117" t="e">
            <v>#REF!</v>
          </cell>
          <cell r="K117" t="str">
            <v>ZZZ9</v>
          </cell>
          <cell r="L117">
            <v>999</v>
          </cell>
          <cell r="M117">
            <v>999</v>
          </cell>
          <cell r="P117">
            <v>999</v>
          </cell>
        </row>
        <row r="118">
          <cell r="A118">
            <v>112</v>
          </cell>
          <cell r="J118" t="e">
            <v>#REF!</v>
          </cell>
          <cell r="K118" t="str">
            <v>ZZZ9</v>
          </cell>
          <cell r="L118">
            <v>999</v>
          </cell>
          <cell r="M118">
            <v>999</v>
          </cell>
          <cell r="P118">
            <v>999</v>
          </cell>
        </row>
        <row r="119">
          <cell r="A119">
            <v>113</v>
          </cell>
          <cell r="J119" t="e">
            <v>#REF!</v>
          </cell>
          <cell r="K119" t="str">
            <v>ZZZ9</v>
          </cell>
          <cell r="L119">
            <v>999</v>
          </cell>
          <cell r="M119">
            <v>999</v>
          </cell>
          <cell r="P119">
            <v>999</v>
          </cell>
        </row>
        <row r="120">
          <cell r="A120">
            <v>114</v>
          </cell>
          <cell r="J120" t="e">
            <v>#REF!</v>
          </cell>
          <cell r="K120" t="str">
            <v>ZZZ9</v>
          </cell>
          <cell r="L120">
            <v>999</v>
          </cell>
          <cell r="M120">
            <v>999</v>
          </cell>
          <cell r="P120">
            <v>999</v>
          </cell>
        </row>
        <row r="121">
          <cell r="A121">
            <v>115</v>
          </cell>
          <cell r="J121" t="e">
            <v>#REF!</v>
          </cell>
          <cell r="K121" t="str">
            <v>ZZZ9</v>
          </cell>
          <cell r="L121">
            <v>999</v>
          </cell>
          <cell r="M121">
            <v>999</v>
          </cell>
          <cell r="P121">
            <v>999</v>
          </cell>
        </row>
        <row r="122">
          <cell r="A122">
            <v>116</v>
          </cell>
          <cell r="J122" t="e">
            <v>#REF!</v>
          </cell>
          <cell r="K122" t="str">
            <v>ZZZ9</v>
          </cell>
          <cell r="L122">
            <v>999</v>
          </cell>
          <cell r="M122">
            <v>999</v>
          </cell>
          <cell r="P122">
            <v>999</v>
          </cell>
        </row>
        <row r="123">
          <cell r="A123">
            <v>117</v>
          </cell>
          <cell r="J123" t="e">
            <v>#REF!</v>
          </cell>
          <cell r="K123" t="str">
            <v>ZZZ9</v>
          </cell>
          <cell r="L123">
            <v>999</v>
          </cell>
          <cell r="M123">
            <v>999</v>
          </cell>
          <cell r="P123">
            <v>999</v>
          </cell>
        </row>
        <row r="124">
          <cell r="A124">
            <v>118</v>
          </cell>
          <cell r="J124" t="e">
            <v>#REF!</v>
          </cell>
          <cell r="K124" t="str">
            <v>ZZZ9</v>
          </cell>
          <cell r="L124">
            <v>999</v>
          </cell>
          <cell r="M124">
            <v>999</v>
          </cell>
          <cell r="P124">
            <v>999</v>
          </cell>
        </row>
        <row r="125">
          <cell r="A125">
            <v>119</v>
          </cell>
          <cell r="J125" t="e">
            <v>#REF!</v>
          </cell>
          <cell r="K125" t="str">
            <v>ZZZ9</v>
          </cell>
          <cell r="L125">
            <v>999</v>
          </cell>
          <cell r="M125">
            <v>999</v>
          </cell>
          <cell r="P125">
            <v>999</v>
          </cell>
        </row>
        <row r="126">
          <cell r="A126">
            <v>120</v>
          </cell>
          <cell r="J126" t="e">
            <v>#REF!</v>
          </cell>
          <cell r="K126" t="str">
            <v>ZZZ9</v>
          </cell>
          <cell r="L126">
            <v>999</v>
          </cell>
          <cell r="M126">
            <v>999</v>
          </cell>
          <cell r="P126">
            <v>999</v>
          </cell>
        </row>
        <row r="127">
          <cell r="A127">
            <v>121</v>
          </cell>
          <cell r="J127" t="e">
            <v>#REF!</v>
          </cell>
          <cell r="K127" t="str">
            <v>ZZZ9</v>
          </cell>
          <cell r="L127">
            <v>999</v>
          </cell>
          <cell r="M127">
            <v>999</v>
          </cell>
          <cell r="P127">
            <v>999</v>
          </cell>
        </row>
        <row r="128">
          <cell r="A128">
            <v>122</v>
          </cell>
          <cell r="J128" t="e">
            <v>#REF!</v>
          </cell>
          <cell r="K128" t="str">
            <v>ZZZ9</v>
          </cell>
          <cell r="L128">
            <v>999</v>
          </cell>
          <cell r="M128">
            <v>999</v>
          </cell>
          <cell r="P128">
            <v>999</v>
          </cell>
        </row>
        <row r="129">
          <cell r="A129">
            <v>123</v>
          </cell>
          <cell r="J129" t="e">
            <v>#REF!</v>
          </cell>
          <cell r="K129" t="str">
            <v>ZZZ9</v>
          </cell>
          <cell r="L129">
            <v>999</v>
          </cell>
          <cell r="M129">
            <v>999</v>
          </cell>
          <cell r="P129">
            <v>999</v>
          </cell>
        </row>
        <row r="130">
          <cell r="A130">
            <v>124</v>
          </cell>
          <cell r="J130" t="e">
            <v>#REF!</v>
          </cell>
          <cell r="K130" t="str">
            <v>ZZZ9</v>
          </cell>
          <cell r="L130">
            <v>999</v>
          </cell>
          <cell r="M130">
            <v>999</v>
          </cell>
          <cell r="P130">
            <v>999</v>
          </cell>
        </row>
        <row r="131">
          <cell r="A131">
            <v>125</v>
          </cell>
          <cell r="J131" t="e">
            <v>#REF!</v>
          </cell>
          <cell r="K131" t="str">
            <v>ZZZ9</v>
          </cell>
          <cell r="L131">
            <v>999</v>
          </cell>
          <cell r="M131">
            <v>999</v>
          </cell>
          <cell r="P131">
            <v>999</v>
          </cell>
        </row>
        <row r="132">
          <cell r="A132">
            <v>126</v>
          </cell>
          <cell r="J132" t="e">
            <v>#REF!</v>
          </cell>
          <cell r="K132" t="str">
            <v>ZZZ9</v>
          </cell>
          <cell r="L132">
            <v>999</v>
          </cell>
          <cell r="M132">
            <v>999</v>
          </cell>
          <cell r="P132">
            <v>999</v>
          </cell>
        </row>
        <row r="133">
          <cell r="A133">
            <v>127</v>
          </cell>
          <cell r="J133" t="e">
            <v>#REF!</v>
          </cell>
          <cell r="K133" t="str">
            <v>ZZZ9</v>
          </cell>
          <cell r="L133">
            <v>999</v>
          </cell>
          <cell r="M133">
            <v>999</v>
          </cell>
          <cell r="P133">
            <v>999</v>
          </cell>
        </row>
        <row r="134">
          <cell r="A134">
            <v>128</v>
          </cell>
          <cell r="J134" t="e">
            <v>#REF!</v>
          </cell>
          <cell r="K134" t="str">
            <v>ZZZ9</v>
          </cell>
          <cell r="L134">
            <v>999</v>
          </cell>
          <cell r="M134">
            <v>999</v>
          </cell>
          <cell r="P134">
            <v>999</v>
          </cell>
        </row>
      </sheetData>
      <sheetData sheetId="99"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mments" Target="../comments4.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omments" Target="../comments5.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A4D57-8A1B-431E-BFBF-7B9BCF357668}">
  <sheetPr codeName="Munka25">
    <tabColor indexed="11"/>
  </sheetPr>
  <dimension ref="A1:AK41"/>
  <sheetViews>
    <sheetView tabSelected="1" workbookViewId="0">
      <selection activeCell="O20" sqref="O20"/>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 min="25" max="37" width="0" hidden="1" customWidth="1"/>
    <col min="257" max="257" width="5.44140625" customWidth="1"/>
    <col min="258" max="258" width="4.44140625" customWidth="1"/>
    <col min="259" max="259" width="8.33203125" customWidth="1"/>
    <col min="260" max="260" width="7.109375" customWidth="1"/>
    <col min="261" max="261" width="9.33203125" customWidth="1"/>
    <col min="262" max="262" width="7.109375" customWidth="1"/>
    <col min="263" max="263" width="9.33203125" customWidth="1"/>
    <col min="264" max="264" width="7.109375" customWidth="1"/>
    <col min="265" max="265" width="10.5546875" customWidth="1"/>
    <col min="266" max="266" width="7.88671875" customWidth="1"/>
    <col min="267" max="268" width="8.5546875" customWidth="1"/>
    <col min="269" max="269" width="7.88671875" customWidth="1"/>
    <col min="271" max="271" width="5.109375" customWidth="1"/>
    <col min="272" max="272" width="11.5546875" customWidth="1"/>
    <col min="273" max="273" width="9.33203125" customWidth="1"/>
    <col min="281" max="293" width="0" hidden="1" customWidth="1"/>
    <col min="513" max="513" width="5.44140625" customWidth="1"/>
    <col min="514" max="514" width="4.44140625" customWidth="1"/>
    <col min="515" max="515" width="8.33203125" customWidth="1"/>
    <col min="516" max="516" width="7.109375" customWidth="1"/>
    <col min="517" max="517" width="9.33203125" customWidth="1"/>
    <col min="518" max="518" width="7.109375" customWidth="1"/>
    <col min="519" max="519" width="9.33203125" customWidth="1"/>
    <col min="520" max="520" width="7.109375" customWidth="1"/>
    <col min="521" max="521" width="10.5546875" customWidth="1"/>
    <col min="522" max="522" width="7.88671875" customWidth="1"/>
    <col min="523" max="524" width="8.5546875" customWidth="1"/>
    <col min="525" max="525" width="7.88671875" customWidth="1"/>
    <col min="527" max="527" width="5.109375" customWidth="1"/>
    <col min="528" max="528" width="11.5546875" customWidth="1"/>
    <col min="529" max="529" width="9.33203125" customWidth="1"/>
    <col min="537" max="549" width="0" hidden="1" customWidth="1"/>
    <col min="769" max="769" width="5.44140625" customWidth="1"/>
    <col min="770" max="770" width="4.44140625" customWidth="1"/>
    <col min="771" max="771" width="8.33203125" customWidth="1"/>
    <col min="772" max="772" width="7.109375" customWidth="1"/>
    <col min="773" max="773" width="9.33203125" customWidth="1"/>
    <col min="774" max="774" width="7.109375" customWidth="1"/>
    <col min="775" max="775" width="9.33203125" customWidth="1"/>
    <col min="776" max="776" width="7.109375" customWidth="1"/>
    <col min="777" max="777" width="10.5546875" customWidth="1"/>
    <col min="778" max="778" width="7.88671875" customWidth="1"/>
    <col min="779" max="780" width="8.5546875" customWidth="1"/>
    <col min="781" max="781" width="7.88671875" customWidth="1"/>
    <col min="783" max="783" width="5.109375" customWidth="1"/>
    <col min="784" max="784" width="11.5546875" customWidth="1"/>
    <col min="785" max="785" width="9.33203125" customWidth="1"/>
    <col min="793" max="805" width="0" hidden="1" customWidth="1"/>
    <col min="1025" max="1025" width="5.44140625" customWidth="1"/>
    <col min="1026" max="1026" width="4.44140625" customWidth="1"/>
    <col min="1027" max="1027" width="8.33203125" customWidth="1"/>
    <col min="1028" max="1028" width="7.109375" customWidth="1"/>
    <col min="1029" max="1029" width="9.33203125" customWidth="1"/>
    <col min="1030" max="1030" width="7.109375" customWidth="1"/>
    <col min="1031" max="1031" width="9.33203125" customWidth="1"/>
    <col min="1032" max="1032" width="7.109375" customWidth="1"/>
    <col min="1033" max="1033" width="10.5546875" customWidth="1"/>
    <col min="1034" max="1034" width="7.88671875" customWidth="1"/>
    <col min="1035" max="1036" width="8.5546875" customWidth="1"/>
    <col min="1037" max="1037" width="7.88671875" customWidth="1"/>
    <col min="1039" max="1039" width="5.109375" customWidth="1"/>
    <col min="1040" max="1040" width="11.5546875" customWidth="1"/>
    <col min="1041" max="1041" width="9.33203125" customWidth="1"/>
    <col min="1049" max="1061" width="0" hidden="1" customWidth="1"/>
    <col min="1281" max="1281" width="5.44140625" customWidth="1"/>
    <col min="1282" max="1282" width="4.44140625" customWidth="1"/>
    <col min="1283" max="1283" width="8.33203125" customWidth="1"/>
    <col min="1284" max="1284" width="7.109375" customWidth="1"/>
    <col min="1285" max="1285" width="9.33203125" customWidth="1"/>
    <col min="1286" max="1286" width="7.109375" customWidth="1"/>
    <col min="1287" max="1287" width="9.33203125" customWidth="1"/>
    <col min="1288" max="1288" width="7.109375" customWidth="1"/>
    <col min="1289" max="1289" width="10.5546875" customWidth="1"/>
    <col min="1290" max="1290" width="7.88671875" customWidth="1"/>
    <col min="1291" max="1292" width="8.5546875" customWidth="1"/>
    <col min="1293" max="1293" width="7.88671875" customWidth="1"/>
    <col min="1295" max="1295" width="5.109375" customWidth="1"/>
    <col min="1296" max="1296" width="11.5546875" customWidth="1"/>
    <col min="1297" max="1297" width="9.33203125" customWidth="1"/>
    <col min="1305" max="1317" width="0" hidden="1" customWidth="1"/>
    <col min="1537" max="1537" width="5.44140625" customWidth="1"/>
    <col min="1538" max="1538" width="4.44140625" customWidth="1"/>
    <col min="1539" max="1539" width="8.33203125" customWidth="1"/>
    <col min="1540" max="1540" width="7.109375" customWidth="1"/>
    <col min="1541" max="1541" width="9.33203125" customWidth="1"/>
    <col min="1542" max="1542" width="7.109375" customWidth="1"/>
    <col min="1543" max="1543" width="9.33203125" customWidth="1"/>
    <col min="1544" max="1544" width="7.109375" customWidth="1"/>
    <col min="1545" max="1545" width="10.5546875" customWidth="1"/>
    <col min="1546" max="1546" width="7.88671875" customWidth="1"/>
    <col min="1547" max="1548" width="8.5546875" customWidth="1"/>
    <col min="1549" max="1549" width="7.88671875" customWidth="1"/>
    <col min="1551" max="1551" width="5.109375" customWidth="1"/>
    <col min="1552" max="1552" width="11.5546875" customWidth="1"/>
    <col min="1553" max="1553" width="9.33203125" customWidth="1"/>
    <col min="1561" max="1573" width="0" hidden="1" customWidth="1"/>
    <col min="1793" max="1793" width="5.44140625" customWidth="1"/>
    <col min="1794" max="1794" width="4.44140625" customWidth="1"/>
    <col min="1795" max="1795" width="8.33203125" customWidth="1"/>
    <col min="1796" max="1796" width="7.109375" customWidth="1"/>
    <col min="1797" max="1797" width="9.33203125" customWidth="1"/>
    <col min="1798" max="1798" width="7.109375" customWidth="1"/>
    <col min="1799" max="1799" width="9.33203125" customWidth="1"/>
    <col min="1800" max="1800" width="7.109375" customWidth="1"/>
    <col min="1801" max="1801" width="10.5546875" customWidth="1"/>
    <col min="1802" max="1802" width="7.88671875" customWidth="1"/>
    <col min="1803" max="1804" width="8.5546875" customWidth="1"/>
    <col min="1805" max="1805" width="7.88671875" customWidth="1"/>
    <col min="1807" max="1807" width="5.109375" customWidth="1"/>
    <col min="1808" max="1808" width="11.5546875" customWidth="1"/>
    <col min="1809" max="1809" width="9.33203125" customWidth="1"/>
    <col min="1817" max="1829" width="0" hidden="1" customWidth="1"/>
    <col min="2049" max="2049" width="5.44140625" customWidth="1"/>
    <col min="2050" max="2050" width="4.44140625" customWidth="1"/>
    <col min="2051" max="2051" width="8.33203125" customWidth="1"/>
    <col min="2052" max="2052" width="7.109375" customWidth="1"/>
    <col min="2053" max="2053" width="9.33203125" customWidth="1"/>
    <col min="2054" max="2054" width="7.109375" customWidth="1"/>
    <col min="2055" max="2055" width="9.33203125" customWidth="1"/>
    <col min="2056" max="2056" width="7.109375" customWidth="1"/>
    <col min="2057" max="2057" width="10.5546875" customWidth="1"/>
    <col min="2058" max="2058" width="7.88671875" customWidth="1"/>
    <col min="2059" max="2060" width="8.5546875" customWidth="1"/>
    <col min="2061" max="2061" width="7.88671875" customWidth="1"/>
    <col min="2063" max="2063" width="5.109375" customWidth="1"/>
    <col min="2064" max="2064" width="11.5546875" customWidth="1"/>
    <col min="2065" max="2065" width="9.33203125" customWidth="1"/>
    <col min="2073" max="2085" width="0" hidden="1" customWidth="1"/>
    <col min="2305" max="2305" width="5.44140625" customWidth="1"/>
    <col min="2306" max="2306" width="4.44140625" customWidth="1"/>
    <col min="2307" max="2307" width="8.33203125" customWidth="1"/>
    <col min="2308" max="2308" width="7.109375" customWidth="1"/>
    <col min="2309" max="2309" width="9.33203125" customWidth="1"/>
    <col min="2310" max="2310" width="7.109375" customWidth="1"/>
    <col min="2311" max="2311" width="9.33203125" customWidth="1"/>
    <col min="2312" max="2312" width="7.109375" customWidth="1"/>
    <col min="2313" max="2313" width="10.5546875" customWidth="1"/>
    <col min="2314" max="2314" width="7.88671875" customWidth="1"/>
    <col min="2315" max="2316" width="8.5546875" customWidth="1"/>
    <col min="2317" max="2317" width="7.88671875" customWidth="1"/>
    <col min="2319" max="2319" width="5.109375" customWidth="1"/>
    <col min="2320" max="2320" width="11.5546875" customWidth="1"/>
    <col min="2321" max="2321" width="9.33203125" customWidth="1"/>
    <col min="2329" max="2341" width="0" hidden="1" customWidth="1"/>
    <col min="2561" max="2561" width="5.44140625" customWidth="1"/>
    <col min="2562" max="2562" width="4.44140625" customWidth="1"/>
    <col min="2563" max="2563" width="8.33203125" customWidth="1"/>
    <col min="2564" max="2564" width="7.109375" customWidth="1"/>
    <col min="2565" max="2565" width="9.33203125" customWidth="1"/>
    <col min="2566" max="2566" width="7.109375" customWidth="1"/>
    <col min="2567" max="2567" width="9.33203125" customWidth="1"/>
    <col min="2568" max="2568" width="7.109375" customWidth="1"/>
    <col min="2569" max="2569" width="10.5546875" customWidth="1"/>
    <col min="2570" max="2570" width="7.88671875" customWidth="1"/>
    <col min="2571" max="2572" width="8.5546875" customWidth="1"/>
    <col min="2573" max="2573" width="7.88671875" customWidth="1"/>
    <col min="2575" max="2575" width="5.109375" customWidth="1"/>
    <col min="2576" max="2576" width="11.5546875" customWidth="1"/>
    <col min="2577" max="2577" width="9.33203125" customWidth="1"/>
    <col min="2585" max="2597" width="0" hidden="1" customWidth="1"/>
    <col min="2817" max="2817" width="5.44140625" customWidth="1"/>
    <col min="2818" max="2818" width="4.44140625" customWidth="1"/>
    <col min="2819" max="2819" width="8.33203125" customWidth="1"/>
    <col min="2820" max="2820" width="7.109375" customWidth="1"/>
    <col min="2821" max="2821" width="9.33203125" customWidth="1"/>
    <col min="2822" max="2822" width="7.109375" customWidth="1"/>
    <col min="2823" max="2823" width="9.33203125" customWidth="1"/>
    <col min="2824" max="2824" width="7.109375" customWidth="1"/>
    <col min="2825" max="2825" width="10.5546875" customWidth="1"/>
    <col min="2826" max="2826" width="7.88671875" customWidth="1"/>
    <col min="2827" max="2828" width="8.5546875" customWidth="1"/>
    <col min="2829" max="2829" width="7.88671875" customWidth="1"/>
    <col min="2831" max="2831" width="5.109375" customWidth="1"/>
    <col min="2832" max="2832" width="11.5546875" customWidth="1"/>
    <col min="2833" max="2833" width="9.33203125" customWidth="1"/>
    <col min="2841" max="2853" width="0" hidden="1" customWidth="1"/>
    <col min="3073" max="3073" width="5.44140625" customWidth="1"/>
    <col min="3074" max="3074" width="4.44140625" customWidth="1"/>
    <col min="3075" max="3075" width="8.33203125" customWidth="1"/>
    <col min="3076" max="3076" width="7.109375" customWidth="1"/>
    <col min="3077" max="3077" width="9.33203125" customWidth="1"/>
    <col min="3078" max="3078" width="7.109375" customWidth="1"/>
    <col min="3079" max="3079" width="9.33203125" customWidth="1"/>
    <col min="3080" max="3080" width="7.109375" customWidth="1"/>
    <col min="3081" max="3081" width="10.5546875" customWidth="1"/>
    <col min="3082" max="3082" width="7.88671875" customWidth="1"/>
    <col min="3083" max="3084" width="8.5546875" customWidth="1"/>
    <col min="3085" max="3085" width="7.88671875" customWidth="1"/>
    <col min="3087" max="3087" width="5.109375" customWidth="1"/>
    <col min="3088" max="3088" width="11.5546875" customWidth="1"/>
    <col min="3089" max="3089" width="9.33203125" customWidth="1"/>
    <col min="3097" max="3109" width="0" hidden="1" customWidth="1"/>
    <col min="3329" max="3329" width="5.44140625" customWidth="1"/>
    <col min="3330" max="3330" width="4.44140625" customWidth="1"/>
    <col min="3331" max="3331" width="8.33203125" customWidth="1"/>
    <col min="3332" max="3332" width="7.109375" customWidth="1"/>
    <col min="3333" max="3333" width="9.33203125" customWidth="1"/>
    <col min="3334" max="3334" width="7.109375" customWidth="1"/>
    <col min="3335" max="3335" width="9.33203125" customWidth="1"/>
    <col min="3336" max="3336" width="7.109375" customWidth="1"/>
    <col min="3337" max="3337" width="10.5546875" customWidth="1"/>
    <col min="3338" max="3338" width="7.88671875" customWidth="1"/>
    <col min="3339" max="3340" width="8.5546875" customWidth="1"/>
    <col min="3341" max="3341" width="7.88671875" customWidth="1"/>
    <col min="3343" max="3343" width="5.109375" customWidth="1"/>
    <col min="3344" max="3344" width="11.5546875" customWidth="1"/>
    <col min="3345" max="3345" width="9.33203125" customWidth="1"/>
    <col min="3353" max="3365" width="0" hidden="1" customWidth="1"/>
    <col min="3585" max="3585" width="5.44140625" customWidth="1"/>
    <col min="3586" max="3586" width="4.44140625" customWidth="1"/>
    <col min="3587" max="3587" width="8.33203125" customWidth="1"/>
    <col min="3588" max="3588" width="7.109375" customWidth="1"/>
    <col min="3589" max="3589" width="9.33203125" customWidth="1"/>
    <col min="3590" max="3590" width="7.109375" customWidth="1"/>
    <col min="3591" max="3591" width="9.33203125" customWidth="1"/>
    <col min="3592" max="3592" width="7.109375" customWidth="1"/>
    <col min="3593" max="3593" width="10.5546875" customWidth="1"/>
    <col min="3594" max="3594" width="7.88671875" customWidth="1"/>
    <col min="3595" max="3596" width="8.5546875" customWidth="1"/>
    <col min="3597" max="3597" width="7.88671875" customWidth="1"/>
    <col min="3599" max="3599" width="5.109375" customWidth="1"/>
    <col min="3600" max="3600" width="11.5546875" customWidth="1"/>
    <col min="3601" max="3601" width="9.33203125" customWidth="1"/>
    <col min="3609" max="3621" width="0" hidden="1" customWidth="1"/>
    <col min="3841" max="3841" width="5.44140625" customWidth="1"/>
    <col min="3842" max="3842" width="4.44140625" customWidth="1"/>
    <col min="3843" max="3843" width="8.33203125" customWidth="1"/>
    <col min="3844" max="3844" width="7.109375" customWidth="1"/>
    <col min="3845" max="3845" width="9.33203125" customWidth="1"/>
    <col min="3846" max="3846" width="7.109375" customWidth="1"/>
    <col min="3847" max="3847" width="9.33203125" customWidth="1"/>
    <col min="3848" max="3848" width="7.109375" customWidth="1"/>
    <col min="3849" max="3849" width="10.5546875" customWidth="1"/>
    <col min="3850" max="3850" width="7.88671875" customWidth="1"/>
    <col min="3851" max="3852" width="8.5546875" customWidth="1"/>
    <col min="3853" max="3853" width="7.88671875" customWidth="1"/>
    <col min="3855" max="3855" width="5.109375" customWidth="1"/>
    <col min="3856" max="3856" width="11.5546875" customWidth="1"/>
    <col min="3857" max="3857" width="9.33203125" customWidth="1"/>
    <col min="3865" max="3877" width="0" hidden="1" customWidth="1"/>
    <col min="4097" max="4097" width="5.44140625" customWidth="1"/>
    <col min="4098" max="4098" width="4.44140625" customWidth="1"/>
    <col min="4099" max="4099" width="8.33203125" customWidth="1"/>
    <col min="4100" max="4100" width="7.109375" customWidth="1"/>
    <col min="4101" max="4101" width="9.33203125" customWidth="1"/>
    <col min="4102" max="4102" width="7.109375" customWidth="1"/>
    <col min="4103" max="4103" width="9.33203125" customWidth="1"/>
    <col min="4104" max="4104" width="7.109375" customWidth="1"/>
    <col min="4105" max="4105" width="10.5546875" customWidth="1"/>
    <col min="4106" max="4106" width="7.88671875" customWidth="1"/>
    <col min="4107" max="4108" width="8.5546875" customWidth="1"/>
    <col min="4109" max="4109" width="7.88671875" customWidth="1"/>
    <col min="4111" max="4111" width="5.109375" customWidth="1"/>
    <col min="4112" max="4112" width="11.5546875" customWidth="1"/>
    <col min="4113" max="4113" width="9.33203125" customWidth="1"/>
    <col min="4121" max="4133" width="0" hidden="1" customWidth="1"/>
    <col min="4353" max="4353" width="5.44140625" customWidth="1"/>
    <col min="4354" max="4354" width="4.44140625" customWidth="1"/>
    <col min="4355" max="4355" width="8.33203125" customWidth="1"/>
    <col min="4356" max="4356" width="7.109375" customWidth="1"/>
    <col min="4357" max="4357" width="9.33203125" customWidth="1"/>
    <col min="4358" max="4358" width="7.109375" customWidth="1"/>
    <col min="4359" max="4359" width="9.33203125" customWidth="1"/>
    <col min="4360" max="4360" width="7.109375" customWidth="1"/>
    <col min="4361" max="4361" width="10.5546875" customWidth="1"/>
    <col min="4362" max="4362" width="7.88671875" customWidth="1"/>
    <col min="4363" max="4364" width="8.5546875" customWidth="1"/>
    <col min="4365" max="4365" width="7.88671875" customWidth="1"/>
    <col min="4367" max="4367" width="5.109375" customWidth="1"/>
    <col min="4368" max="4368" width="11.5546875" customWidth="1"/>
    <col min="4369" max="4369" width="9.33203125" customWidth="1"/>
    <col min="4377" max="4389" width="0" hidden="1" customWidth="1"/>
    <col min="4609" max="4609" width="5.44140625" customWidth="1"/>
    <col min="4610" max="4610" width="4.44140625" customWidth="1"/>
    <col min="4611" max="4611" width="8.33203125" customWidth="1"/>
    <col min="4612" max="4612" width="7.109375" customWidth="1"/>
    <col min="4613" max="4613" width="9.33203125" customWidth="1"/>
    <col min="4614" max="4614" width="7.109375" customWidth="1"/>
    <col min="4615" max="4615" width="9.33203125" customWidth="1"/>
    <col min="4616" max="4616" width="7.109375" customWidth="1"/>
    <col min="4617" max="4617" width="10.5546875" customWidth="1"/>
    <col min="4618" max="4618" width="7.88671875" customWidth="1"/>
    <col min="4619" max="4620" width="8.5546875" customWidth="1"/>
    <col min="4621" max="4621" width="7.88671875" customWidth="1"/>
    <col min="4623" max="4623" width="5.109375" customWidth="1"/>
    <col min="4624" max="4624" width="11.5546875" customWidth="1"/>
    <col min="4625" max="4625" width="9.33203125" customWidth="1"/>
    <col min="4633" max="4645" width="0" hidden="1" customWidth="1"/>
    <col min="4865" max="4865" width="5.44140625" customWidth="1"/>
    <col min="4866" max="4866" width="4.44140625" customWidth="1"/>
    <col min="4867" max="4867" width="8.33203125" customWidth="1"/>
    <col min="4868" max="4868" width="7.109375" customWidth="1"/>
    <col min="4869" max="4869" width="9.33203125" customWidth="1"/>
    <col min="4870" max="4870" width="7.109375" customWidth="1"/>
    <col min="4871" max="4871" width="9.33203125" customWidth="1"/>
    <col min="4872" max="4872" width="7.109375" customWidth="1"/>
    <col min="4873" max="4873" width="10.5546875" customWidth="1"/>
    <col min="4874" max="4874" width="7.88671875" customWidth="1"/>
    <col min="4875" max="4876" width="8.5546875" customWidth="1"/>
    <col min="4877" max="4877" width="7.88671875" customWidth="1"/>
    <col min="4879" max="4879" width="5.109375" customWidth="1"/>
    <col min="4880" max="4880" width="11.5546875" customWidth="1"/>
    <col min="4881" max="4881" width="9.33203125" customWidth="1"/>
    <col min="4889" max="4901" width="0" hidden="1" customWidth="1"/>
    <col min="5121" max="5121" width="5.44140625" customWidth="1"/>
    <col min="5122" max="5122" width="4.44140625" customWidth="1"/>
    <col min="5123" max="5123" width="8.33203125" customWidth="1"/>
    <col min="5124" max="5124" width="7.109375" customWidth="1"/>
    <col min="5125" max="5125" width="9.33203125" customWidth="1"/>
    <col min="5126" max="5126" width="7.109375" customWidth="1"/>
    <col min="5127" max="5127" width="9.33203125" customWidth="1"/>
    <col min="5128" max="5128" width="7.109375" customWidth="1"/>
    <col min="5129" max="5129" width="10.5546875" customWidth="1"/>
    <col min="5130" max="5130" width="7.88671875" customWidth="1"/>
    <col min="5131" max="5132" width="8.5546875" customWidth="1"/>
    <col min="5133" max="5133" width="7.88671875" customWidth="1"/>
    <col min="5135" max="5135" width="5.109375" customWidth="1"/>
    <col min="5136" max="5136" width="11.5546875" customWidth="1"/>
    <col min="5137" max="5137" width="9.33203125" customWidth="1"/>
    <col min="5145" max="5157" width="0" hidden="1" customWidth="1"/>
    <col min="5377" max="5377" width="5.44140625" customWidth="1"/>
    <col min="5378" max="5378" width="4.44140625" customWidth="1"/>
    <col min="5379" max="5379" width="8.33203125" customWidth="1"/>
    <col min="5380" max="5380" width="7.109375" customWidth="1"/>
    <col min="5381" max="5381" width="9.33203125" customWidth="1"/>
    <col min="5382" max="5382" width="7.109375" customWidth="1"/>
    <col min="5383" max="5383" width="9.33203125" customWidth="1"/>
    <col min="5384" max="5384" width="7.109375" customWidth="1"/>
    <col min="5385" max="5385" width="10.5546875" customWidth="1"/>
    <col min="5386" max="5386" width="7.88671875" customWidth="1"/>
    <col min="5387" max="5388" width="8.5546875" customWidth="1"/>
    <col min="5389" max="5389" width="7.88671875" customWidth="1"/>
    <col min="5391" max="5391" width="5.109375" customWidth="1"/>
    <col min="5392" max="5392" width="11.5546875" customWidth="1"/>
    <col min="5393" max="5393" width="9.33203125" customWidth="1"/>
    <col min="5401" max="5413" width="0" hidden="1" customWidth="1"/>
    <col min="5633" max="5633" width="5.44140625" customWidth="1"/>
    <col min="5634" max="5634" width="4.44140625" customWidth="1"/>
    <col min="5635" max="5635" width="8.33203125" customWidth="1"/>
    <col min="5636" max="5636" width="7.109375" customWidth="1"/>
    <col min="5637" max="5637" width="9.33203125" customWidth="1"/>
    <col min="5638" max="5638" width="7.109375" customWidth="1"/>
    <col min="5639" max="5639" width="9.33203125" customWidth="1"/>
    <col min="5640" max="5640" width="7.109375" customWidth="1"/>
    <col min="5641" max="5641" width="10.5546875" customWidth="1"/>
    <col min="5642" max="5642" width="7.88671875" customWidth="1"/>
    <col min="5643" max="5644" width="8.5546875" customWidth="1"/>
    <col min="5645" max="5645" width="7.88671875" customWidth="1"/>
    <col min="5647" max="5647" width="5.109375" customWidth="1"/>
    <col min="5648" max="5648" width="11.5546875" customWidth="1"/>
    <col min="5649" max="5649" width="9.33203125" customWidth="1"/>
    <col min="5657" max="5669" width="0" hidden="1" customWidth="1"/>
    <col min="5889" max="5889" width="5.44140625" customWidth="1"/>
    <col min="5890" max="5890" width="4.44140625" customWidth="1"/>
    <col min="5891" max="5891" width="8.33203125" customWidth="1"/>
    <col min="5892" max="5892" width="7.109375" customWidth="1"/>
    <col min="5893" max="5893" width="9.33203125" customWidth="1"/>
    <col min="5894" max="5894" width="7.109375" customWidth="1"/>
    <col min="5895" max="5895" width="9.33203125" customWidth="1"/>
    <col min="5896" max="5896" width="7.109375" customWidth="1"/>
    <col min="5897" max="5897" width="10.5546875" customWidth="1"/>
    <col min="5898" max="5898" width="7.88671875" customWidth="1"/>
    <col min="5899" max="5900" width="8.5546875" customWidth="1"/>
    <col min="5901" max="5901" width="7.88671875" customWidth="1"/>
    <col min="5903" max="5903" width="5.109375" customWidth="1"/>
    <col min="5904" max="5904" width="11.5546875" customWidth="1"/>
    <col min="5905" max="5905" width="9.33203125" customWidth="1"/>
    <col min="5913" max="5925" width="0" hidden="1" customWidth="1"/>
    <col min="6145" max="6145" width="5.44140625" customWidth="1"/>
    <col min="6146" max="6146" width="4.44140625" customWidth="1"/>
    <col min="6147" max="6147" width="8.33203125" customWidth="1"/>
    <col min="6148" max="6148" width="7.109375" customWidth="1"/>
    <col min="6149" max="6149" width="9.33203125" customWidth="1"/>
    <col min="6150" max="6150" width="7.109375" customWidth="1"/>
    <col min="6151" max="6151" width="9.33203125" customWidth="1"/>
    <col min="6152" max="6152" width="7.109375" customWidth="1"/>
    <col min="6153" max="6153" width="10.5546875" customWidth="1"/>
    <col min="6154" max="6154" width="7.88671875" customWidth="1"/>
    <col min="6155" max="6156" width="8.5546875" customWidth="1"/>
    <col min="6157" max="6157" width="7.88671875" customWidth="1"/>
    <col min="6159" max="6159" width="5.109375" customWidth="1"/>
    <col min="6160" max="6160" width="11.5546875" customWidth="1"/>
    <col min="6161" max="6161" width="9.33203125" customWidth="1"/>
    <col min="6169" max="6181" width="0" hidden="1" customWidth="1"/>
    <col min="6401" max="6401" width="5.44140625" customWidth="1"/>
    <col min="6402" max="6402" width="4.44140625" customWidth="1"/>
    <col min="6403" max="6403" width="8.33203125" customWidth="1"/>
    <col min="6404" max="6404" width="7.109375" customWidth="1"/>
    <col min="6405" max="6405" width="9.33203125" customWidth="1"/>
    <col min="6406" max="6406" width="7.109375" customWidth="1"/>
    <col min="6407" max="6407" width="9.33203125" customWidth="1"/>
    <col min="6408" max="6408" width="7.109375" customWidth="1"/>
    <col min="6409" max="6409" width="10.5546875" customWidth="1"/>
    <col min="6410" max="6410" width="7.88671875" customWidth="1"/>
    <col min="6411" max="6412" width="8.5546875" customWidth="1"/>
    <col min="6413" max="6413" width="7.88671875" customWidth="1"/>
    <col min="6415" max="6415" width="5.109375" customWidth="1"/>
    <col min="6416" max="6416" width="11.5546875" customWidth="1"/>
    <col min="6417" max="6417" width="9.33203125" customWidth="1"/>
    <col min="6425" max="6437" width="0" hidden="1" customWidth="1"/>
    <col min="6657" max="6657" width="5.44140625" customWidth="1"/>
    <col min="6658" max="6658" width="4.44140625" customWidth="1"/>
    <col min="6659" max="6659" width="8.33203125" customWidth="1"/>
    <col min="6660" max="6660" width="7.109375" customWidth="1"/>
    <col min="6661" max="6661" width="9.33203125" customWidth="1"/>
    <col min="6662" max="6662" width="7.109375" customWidth="1"/>
    <col min="6663" max="6663" width="9.33203125" customWidth="1"/>
    <col min="6664" max="6664" width="7.109375" customWidth="1"/>
    <col min="6665" max="6665" width="10.5546875" customWidth="1"/>
    <col min="6666" max="6666" width="7.88671875" customWidth="1"/>
    <col min="6667" max="6668" width="8.5546875" customWidth="1"/>
    <col min="6669" max="6669" width="7.88671875" customWidth="1"/>
    <col min="6671" max="6671" width="5.109375" customWidth="1"/>
    <col min="6672" max="6672" width="11.5546875" customWidth="1"/>
    <col min="6673" max="6673" width="9.33203125" customWidth="1"/>
    <col min="6681" max="6693" width="0" hidden="1" customWidth="1"/>
    <col min="6913" max="6913" width="5.44140625" customWidth="1"/>
    <col min="6914" max="6914" width="4.44140625" customWidth="1"/>
    <col min="6915" max="6915" width="8.33203125" customWidth="1"/>
    <col min="6916" max="6916" width="7.109375" customWidth="1"/>
    <col min="6917" max="6917" width="9.33203125" customWidth="1"/>
    <col min="6918" max="6918" width="7.109375" customWidth="1"/>
    <col min="6919" max="6919" width="9.33203125" customWidth="1"/>
    <col min="6920" max="6920" width="7.109375" customWidth="1"/>
    <col min="6921" max="6921" width="10.5546875" customWidth="1"/>
    <col min="6922" max="6922" width="7.88671875" customWidth="1"/>
    <col min="6923" max="6924" width="8.5546875" customWidth="1"/>
    <col min="6925" max="6925" width="7.88671875" customWidth="1"/>
    <col min="6927" max="6927" width="5.109375" customWidth="1"/>
    <col min="6928" max="6928" width="11.5546875" customWidth="1"/>
    <col min="6929" max="6929" width="9.33203125" customWidth="1"/>
    <col min="6937" max="6949" width="0" hidden="1" customWidth="1"/>
    <col min="7169" max="7169" width="5.44140625" customWidth="1"/>
    <col min="7170" max="7170" width="4.44140625" customWidth="1"/>
    <col min="7171" max="7171" width="8.33203125" customWidth="1"/>
    <col min="7172" max="7172" width="7.109375" customWidth="1"/>
    <col min="7173" max="7173" width="9.33203125" customWidth="1"/>
    <col min="7174" max="7174" width="7.109375" customWidth="1"/>
    <col min="7175" max="7175" width="9.33203125" customWidth="1"/>
    <col min="7176" max="7176" width="7.109375" customWidth="1"/>
    <col min="7177" max="7177" width="10.5546875" customWidth="1"/>
    <col min="7178" max="7178" width="7.88671875" customWidth="1"/>
    <col min="7179" max="7180" width="8.5546875" customWidth="1"/>
    <col min="7181" max="7181" width="7.88671875" customWidth="1"/>
    <col min="7183" max="7183" width="5.109375" customWidth="1"/>
    <col min="7184" max="7184" width="11.5546875" customWidth="1"/>
    <col min="7185" max="7185" width="9.33203125" customWidth="1"/>
    <col min="7193" max="7205" width="0" hidden="1" customWidth="1"/>
    <col min="7425" max="7425" width="5.44140625" customWidth="1"/>
    <col min="7426" max="7426" width="4.44140625" customWidth="1"/>
    <col min="7427" max="7427" width="8.33203125" customWidth="1"/>
    <col min="7428" max="7428" width="7.109375" customWidth="1"/>
    <col min="7429" max="7429" width="9.33203125" customWidth="1"/>
    <col min="7430" max="7430" width="7.109375" customWidth="1"/>
    <col min="7431" max="7431" width="9.33203125" customWidth="1"/>
    <col min="7432" max="7432" width="7.109375" customWidth="1"/>
    <col min="7433" max="7433" width="10.5546875" customWidth="1"/>
    <col min="7434" max="7434" width="7.88671875" customWidth="1"/>
    <col min="7435" max="7436" width="8.5546875" customWidth="1"/>
    <col min="7437" max="7437" width="7.88671875" customWidth="1"/>
    <col min="7439" max="7439" width="5.109375" customWidth="1"/>
    <col min="7440" max="7440" width="11.5546875" customWidth="1"/>
    <col min="7441" max="7441" width="9.33203125" customWidth="1"/>
    <col min="7449" max="7461" width="0" hidden="1" customWidth="1"/>
    <col min="7681" max="7681" width="5.44140625" customWidth="1"/>
    <col min="7682" max="7682" width="4.44140625" customWidth="1"/>
    <col min="7683" max="7683" width="8.33203125" customWidth="1"/>
    <col min="7684" max="7684" width="7.109375" customWidth="1"/>
    <col min="7685" max="7685" width="9.33203125" customWidth="1"/>
    <col min="7686" max="7686" width="7.109375" customWidth="1"/>
    <col min="7687" max="7687" width="9.33203125" customWidth="1"/>
    <col min="7688" max="7688" width="7.109375" customWidth="1"/>
    <col min="7689" max="7689" width="10.5546875" customWidth="1"/>
    <col min="7690" max="7690" width="7.88671875" customWidth="1"/>
    <col min="7691" max="7692" width="8.5546875" customWidth="1"/>
    <col min="7693" max="7693" width="7.88671875" customWidth="1"/>
    <col min="7695" max="7695" width="5.109375" customWidth="1"/>
    <col min="7696" max="7696" width="11.5546875" customWidth="1"/>
    <col min="7697" max="7697" width="9.33203125" customWidth="1"/>
    <col min="7705" max="7717" width="0" hidden="1" customWidth="1"/>
    <col min="7937" max="7937" width="5.44140625" customWidth="1"/>
    <col min="7938" max="7938" width="4.44140625" customWidth="1"/>
    <col min="7939" max="7939" width="8.33203125" customWidth="1"/>
    <col min="7940" max="7940" width="7.109375" customWidth="1"/>
    <col min="7941" max="7941" width="9.33203125" customWidth="1"/>
    <col min="7942" max="7942" width="7.109375" customWidth="1"/>
    <col min="7943" max="7943" width="9.33203125" customWidth="1"/>
    <col min="7944" max="7944" width="7.109375" customWidth="1"/>
    <col min="7945" max="7945" width="10.5546875" customWidth="1"/>
    <col min="7946" max="7946" width="7.88671875" customWidth="1"/>
    <col min="7947" max="7948" width="8.5546875" customWidth="1"/>
    <col min="7949" max="7949" width="7.88671875" customWidth="1"/>
    <col min="7951" max="7951" width="5.109375" customWidth="1"/>
    <col min="7952" max="7952" width="11.5546875" customWidth="1"/>
    <col min="7953" max="7953" width="9.33203125" customWidth="1"/>
    <col min="7961" max="7973" width="0" hidden="1" customWidth="1"/>
    <col min="8193" max="8193" width="5.44140625" customWidth="1"/>
    <col min="8194" max="8194" width="4.44140625" customWidth="1"/>
    <col min="8195" max="8195" width="8.33203125" customWidth="1"/>
    <col min="8196" max="8196" width="7.109375" customWidth="1"/>
    <col min="8197" max="8197" width="9.33203125" customWidth="1"/>
    <col min="8198" max="8198" width="7.109375" customWidth="1"/>
    <col min="8199" max="8199" width="9.33203125" customWidth="1"/>
    <col min="8200" max="8200" width="7.109375" customWidth="1"/>
    <col min="8201" max="8201" width="10.5546875" customWidth="1"/>
    <col min="8202" max="8202" width="7.88671875" customWidth="1"/>
    <col min="8203" max="8204" width="8.5546875" customWidth="1"/>
    <col min="8205" max="8205" width="7.88671875" customWidth="1"/>
    <col min="8207" max="8207" width="5.109375" customWidth="1"/>
    <col min="8208" max="8208" width="11.5546875" customWidth="1"/>
    <col min="8209" max="8209" width="9.33203125" customWidth="1"/>
    <col min="8217" max="8229" width="0" hidden="1" customWidth="1"/>
    <col min="8449" max="8449" width="5.44140625" customWidth="1"/>
    <col min="8450" max="8450" width="4.44140625" customWidth="1"/>
    <col min="8451" max="8451" width="8.33203125" customWidth="1"/>
    <col min="8452" max="8452" width="7.109375" customWidth="1"/>
    <col min="8453" max="8453" width="9.33203125" customWidth="1"/>
    <col min="8454" max="8454" width="7.109375" customWidth="1"/>
    <col min="8455" max="8455" width="9.33203125" customWidth="1"/>
    <col min="8456" max="8456" width="7.109375" customWidth="1"/>
    <col min="8457" max="8457" width="10.5546875" customWidth="1"/>
    <col min="8458" max="8458" width="7.88671875" customWidth="1"/>
    <col min="8459" max="8460" width="8.5546875" customWidth="1"/>
    <col min="8461" max="8461" width="7.88671875" customWidth="1"/>
    <col min="8463" max="8463" width="5.109375" customWidth="1"/>
    <col min="8464" max="8464" width="11.5546875" customWidth="1"/>
    <col min="8465" max="8465" width="9.33203125" customWidth="1"/>
    <col min="8473" max="8485" width="0" hidden="1" customWidth="1"/>
    <col min="8705" max="8705" width="5.44140625" customWidth="1"/>
    <col min="8706" max="8706" width="4.44140625" customWidth="1"/>
    <col min="8707" max="8707" width="8.33203125" customWidth="1"/>
    <col min="8708" max="8708" width="7.109375" customWidth="1"/>
    <col min="8709" max="8709" width="9.33203125" customWidth="1"/>
    <col min="8710" max="8710" width="7.109375" customWidth="1"/>
    <col min="8711" max="8711" width="9.33203125" customWidth="1"/>
    <col min="8712" max="8712" width="7.109375" customWidth="1"/>
    <col min="8713" max="8713" width="10.5546875" customWidth="1"/>
    <col min="8714" max="8714" width="7.88671875" customWidth="1"/>
    <col min="8715" max="8716" width="8.5546875" customWidth="1"/>
    <col min="8717" max="8717" width="7.88671875" customWidth="1"/>
    <col min="8719" max="8719" width="5.109375" customWidth="1"/>
    <col min="8720" max="8720" width="11.5546875" customWidth="1"/>
    <col min="8721" max="8721" width="9.33203125" customWidth="1"/>
    <col min="8729" max="8741" width="0" hidden="1" customWidth="1"/>
    <col min="8961" max="8961" width="5.44140625" customWidth="1"/>
    <col min="8962" max="8962" width="4.44140625" customWidth="1"/>
    <col min="8963" max="8963" width="8.33203125" customWidth="1"/>
    <col min="8964" max="8964" width="7.109375" customWidth="1"/>
    <col min="8965" max="8965" width="9.33203125" customWidth="1"/>
    <col min="8966" max="8966" width="7.109375" customWidth="1"/>
    <col min="8967" max="8967" width="9.33203125" customWidth="1"/>
    <col min="8968" max="8968" width="7.109375" customWidth="1"/>
    <col min="8969" max="8969" width="10.5546875" customWidth="1"/>
    <col min="8970" max="8970" width="7.88671875" customWidth="1"/>
    <col min="8971" max="8972" width="8.5546875" customWidth="1"/>
    <col min="8973" max="8973" width="7.88671875" customWidth="1"/>
    <col min="8975" max="8975" width="5.109375" customWidth="1"/>
    <col min="8976" max="8976" width="11.5546875" customWidth="1"/>
    <col min="8977" max="8977" width="9.33203125" customWidth="1"/>
    <col min="8985" max="8997" width="0" hidden="1" customWidth="1"/>
    <col min="9217" max="9217" width="5.44140625" customWidth="1"/>
    <col min="9218" max="9218" width="4.44140625" customWidth="1"/>
    <col min="9219" max="9219" width="8.33203125" customWidth="1"/>
    <col min="9220" max="9220" width="7.109375" customWidth="1"/>
    <col min="9221" max="9221" width="9.33203125" customWidth="1"/>
    <col min="9222" max="9222" width="7.109375" customWidth="1"/>
    <col min="9223" max="9223" width="9.33203125" customWidth="1"/>
    <col min="9224" max="9224" width="7.109375" customWidth="1"/>
    <col min="9225" max="9225" width="10.5546875" customWidth="1"/>
    <col min="9226" max="9226" width="7.88671875" customWidth="1"/>
    <col min="9227" max="9228" width="8.5546875" customWidth="1"/>
    <col min="9229" max="9229" width="7.88671875" customWidth="1"/>
    <col min="9231" max="9231" width="5.109375" customWidth="1"/>
    <col min="9232" max="9232" width="11.5546875" customWidth="1"/>
    <col min="9233" max="9233" width="9.33203125" customWidth="1"/>
    <col min="9241" max="9253" width="0" hidden="1" customWidth="1"/>
    <col min="9473" max="9473" width="5.44140625" customWidth="1"/>
    <col min="9474" max="9474" width="4.44140625" customWidth="1"/>
    <col min="9475" max="9475" width="8.33203125" customWidth="1"/>
    <col min="9476" max="9476" width="7.109375" customWidth="1"/>
    <col min="9477" max="9477" width="9.33203125" customWidth="1"/>
    <col min="9478" max="9478" width="7.109375" customWidth="1"/>
    <col min="9479" max="9479" width="9.33203125" customWidth="1"/>
    <col min="9480" max="9480" width="7.109375" customWidth="1"/>
    <col min="9481" max="9481" width="10.5546875" customWidth="1"/>
    <col min="9482" max="9482" width="7.88671875" customWidth="1"/>
    <col min="9483" max="9484" width="8.5546875" customWidth="1"/>
    <col min="9485" max="9485" width="7.88671875" customWidth="1"/>
    <col min="9487" max="9487" width="5.109375" customWidth="1"/>
    <col min="9488" max="9488" width="11.5546875" customWidth="1"/>
    <col min="9489" max="9489" width="9.33203125" customWidth="1"/>
    <col min="9497" max="9509" width="0" hidden="1" customWidth="1"/>
    <col min="9729" max="9729" width="5.44140625" customWidth="1"/>
    <col min="9730" max="9730" width="4.44140625" customWidth="1"/>
    <col min="9731" max="9731" width="8.33203125" customWidth="1"/>
    <col min="9732" max="9732" width="7.109375" customWidth="1"/>
    <col min="9733" max="9733" width="9.33203125" customWidth="1"/>
    <col min="9734" max="9734" width="7.109375" customWidth="1"/>
    <col min="9735" max="9735" width="9.33203125" customWidth="1"/>
    <col min="9736" max="9736" width="7.109375" customWidth="1"/>
    <col min="9737" max="9737" width="10.5546875" customWidth="1"/>
    <col min="9738" max="9738" width="7.88671875" customWidth="1"/>
    <col min="9739" max="9740" width="8.5546875" customWidth="1"/>
    <col min="9741" max="9741" width="7.88671875" customWidth="1"/>
    <col min="9743" max="9743" width="5.109375" customWidth="1"/>
    <col min="9744" max="9744" width="11.5546875" customWidth="1"/>
    <col min="9745" max="9745" width="9.33203125" customWidth="1"/>
    <col min="9753" max="9765" width="0" hidden="1" customWidth="1"/>
    <col min="9985" max="9985" width="5.44140625" customWidth="1"/>
    <col min="9986" max="9986" width="4.44140625" customWidth="1"/>
    <col min="9987" max="9987" width="8.33203125" customWidth="1"/>
    <col min="9988" max="9988" width="7.109375" customWidth="1"/>
    <col min="9989" max="9989" width="9.33203125" customWidth="1"/>
    <col min="9990" max="9990" width="7.109375" customWidth="1"/>
    <col min="9991" max="9991" width="9.33203125" customWidth="1"/>
    <col min="9992" max="9992" width="7.109375" customWidth="1"/>
    <col min="9993" max="9993" width="10.5546875" customWidth="1"/>
    <col min="9994" max="9994" width="7.88671875" customWidth="1"/>
    <col min="9995" max="9996" width="8.5546875" customWidth="1"/>
    <col min="9997" max="9997" width="7.88671875" customWidth="1"/>
    <col min="9999" max="9999" width="5.109375" customWidth="1"/>
    <col min="10000" max="10000" width="11.5546875" customWidth="1"/>
    <col min="10001" max="10001" width="9.33203125" customWidth="1"/>
    <col min="10009" max="10021" width="0" hidden="1" customWidth="1"/>
    <col min="10241" max="10241" width="5.44140625" customWidth="1"/>
    <col min="10242" max="10242" width="4.44140625" customWidth="1"/>
    <col min="10243" max="10243" width="8.33203125" customWidth="1"/>
    <col min="10244" max="10244" width="7.109375" customWidth="1"/>
    <col min="10245" max="10245" width="9.33203125" customWidth="1"/>
    <col min="10246" max="10246" width="7.109375" customWidth="1"/>
    <col min="10247" max="10247" width="9.33203125" customWidth="1"/>
    <col min="10248" max="10248" width="7.109375" customWidth="1"/>
    <col min="10249" max="10249" width="10.5546875" customWidth="1"/>
    <col min="10250" max="10250" width="7.88671875" customWidth="1"/>
    <col min="10251" max="10252" width="8.5546875" customWidth="1"/>
    <col min="10253" max="10253" width="7.88671875" customWidth="1"/>
    <col min="10255" max="10255" width="5.109375" customWidth="1"/>
    <col min="10256" max="10256" width="11.5546875" customWidth="1"/>
    <col min="10257" max="10257" width="9.33203125" customWidth="1"/>
    <col min="10265" max="10277" width="0" hidden="1" customWidth="1"/>
    <col min="10497" max="10497" width="5.44140625" customWidth="1"/>
    <col min="10498" max="10498" width="4.44140625" customWidth="1"/>
    <col min="10499" max="10499" width="8.33203125" customWidth="1"/>
    <col min="10500" max="10500" width="7.109375" customWidth="1"/>
    <col min="10501" max="10501" width="9.33203125" customWidth="1"/>
    <col min="10502" max="10502" width="7.109375" customWidth="1"/>
    <col min="10503" max="10503" width="9.33203125" customWidth="1"/>
    <col min="10504" max="10504" width="7.109375" customWidth="1"/>
    <col min="10505" max="10505" width="10.5546875" customWidth="1"/>
    <col min="10506" max="10506" width="7.88671875" customWidth="1"/>
    <col min="10507" max="10508" width="8.5546875" customWidth="1"/>
    <col min="10509" max="10509" width="7.88671875" customWidth="1"/>
    <col min="10511" max="10511" width="5.109375" customWidth="1"/>
    <col min="10512" max="10512" width="11.5546875" customWidth="1"/>
    <col min="10513" max="10513" width="9.33203125" customWidth="1"/>
    <col min="10521" max="10533" width="0" hidden="1" customWidth="1"/>
    <col min="10753" max="10753" width="5.44140625" customWidth="1"/>
    <col min="10754" max="10754" width="4.44140625" customWidth="1"/>
    <col min="10755" max="10755" width="8.33203125" customWidth="1"/>
    <col min="10756" max="10756" width="7.109375" customWidth="1"/>
    <col min="10757" max="10757" width="9.33203125" customWidth="1"/>
    <col min="10758" max="10758" width="7.109375" customWidth="1"/>
    <col min="10759" max="10759" width="9.33203125" customWidth="1"/>
    <col min="10760" max="10760" width="7.109375" customWidth="1"/>
    <col min="10761" max="10761" width="10.5546875" customWidth="1"/>
    <col min="10762" max="10762" width="7.88671875" customWidth="1"/>
    <col min="10763" max="10764" width="8.5546875" customWidth="1"/>
    <col min="10765" max="10765" width="7.88671875" customWidth="1"/>
    <col min="10767" max="10767" width="5.109375" customWidth="1"/>
    <col min="10768" max="10768" width="11.5546875" customWidth="1"/>
    <col min="10769" max="10769" width="9.33203125" customWidth="1"/>
    <col min="10777" max="10789" width="0" hidden="1" customWidth="1"/>
    <col min="11009" max="11009" width="5.44140625" customWidth="1"/>
    <col min="11010" max="11010" width="4.44140625" customWidth="1"/>
    <col min="11011" max="11011" width="8.33203125" customWidth="1"/>
    <col min="11012" max="11012" width="7.109375" customWidth="1"/>
    <col min="11013" max="11013" width="9.33203125" customWidth="1"/>
    <col min="11014" max="11014" width="7.109375" customWidth="1"/>
    <col min="11015" max="11015" width="9.33203125" customWidth="1"/>
    <col min="11016" max="11016" width="7.109375" customWidth="1"/>
    <col min="11017" max="11017" width="10.5546875" customWidth="1"/>
    <col min="11018" max="11018" width="7.88671875" customWidth="1"/>
    <col min="11019" max="11020" width="8.5546875" customWidth="1"/>
    <col min="11021" max="11021" width="7.88671875" customWidth="1"/>
    <col min="11023" max="11023" width="5.109375" customWidth="1"/>
    <col min="11024" max="11024" width="11.5546875" customWidth="1"/>
    <col min="11025" max="11025" width="9.33203125" customWidth="1"/>
    <col min="11033" max="11045" width="0" hidden="1" customWidth="1"/>
    <col min="11265" max="11265" width="5.44140625" customWidth="1"/>
    <col min="11266" max="11266" width="4.44140625" customWidth="1"/>
    <col min="11267" max="11267" width="8.33203125" customWidth="1"/>
    <col min="11268" max="11268" width="7.109375" customWidth="1"/>
    <col min="11269" max="11269" width="9.33203125" customWidth="1"/>
    <col min="11270" max="11270" width="7.109375" customWidth="1"/>
    <col min="11271" max="11271" width="9.33203125" customWidth="1"/>
    <col min="11272" max="11272" width="7.109375" customWidth="1"/>
    <col min="11273" max="11273" width="10.5546875" customWidth="1"/>
    <col min="11274" max="11274" width="7.88671875" customWidth="1"/>
    <col min="11275" max="11276" width="8.5546875" customWidth="1"/>
    <col min="11277" max="11277" width="7.88671875" customWidth="1"/>
    <col min="11279" max="11279" width="5.109375" customWidth="1"/>
    <col min="11280" max="11280" width="11.5546875" customWidth="1"/>
    <col min="11281" max="11281" width="9.33203125" customWidth="1"/>
    <col min="11289" max="11301" width="0" hidden="1" customWidth="1"/>
    <col min="11521" max="11521" width="5.44140625" customWidth="1"/>
    <col min="11522" max="11522" width="4.44140625" customWidth="1"/>
    <col min="11523" max="11523" width="8.33203125" customWidth="1"/>
    <col min="11524" max="11524" width="7.109375" customWidth="1"/>
    <col min="11525" max="11525" width="9.33203125" customWidth="1"/>
    <col min="11526" max="11526" width="7.109375" customWidth="1"/>
    <col min="11527" max="11527" width="9.33203125" customWidth="1"/>
    <col min="11528" max="11528" width="7.109375" customWidth="1"/>
    <col min="11529" max="11529" width="10.5546875" customWidth="1"/>
    <col min="11530" max="11530" width="7.88671875" customWidth="1"/>
    <col min="11531" max="11532" width="8.5546875" customWidth="1"/>
    <col min="11533" max="11533" width="7.88671875" customWidth="1"/>
    <col min="11535" max="11535" width="5.109375" customWidth="1"/>
    <col min="11536" max="11536" width="11.5546875" customWidth="1"/>
    <col min="11537" max="11537" width="9.33203125" customWidth="1"/>
    <col min="11545" max="11557" width="0" hidden="1" customWidth="1"/>
    <col min="11777" max="11777" width="5.44140625" customWidth="1"/>
    <col min="11778" max="11778" width="4.44140625" customWidth="1"/>
    <col min="11779" max="11779" width="8.33203125" customWidth="1"/>
    <col min="11780" max="11780" width="7.109375" customWidth="1"/>
    <col min="11781" max="11781" width="9.33203125" customWidth="1"/>
    <col min="11782" max="11782" width="7.109375" customWidth="1"/>
    <col min="11783" max="11783" width="9.33203125" customWidth="1"/>
    <col min="11784" max="11784" width="7.109375" customWidth="1"/>
    <col min="11785" max="11785" width="10.5546875" customWidth="1"/>
    <col min="11786" max="11786" width="7.88671875" customWidth="1"/>
    <col min="11787" max="11788" width="8.5546875" customWidth="1"/>
    <col min="11789" max="11789" width="7.88671875" customWidth="1"/>
    <col min="11791" max="11791" width="5.109375" customWidth="1"/>
    <col min="11792" max="11792" width="11.5546875" customWidth="1"/>
    <col min="11793" max="11793" width="9.33203125" customWidth="1"/>
    <col min="11801" max="11813" width="0" hidden="1" customWidth="1"/>
    <col min="12033" max="12033" width="5.44140625" customWidth="1"/>
    <col min="12034" max="12034" width="4.44140625" customWidth="1"/>
    <col min="12035" max="12035" width="8.33203125" customWidth="1"/>
    <col min="12036" max="12036" width="7.109375" customWidth="1"/>
    <col min="12037" max="12037" width="9.33203125" customWidth="1"/>
    <col min="12038" max="12038" width="7.109375" customWidth="1"/>
    <col min="12039" max="12039" width="9.33203125" customWidth="1"/>
    <col min="12040" max="12040" width="7.109375" customWidth="1"/>
    <col min="12041" max="12041" width="10.5546875" customWidth="1"/>
    <col min="12042" max="12042" width="7.88671875" customWidth="1"/>
    <col min="12043" max="12044" width="8.5546875" customWidth="1"/>
    <col min="12045" max="12045" width="7.88671875" customWidth="1"/>
    <col min="12047" max="12047" width="5.109375" customWidth="1"/>
    <col min="12048" max="12048" width="11.5546875" customWidth="1"/>
    <col min="12049" max="12049" width="9.33203125" customWidth="1"/>
    <col min="12057" max="12069" width="0" hidden="1" customWidth="1"/>
    <col min="12289" max="12289" width="5.44140625" customWidth="1"/>
    <col min="12290" max="12290" width="4.44140625" customWidth="1"/>
    <col min="12291" max="12291" width="8.33203125" customWidth="1"/>
    <col min="12292" max="12292" width="7.109375" customWidth="1"/>
    <col min="12293" max="12293" width="9.33203125" customWidth="1"/>
    <col min="12294" max="12294" width="7.109375" customWidth="1"/>
    <col min="12295" max="12295" width="9.33203125" customWidth="1"/>
    <col min="12296" max="12296" width="7.109375" customWidth="1"/>
    <col min="12297" max="12297" width="10.5546875" customWidth="1"/>
    <col min="12298" max="12298" width="7.88671875" customWidth="1"/>
    <col min="12299" max="12300" width="8.5546875" customWidth="1"/>
    <col min="12301" max="12301" width="7.88671875" customWidth="1"/>
    <col min="12303" max="12303" width="5.109375" customWidth="1"/>
    <col min="12304" max="12304" width="11.5546875" customWidth="1"/>
    <col min="12305" max="12305" width="9.33203125" customWidth="1"/>
    <col min="12313" max="12325" width="0" hidden="1" customWidth="1"/>
    <col min="12545" max="12545" width="5.44140625" customWidth="1"/>
    <col min="12546" max="12546" width="4.44140625" customWidth="1"/>
    <col min="12547" max="12547" width="8.33203125" customWidth="1"/>
    <col min="12548" max="12548" width="7.109375" customWidth="1"/>
    <col min="12549" max="12549" width="9.33203125" customWidth="1"/>
    <col min="12550" max="12550" width="7.109375" customWidth="1"/>
    <col min="12551" max="12551" width="9.33203125" customWidth="1"/>
    <col min="12552" max="12552" width="7.109375" customWidth="1"/>
    <col min="12553" max="12553" width="10.5546875" customWidth="1"/>
    <col min="12554" max="12554" width="7.88671875" customWidth="1"/>
    <col min="12555" max="12556" width="8.5546875" customWidth="1"/>
    <col min="12557" max="12557" width="7.88671875" customWidth="1"/>
    <col min="12559" max="12559" width="5.109375" customWidth="1"/>
    <col min="12560" max="12560" width="11.5546875" customWidth="1"/>
    <col min="12561" max="12561" width="9.33203125" customWidth="1"/>
    <col min="12569" max="12581" width="0" hidden="1" customWidth="1"/>
    <col min="12801" max="12801" width="5.44140625" customWidth="1"/>
    <col min="12802" max="12802" width="4.44140625" customWidth="1"/>
    <col min="12803" max="12803" width="8.33203125" customWidth="1"/>
    <col min="12804" max="12804" width="7.109375" customWidth="1"/>
    <col min="12805" max="12805" width="9.33203125" customWidth="1"/>
    <col min="12806" max="12806" width="7.109375" customWidth="1"/>
    <col min="12807" max="12807" width="9.33203125" customWidth="1"/>
    <col min="12808" max="12808" width="7.109375" customWidth="1"/>
    <col min="12809" max="12809" width="10.5546875" customWidth="1"/>
    <col min="12810" max="12810" width="7.88671875" customWidth="1"/>
    <col min="12811" max="12812" width="8.5546875" customWidth="1"/>
    <col min="12813" max="12813" width="7.88671875" customWidth="1"/>
    <col min="12815" max="12815" width="5.109375" customWidth="1"/>
    <col min="12816" max="12816" width="11.5546875" customWidth="1"/>
    <col min="12817" max="12817" width="9.33203125" customWidth="1"/>
    <col min="12825" max="12837" width="0" hidden="1" customWidth="1"/>
    <col min="13057" max="13057" width="5.44140625" customWidth="1"/>
    <col min="13058" max="13058" width="4.44140625" customWidth="1"/>
    <col min="13059" max="13059" width="8.33203125" customWidth="1"/>
    <col min="13060" max="13060" width="7.109375" customWidth="1"/>
    <col min="13061" max="13061" width="9.33203125" customWidth="1"/>
    <col min="13062" max="13062" width="7.109375" customWidth="1"/>
    <col min="13063" max="13063" width="9.33203125" customWidth="1"/>
    <col min="13064" max="13064" width="7.109375" customWidth="1"/>
    <col min="13065" max="13065" width="10.5546875" customWidth="1"/>
    <col min="13066" max="13066" width="7.88671875" customWidth="1"/>
    <col min="13067" max="13068" width="8.5546875" customWidth="1"/>
    <col min="13069" max="13069" width="7.88671875" customWidth="1"/>
    <col min="13071" max="13071" width="5.109375" customWidth="1"/>
    <col min="13072" max="13072" width="11.5546875" customWidth="1"/>
    <col min="13073" max="13073" width="9.33203125" customWidth="1"/>
    <col min="13081" max="13093" width="0" hidden="1" customWidth="1"/>
    <col min="13313" max="13313" width="5.44140625" customWidth="1"/>
    <col min="13314" max="13314" width="4.44140625" customWidth="1"/>
    <col min="13315" max="13315" width="8.33203125" customWidth="1"/>
    <col min="13316" max="13316" width="7.109375" customWidth="1"/>
    <col min="13317" max="13317" width="9.33203125" customWidth="1"/>
    <col min="13318" max="13318" width="7.109375" customWidth="1"/>
    <col min="13319" max="13319" width="9.33203125" customWidth="1"/>
    <col min="13320" max="13320" width="7.109375" customWidth="1"/>
    <col min="13321" max="13321" width="10.5546875" customWidth="1"/>
    <col min="13322" max="13322" width="7.88671875" customWidth="1"/>
    <col min="13323" max="13324" width="8.5546875" customWidth="1"/>
    <col min="13325" max="13325" width="7.88671875" customWidth="1"/>
    <col min="13327" max="13327" width="5.109375" customWidth="1"/>
    <col min="13328" max="13328" width="11.5546875" customWidth="1"/>
    <col min="13329" max="13329" width="9.33203125" customWidth="1"/>
    <col min="13337" max="13349" width="0" hidden="1" customWidth="1"/>
    <col min="13569" max="13569" width="5.44140625" customWidth="1"/>
    <col min="13570" max="13570" width="4.44140625" customWidth="1"/>
    <col min="13571" max="13571" width="8.33203125" customWidth="1"/>
    <col min="13572" max="13572" width="7.109375" customWidth="1"/>
    <col min="13573" max="13573" width="9.33203125" customWidth="1"/>
    <col min="13574" max="13574" width="7.109375" customWidth="1"/>
    <col min="13575" max="13575" width="9.33203125" customWidth="1"/>
    <col min="13576" max="13576" width="7.109375" customWidth="1"/>
    <col min="13577" max="13577" width="10.5546875" customWidth="1"/>
    <col min="13578" max="13578" width="7.88671875" customWidth="1"/>
    <col min="13579" max="13580" width="8.5546875" customWidth="1"/>
    <col min="13581" max="13581" width="7.88671875" customWidth="1"/>
    <col min="13583" max="13583" width="5.109375" customWidth="1"/>
    <col min="13584" max="13584" width="11.5546875" customWidth="1"/>
    <col min="13585" max="13585" width="9.33203125" customWidth="1"/>
    <col min="13593" max="13605" width="0" hidden="1" customWidth="1"/>
    <col min="13825" max="13825" width="5.44140625" customWidth="1"/>
    <col min="13826" max="13826" width="4.44140625" customWidth="1"/>
    <col min="13827" max="13827" width="8.33203125" customWidth="1"/>
    <col min="13828" max="13828" width="7.109375" customWidth="1"/>
    <col min="13829" max="13829" width="9.33203125" customWidth="1"/>
    <col min="13830" max="13830" width="7.109375" customWidth="1"/>
    <col min="13831" max="13831" width="9.33203125" customWidth="1"/>
    <col min="13832" max="13832" width="7.109375" customWidth="1"/>
    <col min="13833" max="13833" width="10.5546875" customWidth="1"/>
    <col min="13834" max="13834" width="7.88671875" customWidth="1"/>
    <col min="13835" max="13836" width="8.5546875" customWidth="1"/>
    <col min="13837" max="13837" width="7.88671875" customWidth="1"/>
    <col min="13839" max="13839" width="5.109375" customWidth="1"/>
    <col min="13840" max="13840" width="11.5546875" customWidth="1"/>
    <col min="13841" max="13841" width="9.33203125" customWidth="1"/>
    <col min="13849" max="13861" width="0" hidden="1" customWidth="1"/>
    <col min="14081" max="14081" width="5.44140625" customWidth="1"/>
    <col min="14082" max="14082" width="4.44140625" customWidth="1"/>
    <col min="14083" max="14083" width="8.33203125" customWidth="1"/>
    <col min="14084" max="14084" width="7.109375" customWidth="1"/>
    <col min="14085" max="14085" width="9.33203125" customWidth="1"/>
    <col min="14086" max="14086" width="7.109375" customWidth="1"/>
    <col min="14087" max="14087" width="9.33203125" customWidth="1"/>
    <col min="14088" max="14088" width="7.109375" customWidth="1"/>
    <col min="14089" max="14089" width="10.5546875" customWidth="1"/>
    <col min="14090" max="14090" width="7.88671875" customWidth="1"/>
    <col min="14091" max="14092" width="8.5546875" customWidth="1"/>
    <col min="14093" max="14093" width="7.88671875" customWidth="1"/>
    <col min="14095" max="14095" width="5.109375" customWidth="1"/>
    <col min="14096" max="14096" width="11.5546875" customWidth="1"/>
    <col min="14097" max="14097" width="9.33203125" customWidth="1"/>
    <col min="14105" max="14117" width="0" hidden="1" customWidth="1"/>
    <col min="14337" max="14337" width="5.44140625" customWidth="1"/>
    <col min="14338" max="14338" width="4.44140625" customWidth="1"/>
    <col min="14339" max="14339" width="8.33203125" customWidth="1"/>
    <col min="14340" max="14340" width="7.109375" customWidth="1"/>
    <col min="14341" max="14341" width="9.33203125" customWidth="1"/>
    <col min="14342" max="14342" width="7.109375" customWidth="1"/>
    <col min="14343" max="14343" width="9.33203125" customWidth="1"/>
    <col min="14344" max="14344" width="7.109375" customWidth="1"/>
    <col min="14345" max="14345" width="10.5546875" customWidth="1"/>
    <col min="14346" max="14346" width="7.88671875" customWidth="1"/>
    <col min="14347" max="14348" width="8.5546875" customWidth="1"/>
    <col min="14349" max="14349" width="7.88671875" customWidth="1"/>
    <col min="14351" max="14351" width="5.109375" customWidth="1"/>
    <col min="14352" max="14352" width="11.5546875" customWidth="1"/>
    <col min="14353" max="14353" width="9.33203125" customWidth="1"/>
    <col min="14361" max="14373" width="0" hidden="1" customWidth="1"/>
    <col min="14593" max="14593" width="5.44140625" customWidth="1"/>
    <col min="14594" max="14594" width="4.44140625" customWidth="1"/>
    <col min="14595" max="14595" width="8.33203125" customWidth="1"/>
    <col min="14596" max="14596" width="7.109375" customWidth="1"/>
    <col min="14597" max="14597" width="9.33203125" customWidth="1"/>
    <col min="14598" max="14598" width="7.109375" customWidth="1"/>
    <col min="14599" max="14599" width="9.33203125" customWidth="1"/>
    <col min="14600" max="14600" width="7.109375" customWidth="1"/>
    <col min="14601" max="14601" width="10.5546875" customWidth="1"/>
    <col min="14602" max="14602" width="7.88671875" customWidth="1"/>
    <col min="14603" max="14604" width="8.5546875" customWidth="1"/>
    <col min="14605" max="14605" width="7.88671875" customWidth="1"/>
    <col min="14607" max="14607" width="5.109375" customWidth="1"/>
    <col min="14608" max="14608" width="11.5546875" customWidth="1"/>
    <col min="14609" max="14609" width="9.33203125" customWidth="1"/>
    <col min="14617" max="14629" width="0" hidden="1" customWidth="1"/>
    <col min="14849" max="14849" width="5.44140625" customWidth="1"/>
    <col min="14850" max="14850" width="4.44140625" customWidth="1"/>
    <col min="14851" max="14851" width="8.33203125" customWidth="1"/>
    <col min="14852" max="14852" width="7.109375" customWidth="1"/>
    <col min="14853" max="14853" width="9.33203125" customWidth="1"/>
    <col min="14854" max="14854" width="7.109375" customWidth="1"/>
    <col min="14855" max="14855" width="9.33203125" customWidth="1"/>
    <col min="14856" max="14856" width="7.109375" customWidth="1"/>
    <col min="14857" max="14857" width="10.5546875" customWidth="1"/>
    <col min="14858" max="14858" width="7.88671875" customWidth="1"/>
    <col min="14859" max="14860" width="8.5546875" customWidth="1"/>
    <col min="14861" max="14861" width="7.88671875" customWidth="1"/>
    <col min="14863" max="14863" width="5.109375" customWidth="1"/>
    <col min="14864" max="14864" width="11.5546875" customWidth="1"/>
    <col min="14865" max="14865" width="9.33203125" customWidth="1"/>
    <col min="14873" max="14885" width="0" hidden="1" customWidth="1"/>
    <col min="15105" max="15105" width="5.44140625" customWidth="1"/>
    <col min="15106" max="15106" width="4.44140625" customWidth="1"/>
    <col min="15107" max="15107" width="8.33203125" customWidth="1"/>
    <col min="15108" max="15108" width="7.109375" customWidth="1"/>
    <col min="15109" max="15109" width="9.33203125" customWidth="1"/>
    <col min="15110" max="15110" width="7.109375" customWidth="1"/>
    <col min="15111" max="15111" width="9.33203125" customWidth="1"/>
    <col min="15112" max="15112" width="7.109375" customWidth="1"/>
    <col min="15113" max="15113" width="10.5546875" customWidth="1"/>
    <col min="15114" max="15114" width="7.88671875" customWidth="1"/>
    <col min="15115" max="15116" width="8.5546875" customWidth="1"/>
    <col min="15117" max="15117" width="7.88671875" customWidth="1"/>
    <col min="15119" max="15119" width="5.109375" customWidth="1"/>
    <col min="15120" max="15120" width="11.5546875" customWidth="1"/>
    <col min="15121" max="15121" width="9.33203125" customWidth="1"/>
    <col min="15129" max="15141" width="0" hidden="1" customWidth="1"/>
    <col min="15361" max="15361" width="5.44140625" customWidth="1"/>
    <col min="15362" max="15362" width="4.44140625" customWidth="1"/>
    <col min="15363" max="15363" width="8.33203125" customWidth="1"/>
    <col min="15364" max="15364" width="7.109375" customWidth="1"/>
    <col min="15365" max="15365" width="9.33203125" customWidth="1"/>
    <col min="15366" max="15366" width="7.109375" customWidth="1"/>
    <col min="15367" max="15367" width="9.33203125" customWidth="1"/>
    <col min="15368" max="15368" width="7.109375" customWidth="1"/>
    <col min="15369" max="15369" width="10.5546875" customWidth="1"/>
    <col min="15370" max="15370" width="7.88671875" customWidth="1"/>
    <col min="15371" max="15372" width="8.5546875" customWidth="1"/>
    <col min="15373" max="15373" width="7.88671875" customWidth="1"/>
    <col min="15375" max="15375" width="5.109375" customWidth="1"/>
    <col min="15376" max="15376" width="11.5546875" customWidth="1"/>
    <col min="15377" max="15377" width="9.33203125" customWidth="1"/>
    <col min="15385" max="15397" width="0" hidden="1" customWidth="1"/>
    <col min="15617" max="15617" width="5.44140625" customWidth="1"/>
    <col min="15618" max="15618" width="4.44140625" customWidth="1"/>
    <col min="15619" max="15619" width="8.33203125" customWidth="1"/>
    <col min="15620" max="15620" width="7.109375" customWidth="1"/>
    <col min="15621" max="15621" width="9.33203125" customWidth="1"/>
    <col min="15622" max="15622" width="7.109375" customWidth="1"/>
    <col min="15623" max="15623" width="9.33203125" customWidth="1"/>
    <col min="15624" max="15624" width="7.109375" customWidth="1"/>
    <col min="15625" max="15625" width="10.5546875" customWidth="1"/>
    <col min="15626" max="15626" width="7.88671875" customWidth="1"/>
    <col min="15627" max="15628" width="8.5546875" customWidth="1"/>
    <col min="15629" max="15629" width="7.88671875" customWidth="1"/>
    <col min="15631" max="15631" width="5.109375" customWidth="1"/>
    <col min="15632" max="15632" width="11.5546875" customWidth="1"/>
    <col min="15633" max="15633" width="9.33203125" customWidth="1"/>
    <col min="15641" max="15653" width="0" hidden="1" customWidth="1"/>
    <col min="15873" max="15873" width="5.44140625" customWidth="1"/>
    <col min="15874" max="15874" width="4.44140625" customWidth="1"/>
    <col min="15875" max="15875" width="8.33203125" customWidth="1"/>
    <col min="15876" max="15876" width="7.109375" customWidth="1"/>
    <col min="15877" max="15877" width="9.33203125" customWidth="1"/>
    <col min="15878" max="15878" width="7.109375" customWidth="1"/>
    <col min="15879" max="15879" width="9.33203125" customWidth="1"/>
    <col min="15880" max="15880" width="7.109375" customWidth="1"/>
    <col min="15881" max="15881" width="10.5546875" customWidth="1"/>
    <col min="15882" max="15882" width="7.88671875" customWidth="1"/>
    <col min="15883" max="15884" width="8.5546875" customWidth="1"/>
    <col min="15885" max="15885" width="7.88671875" customWidth="1"/>
    <col min="15887" max="15887" width="5.109375" customWidth="1"/>
    <col min="15888" max="15888" width="11.5546875" customWidth="1"/>
    <col min="15889" max="15889" width="9.33203125" customWidth="1"/>
    <col min="15897" max="15909" width="0" hidden="1" customWidth="1"/>
    <col min="16129" max="16129" width="5.44140625" customWidth="1"/>
    <col min="16130" max="16130" width="4.44140625" customWidth="1"/>
    <col min="16131" max="16131" width="8.33203125" customWidth="1"/>
    <col min="16132" max="16132" width="7.109375" customWidth="1"/>
    <col min="16133" max="16133" width="9.33203125" customWidth="1"/>
    <col min="16134" max="16134" width="7.109375" customWidth="1"/>
    <col min="16135" max="16135" width="9.33203125" customWidth="1"/>
    <col min="16136" max="16136" width="7.109375" customWidth="1"/>
    <col min="16137" max="16137" width="10.5546875" customWidth="1"/>
    <col min="16138" max="16138" width="7.88671875" customWidth="1"/>
    <col min="16139" max="16140" width="8.5546875" customWidth="1"/>
    <col min="16141" max="16141" width="7.88671875" customWidth="1"/>
    <col min="16143" max="16143" width="5.109375" customWidth="1"/>
    <col min="16144" max="16144" width="11.5546875" customWidth="1"/>
    <col min="16145" max="16145" width="9.33203125" customWidth="1"/>
    <col min="16153" max="16165" width="0" hidden="1" customWidth="1"/>
  </cols>
  <sheetData>
    <row r="1" spans="1:37" ht="24.6" x14ac:dyDescent="0.25">
      <c r="A1" s="322" t="str">
        <f>[1]Altalanos!$A$6</f>
        <v>Korosztályos Budapest Csapatbajnokság 2026</v>
      </c>
      <c r="B1" s="322"/>
      <c r="C1" s="322"/>
      <c r="D1" s="322"/>
      <c r="E1" s="322"/>
      <c r="F1" s="322"/>
      <c r="G1" s="2"/>
      <c r="H1" s="5" t="s">
        <v>47</v>
      </c>
      <c r="I1" s="3"/>
      <c r="J1" s="4"/>
      <c r="L1" s="6"/>
      <c r="M1" s="7"/>
      <c r="N1" s="175"/>
      <c r="O1" s="175" t="s">
        <v>0</v>
      </c>
      <c r="P1" s="175"/>
      <c r="Q1" s="173"/>
      <c r="R1" s="175"/>
      <c r="AB1" s="10" t="e">
        <f>IF(Y5=1,CONCATENATE(VLOOKUP(Y3,AA16:AH27,2)),CONCATENATE(VLOOKUP(Y3,AA2:AK13,2)))</f>
        <v>#N/A</v>
      </c>
      <c r="AC1" s="10" t="e">
        <f>IF(Y5=1,CONCATENATE(VLOOKUP(Y3,AA16:AK27,3)),CONCATENATE(VLOOKUP(Y3,AA2:AK13,3)))</f>
        <v>#N/A</v>
      </c>
      <c r="AD1" s="10" t="e">
        <f>IF(Y5=1,CONCATENATE(VLOOKUP(Y3,AA16:AK27,4)),CONCATENATE(VLOOKUP(Y3,AA2:AK13,4)))</f>
        <v>#N/A</v>
      </c>
      <c r="AE1" s="10" t="e">
        <f>IF(Y5=1,CONCATENATE(VLOOKUP(Y3,AA16:AK27,5)),CONCATENATE(VLOOKUP(Y3,AA2:AK13,5)))</f>
        <v>#N/A</v>
      </c>
      <c r="AF1" s="10" t="e">
        <f>IF(Y5=1,CONCATENATE(VLOOKUP(Y3,AA16:AK27,6)),CONCATENATE(VLOOKUP(Y3,AA2:AK13,6)))</f>
        <v>#N/A</v>
      </c>
      <c r="AG1" s="10" t="e">
        <f>IF(Y5=1,CONCATENATE(VLOOKUP(Y3,AA16:AK27,7)),CONCATENATE(VLOOKUP(Y3,AA2:AK13,7)))</f>
        <v>#N/A</v>
      </c>
      <c r="AH1" s="10" t="e">
        <f>IF(Y5=1,CONCATENATE(VLOOKUP(Y3,AA16:AK27,8)),CONCATENATE(VLOOKUP(Y3,AA2:AK13,8)))</f>
        <v>#N/A</v>
      </c>
      <c r="AI1" s="10" t="e">
        <f>IF(Y5=1,CONCATENATE(VLOOKUP(Y3,AA16:AK27,9)),CONCATENATE(VLOOKUP(Y3,AA2:AK13,9)))</f>
        <v>#N/A</v>
      </c>
      <c r="AJ1" s="10" t="e">
        <f>IF(Y5=1,CONCATENATE(VLOOKUP(Y3,AA16:AK27,10)),CONCATENATE(VLOOKUP(Y3,AA2:AK13,10)))</f>
        <v>#N/A</v>
      </c>
      <c r="AK1" s="10" t="e">
        <f>IF(Y5=1,CONCATENATE(VLOOKUP(Y3,AA16:AK27,11)),CONCATENATE(VLOOKUP(Y3,AA2:AK13,11)))</f>
        <v>#N/A</v>
      </c>
    </row>
    <row r="2" spans="1:37" x14ac:dyDescent="0.25">
      <c r="A2" s="12" t="s">
        <v>1</v>
      </c>
      <c r="B2" s="13"/>
      <c r="C2" s="13"/>
      <c r="D2" s="13"/>
      <c r="E2" s="258" t="str">
        <f>[1]Altalanos!$C$8</f>
        <v>L12</v>
      </c>
      <c r="F2" s="13"/>
      <c r="G2" s="14"/>
      <c r="H2" s="15"/>
      <c r="I2" s="15"/>
      <c r="J2" s="16"/>
      <c r="K2" s="6"/>
      <c r="L2" s="6"/>
      <c r="M2" s="6"/>
      <c r="N2" s="184"/>
      <c r="O2" s="183"/>
      <c r="P2" s="184"/>
      <c r="Q2" s="183"/>
      <c r="R2" s="184"/>
      <c r="Y2" s="19"/>
      <c r="Z2" s="20"/>
      <c r="AA2" s="20" t="s">
        <v>2</v>
      </c>
      <c r="AB2" s="21">
        <v>150</v>
      </c>
      <c r="AC2" s="21">
        <v>120</v>
      </c>
      <c r="AD2" s="21">
        <v>100</v>
      </c>
      <c r="AE2" s="21">
        <v>80</v>
      </c>
      <c r="AF2" s="21">
        <v>70</v>
      </c>
      <c r="AG2" s="21">
        <v>60</v>
      </c>
      <c r="AH2" s="21">
        <v>55</v>
      </c>
      <c r="AI2" s="21">
        <v>50</v>
      </c>
      <c r="AJ2" s="21">
        <v>45</v>
      </c>
      <c r="AK2" s="21">
        <v>40</v>
      </c>
    </row>
    <row r="3" spans="1:37" x14ac:dyDescent="0.25">
      <c r="A3" s="23" t="s">
        <v>3</v>
      </c>
      <c r="B3" s="23"/>
      <c r="C3" s="23"/>
      <c r="D3" s="23"/>
      <c r="E3" s="23" t="s">
        <v>4</v>
      </c>
      <c r="F3" s="23"/>
      <c r="G3" s="23"/>
      <c r="H3" s="23" t="s">
        <v>5</v>
      </c>
      <c r="I3" s="23"/>
      <c r="J3" s="24"/>
      <c r="K3" s="23"/>
      <c r="L3" s="25" t="s">
        <v>6</v>
      </c>
      <c r="M3" s="23"/>
      <c r="N3" s="259"/>
      <c r="O3" s="260"/>
      <c r="P3" s="259"/>
      <c r="Q3" s="260"/>
      <c r="R3" s="261"/>
      <c r="Y3" s="20">
        <f>IF(H4="OB","A",IF(H4="IX","W",H4))</f>
        <v>0</v>
      </c>
      <c r="Z3" s="20"/>
      <c r="AA3" s="20" t="s">
        <v>8</v>
      </c>
      <c r="AB3" s="21">
        <v>120</v>
      </c>
      <c r="AC3" s="21">
        <v>90</v>
      </c>
      <c r="AD3" s="21">
        <v>65</v>
      </c>
      <c r="AE3" s="21">
        <v>55</v>
      </c>
      <c r="AF3" s="21">
        <v>50</v>
      </c>
      <c r="AG3" s="21">
        <v>45</v>
      </c>
      <c r="AH3" s="21">
        <v>40</v>
      </c>
      <c r="AI3" s="21">
        <v>35</v>
      </c>
      <c r="AJ3" s="21">
        <v>25</v>
      </c>
      <c r="AK3" s="21">
        <v>20</v>
      </c>
    </row>
    <row r="4" spans="1:37" ht="13.8" thickBot="1" x14ac:dyDescent="0.3">
      <c r="A4" s="323" t="str">
        <f>[1]Altalanos!$A$10</f>
        <v>2026-06-20 - 2026-07-02</v>
      </c>
      <c r="B4" s="323"/>
      <c r="C4" s="323"/>
      <c r="D4" s="28"/>
      <c r="E4" s="29" t="str">
        <f>[1]Altalanos!$C$10</f>
        <v>Budapest</v>
      </c>
      <c r="F4" s="29"/>
      <c r="G4" s="29"/>
      <c r="H4" s="32"/>
      <c r="I4" s="29"/>
      <c r="J4" s="31"/>
      <c r="K4" s="32"/>
      <c r="L4" s="34" t="str">
        <f>[1]Altalanos!$E$10</f>
        <v>Kovács Annamária</v>
      </c>
      <c r="M4" s="32"/>
      <c r="N4" s="262"/>
      <c r="O4" s="263"/>
      <c r="P4" s="264" t="s">
        <v>54</v>
      </c>
      <c r="Q4" s="21" t="s">
        <v>55</v>
      </c>
      <c r="R4" s="21" t="s">
        <v>56</v>
      </c>
      <c r="S4" s="265"/>
      <c r="Y4" s="20"/>
      <c r="Z4" s="20"/>
      <c r="AA4" s="20" t="s">
        <v>18</v>
      </c>
      <c r="AB4" s="21">
        <v>90</v>
      </c>
      <c r="AC4" s="21">
        <v>60</v>
      </c>
      <c r="AD4" s="21">
        <v>45</v>
      </c>
      <c r="AE4" s="21">
        <v>34</v>
      </c>
      <c r="AF4" s="21">
        <v>27</v>
      </c>
      <c r="AG4" s="21">
        <v>22</v>
      </c>
      <c r="AH4" s="21">
        <v>18</v>
      </c>
      <c r="AI4" s="21">
        <v>15</v>
      </c>
      <c r="AJ4" s="21">
        <v>12</v>
      </c>
      <c r="AK4" s="21">
        <v>9</v>
      </c>
    </row>
    <row r="5" spans="1:37" x14ac:dyDescent="0.25">
      <c r="A5" s="266"/>
      <c r="B5" s="266" t="s">
        <v>57</v>
      </c>
      <c r="C5" s="267" t="s">
        <v>58</v>
      </c>
      <c r="D5" s="266" t="s">
        <v>10</v>
      </c>
      <c r="E5" s="266" t="s">
        <v>59</v>
      </c>
      <c r="F5" s="266"/>
      <c r="G5" s="266" t="s">
        <v>60</v>
      </c>
      <c r="H5" s="266"/>
      <c r="I5" s="266" t="s">
        <v>14</v>
      </c>
      <c r="J5" s="266"/>
      <c r="K5" s="268" t="s">
        <v>61</v>
      </c>
      <c r="L5" s="268" t="s">
        <v>62</v>
      </c>
      <c r="M5" s="268" t="s">
        <v>63</v>
      </c>
      <c r="P5" s="269" t="s">
        <v>64</v>
      </c>
      <c r="Q5" s="270" t="s">
        <v>65</v>
      </c>
      <c r="R5" s="270" t="s">
        <v>66</v>
      </c>
      <c r="S5" s="265"/>
      <c r="Y5" s="20">
        <f>IF(OR([1]Altalanos!$A$8="F1",[1]Altalanos!$A$8="F2",[1]Altalanos!$A$8="N1",[1]Altalanos!$A$8="N2"),1,2)</f>
        <v>2</v>
      </c>
      <c r="Z5" s="20"/>
      <c r="AA5" s="20" t="s">
        <v>19</v>
      </c>
      <c r="AB5" s="21">
        <v>60</v>
      </c>
      <c r="AC5" s="21">
        <v>40</v>
      </c>
      <c r="AD5" s="21">
        <v>30</v>
      </c>
      <c r="AE5" s="21">
        <v>20</v>
      </c>
      <c r="AF5" s="21">
        <v>18</v>
      </c>
      <c r="AG5" s="21">
        <v>15</v>
      </c>
      <c r="AH5" s="21">
        <v>12</v>
      </c>
      <c r="AI5" s="21">
        <v>10</v>
      </c>
      <c r="AJ5" s="21">
        <v>8</v>
      </c>
      <c r="AK5" s="21">
        <v>6</v>
      </c>
    </row>
    <row r="6" spans="1:37" x14ac:dyDescent="0.25">
      <c r="A6" s="171"/>
      <c r="B6" s="171"/>
      <c r="C6" s="22"/>
      <c r="D6" s="171"/>
      <c r="E6" s="171"/>
      <c r="F6" s="171"/>
      <c r="G6" s="171"/>
      <c r="H6" s="171"/>
      <c r="I6" s="171"/>
      <c r="J6" s="171"/>
      <c r="K6" s="171"/>
      <c r="L6" s="171"/>
      <c r="M6" s="171"/>
      <c r="P6" s="271" t="s">
        <v>67</v>
      </c>
      <c r="Q6" s="272" t="s">
        <v>68</v>
      </c>
      <c r="R6" s="272" t="s">
        <v>69</v>
      </c>
      <c r="S6" s="265"/>
      <c r="Y6" s="20"/>
      <c r="Z6" s="20"/>
      <c r="AA6" s="20" t="s">
        <v>20</v>
      </c>
      <c r="AB6" s="21">
        <v>40</v>
      </c>
      <c r="AC6" s="21">
        <v>25</v>
      </c>
      <c r="AD6" s="21">
        <v>18</v>
      </c>
      <c r="AE6" s="21">
        <v>13</v>
      </c>
      <c r="AF6" s="21">
        <v>10</v>
      </c>
      <c r="AG6" s="21">
        <v>8</v>
      </c>
      <c r="AH6" s="21">
        <v>6</v>
      </c>
      <c r="AI6" s="21">
        <v>5</v>
      </c>
      <c r="AJ6" s="21">
        <v>4</v>
      </c>
      <c r="AK6" s="21">
        <v>3</v>
      </c>
    </row>
    <row r="7" spans="1:37" x14ac:dyDescent="0.25">
      <c r="A7" s="273" t="s">
        <v>2</v>
      </c>
      <c r="B7" s="274">
        <v>1</v>
      </c>
      <c r="C7" s="275">
        <f>IF($B7="","",VLOOKUP($B7,[1]L12_Lista!$A$7:$O$22,5))</f>
        <v>0</v>
      </c>
      <c r="D7" s="275">
        <f>IF($B7="","",VLOOKUP($B7,[1]L12_Lista!$A$7:$O$22,15))</f>
        <v>0</v>
      </c>
      <c r="E7" s="321" t="str">
        <f>UPPER(IF($B7="","",VLOOKUP($B7,[1]L12_Lista!$A$7:$O$22,2)))</f>
        <v>PG TENISZ</v>
      </c>
      <c r="F7" s="321"/>
      <c r="G7" s="321">
        <f>IF($B7="","",VLOOKUP($B7,[1]L12_Lista!$A$7:$O$22,3))</f>
        <v>0</v>
      </c>
      <c r="H7" s="321"/>
      <c r="I7" s="276">
        <f>IF($B7="","",VLOOKUP($B7,[1]L12_Lista!$A$7:$O$22,4))</f>
        <v>0</v>
      </c>
      <c r="J7" s="171"/>
      <c r="K7" s="277"/>
      <c r="L7" s="278" t="str">
        <f>IF(K7="","",CONCATENATE(VLOOKUP($Y$3,$AB$1:$AK$1,K7)," pont"))</f>
        <v/>
      </c>
      <c r="M7" s="279"/>
      <c r="P7" s="264" t="s">
        <v>70</v>
      </c>
      <c r="Q7" s="21" t="s">
        <v>71</v>
      </c>
      <c r="R7" s="21" t="s">
        <v>72</v>
      </c>
      <c r="Y7" s="20"/>
      <c r="Z7" s="20"/>
      <c r="AA7" s="20" t="s">
        <v>22</v>
      </c>
      <c r="AB7" s="21">
        <v>25</v>
      </c>
      <c r="AC7" s="21">
        <v>15</v>
      </c>
      <c r="AD7" s="21">
        <v>13</v>
      </c>
      <c r="AE7" s="21">
        <v>8</v>
      </c>
      <c r="AF7" s="21">
        <v>6</v>
      </c>
      <c r="AG7" s="21">
        <v>4</v>
      </c>
      <c r="AH7" s="21">
        <v>3</v>
      </c>
      <c r="AI7" s="21">
        <v>2</v>
      </c>
      <c r="AJ7" s="21">
        <v>1</v>
      </c>
      <c r="AK7" s="21">
        <v>0</v>
      </c>
    </row>
    <row r="8" spans="1:37" x14ac:dyDescent="0.25">
      <c r="A8" s="273"/>
      <c r="B8" s="280"/>
      <c r="C8" s="281"/>
      <c r="D8" s="281"/>
      <c r="E8" s="281"/>
      <c r="F8" s="281"/>
      <c r="G8" s="281"/>
      <c r="H8" s="281"/>
      <c r="I8" s="281"/>
      <c r="J8" s="171"/>
      <c r="K8" s="273"/>
      <c r="L8" s="273"/>
      <c r="M8" s="282"/>
      <c r="P8" s="269" t="s">
        <v>73</v>
      </c>
      <c r="Q8" s="270" t="s">
        <v>74</v>
      </c>
      <c r="R8" s="270" t="s">
        <v>75</v>
      </c>
      <c r="Y8" s="20"/>
      <c r="Z8" s="20"/>
      <c r="AA8" s="20" t="s">
        <v>24</v>
      </c>
      <c r="AB8" s="21">
        <v>15</v>
      </c>
      <c r="AC8" s="21">
        <v>10</v>
      </c>
      <c r="AD8" s="21">
        <v>7</v>
      </c>
      <c r="AE8" s="21">
        <v>5</v>
      </c>
      <c r="AF8" s="21">
        <v>4</v>
      </c>
      <c r="AG8" s="21">
        <v>3</v>
      </c>
      <c r="AH8" s="21">
        <v>2</v>
      </c>
      <c r="AI8" s="21">
        <v>1</v>
      </c>
      <c r="AJ8" s="21">
        <v>0</v>
      </c>
      <c r="AK8" s="21">
        <v>0</v>
      </c>
    </row>
    <row r="9" spans="1:37" x14ac:dyDescent="0.25">
      <c r="A9" s="273" t="s">
        <v>7</v>
      </c>
      <c r="B9" s="274">
        <v>2</v>
      </c>
      <c r="C9" s="275">
        <f>IF($B9="","",VLOOKUP($B9,[1]L12_Lista!$A$7:$O$22,5))</f>
        <v>0</v>
      </c>
      <c r="D9" s="275">
        <f>IF($B9="","",VLOOKUP($B9,[1]L12_Lista!$A$7:$O$22,15))</f>
        <v>0</v>
      </c>
      <c r="E9" s="321" t="str">
        <f>UPPER(IF($B9="","",VLOOKUP($B9,[1]L12_Lista!$A$7:$O$22,2)))</f>
        <v xml:space="preserve">VASAS SC </v>
      </c>
      <c r="F9" s="321"/>
      <c r="G9" s="321">
        <f>IF($B9="","",VLOOKUP($B9,[1]L12_Lista!$A$7:$O$22,3))</f>
        <v>0</v>
      </c>
      <c r="H9" s="321"/>
      <c r="I9" s="276">
        <f>IF($B9="","",VLOOKUP($B9,[1]L12_Lista!$A$7:$O$22,4))</f>
        <v>0</v>
      </c>
      <c r="J9" s="171"/>
      <c r="K9" s="277"/>
      <c r="L9" s="278"/>
      <c r="M9" s="279"/>
      <c r="Y9" s="20"/>
      <c r="Z9" s="20"/>
      <c r="AA9" s="20" t="s">
        <v>25</v>
      </c>
      <c r="AB9" s="21">
        <v>10</v>
      </c>
      <c r="AC9" s="21">
        <v>6</v>
      </c>
      <c r="AD9" s="21">
        <v>4</v>
      </c>
      <c r="AE9" s="21">
        <v>2</v>
      </c>
      <c r="AF9" s="21">
        <v>1</v>
      </c>
      <c r="AG9" s="21">
        <v>0</v>
      </c>
      <c r="AH9" s="21">
        <v>0</v>
      </c>
      <c r="AI9" s="21">
        <v>0</v>
      </c>
      <c r="AJ9" s="21">
        <v>0</v>
      </c>
      <c r="AK9" s="21">
        <v>0</v>
      </c>
    </row>
    <row r="10" spans="1:37" x14ac:dyDescent="0.25">
      <c r="A10" s="273"/>
      <c r="B10" s="280"/>
      <c r="C10" s="281"/>
      <c r="D10" s="281"/>
      <c r="E10" s="281"/>
      <c r="F10" s="281"/>
      <c r="G10" s="281"/>
      <c r="H10" s="281"/>
      <c r="I10" s="281"/>
      <c r="J10" s="171"/>
      <c r="K10" s="273"/>
      <c r="L10" s="273"/>
      <c r="M10" s="282"/>
      <c r="Y10" s="20"/>
      <c r="Z10" s="20"/>
      <c r="AA10" s="20" t="s">
        <v>26</v>
      </c>
      <c r="AB10" s="21">
        <v>6</v>
      </c>
      <c r="AC10" s="21">
        <v>3</v>
      </c>
      <c r="AD10" s="21">
        <v>2</v>
      </c>
      <c r="AE10" s="21">
        <v>1</v>
      </c>
      <c r="AF10" s="21">
        <v>0</v>
      </c>
      <c r="AG10" s="21">
        <v>0</v>
      </c>
      <c r="AH10" s="21">
        <v>0</v>
      </c>
      <c r="AI10" s="21">
        <v>0</v>
      </c>
      <c r="AJ10" s="21">
        <v>0</v>
      </c>
      <c r="AK10" s="21">
        <v>0</v>
      </c>
    </row>
    <row r="11" spans="1:37" x14ac:dyDescent="0.25">
      <c r="A11" s="273" t="s">
        <v>76</v>
      </c>
      <c r="B11" s="274">
        <v>5</v>
      </c>
      <c r="C11" s="275">
        <f>IF($B11="","",VLOOKUP($B11,[1]L12_Lista!$A$7:$O$22,5))</f>
        <v>0</v>
      </c>
      <c r="D11" s="275">
        <f>IF($B11="","",VLOOKUP($B11,[1]L12_Lista!$A$7:$O$22,15))</f>
        <v>0</v>
      </c>
      <c r="E11" s="321" t="str">
        <f>UPPER(IF($B11="","",VLOOKUP($B11,[1]L12_Lista!$A$7:$O$22,2)))</f>
        <v>KSI</v>
      </c>
      <c r="F11" s="321"/>
      <c r="G11" s="321">
        <f>IF($B11="","",VLOOKUP($B11,[1]L12_Lista!$A$7:$O$22,3))</f>
        <v>0</v>
      </c>
      <c r="H11" s="321"/>
      <c r="I11" s="276">
        <f>IF($B11="","",VLOOKUP($B11,[1]L12_Lista!$A$7:$O$22,4))</f>
        <v>0</v>
      </c>
      <c r="J11" s="171"/>
      <c r="K11" s="277" t="s">
        <v>117</v>
      </c>
      <c r="L11" s="278"/>
      <c r="M11" s="279"/>
      <c r="Y11" s="20"/>
      <c r="Z11" s="20"/>
      <c r="AA11" s="20" t="s">
        <v>27</v>
      </c>
      <c r="AB11" s="21">
        <v>3</v>
      </c>
      <c r="AC11" s="21">
        <v>2</v>
      </c>
      <c r="AD11" s="21">
        <v>1</v>
      </c>
      <c r="AE11" s="21">
        <v>0</v>
      </c>
      <c r="AF11" s="21">
        <v>0</v>
      </c>
      <c r="AG11" s="21">
        <v>0</v>
      </c>
      <c r="AH11" s="21">
        <v>0</v>
      </c>
      <c r="AI11" s="21">
        <v>0</v>
      </c>
      <c r="AJ11" s="21">
        <v>0</v>
      </c>
      <c r="AK11" s="21">
        <v>0</v>
      </c>
    </row>
    <row r="12" spans="1:37" x14ac:dyDescent="0.25">
      <c r="A12" s="273"/>
      <c r="B12" s="280"/>
      <c r="C12" s="281"/>
      <c r="D12" s="281"/>
      <c r="E12" s="281"/>
      <c r="F12" s="281"/>
      <c r="G12" s="281"/>
      <c r="H12" s="281"/>
      <c r="I12" s="281"/>
      <c r="J12" s="171"/>
      <c r="K12" s="22"/>
      <c r="L12" s="22"/>
      <c r="M12" s="282"/>
      <c r="Y12" s="20"/>
      <c r="Z12" s="20"/>
      <c r="AA12" s="20" t="s">
        <v>23</v>
      </c>
      <c r="AB12" s="283">
        <v>0</v>
      </c>
      <c r="AC12" s="283">
        <v>0</v>
      </c>
      <c r="AD12" s="283">
        <v>0</v>
      </c>
      <c r="AE12" s="283">
        <v>0</v>
      </c>
      <c r="AF12" s="283">
        <v>0</v>
      </c>
      <c r="AG12" s="283">
        <v>0</v>
      </c>
      <c r="AH12" s="283">
        <v>0</v>
      </c>
      <c r="AI12" s="283">
        <v>0</v>
      </c>
      <c r="AJ12" s="283">
        <v>0</v>
      </c>
      <c r="AK12" s="283">
        <v>0</v>
      </c>
    </row>
    <row r="13" spans="1:37" x14ac:dyDescent="0.25">
      <c r="A13" s="273" t="s">
        <v>77</v>
      </c>
      <c r="B13" s="274">
        <v>3</v>
      </c>
      <c r="C13" s="275">
        <f>IF($B13="","",VLOOKUP($B13,[1]L12_Lista!$A$7:$O$22,5))</f>
        <v>0</v>
      </c>
      <c r="D13" s="275">
        <f>IF($B13="","",VLOOKUP($B13,[1]L12_Lista!$A$7:$O$22,15))</f>
        <v>0</v>
      </c>
      <c r="E13" s="321" t="str">
        <f>UPPER(IF($B13="","",VLOOKUP($B13,[1]L12_Lista!$A$7:$O$22,2)))</f>
        <v>TENISZ MŰHELY</v>
      </c>
      <c r="F13" s="321"/>
      <c r="G13" s="321">
        <f>IF($B13="","",VLOOKUP($B13,[1]L12_Lista!$A$7:$O$22,3))</f>
        <v>0</v>
      </c>
      <c r="H13" s="321"/>
      <c r="I13" s="276">
        <f>IF($B13="","",VLOOKUP($B13,[1]L12_Lista!$A$7:$O$22,4))</f>
        <v>0</v>
      </c>
      <c r="J13" s="171"/>
      <c r="K13" s="277" t="s">
        <v>112</v>
      </c>
      <c r="L13" s="278"/>
      <c r="M13" s="279"/>
      <c r="Y13" s="20"/>
      <c r="Z13" s="20"/>
      <c r="AA13" s="20" t="s">
        <v>28</v>
      </c>
      <c r="AB13" s="283">
        <v>0</v>
      </c>
      <c r="AC13" s="283">
        <v>0</v>
      </c>
      <c r="AD13" s="283">
        <v>0</v>
      </c>
      <c r="AE13" s="283">
        <v>0</v>
      </c>
      <c r="AF13" s="283">
        <v>0</v>
      </c>
      <c r="AG13" s="283">
        <v>0</v>
      </c>
      <c r="AH13" s="283">
        <v>0</v>
      </c>
      <c r="AI13" s="283">
        <v>0</v>
      </c>
      <c r="AJ13" s="283">
        <v>0</v>
      </c>
      <c r="AK13" s="283">
        <v>0</v>
      </c>
    </row>
    <row r="14" spans="1:37" x14ac:dyDescent="0.25">
      <c r="A14" s="273"/>
      <c r="B14" s="280"/>
      <c r="C14" s="281"/>
      <c r="D14" s="281"/>
      <c r="E14" s="281"/>
      <c r="F14" s="281"/>
      <c r="G14" s="281"/>
      <c r="H14" s="281"/>
      <c r="I14" s="281"/>
      <c r="J14" s="171"/>
      <c r="K14" s="273"/>
      <c r="L14" s="273"/>
      <c r="M14" s="282"/>
      <c r="Y14" s="20"/>
      <c r="Z14" s="20"/>
      <c r="AA14" s="20"/>
      <c r="AB14" s="20"/>
      <c r="AC14" s="20"/>
      <c r="AD14" s="20"/>
      <c r="AE14" s="20"/>
      <c r="AF14" s="20"/>
      <c r="AG14" s="20"/>
      <c r="AH14" s="20"/>
      <c r="AI14" s="20"/>
      <c r="AJ14" s="20"/>
      <c r="AK14" s="20"/>
    </row>
    <row r="15" spans="1:37" x14ac:dyDescent="0.25">
      <c r="A15" s="273" t="s">
        <v>78</v>
      </c>
      <c r="B15" s="274">
        <v>4</v>
      </c>
      <c r="C15" s="275">
        <f>IF($B15="","",VLOOKUP($B15,[1]L12_Lista!$A$7:$O$22,5))</f>
        <v>0</v>
      </c>
      <c r="D15" s="275">
        <f>IF($B15="","",VLOOKUP($B15,[1]L12_Lista!$A$7:$O$22,15))</f>
        <v>0</v>
      </c>
      <c r="E15" s="321" t="str">
        <f>UPPER(IF($B15="","",VLOOKUP($B15,[1]L12_Lista!$A$7:$O$22,2)))</f>
        <v>BUDAPESTI HONVÉD SE</v>
      </c>
      <c r="F15" s="321"/>
      <c r="G15" s="321">
        <f>IF($B15="","",VLOOKUP($B15,[1]L12_Lista!$A$7:$O$22,3))</f>
        <v>0</v>
      </c>
      <c r="H15" s="321"/>
      <c r="I15" s="276">
        <f>IF($B15="","",VLOOKUP($B15,[1]L12_Lista!$A$7:$O$22,4))</f>
        <v>0</v>
      </c>
      <c r="J15" s="171"/>
      <c r="K15" s="277" t="s">
        <v>124</v>
      </c>
      <c r="L15" s="278"/>
      <c r="M15" s="279"/>
      <c r="Y15" s="20"/>
      <c r="Z15" s="20"/>
      <c r="AA15" s="20"/>
      <c r="AB15" s="20"/>
      <c r="AC15" s="20"/>
      <c r="AD15" s="20"/>
      <c r="AE15" s="20"/>
      <c r="AF15" s="20"/>
      <c r="AG15" s="20"/>
      <c r="AH15" s="20"/>
      <c r="AI15" s="20"/>
      <c r="AJ15" s="20"/>
      <c r="AK15" s="20"/>
    </row>
    <row r="16" spans="1:37" x14ac:dyDescent="0.25">
      <c r="A16" s="171"/>
      <c r="B16" s="171"/>
      <c r="C16" s="171"/>
      <c r="D16" s="171"/>
      <c r="E16" s="171"/>
      <c r="F16" s="171"/>
      <c r="G16" s="171"/>
      <c r="H16" s="171"/>
      <c r="I16" s="171"/>
      <c r="J16" s="171"/>
      <c r="K16" s="171"/>
      <c r="L16" s="171"/>
      <c r="M16" s="171"/>
      <c r="Y16" s="20"/>
      <c r="Z16" s="20"/>
      <c r="AA16" s="20" t="s">
        <v>2</v>
      </c>
      <c r="AB16" s="20">
        <v>300</v>
      </c>
      <c r="AC16" s="20">
        <v>250</v>
      </c>
      <c r="AD16" s="20">
        <v>220</v>
      </c>
      <c r="AE16" s="20">
        <v>180</v>
      </c>
      <c r="AF16" s="20">
        <v>160</v>
      </c>
      <c r="AG16" s="20">
        <v>150</v>
      </c>
      <c r="AH16" s="20">
        <v>140</v>
      </c>
      <c r="AI16" s="20">
        <v>130</v>
      </c>
      <c r="AJ16" s="20">
        <v>120</v>
      </c>
      <c r="AK16" s="20">
        <v>110</v>
      </c>
    </row>
    <row r="17" spans="1:37" x14ac:dyDescent="0.25">
      <c r="A17" s="171"/>
      <c r="B17" s="171"/>
      <c r="C17" s="171"/>
      <c r="D17" s="171"/>
      <c r="E17" s="171"/>
      <c r="F17" s="171"/>
      <c r="G17" s="171"/>
      <c r="H17" s="171"/>
      <c r="I17" s="171"/>
      <c r="J17" s="171"/>
      <c r="K17" s="171"/>
      <c r="L17" s="171"/>
      <c r="M17" s="171"/>
      <c r="Y17" s="20"/>
      <c r="Z17" s="20"/>
      <c r="AA17" s="20" t="s">
        <v>8</v>
      </c>
      <c r="AB17" s="20">
        <v>250</v>
      </c>
      <c r="AC17" s="20">
        <v>200</v>
      </c>
      <c r="AD17" s="20">
        <v>160</v>
      </c>
      <c r="AE17" s="20">
        <v>140</v>
      </c>
      <c r="AF17" s="20">
        <v>120</v>
      </c>
      <c r="AG17" s="20">
        <v>110</v>
      </c>
      <c r="AH17" s="20">
        <v>100</v>
      </c>
      <c r="AI17" s="20">
        <v>90</v>
      </c>
      <c r="AJ17" s="20">
        <v>80</v>
      </c>
      <c r="AK17" s="20">
        <v>70</v>
      </c>
    </row>
    <row r="18" spans="1:37" ht="18.75" customHeight="1" x14ac:dyDescent="0.25">
      <c r="A18" s="171"/>
      <c r="B18" s="319"/>
      <c r="C18" s="319"/>
      <c r="D18" s="320" t="str">
        <f>E7</f>
        <v>PG TENISZ</v>
      </c>
      <c r="E18" s="320"/>
      <c r="F18" s="320" t="str">
        <f>E9</f>
        <v xml:space="preserve">VASAS SC </v>
      </c>
      <c r="G18" s="320"/>
      <c r="H18" s="320" t="str">
        <f>E11</f>
        <v>KSI</v>
      </c>
      <c r="I18" s="320"/>
      <c r="J18" s="320" t="str">
        <f>E13</f>
        <v>TENISZ MŰHELY</v>
      </c>
      <c r="K18" s="320"/>
      <c r="L18" s="320" t="str">
        <f>E15</f>
        <v>BUDAPESTI HONVÉD SE</v>
      </c>
      <c r="M18" s="320"/>
      <c r="Y18" s="20"/>
      <c r="Z18" s="20"/>
      <c r="AA18" s="20" t="s">
        <v>18</v>
      </c>
      <c r="AB18" s="20">
        <v>200</v>
      </c>
      <c r="AC18" s="20">
        <v>150</v>
      </c>
      <c r="AD18" s="20">
        <v>130</v>
      </c>
      <c r="AE18" s="20">
        <v>110</v>
      </c>
      <c r="AF18" s="20">
        <v>95</v>
      </c>
      <c r="AG18" s="20">
        <v>80</v>
      </c>
      <c r="AH18" s="20">
        <v>70</v>
      </c>
      <c r="AI18" s="20">
        <v>60</v>
      </c>
      <c r="AJ18" s="20">
        <v>55</v>
      </c>
      <c r="AK18" s="20">
        <v>50</v>
      </c>
    </row>
    <row r="19" spans="1:37" ht="18.75" customHeight="1" x14ac:dyDescent="0.25">
      <c r="A19" s="284" t="s">
        <v>2</v>
      </c>
      <c r="B19" s="315" t="str">
        <f>E7</f>
        <v>PG TENISZ</v>
      </c>
      <c r="C19" s="315"/>
      <c r="D19" s="318"/>
      <c r="E19" s="318"/>
      <c r="F19" s="316"/>
      <c r="G19" s="316"/>
      <c r="H19" s="316" t="s">
        <v>90</v>
      </c>
      <c r="I19" s="316"/>
      <c r="J19" s="317" t="s">
        <v>88</v>
      </c>
      <c r="K19" s="317"/>
      <c r="L19" s="317" t="s">
        <v>90</v>
      </c>
      <c r="M19" s="317"/>
      <c r="Y19" s="20"/>
      <c r="Z19" s="20"/>
      <c r="AA19" s="20" t="s">
        <v>19</v>
      </c>
      <c r="AB19" s="20">
        <v>150</v>
      </c>
      <c r="AC19" s="20">
        <v>120</v>
      </c>
      <c r="AD19" s="20">
        <v>100</v>
      </c>
      <c r="AE19" s="20">
        <v>80</v>
      </c>
      <c r="AF19" s="20">
        <v>70</v>
      </c>
      <c r="AG19" s="20">
        <v>60</v>
      </c>
      <c r="AH19" s="20">
        <v>55</v>
      </c>
      <c r="AI19" s="20">
        <v>50</v>
      </c>
      <c r="AJ19" s="20">
        <v>45</v>
      </c>
      <c r="AK19" s="20">
        <v>40</v>
      </c>
    </row>
    <row r="20" spans="1:37" ht="18.75" customHeight="1" x14ac:dyDescent="0.25">
      <c r="A20" s="284" t="s">
        <v>7</v>
      </c>
      <c r="B20" s="315" t="str">
        <f>E9</f>
        <v xml:space="preserve">VASAS SC </v>
      </c>
      <c r="C20" s="315"/>
      <c r="D20" s="316"/>
      <c r="E20" s="316"/>
      <c r="F20" s="318"/>
      <c r="G20" s="318"/>
      <c r="H20" s="316" t="s">
        <v>88</v>
      </c>
      <c r="I20" s="316"/>
      <c r="J20" s="316" t="s">
        <v>89</v>
      </c>
      <c r="K20" s="316"/>
      <c r="L20" s="317" t="s">
        <v>88</v>
      </c>
      <c r="M20" s="317"/>
      <c r="Y20" s="20"/>
      <c r="Z20" s="20"/>
      <c r="AA20" s="20" t="s">
        <v>20</v>
      </c>
      <c r="AB20" s="20">
        <v>120</v>
      </c>
      <c r="AC20" s="20">
        <v>90</v>
      </c>
      <c r="AD20" s="20">
        <v>65</v>
      </c>
      <c r="AE20" s="20">
        <v>55</v>
      </c>
      <c r="AF20" s="20">
        <v>50</v>
      </c>
      <c r="AG20" s="20">
        <v>45</v>
      </c>
      <c r="AH20" s="20">
        <v>40</v>
      </c>
      <c r="AI20" s="20">
        <v>35</v>
      </c>
      <c r="AJ20" s="20">
        <v>25</v>
      </c>
      <c r="AK20" s="20">
        <v>20</v>
      </c>
    </row>
    <row r="21" spans="1:37" ht="18.75" customHeight="1" x14ac:dyDescent="0.25">
      <c r="A21" s="284" t="s">
        <v>76</v>
      </c>
      <c r="B21" s="315" t="str">
        <f>E11</f>
        <v>KSI</v>
      </c>
      <c r="C21" s="315"/>
      <c r="D21" s="316" t="s">
        <v>121</v>
      </c>
      <c r="E21" s="316"/>
      <c r="F21" s="316" t="s">
        <v>102</v>
      </c>
      <c r="G21" s="316"/>
      <c r="H21" s="318"/>
      <c r="I21" s="318"/>
      <c r="J21" s="316" t="s">
        <v>121</v>
      </c>
      <c r="K21" s="316"/>
      <c r="L21" s="316" t="s">
        <v>89</v>
      </c>
      <c r="M21" s="316"/>
      <c r="Y21" s="20"/>
      <c r="Z21" s="20"/>
      <c r="AA21" s="20" t="s">
        <v>22</v>
      </c>
      <c r="AB21" s="20">
        <v>90</v>
      </c>
      <c r="AC21" s="20">
        <v>60</v>
      </c>
      <c r="AD21" s="20">
        <v>45</v>
      </c>
      <c r="AE21" s="20">
        <v>34</v>
      </c>
      <c r="AF21" s="20">
        <v>27</v>
      </c>
      <c r="AG21" s="20">
        <v>22</v>
      </c>
      <c r="AH21" s="20">
        <v>18</v>
      </c>
      <c r="AI21" s="20">
        <v>15</v>
      </c>
      <c r="AJ21" s="20">
        <v>12</v>
      </c>
      <c r="AK21" s="20">
        <v>9</v>
      </c>
    </row>
    <row r="22" spans="1:37" ht="18.75" customHeight="1" x14ac:dyDescent="0.25">
      <c r="A22" s="284" t="s">
        <v>77</v>
      </c>
      <c r="B22" s="315" t="str">
        <f>E13</f>
        <v>TENISZ MŰHELY</v>
      </c>
      <c r="C22" s="315"/>
      <c r="D22" s="316" t="s">
        <v>102</v>
      </c>
      <c r="E22" s="316"/>
      <c r="F22" s="316" t="s">
        <v>122</v>
      </c>
      <c r="G22" s="316"/>
      <c r="H22" s="317" t="s">
        <v>90</v>
      </c>
      <c r="I22" s="317"/>
      <c r="J22" s="318"/>
      <c r="K22" s="318"/>
      <c r="L22" s="316" t="s">
        <v>88</v>
      </c>
      <c r="M22" s="316"/>
      <c r="Y22" s="20"/>
      <c r="Z22" s="20"/>
      <c r="AA22" s="20" t="s">
        <v>24</v>
      </c>
      <c r="AB22" s="20">
        <v>60</v>
      </c>
      <c r="AC22" s="20">
        <v>40</v>
      </c>
      <c r="AD22" s="20">
        <v>30</v>
      </c>
      <c r="AE22" s="20">
        <v>20</v>
      </c>
      <c r="AF22" s="20">
        <v>18</v>
      </c>
      <c r="AG22" s="20">
        <v>15</v>
      </c>
      <c r="AH22" s="20">
        <v>12</v>
      </c>
      <c r="AI22" s="20">
        <v>10</v>
      </c>
      <c r="AJ22" s="20">
        <v>8</v>
      </c>
      <c r="AK22" s="20">
        <v>6</v>
      </c>
    </row>
    <row r="23" spans="1:37" ht="18.75" customHeight="1" x14ac:dyDescent="0.25">
      <c r="A23" s="284" t="s">
        <v>78</v>
      </c>
      <c r="B23" s="315" t="str">
        <f>E15</f>
        <v>BUDAPESTI HONVÉD SE</v>
      </c>
      <c r="C23" s="315"/>
      <c r="D23" s="316" t="s">
        <v>121</v>
      </c>
      <c r="E23" s="316"/>
      <c r="F23" s="316" t="s">
        <v>102</v>
      </c>
      <c r="G23" s="316"/>
      <c r="H23" s="317" t="s">
        <v>122</v>
      </c>
      <c r="I23" s="317"/>
      <c r="J23" s="317" t="s">
        <v>102</v>
      </c>
      <c r="K23" s="317"/>
      <c r="L23" s="318"/>
      <c r="M23" s="318"/>
      <c r="Y23" s="20"/>
      <c r="Z23" s="20"/>
      <c r="AA23" s="20" t="s">
        <v>25</v>
      </c>
      <c r="AB23" s="20">
        <v>40</v>
      </c>
      <c r="AC23" s="20">
        <v>25</v>
      </c>
      <c r="AD23" s="20">
        <v>18</v>
      </c>
      <c r="AE23" s="20">
        <v>13</v>
      </c>
      <c r="AF23" s="20">
        <v>8</v>
      </c>
      <c r="AG23" s="20">
        <v>7</v>
      </c>
      <c r="AH23" s="20">
        <v>6</v>
      </c>
      <c r="AI23" s="20">
        <v>5</v>
      </c>
      <c r="AJ23" s="20">
        <v>4</v>
      </c>
      <c r="AK23" s="20">
        <v>3</v>
      </c>
    </row>
    <row r="24" spans="1:37" x14ac:dyDescent="0.25">
      <c r="A24" s="171"/>
      <c r="B24" s="171"/>
      <c r="C24" s="171"/>
      <c r="D24" s="171"/>
      <c r="E24" s="171"/>
      <c r="F24" s="171"/>
      <c r="G24" s="171"/>
      <c r="H24" s="171"/>
      <c r="I24" s="171"/>
      <c r="J24" s="171"/>
      <c r="K24" s="171"/>
      <c r="L24" s="171"/>
      <c r="M24" s="171"/>
      <c r="Y24" s="20"/>
      <c r="Z24" s="20"/>
      <c r="AA24" s="20" t="s">
        <v>26</v>
      </c>
      <c r="AB24" s="20">
        <v>25</v>
      </c>
      <c r="AC24" s="20">
        <v>15</v>
      </c>
      <c r="AD24" s="20">
        <v>13</v>
      </c>
      <c r="AE24" s="20">
        <v>7</v>
      </c>
      <c r="AF24" s="20">
        <v>6</v>
      </c>
      <c r="AG24" s="20">
        <v>5</v>
      </c>
      <c r="AH24" s="20">
        <v>4</v>
      </c>
      <c r="AI24" s="20">
        <v>3</v>
      </c>
      <c r="AJ24" s="20">
        <v>2</v>
      </c>
      <c r="AK24" s="20">
        <v>1</v>
      </c>
    </row>
    <row r="25" spans="1:37" x14ac:dyDescent="0.25">
      <c r="A25" s="171"/>
      <c r="B25" s="171"/>
      <c r="C25" s="171"/>
      <c r="D25" s="171"/>
      <c r="E25" s="171"/>
      <c r="F25" s="171"/>
      <c r="G25" s="171"/>
      <c r="H25" s="171"/>
      <c r="I25" s="171"/>
      <c r="J25" s="171"/>
      <c r="K25" s="171"/>
      <c r="L25" s="171"/>
      <c r="M25" s="171"/>
      <c r="Y25" s="20"/>
      <c r="Z25" s="20"/>
      <c r="AA25" s="20" t="s">
        <v>27</v>
      </c>
      <c r="AB25" s="20">
        <v>15</v>
      </c>
      <c r="AC25" s="20">
        <v>10</v>
      </c>
      <c r="AD25" s="20">
        <v>8</v>
      </c>
      <c r="AE25" s="20">
        <v>4</v>
      </c>
      <c r="AF25" s="20">
        <v>3</v>
      </c>
      <c r="AG25" s="20">
        <v>2</v>
      </c>
      <c r="AH25" s="20">
        <v>1</v>
      </c>
      <c r="AI25" s="20">
        <v>0</v>
      </c>
      <c r="AJ25" s="20">
        <v>0</v>
      </c>
      <c r="AK25" s="20">
        <v>0</v>
      </c>
    </row>
    <row r="26" spans="1:37" x14ac:dyDescent="0.25">
      <c r="A26" s="171"/>
      <c r="B26" s="171"/>
      <c r="C26" s="171"/>
      <c r="D26" s="171"/>
      <c r="E26" s="171"/>
      <c r="F26" s="171"/>
      <c r="G26" s="171"/>
      <c r="H26" s="171"/>
      <c r="I26" s="171"/>
      <c r="J26" s="171"/>
      <c r="K26" s="171"/>
      <c r="L26" s="171"/>
      <c r="M26" s="171"/>
      <c r="Y26" s="20"/>
      <c r="Z26" s="20"/>
      <c r="AA26" s="20" t="s">
        <v>23</v>
      </c>
      <c r="AB26" s="20">
        <v>10</v>
      </c>
      <c r="AC26" s="20">
        <v>6</v>
      </c>
      <c r="AD26" s="20">
        <v>4</v>
      </c>
      <c r="AE26" s="20">
        <v>2</v>
      </c>
      <c r="AF26" s="20">
        <v>1</v>
      </c>
      <c r="AG26" s="20">
        <v>0</v>
      </c>
      <c r="AH26" s="20">
        <v>0</v>
      </c>
      <c r="AI26" s="20">
        <v>0</v>
      </c>
      <c r="AJ26" s="20">
        <v>0</v>
      </c>
      <c r="AK26" s="20">
        <v>0</v>
      </c>
    </row>
    <row r="27" spans="1:37" x14ac:dyDescent="0.25">
      <c r="A27" s="171"/>
      <c r="B27" s="171"/>
      <c r="C27" s="171"/>
      <c r="D27" s="171"/>
      <c r="E27" s="171"/>
      <c r="F27" s="171"/>
      <c r="G27" s="171"/>
      <c r="H27" s="171"/>
      <c r="I27" s="171"/>
      <c r="J27" s="171"/>
      <c r="K27" s="171"/>
      <c r="L27" s="171"/>
      <c r="M27" s="171"/>
      <c r="Y27" s="20"/>
      <c r="Z27" s="20"/>
      <c r="AA27" s="20" t="s">
        <v>28</v>
      </c>
      <c r="AB27" s="20">
        <v>3</v>
      </c>
      <c r="AC27" s="20">
        <v>2</v>
      </c>
      <c r="AD27" s="20">
        <v>1</v>
      </c>
      <c r="AE27" s="20">
        <v>0</v>
      </c>
      <c r="AF27" s="20">
        <v>0</v>
      </c>
      <c r="AG27" s="20">
        <v>0</v>
      </c>
      <c r="AH27" s="20">
        <v>0</v>
      </c>
      <c r="AI27" s="20">
        <v>0</v>
      </c>
      <c r="AJ27" s="20">
        <v>0</v>
      </c>
      <c r="AK27" s="20">
        <v>0</v>
      </c>
    </row>
    <row r="28" spans="1:37" x14ac:dyDescent="0.25">
      <c r="A28" s="171"/>
      <c r="B28" s="171"/>
      <c r="C28" s="171"/>
      <c r="D28" s="171"/>
      <c r="E28" s="171"/>
      <c r="F28" s="171"/>
      <c r="G28" s="171"/>
      <c r="H28" s="171"/>
      <c r="I28" s="171"/>
      <c r="J28" s="171"/>
      <c r="K28" s="171"/>
      <c r="L28" s="171"/>
      <c r="M28" s="171"/>
    </row>
    <row r="29" spans="1:37" x14ac:dyDescent="0.25">
      <c r="A29" s="171"/>
      <c r="B29" s="171"/>
      <c r="C29" s="171"/>
      <c r="D29" s="171"/>
      <c r="E29" s="171"/>
      <c r="F29" s="171"/>
      <c r="G29" s="171"/>
      <c r="H29" s="171"/>
      <c r="I29" s="171"/>
      <c r="J29" s="171"/>
      <c r="K29" s="171"/>
      <c r="L29" s="171"/>
      <c r="M29" s="171"/>
    </row>
    <row r="30" spans="1:37" x14ac:dyDescent="0.25">
      <c r="A30" s="171"/>
      <c r="B30" s="171"/>
      <c r="C30" s="171"/>
      <c r="D30" s="171"/>
      <c r="E30" s="171"/>
      <c r="F30" s="171"/>
      <c r="G30" s="171"/>
      <c r="H30" s="171"/>
      <c r="I30" s="171"/>
      <c r="J30" s="171"/>
      <c r="K30" s="171"/>
      <c r="L30" s="171"/>
      <c r="M30" s="171"/>
    </row>
    <row r="31" spans="1:37" x14ac:dyDescent="0.25">
      <c r="A31" s="171"/>
      <c r="B31" s="171"/>
      <c r="C31" s="171"/>
      <c r="D31" s="171"/>
      <c r="E31" s="171"/>
      <c r="F31" s="171"/>
      <c r="G31" s="171"/>
      <c r="H31" s="171"/>
      <c r="I31" s="171"/>
      <c r="J31" s="171"/>
      <c r="K31" s="171"/>
      <c r="L31" s="171"/>
      <c r="M31" s="171"/>
    </row>
    <row r="32" spans="1:37" x14ac:dyDescent="0.25">
      <c r="A32" s="171"/>
      <c r="B32" s="171"/>
      <c r="C32" s="171"/>
      <c r="D32" s="171"/>
      <c r="E32" s="171"/>
      <c r="F32" s="171"/>
      <c r="G32" s="171"/>
      <c r="H32" s="171"/>
      <c r="I32" s="171"/>
      <c r="J32" s="171"/>
      <c r="K32" s="171"/>
      <c r="L32" s="285"/>
      <c r="M32" s="171"/>
    </row>
    <row r="33" spans="1:18" x14ac:dyDescent="0.25">
      <c r="A33" s="114" t="s">
        <v>10</v>
      </c>
      <c r="B33" s="115"/>
      <c r="C33" s="116"/>
      <c r="D33" s="286" t="s">
        <v>29</v>
      </c>
      <c r="E33" s="287" t="s">
        <v>30</v>
      </c>
      <c r="F33" s="288"/>
      <c r="G33" s="286" t="s">
        <v>29</v>
      </c>
      <c r="H33" s="287" t="s">
        <v>31</v>
      </c>
      <c r="I33" s="289"/>
      <c r="J33" s="287" t="s">
        <v>32</v>
      </c>
      <c r="K33" s="290" t="s">
        <v>33</v>
      </c>
      <c r="L33" s="266"/>
      <c r="M33" s="288"/>
      <c r="P33" s="291"/>
      <c r="Q33" s="291"/>
      <c r="R33" s="292"/>
    </row>
    <row r="34" spans="1:18" x14ac:dyDescent="0.25">
      <c r="A34" s="129" t="s">
        <v>34</v>
      </c>
      <c r="B34" s="130"/>
      <c r="C34" s="132"/>
      <c r="D34" s="293"/>
      <c r="E34" s="313"/>
      <c r="F34" s="313"/>
      <c r="G34" s="294" t="s">
        <v>35</v>
      </c>
      <c r="H34" s="130"/>
      <c r="I34" s="295"/>
      <c r="J34" s="296"/>
      <c r="K34" s="139" t="s">
        <v>36</v>
      </c>
      <c r="L34" s="297"/>
      <c r="M34" s="298"/>
      <c r="P34" s="299"/>
      <c r="Q34" s="299"/>
      <c r="R34" s="244"/>
    </row>
    <row r="35" spans="1:18" x14ac:dyDescent="0.25">
      <c r="A35" s="141" t="s">
        <v>37</v>
      </c>
      <c r="B35" s="142"/>
      <c r="C35" s="144"/>
      <c r="D35" s="300"/>
      <c r="E35" s="314"/>
      <c r="F35" s="314"/>
      <c r="G35" s="301" t="s">
        <v>38</v>
      </c>
      <c r="H35" s="136"/>
      <c r="I35" s="137"/>
      <c r="J35" s="134"/>
      <c r="K35" s="302"/>
      <c r="L35" s="285"/>
      <c r="M35" s="303"/>
      <c r="P35" s="244"/>
      <c r="Q35" s="243"/>
      <c r="R35" s="244"/>
    </row>
    <row r="36" spans="1:18" x14ac:dyDescent="0.25">
      <c r="A36" s="148"/>
      <c r="B36" s="149"/>
      <c r="C36" s="151"/>
      <c r="D36" s="300"/>
      <c r="E36" s="127"/>
      <c r="F36" s="171"/>
      <c r="G36" s="301" t="s">
        <v>39</v>
      </c>
      <c r="H36" s="136"/>
      <c r="I36" s="137"/>
      <c r="J36" s="134"/>
      <c r="K36" s="139" t="s">
        <v>40</v>
      </c>
      <c r="L36" s="297"/>
      <c r="M36" s="298"/>
      <c r="P36" s="299"/>
      <c r="Q36" s="299"/>
      <c r="R36" s="244"/>
    </row>
    <row r="37" spans="1:18" x14ac:dyDescent="0.25">
      <c r="A37" s="152"/>
      <c r="B37" s="37"/>
      <c r="C37" s="153"/>
      <c r="D37" s="300"/>
      <c r="E37" s="127"/>
      <c r="F37" s="171"/>
      <c r="G37" s="301" t="s">
        <v>41</v>
      </c>
      <c r="H37" s="136"/>
      <c r="I37" s="137"/>
      <c r="J37" s="134"/>
      <c r="K37" s="304"/>
      <c r="L37" s="171"/>
      <c r="M37" s="305"/>
      <c r="P37" s="244"/>
      <c r="Q37" s="243"/>
      <c r="R37" s="244"/>
    </row>
    <row r="38" spans="1:18" x14ac:dyDescent="0.25">
      <c r="A38" s="154"/>
      <c r="B38" s="155"/>
      <c r="C38" s="156"/>
      <c r="D38" s="300"/>
      <c r="E38" s="127"/>
      <c r="F38" s="171"/>
      <c r="G38" s="301" t="s">
        <v>42</v>
      </c>
      <c r="H38" s="136"/>
      <c r="I38" s="137"/>
      <c r="J38" s="134"/>
      <c r="K38" s="141"/>
      <c r="L38" s="285"/>
      <c r="M38" s="303"/>
      <c r="P38" s="244"/>
      <c r="Q38" s="243"/>
      <c r="R38" s="244"/>
    </row>
    <row r="39" spans="1:18" x14ac:dyDescent="0.25">
      <c r="A39" s="157"/>
      <c r="B39" s="158"/>
      <c r="C39" s="153"/>
      <c r="D39" s="300"/>
      <c r="E39" s="127"/>
      <c r="F39" s="171"/>
      <c r="G39" s="301" t="s">
        <v>43</v>
      </c>
      <c r="H39" s="136"/>
      <c r="I39" s="137"/>
      <c r="J39" s="134"/>
      <c r="K39" s="139" t="s">
        <v>44</v>
      </c>
      <c r="L39" s="297"/>
      <c r="M39" s="298"/>
      <c r="P39" s="299"/>
      <c r="Q39" s="299"/>
      <c r="R39" s="244"/>
    </row>
    <row r="40" spans="1:18" x14ac:dyDescent="0.25">
      <c r="A40" s="157"/>
      <c r="B40" s="158"/>
      <c r="C40" s="160"/>
      <c r="D40" s="300"/>
      <c r="E40" s="127"/>
      <c r="F40" s="171"/>
      <c r="G40" s="301" t="s">
        <v>45</v>
      </c>
      <c r="H40" s="136"/>
      <c r="I40" s="137"/>
      <c r="J40" s="134"/>
      <c r="K40" s="304"/>
      <c r="L40" s="171"/>
      <c r="M40" s="305"/>
      <c r="P40" s="244"/>
      <c r="Q40" s="243"/>
      <c r="R40" s="244"/>
    </row>
    <row r="41" spans="1:18" x14ac:dyDescent="0.25">
      <c r="A41" s="161"/>
      <c r="B41" s="162"/>
      <c r="C41" s="164"/>
      <c r="D41" s="306"/>
      <c r="E41" s="145"/>
      <c r="F41" s="285"/>
      <c r="G41" s="307" t="s">
        <v>46</v>
      </c>
      <c r="H41" s="142"/>
      <c r="I41" s="146"/>
      <c r="J41" s="166"/>
      <c r="K41" s="141" t="str">
        <f>L4</f>
        <v>Kovács Annamária</v>
      </c>
      <c r="L41" s="285"/>
      <c r="M41" s="303"/>
      <c r="P41" s="244"/>
      <c r="Q41" s="243"/>
      <c r="R41" s="308"/>
    </row>
  </sheetData>
  <mergeCells count="50">
    <mergeCell ref="A1:F1"/>
    <mergeCell ref="A4:C4"/>
    <mergeCell ref="E7:F7"/>
    <mergeCell ref="G7:H7"/>
    <mergeCell ref="E9:F9"/>
    <mergeCell ref="G9:H9"/>
    <mergeCell ref="E11:F11"/>
    <mergeCell ref="G11:H11"/>
    <mergeCell ref="E13:F13"/>
    <mergeCell ref="G13:H13"/>
    <mergeCell ref="E15:F15"/>
    <mergeCell ref="G15:H15"/>
    <mergeCell ref="L19:M19"/>
    <mergeCell ref="B18:C18"/>
    <mergeCell ref="D18:E18"/>
    <mergeCell ref="F18:G18"/>
    <mergeCell ref="H18:I18"/>
    <mergeCell ref="J18:K18"/>
    <mergeCell ref="L18:M18"/>
    <mergeCell ref="B19:C19"/>
    <mergeCell ref="D19:E19"/>
    <mergeCell ref="F19:G19"/>
    <mergeCell ref="H19:I19"/>
    <mergeCell ref="J19:K19"/>
    <mergeCell ref="L21:M21"/>
    <mergeCell ref="B20:C20"/>
    <mergeCell ref="D20:E20"/>
    <mergeCell ref="F20:G20"/>
    <mergeCell ref="H20:I20"/>
    <mergeCell ref="J20:K20"/>
    <mergeCell ref="L20:M20"/>
    <mergeCell ref="B21:C21"/>
    <mergeCell ref="D21:E21"/>
    <mergeCell ref="F21:G21"/>
    <mergeCell ref="H21:I21"/>
    <mergeCell ref="J21:K21"/>
    <mergeCell ref="H23:I23"/>
    <mergeCell ref="J23:K23"/>
    <mergeCell ref="L23:M23"/>
    <mergeCell ref="B22:C22"/>
    <mergeCell ref="D22:E22"/>
    <mergeCell ref="F22:G22"/>
    <mergeCell ref="H22:I22"/>
    <mergeCell ref="J22:K22"/>
    <mergeCell ref="L22:M22"/>
    <mergeCell ref="E34:F34"/>
    <mergeCell ref="E35:F35"/>
    <mergeCell ref="B23:C23"/>
    <mergeCell ref="D23:E23"/>
    <mergeCell ref="F23:G23"/>
  </mergeCells>
  <conditionalFormatting sqref="E7 E9 E11 E13 E15">
    <cfRule type="cellIs" dxfId="1" priority="2" stopIfTrue="1" operator="equal">
      <formula>"Bye"</formula>
    </cfRule>
  </conditionalFormatting>
  <conditionalFormatting sqref="R41">
    <cfRule type="expression" dxfId="0"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77E7F-B108-4600-911A-CBA0D9A12299}">
  <sheetPr codeName="Munka6">
    <tabColor indexed="11"/>
  </sheetPr>
  <dimension ref="A1:AS140"/>
  <sheetViews>
    <sheetView workbookViewId="0">
      <selection activeCell="T11" sqref="T11"/>
    </sheetView>
  </sheetViews>
  <sheetFormatPr defaultRowHeight="13.2" x14ac:dyDescent="0.25"/>
  <cols>
    <col min="1" max="2" width="3.33203125" customWidth="1"/>
    <col min="3" max="3" width="4.6640625" customWidth="1"/>
    <col min="4" max="4" width="7.33203125" customWidth="1"/>
    <col min="5" max="5" width="4.33203125" customWidth="1"/>
    <col min="6" max="6" width="12.6640625" customWidth="1"/>
    <col min="7" max="7" width="2.6640625" customWidth="1"/>
    <col min="8" max="8" width="7.6640625" customWidth="1"/>
    <col min="9" max="9" width="2.6640625" customWidth="1"/>
    <col min="10" max="10" width="1.6640625" style="169" customWidth="1"/>
    <col min="11" max="11" width="10.6640625" customWidth="1"/>
    <col min="12" max="12" width="12.33203125" style="169" customWidth="1"/>
    <col min="13" max="13" width="8.109375" customWidth="1"/>
    <col min="14" max="14" width="1.6640625" style="170" customWidth="1"/>
    <col min="15" max="15" width="7.77734375" customWidth="1"/>
    <col min="16" max="16" width="1.6640625" style="169" customWidth="1"/>
    <col min="17" max="17" width="10.6640625" customWidth="1"/>
    <col min="18" max="18" width="1.6640625" style="170" customWidth="1"/>
    <col min="19" max="19" width="9.109375" hidden="1" customWidth="1"/>
    <col min="20" max="20" width="8.6640625" customWidth="1"/>
    <col min="21" max="21" width="9.109375" hidden="1" customWidth="1"/>
    <col min="25" max="27" width="0" hidden="1" customWidth="1"/>
    <col min="28" max="28" width="10.33203125" hidden="1" customWidth="1"/>
    <col min="29" max="34" width="0" hidden="1" customWidth="1"/>
    <col min="35" max="37" width="9.109375" style="22" customWidth="1"/>
    <col min="257" max="258" width="3.33203125" customWidth="1"/>
    <col min="259" max="259" width="4.6640625" customWidth="1"/>
    <col min="260" max="260" width="7.33203125" customWidth="1"/>
    <col min="261" max="261" width="4.33203125" customWidth="1"/>
    <col min="262" max="262" width="12.6640625" customWidth="1"/>
    <col min="263" max="263" width="2.6640625" customWidth="1"/>
    <col min="264" max="264" width="7.6640625" customWidth="1"/>
    <col min="265" max="265" width="5.88671875" customWidth="1"/>
    <col min="266" max="266" width="1.6640625" customWidth="1"/>
    <col min="267" max="267" width="10.6640625" customWidth="1"/>
    <col min="268" max="268" width="1.6640625" customWidth="1"/>
    <col min="269" max="269" width="10.6640625" customWidth="1"/>
    <col min="270" max="270" width="1.6640625" customWidth="1"/>
    <col min="271" max="271" width="10.6640625" customWidth="1"/>
    <col min="272" max="272" width="1.6640625" customWidth="1"/>
    <col min="273" max="273" width="10.6640625" customWidth="1"/>
    <col min="274" max="274" width="1.6640625" customWidth="1"/>
    <col min="275" max="275" width="0" hidden="1" customWidth="1"/>
    <col min="276" max="276" width="8.6640625" customWidth="1"/>
    <col min="277" max="277" width="0" hidden="1" customWidth="1"/>
    <col min="281" max="290" width="0" hidden="1" customWidth="1"/>
    <col min="291" max="293" width="9.109375" customWidth="1"/>
    <col min="513" max="514" width="3.33203125" customWidth="1"/>
    <col min="515" max="515" width="4.6640625" customWidth="1"/>
    <col min="516" max="516" width="7.33203125" customWidth="1"/>
    <col min="517" max="517" width="4.33203125" customWidth="1"/>
    <col min="518" max="518" width="12.6640625" customWidth="1"/>
    <col min="519" max="519" width="2.6640625" customWidth="1"/>
    <col min="520" max="520" width="7.6640625" customWidth="1"/>
    <col min="521" max="521" width="5.88671875" customWidth="1"/>
    <col min="522" max="522" width="1.6640625" customWidth="1"/>
    <col min="523" max="523" width="10.6640625" customWidth="1"/>
    <col min="524" max="524" width="1.6640625" customWidth="1"/>
    <col min="525" max="525" width="10.6640625" customWidth="1"/>
    <col min="526" max="526" width="1.6640625" customWidth="1"/>
    <col min="527" max="527" width="10.6640625" customWidth="1"/>
    <col min="528" max="528" width="1.6640625" customWidth="1"/>
    <col min="529" max="529" width="10.6640625" customWidth="1"/>
    <col min="530" max="530" width="1.6640625" customWidth="1"/>
    <col min="531" max="531" width="0" hidden="1" customWidth="1"/>
    <col min="532" max="532" width="8.6640625" customWidth="1"/>
    <col min="533" max="533" width="0" hidden="1" customWidth="1"/>
    <col min="537" max="546" width="0" hidden="1" customWidth="1"/>
    <col min="547" max="549" width="9.109375" customWidth="1"/>
    <col min="769" max="770" width="3.33203125" customWidth="1"/>
    <col min="771" max="771" width="4.6640625" customWidth="1"/>
    <col min="772" max="772" width="7.33203125" customWidth="1"/>
    <col min="773" max="773" width="4.33203125" customWidth="1"/>
    <col min="774" max="774" width="12.6640625" customWidth="1"/>
    <col min="775" max="775" width="2.6640625" customWidth="1"/>
    <col min="776" max="776" width="7.6640625" customWidth="1"/>
    <col min="777" max="777" width="5.88671875" customWidth="1"/>
    <col min="778" max="778" width="1.6640625" customWidth="1"/>
    <col min="779" max="779" width="10.6640625" customWidth="1"/>
    <col min="780" max="780" width="1.6640625" customWidth="1"/>
    <col min="781" max="781" width="10.6640625" customWidth="1"/>
    <col min="782" max="782" width="1.6640625" customWidth="1"/>
    <col min="783" max="783" width="10.6640625" customWidth="1"/>
    <col min="784" max="784" width="1.6640625" customWidth="1"/>
    <col min="785" max="785" width="10.6640625" customWidth="1"/>
    <col min="786" max="786" width="1.6640625" customWidth="1"/>
    <col min="787" max="787" width="0" hidden="1" customWidth="1"/>
    <col min="788" max="788" width="8.6640625" customWidth="1"/>
    <col min="789" max="789" width="0" hidden="1" customWidth="1"/>
    <col min="793" max="802" width="0" hidden="1" customWidth="1"/>
    <col min="803" max="805" width="9.109375" customWidth="1"/>
    <col min="1025" max="1026" width="3.33203125" customWidth="1"/>
    <col min="1027" max="1027" width="4.6640625" customWidth="1"/>
    <col min="1028" max="1028" width="7.33203125" customWidth="1"/>
    <col min="1029" max="1029" width="4.33203125" customWidth="1"/>
    <col min="1030" max="1030" width="12.6640625" customWidth="1"/>
    <col min="1031" max="1031" width="2.6640625" customWidth="1"/>
    <col min="1032" max="1032" width="7.6640625" customWidth="1"/>
    <col min="1033" max="1033" width="5.88671875" customWidth="1"/>
    <col min="1034" max="1034" width="1.6640625" customWidth="1"/>
    <col min="1035" max="1035" width="10.6640625" customWidth="1"/>
    <col min="1036" max="1036" width="1.6640625" customWidth="1"/>
    <col min="1037" max="1037" width="10.6640625" customWidth="1"/>
    <col min="1038" max="1038" width="1.6640625" customWidth="1"/>
    <col min="1039" max="1039" width="10.6640625" customWidth="1"/>
    <col min="1040" max="1040" width="1.6640625" customWidth="1"/>
    <col min="1041" max="1041" width="10.6640625" customWidth="1"/>
    <col min="1042" max="1042" width="1.6640625" customWidth="1"/>
    <col min="1043" max="1043" width="0" hidden="1" customWidth="1"/>
    <col min="1044" max="1044" width="8.6640625" customWidth="1"/>
    <col min="1045" max="1045" width="0" hidden="1" customWidth="1"/>
    <col min="1049" max="1058" width="0" hidden="1" customWidth="1"/>
    <col min="1059" max="1061" width="9.109375" customWidth="1"/>
    <col min="1281" max="1282" width="3.33203125" customWidth="1"/>
    <col min="1283" max="1283" width="4.6640625" customWidth="1"/>
    <col min="1284" max="1284" width="7.33203125" customWidth="1"/>
    <col min="1285" max="1285" width="4.33203125" customWidth="1"/>
    <col min="1286" max="1286" width="12.6640625" customWidth="1"/>
    <col min="1287" max="1287" width="2.6640625" customWidth="1"/>
    <col min="1288" max="1288" width="7.6640625" customWidth="1"/>
    <col min="1289" max="1289" width="5.88671875" customWidth="1"/>
    <col min="1290" max="1290" width="1.6640625" customWidth="1"/>
    <col min="1291" max="1291" width="10.6640625" customWidth="1"/>
    <col min="1292" max="1292" width="1.6640625" customWidth="1"/>
    <col min="1293" max="1293" width="10.6640625" customWidth="1"/>
    <col min="1294" max="1294" width="1.6640625" customWidth="1"/>
    <col min="1295" max="1295" width="10.6640625" customWidth="1"/>
    <col min="1296" max="1296" width="1.6640625" customWidth="1"/>
    <col min="1297" max="1297" width="10.6640625" customWidth="1"/>
    <col min="1298" max="1298" width="1.6640625" customWidth="1"/>
    <col min="1299" max="1299" width="0" hidden="1" customWidth="1"/>
    <col min="1300" max="1300" width="8.6640625" customWidth="1"/>
    <col min="1301" max="1301" width="0" hidden="1" customWidth="1"/>
    <col min="1305" max="1314" width="0" hidden="1" customWidth="1"/>
    <col min="1315" max="1317" width="9.109375" customWidth="1"/>
    <col min="1537" max="1538" width="3.33203125" customWidth="1"/>
    <col min="1539" max="1539" width="4.6640625" customWidth="1"/>
    <col min="1540" max="1540" width="7.33203125" customWidth="1"/>
    <col min="1541" max="1541" width="4.33203125" customWidth="1"/>
    <col min="1542" max="1542" width="12.6640625" customWidth="1"/>
    <col min="1543" max="1543" width="2.6640625" customWidth="1"/>
    <col min="1544" max="1544" width="7.6640625" customWidth="1"/>
    <col min="1545" max="1545" width="5.88671875" customWidth="1"/>
    <col min="1546" max="1546" width="1.6640625" customWidth="1"/>
    <col min="1547" max="1547" width="10.6640625" customWidth="1"/>
    <col min="1548" max="1548" width="1.6640625" customWidth="1"/>
    <col min="1549" max="1549" width="10.6640625" customWidth="1"/>
    <col min="1550" max="1550" width="1.6640625" customWidth="1"/>
    <col min="1551" max="1551" width="10.6640625" customWidth="1"/>
    <col min="1552" max="1552" width="1.6640625" customWidth="1"/>
    <col min="1553" max="1553" width="10.6640625" customWidth="1"/>
    <col min="1554" max="1554" width="1.6640625" customWidth="1"/>
    <col min="1555" max="1555" width="0" hidden="1" customWidth="1"/>
    <col min="1556" max="1556" width="8.6640625" customWidth="1"/>
    <col min="1557" max="1557" width="0" hidden="1" customWidth="1"/>
    <col min="1561" max="1570" width="0" hidden="1" customWidth="1"/>
    <col min="1571" max="1573" width="9.109375" customWidth="1"/>
    <col min="1793" max="1794" width="3.33203125" customWidth="1"/>
    <col min="1795" max="1795" width="4.6640625" customWidth="1"/>
    <col min="1796" max="1796" width="7.33203125" customWidth="1"/>
    <col min="1797" max="1797" width="4.33203125" customWidth="1"/>
    <col min="1798" max="1798" width="12.6640625" customWidth="1"/>
    <col min="1799" max="1799" width="2.6640625" customWidth="1"/>
    <col min="1800" max="1800" width="7.6640625" customWidth="1"/>
    <col min="1801" max="1801" width="5.88671875" customWidth="1"/>
    <col min="1802" max="1802" width="1.6640625" customWidth="1"/>
    <col min="1803" max="1803" width="10.6640625" customWidth="1"/>
    <col min="1804" max="1804" width="1.6640625" customWidth="1"/>
    <col min="1805" max="1805" width="10.6640625" customWidth="1"/>
    <col min="1806" max="1806" width="1.6640625" customWidth="1"/>
    <col min="1807" max="1807" width="10.6640625" customWidth="1"/>
    <col min="1808" max="1808" width="1.6640625" customWidth="1"/>
    <col min="1809" max="1809" width="10.6640625" customWidth="1"/>
    <col min="1810" max="1810" width="1.6640625" customWidth="1"/>
    <col min="1811" max="1811" width="0" hidden="1" customWidth="1"/>
    <col min="1812" max="1812" width="8.6640625" customWidth="1"/>
    <col min="1813" max="1813" width="0" hidden="1" customWidth="1"/>
    <col min="1817" max="1826" width="0" hidden="1" customWidth="1"/>
    <col min="1827" max="1829" width="9.109375" customWidth="1"/>
    <col min="2049" max="2050" width="3.33203125" customWidth="1"/>
    <col min="2051" max="2051" width="4.6640625" customWidth="1"/>
    <col min="2052" max="2052" width="7.33203125" customWidth="1"/>
    <col min="2053" max="2053" width="4.33203125" customWidth="1"/>
    <col min="2054" max="2054" width="12.6640625" customWidth="1"/>
    <col min="2055" max="2055" width="2.6640625" customWidth="1"/>
    <col min="2056" max="2056" width="7.6640625" customWidth="1"/>
    <col min="2057" max="2057" width="5.88671875" customWidth="1"/>
    <col min="2058" max="2058" width="1.6640625" customWidth="1"/>
    <col min="2059" max="2059" width="10.6640625" customWidth="1"/>
    <col min="2060" max="2060" width="1.6640625" customWidth="1"/>
    <col min="2061" max="2061" width="10.6640625" customWidth="1"/>
    <col min="2062" max="2062" width="1.6640625" customWidth="1"/>
    <col min="2063" max="2063" width="10.6640625" customWidth="1"/>
    <col min="2064" max="2064" width="1.6640625" customWidth="1"/>
    <col min="2065" max="2065" width="10.6640625" customWidth="1"/>
    <col min="2066" max="2066" width="1.6640625" customWidth="1"/>
    <col min="2067" max="2067" width="0" hidden="1" customWidth="1"/>
    <col min="2068" max="2068" width="8.6640625" customWidth="1"/>
    <col min="2069" max="2069" width="0" hidden="1" customWidth="1"/>
    <col min="2073" max="2082" width="0" hidden="1" customWidth="1"/>
    <col min="2083" max="2085" width="9.109375" customWidth="1"/>
    <col min="2305" max="2306" width="3.33203125" customWidth="1"/>
    <col min="2307" max="2307" width="4.6640625" customWidth="1"/>
    <col min="2308" max="2308" width="7.33203125" customWidth="1"/>
    <col min="2309" max="2309" width="4.33203125" customWidth="1"/>
    <col min="2310" max="2310" width="12.6640625" customWidth="1"/>
    <col min="2311" max="2311" width="2.6640625" customWidth="1"/>
    <col min="2312" max="2312" width="7.6640625" customWidth="1"/>
    <col min="2313" max="2313" width="5.88671875" customWidth="1"/>
    <col min="2314" max="2314" width="1.6640625" customWidth="1"/>
    <col min="2315" max="2315" width="10.6640625" customWidth="1"/>
    <col min="2316" max="2316" width="1.6640625" customWidth="1"/>
    <col min="2317" max="2317" width="10.6640625" customWidth="1"/>
    <col min="2318" max="2318" width="1.6640625" customWidth="1"/>
    <col min="2319" max="2319" width="10.6640625" customWidth="1"/>
    <col min="2320" max="2320" width="1.6640625" customWidth="1"/>
    <col min="2321" max="2321" width="10.6640625" customWidth="1"/>
    <col min="2322" max="2322" width="1.6640625" customWidth="1"/>
    <col min="2323" max="2323" width="0" hidden="1" customWidth="1"/>
    <col min="2324" max="2324" width="8.6640625" customWidth="1"/>
    <col min="2325" max="2325" width="0" hidden="1" customWidth="1"/>
    <col min="2329" max="2338" width="0" hidden="1" customWidth="1"/>
    <col min="2339" max="2341" width="9.109375" customWidth="1"/>
    <col min="2561" max="2562" width="3.33203125" customWidth="1"/>
    <col min="2563" max="2563" width="4.6640625" customWidth="1"/>
    <col min="2564" max="2564" width="7.33203125" customWidth="1"/>
    <col min="2565" max="2565" width="4.33203125" customWidth="1"/>
    <col min="2566" max="2566" width="12.6640625" customWidth="1"/>
    <col min="2567" max="2567" width="2.6640625" customWidth="1"/>
    <col min="2568" max="2568" width="7.6640625" customWidth="1"/>
    <col min="2569" max="2569" width="5.88671875" customWidth="1"/>
    <col min="2570" max="2570" width="1.6640625" customWidth="1"/>
    <col min="2571" max="2571" width="10.6640625" customWidth="1"/>
    <col min="2572" max="2572" width="1.6640625" customWidth="1"/>
    <col min="2573" max="2573" width="10.6640625" customWidth="1"/>
    <col min="2574" max="2574" width="1.6640625" customWidth="1"/>
    <col min="2575" max="2575" width="10.6640625" customWidth="1"/>
    <col min="2576" max="2576" width="1.6640625" customWidth="1"/>
    <col min="2577" max="2577" width="10.6640625" customWidth="1"/>
    <col min="2578" max="2578" width="1.6640625" customWidth="1"/>
    <col min="2579" max="2579" width="0" hidden="1" customWidth="1"/>
    <col min="2580" max="2580" width="8.6640625" customWidth="1"/>
    <col min="2581" max="2581" width="0" hidden="1" customWidth="1"/>
    <col min="2585" max="2594" width="0" hidden="1" customWidth="1"/>
    <col min="2595" max="2597" width="9.109375" customWidth="1"/>
    <col min="2817" max="2818" width="3.33203125" customWidth="1"/>
    <col min="2819" max="2819" width="4.6640625" customWidth="1"/>
    <col min="2820" max="2820" width="7.33203125" customWidth="1"/>
    <col min="2821" max="2821" width="4.33203125" customWidth="1"/>
    <col min="2822" max="2822" width="12.6640625" customWidth="1"/>
    <col min="2823" max="2823" width="2.6640625" customWidth="1"/>
    <col min="2824" max="2824" width="7.6640625" customWidth="1"/>
    <col min="2825" max="2825" width="5.88671875" customWidth="1"/>
    <col min="2826" max="2826" width="1.6640625" customWidth="1"/>
    <col min="2827" max="2827" width="10.6640625" customWidth="1"/>
    <col min="2828" max="2828" width="1.6640625" customWidth="1"/>
    <col min="2829" max="2829" width="10.6640625" customWidth="1"/>
    <col min="2830" max="2830" width="1.6640625" customWidth="1"/>
    <col min="2831" max="2831" width="10.6640625" customWidth="1"/>
    <col min="2832" max="2832" width="1.6640625" customWidth="1"/>
    <col min="2833" max="2833" width="10.6640625" customWidth="1"/>
    <col min="2834" max="2834" width="1.6640625" customWidth="1"/>
    <col min="2835" max="2835" width="0" hidden="1" customWidth="1"/>
    <col min="2836" max="2836" width="8.6640625" customWidth="1"/>
    <col min="2837" max="2837" width="0" hidden="1" customWidth="1"/>
    <col min="2841" max="2850" width="0" hidden="1" customWidth="1"/>
    <col min="2851" max="2853" width="9.109375" customWidth="1"/>
    <col min="3073" max="3074" width="3.33203125" customWidth="1"/>
    <col min="3075" max="3075" width="4.6640625" customWidth="1"/>
    <col min="3076" max="3076" width="7.33203125" customWidth="1"/>
    <col min="3077" max="3077" width="4.33203125" customWidth="1"/>
    <col min="3078" max="3078" width="12.6640625" customWidth="1"/>
    <col min="3079" max="3079" width="2.6640625" customWidth="1"/>
    <col min="3080" max="3080" width="7.6640625" customWidth="1"/>
    <col min="3081" max="3081" width="5.88671875" customWidth="1"/>
    <col min="3082" max="3082" width="1.6640625" customWidth="1"/>
    <col min="3083" max="3083" width="10.6640625" customWidth="1"/>
    <col min="3084" max="3084" width="1.6640625" customWidth="1"/>
    <col min="3085" max="3085" width="10.6640625" customWidth="1"/>
    <col min="3086" max="3086" width="1.6640625" customWidth="1"/>
    <col min="3087" max="3087" width="10.6640625" customWidth="1"/>
    <col min="3088" max="3088" width="1.6640625" customWidth="1"/>
    <col min="3089" max="3089" width="10.6640625" customWidth="1"/>
    <col min="3090" max="3090" width="1.6640625" customWidth="1"/>
    <col min="3091" max="3091" width="0" hidden="1" customWidth="1"/>
    <col min="3092" max="3092" width="8.6640625" customWidth="1"/>
    <col min="3093" max="3093" width="0" hidden="1" customWidth="1"/>
    <col min="3097" max="3106" width="0" hidden="1" customWidth="1"/>
    <col min="3107" max="3109" width="9.109375" customWidth="1"/>
    <col min="3329" max="3330" width="3.33203125" customWidth="1"/>
    <col min="3331" max="3331" width="4.6640625" customWidth="1"/>
    <col min="3332" max="3332" width="7.33203125" customWidth="1"/>
    <col min="3333" max="3333" width="4.33203125" customWidth="1"/>
    <col min="3334" max="3334" width="12.6640625" customWidth="1"/>
    <col min="3335" max="3335" width="2.6640625" customWidth="1"/>
    <col min="3336" max="3336" width="7.6640625" customWidth="1"/>
    <col min="3337" max="3337" width="5.88671875" customWidth="1"/>
    <col min="3338" max="3338" width="1.6640625" customWidth="1"/>
    <col min="3339" max="3339" width="10.6640625" customWidth="1"/>
    <col min="3340" max="3340" width="1.6640625" customWidth="1"/>
    <col min="3341" max="3341" width="10.6640625" customWidth="1"/>
    <col min="3342" max="3342" width="1.6640625" customWidth="1"/>
    <col min="3343" max="3343" width="10.6640625" customWidth="1"/>
    <col min="3344" max="3344" width="1.6640625" customWidth="1"/>
    <col min="3345" max="3345" width="10.6640625" customWidth="1"/>
    <col min="3346" max="3346" width="1.6640625" customWidth="1"/>
    <col min="3347" max="3347" width="0" hidden="1" customWidth="1"/>
    <col min="3348" max="3348" width="8.6640625" customWidth="1"/>
    <col min="3349" max="3349" width="0" hidden="1" customWidth="1"/>
    <col min="3353" max="3362" width="0" hidden="1" customWidth="1"/>
    <col min="3363" max="3365" width="9.109375" customWidth="1"/>
    <col min="3585" max="3586" width="3.33203125" customWidth="1"/>
    <col min="3587" max="3587" width="4.6640625" customWidth="1"/>
    <col min="3588" max="3588" width="7.33203125" customWidth="1"/>
    <col min="3589" max="3589" width="4.33203125" customWidth="1"/>
    <col min="3590" max="3590" width="12.6640625" customWidth="1"/>
    <col min="3591" max="3591" width="2.6640625" customWidth="1"/>
    <col min="3592" max="3592" width="7.6640625" customWidth="1"/>
    <col min="3593" max="3593" width="5.88671875" customWidth="1"/>
    <col min="3594" max="3594" width="1.6640625" customWidth="1"/>
    <col min="3595" max="3595" width="10.6640625" customWidth="1"/>
    <col min="3596" max="3596" width="1.6640625" customWidth="1"/>
    <col min="3597" max="3597" width="10.6640625" customWidth="1"/>
    <col min="3598" max="3598" width="1.6640625" customWidth="1"/>
    <col min="3599" max="3599" width="10.6640625" customWidth="1"/>
    <col min="3600" max="3600" width="1.6640625" customWidth="1"/>
    <col min="3601" max="3601" width="10.6640625" customWidth="1"/>
    <col min="3602" max="3602" width="1.6640625" customWidth="1"/>
    <col min="3603" max="3603" width="0" hidden="1" customWidth="1"/>
    <col min="3604" max="3604" width="8.6640625" customWidth="1"/>
    <col min="3605" max="3605" width="0" hidden="1" customWidth="1"/>
    <col min="3609" max="3618" width="0" hidden="1" customWidth="1"/>
    <col min="3619" max="3621" width="9.109375" customWidth="1"/>
    <col min="3841" max="3842" width="3.33203125" customWidth="1"/>
    <col min="3843" max="3843" width="4.6640625" customWidth="1"/>
    <col min="3844" max="3844" width="7.33203125" customWidth="1"/>
    <col min="3845" max="3845" width="4.33203125" customWidth="1"/>
    <col min="3846" max="3846" width="12.6640625" customWidth="1"/>
    <col min="3847" max="3847" width="2.6640625" customWidth="1"/>
    <col min="3848" max="3848" width="7.6640625" customWidth="1"/>
    <col min="3849" max="3849" width="5.88671875" customWidth="1"/>
    <col min="3850" max="3850" width="1.6640625" customWidth="1"/>
    <col min="3851" max="3851" width="10.6640625" customWidth="1"/>
    <col min="3852" max="3852" width="1.6640625" customWidth="1"/>
    <col min="3853" max="3853" width="10.6640625" customWidth="1"/>
    <col min="3854" max="3854" width="1.6640625" customWidth="1"/>
    <col min="3855" max="3855" width="10.6640625" customWidth="1"/>
    <col min="3856" max="3856" width="1.6640625" customWidth="1"/>
    <col min="3857" max="3857" width="10.6640625" customWidth="1"/>
    <col min="3858" max="3858" width="1.6640625" customWidth="1"/>
    <col min="3859" max="3859" width="0" hidden="1" customWidth="1"/>
    <col min="3860" max="3860" width="8.6640625" customWidth="1"/>
    <col min="3861" max="3861" width="0" hidden="1" customWidth="1"/>
    <col min="3865" max="3874" width="0" hidden="1" customWidth="1"/>
    <col min="3875" max="3877" width="9.109375" customWidth="1"/>
    <col min="4097" max="4098" width="3.33203125" customWidth="1"/>
    <col min="4099" max="4099" width="4.6640625" customWidth="1"/>
    <col min="4100" max="4100" width="7.33203125" customWidth="1"/>
    <col min="4101" max="4101" width="4.33203125" customWidth="1"/>
    <col min="4102" max="4102" width="12.6640625" customWidth="1"/>
    <col min="4103" max="4103" width="2.6640625" customWidth="1"/>
    <col min="4104" max="4104" width="7.6640625" customWidth="1"/>
    <col min="4105" max="4105" width="5.88671875" customWidth="1"/>
    <col min="4106" max="4106" width="1.6640625" customWidth="1"/>
    <col min="4107" max="4107" width="10.6640625" customWidth="1"/>
    <col min="4108" max="4108" width="1.6640625" customWidth="1"/>
    <col min="4109" max="4109" width="10.6640625" customWidth="1"/>
    <col min="4110" max="4110" width="1.6640625" customWidth="1"/>
    <col min="4111" max="4111" width="10.6640625" customWidth="1"/>
    <col min="4112" max="4112" width="1.6640625" customWidth="1"/>
    <col min="4113" max="4113" width="10.6640625" customWidth="1"/>
    <col min="4114" max="4114" width="1.6640625" customWidth="1"/>
    <col min="4115" max="4115" width="0" hidden="1" customWidth="1"/>
    <col min="4116" max="4116" width="8.6640625" customWidth="1"/>
    <col min="4117" max="4117" width="0" hidden="1" customWidth="1"/>
    <col min="4121" max="4130" width="0" hidden="1" customWidth="1"/>
    <col min="4131" max="4133" width="9.109375" customWidth="1"/>
    <col min="4353" max="4354" width="3.33203125" customWidth="1"/>
    <col min="4355" max="4355" width="4.6640625" customWidth="1"/>
    <col min="4356" max="4356" width="7.33203125" customWidth="1"/>
    <col min="4357" max="4357" width="4.33203125" customWidth="1"/>
    <col min="4358" max="4358" width="12.6640625" customWidth="1"/>
    <col min="4359" max="4359" width="2.6640625" customWidth="1"/>
    <col min="4360" max="4360" width="7.6640625" customWidth="1"/>
    <col min="4361" max="4361" width="5.88671875" customWidth="1"/>
    <col min="4362" max="4362" width="1.6640625" customWidth="1"/>
    <col min="4363" max="4363" width="10.6640625" customWidth="1"/>
    <col min="4364" max="4364" width="1.6640625" customWidth="1"/>
    <col min="4365" max="4365" width="10.6640625" customWidth="1"/>
    <col min="4366" max="4366" width="1.6640625" customWidth="1"/>
    <col min="4367" max="4367" width="10.6640625" customWidth="1"/>
    <col min="4368" max="4368" width="1.6640625" customWidth="1"/>
    <col min="4369" max="4369" width="10.6640625" customWidth="1"/>
    <col min="4370" max="4370" width="1.6640625" customWidth="1"/>
    <col min="4371" max="4371" width="0" hidden="1" customWidth="1"/>
    <col min="4372" max="4372" width="8.6640625" customWidth="1"/>
    <col min="4373" max="4373" width="0" hidden="1" customWidth="1"/>
    <col min="4377" max="4386" width="0" hidden="1" customWidth="1"/>
    <col min="4387" max="4389" width="9.109375" customWidth="1"/>
    <col min="4609" max="4610" width="3.33203125" customWidth="1"/>
    <col min="4611" max="4611" width="4.6640625" customWidth="1"/>
    <col min="4612" max="4612" width="7.33203125" customWidth="1"/>
    <col min="4613" max="4613" width="4.33203125" customWidth="1"/>
    <col min="4614" max="4614" width="12.6640625" customWidth="1"/>
    <col min="4615" max="4615" width="2.6640625" customWidth="1"/>
    <col min="4616" max="4616" width="7.6640625" customWidth="1"/>
    <col min="4617" max="4617" width="5.88671875" customWidth="1"/>
    <col min="4618" max="4618" width="1.6640625" customWidth="1"/>
    <col min="4619" max="4619" width="10.6640625" customWidth="1"/>
    <col min="4620" max="4620" width="1.6640625" customWidth="1"/>
    <col min="4621" max="4621" width="10.6640625" customWidth="1"/>
    <col min="4622" max="4622" width="1.6640625" customWidth="1"/>
    <col min="4623" max="4623" width="10.6640625" customWidth="1"/>
    <col min="4624" max="4624" width="1.6640625" customWidth="1"/>
    <col min="4625" max="4625" width="10.6640625" customWidth="1"/>
    <col min="4626" max="4626" width="1.6640625" customWidth="1"/>
    <col min="4627" max="4627" width="0" hidden="1" customWidth="1"/>
    <col min="4628" max="4628" width="8.6640625" customWidth="1"/>
    <col min="4629" max="4629" width="0" hidden="1" customWidth="1"/>
    <col min="4633" max="4642" width="0" hidden="1" customWidth="1"/>
    <col min="4643" max="4645" width="9.109375" customWidth="1"/>
    <col min="4865" max="4866" width="3.33203125" customWidth="1"/>
    <col min="4867" max="4867" width="4.6640625" customWidth="1"/>
    <col min="4868" max="4868" width="7.33203125" customWidth="1"/>
    <col min="4869" max="4869" width="4.33203125" customWidth="1"/>
    <col min="4870" max="4870" width="12.6640625" customWidth="1"/>
    <col min="4871" max="4871" width="2.6640625" customWidth="1"/>
    <col min="4872" max="4872" width="7.6640625" customWidth="1"/>
    <col min="4873" max="4873" width="5.88671875" customWidth="1"/>
    <col min="4874" max="4874" width="1.6640625" customWidth="1"/>
    <col min="4875" max="4875" width="10.6640625" customWidth="1"/>
    <col min="4876" max="4876" width="1.6640625" customWidth="1"/>
    <col min="4877" max="4877" width="10.6640625" customWidth="1"/>
    <col min="4878" max="4878" width="1.6640625" customWidth="1"/>
    <col min="4879" max="4879" width="10.6640625" customWidth="1"/>
    <col min="4880" max="4880" width="1.6640625" customWidth="1"/>
    <col min="4881" max="4881" width="10.6640625" customWidth="1"/>
    <col min="4882" max="4882" width="1.6640625" customWidth="1"/>
    <col min="4883" max="4883" width="0" hidden="1" customWidth="1"/>
    <col min="4884" max="4884" width="8.6640625" customWidth="1"/>
    <col min="4885" max="4885" width="0" hidden="1" customWidth="1"/>
    <col min="4889" max="4898" width="0" hidden="1" customWidth="1"/>
    <col min="4899" max="4901" width="9.109375" customWidth="1"/>
    <col min="5121" max="5122" width="3.33203125" customWidth="1"/>
    <col min="5123" max="5123" width="4.6640625" customWidth="1"/>
    <col min="5124" max="5124" width="7.33203125" customWidth="1"/>
    <col min="5125" max="5125" width="4.33203125" customWidth="1"/>
    <col min="5126" max="5126" width="12.6640625" customWidth="1"/>
    <col min="5127" max="5127" width="2.6640625" customWidth="1"/>
    <col min="5128" max="5128" width="7.6640625" customWidth="1"/>
    <col min="5129" max="5129" width="5.88671875" customWidth="1"/>
    <col min="5130" max="5130" width="1.6640625" customWidth="1"/>
    <col min="5131" max="5131" width="10.6640625" customWidth="1"/>
    <col min="5132" max="5132" width="1.6640625" customWidth="1"/>
    <col min="5133" max="5133" width="10.6640625" customWidth="1"/>
    <col min="5134" max="5134" width="1.6640625" customWidth="1"/>
    <col min="5135" max="5135" width="10.6640625" customWidth="1"/>
    <col min="5136" max="5136" width="1.6640625" customWidth="1"/>
    <col min="5137" max="5137" width="10.6640625" customWidth="1"/>
    <col min="5138" max="5138" width="1.6640625" customWidth="1"/>
    <col min="5139" max="5139" width="0" hidden="1" customWidth="1"/>
    <col min="5140" max="5140" width="8.6640625" customWidth="1"/>
    <col min="5141" max="5141" width="0" hidden="1" customWidth="1"/>
    <col min="5145" max="5154" width="0" hidden="1" customWidth="1"/>
    <col min="5155" max="5157" width="9.109375" customWidth="1"/>
    <col min="5377" max="5378" width="3.33203125" customWidth="1"/>
    <col min="5379" max="5379" width="4.6640625" customWidth="1"/>
    <col min="5380" max="5380" width="7.33203125" customWidth="1"/>
    <col min="5381" max="5381" width="4.33203125" customWidth="1"/>
    <col min="5382" max="5382" width="12.6640625" customWidth="1"/>
    <col min="5383" max="5383" width="2.6640625" customWidth="1"/>
    <col min="5384" max="5384" width="7.6640625" customWidth="1"/>
    <col min="5385" max="5385" width="5.88671875" customWidth="1"/>
    <col min="5386" max="5386" width="1.6640625" customWidth="1"/>
    <col min="5387" max="5387" width="10.6640625" customWidth="1"/>
    <col min="5388" max="5388" width="1.6640625" customWidth="1"/>
    <col min="5389" max="5389" width="10.6640625" customWidth="1"/>
    <col min="5390" max="5390" width="1.6640625" customWidth="1"/>
    <col min="5391" max="5391" width="10.6640625" customWidth="1"/>
    <col min="5392" max="5392" width="1.6640625" customWidth="1"/>
    <col min="5393" max="5393" width="10.6640625" customWidth="1"/>
    <col min="5394" max="5394" width="1.6640625" customWidth="1"/>
    <col min="5395" max="5395" width="0" hidden="1" customWidth="1"/>
    <col min="5396" max="5396" width="8.6640625" customWidth="1"/>
    <col min="5397" max="5397" width="0" hidden="1" customWidth="1"/>
    <col min="5401" max="5410" width="0" hidden="1" customWidth="1"/>
    <col min="5411" max="5413" width="9.109375" customWidth="1"/>
    <col min="5633" max="5634" width="3.33203125" customWidth="1"/>
    <col min="5635" max="5635" width="4.6640625" customWidth="1"/>
    <col min="5636" max="5636" width="7.33203125" customWidth="1"/>
    <col min="5637" max="5637" width="4.33203125" customWidth="1"/>
    <col min="5638" max="5638" width="12.6640625" customWidth="1"/>
    <col min="5639" max="5639" width="2.6640625" customWidth="1"/>
    <col min="5640" max="5640" width="7.6640625" customWidth="1"/>
    <col min="5641" max="5641" width="5.88671875" customWidth="1"/>
    <col min="5642" max="5642" width="1.6640625" customWidth="1"/>
    <col min="5643" max="5643" width="10.6640625" customWidth="1"/>
    <col min="5644" max="5644" width="1.6640625" customWidth="1"/>
    <col min="5645" max="5645" width="10.6640625" customWidth="1"/>
    <col min="5646" max="5646" width="1.6640625" customWidth="1"/>
    <col min="5647" max="5647" width="10.6640625" customWidth="1"/>
    <col min="5648" max="5648" width="1.6640625" customWidth="1"/>
    <col min="5649" max="5649" width="10.6640625" customWidth="1"/>
    <col min="5650" max="5650" width="1.6640625" customWidth="1"/>
    <col min="5651" max="5651" width="0" hidden="1" customWidth="1"/>
    <col min="5652" max="5652" width="8.6640625" customWidth="1"/>
    <col min="5653" max="5653" width="0" hidden="1" customWidth="1"/>
    <col min="5657" max="5666" width="0" hidden="1" customWidth="1"/>
    <col min="5667" max="5669" width="9.109375" customWidth="1"/>
    <col min="5889" max="5890" width="3.33203125" customWidth="1"/>
    <col min="5891" max="5891" width="4.6640625" customWidth="1"/>
    <col min="5892" max="5892" width="7.33203125" customWidth="1"/>
    <col min="5893" max="5893" width="4.33203125" customWidth="1"/>
    <col min="5894" max="5894" width="12.6640625" customWidth="1"/>
    <col min="5895" max="5895" width="2.6640625" customWidth="1"/>
    <col min="5896" max="5896" width="7.6640625" customWidth="1"/>
    <col min="5897" max="5897" width="5.88671875" customWidth="1"/>
    <col min="5898" max="5898" width="1.6640625" customWidth="1"/>
    <col min="5899" max="5899" width="10.6640625" customWidth="1"/>
    <col min="5900" max="5900" width="1.6640625" customWidth="1"/>
    <col min="5901" max="5901" width="10.6640625" customWidth="1"/>
    <col min="5902" max="5902" width="1.6640625" customWidth="1"/>
    <col min="5903" max="5903" width="10.6640625" customWidth="1"/>
    <col min="5904" max="5904" width="1.6640625" customWidth="1"/>
    <col min="5905" max="5905" width="10.6640625" customWidth="1"/>
    <col min="5906" max="5906" width="1.6640625" customWidth="1"/>
    <col min="5907" max="5907" width="0" hidden="1" customWidth="1"/>
    <col min="5908" max="5908" width="8.6640625" customWidth="1"/>
    <col min="5909" max="5909" width="0" hidden="1" customWidth="1"/>
    <col min="5913" max="5922" width="0" hidden="1" customWidth="1"/>
    <col min="5923" max="5925" width="9.109375" customWidth="1"/>
    <col min="6145" max="6146" width="3.33203125" customWidth="1"/>
    <col min="6147" max="6147" width="4.6640625" customWidth="1"/>
    <col min="6148" max="6148" width="7.33203125" customWidth="1"/>
    <col min="6149" max="6149" width="4.33203125" customWidth="1"/>
    <col min="6150" max="6150" width="12.6640625" customWidth="1"/>
    <col min="6151" max="6151" width="2.6640625" customWidth="1"/>
    <col min="6152" max="6152" width="7.6640625" customWidth="1"/>
    <col min="6153" max="6153" width="5.88671875" customWidth="1"/>
    <col min="6154" max="6154" width="1.6640625" customWidth="1"/>
    <col min="6155" max="6155" width="10.6640625" customWidth="1"/>
    <col min="6156" max="6156" width="1.6640625" customWidth="1"/>
    <col min="6157" max="6157" width="10.6640625" customWidth="1"/>
    <col min="6158" max="6158" width="1.6640625" customWidth="1"/>
    <col min="6159" max="6159" width="10.6640625" customWidth="1"/>
    <col min="6160" max="6160" width="1.6640625" customWidth="1"/>
    <col min="6161" max="6161" width="10.6640625" customWidth="1"/>
    <col min="6162" max="6162" width="1.6640625" customWidth="1"/>
    <col min="6163" max="6163" width="0" hidden="1" customWidth="1"/>
    <col min="6164" max="6164" width="8.6640625" customWidth="1"/>
    <col min="6165" max="6165" width="0" hidden="1" customWidth="1"/>
    <col min="6169" max="6178" width="0" hidden="1" customWidth="1"/>
    <col min="6179" max="6181" width="9.109375" customWidth="1"/>
    <col min="6401" max="6402" width="3.33203125" customWidth="1"/>
    <col min="6403" max="6403" width="4.6640625" customWidth="1"/>
    <col min="6404" max="6404" width="7.33203125" customWidth="1"/>
    <col min="6405" max="6405" width="4.33203125" customWidth="1"/>
    <col min="6406" max="6406" width="12.6640625" customWidth="1"/>
    <col min="6407" max="6407" width="2.6640625" customWidth="1"/>
    <col min="6408" max="6408" width="7.6640625" customWidth="1"/>
    <col min="6409" max="6409" width="5.88671875" customWidth="1"/>
    <col min="6410" max="6410" width="1.6640625" customWidth="1"/>
    <col min="6411" max="6411" width="10.6640625" customWidth="1"/>
    <col min="6412" max="6412" width="1.6640625" customWidth="1"/>
    <col min="6413" max="6413" width="10.6640625" customWidth="1"/>
    <col min="6414" max="6414" width="1.6640625" customWidth="1"/>
    <col min="6415" max="6415" width="10.6640625" customWidth="1"/>
    <col min="6416" max="6416" width="1.6640625" customWidth="1"/>
    <col min="6417" max="6417" width="10.6640625" customWidth="1"/>
    <col min="6418" max="6418" width="1.6640625" customWidth="1"/>
    <col min="6419" max="6419" width="0" hidden="1" customWidth="1"/>
    <col min="6420" max="6420" width="8.6640625" customWidth="1"/>
    <col min="6421" max="6421" width="0" hidden="1" customWidth="1"/>
    <col min="6425" max="6434" width="0" hidden="1" customWidth="1"/>
    <col min="6435" max="6437" width="9.109375" customWidth="1"/>
    <col min="6657" max="6658" width="3.33203125" customWidth="1"/>
    <col min="6659" max="6659" width="4.6640625" customWidth="1"/>
    <col min="6660" max="6660" width="7.33203125" customWidth="1"/>
    <col min="6661" max="6661" width="4.33203125" customWidth="1"/>
    <col min="6662" max="6662" width="12.6640625" customWidth="1"/>
    <col min="6663" max="6663" width="2.6640625" customWidth="1"/>
    <col min="6664" max="6664" width="7.6640625" customWidth="1"/>
    <col min="6665" max="6665" width="5.88671875" customWidth="1"/>
    <col min="6666" max="6666" width="1.6640625" customWidth="1"/>
    <col min="6667" max="6667" width="10.6640625" customWidth="1"/>
    <col min="6668" max="6668" width="1.6640625" customWidth="1"/>
    <col min="6669" max="6669" width="10.6640625" customWidth="1"/>
    <col min="6670" max="6670" width="1.6640625" customWidth="1"/>
    <col min="6671" max="6671" width="10.6640625" customWidth="1"/>
    <col min="6672" max="6672" width="1.6640625" customWidth="1"/>
    <col min="6673" max="6673" width="10.6640625" customWidth="1"/>
    <col min="6674" max="6674" width="1.6640625" customWidth="1"/>
    <col min="6675" max="6675" width="0" hidden="1" customWidth="1"/>
    <col min="6676" max="6676" width="8.6640625" customWidth="1"/>
    <col min="6677" max="6677" width="0" hidden="1" customWidth="1"/>
    <col min="6681" max="6690" width="0" hidden="1" customWidth="1"/>
    <col min="6691" max="6693" width="9.109375" customWidth="1"/>
    <col min="6913" max="6914" width="3.33203125" customWidth="1"/>
    <col min="6915" max="6915" width="4.6640625" customWidth="1"/>
    <col min="6916" max="6916" width="7.33203125" customWidth="1"/>
    <col min="6917" max="6917" width="4.33203125" customWidth="1"/>
    <col min="6918" max="6918" width="12.6640625" customWidth="1"/>
    <col min="6919" max="6919" width="2.6640625" customWidth="1"/>
    <col min="6920" max="6920" width="7.6640625" customWidth="1"/>
    <col min="6921" max="6921" width="5.88671875" customWidth="1"/>
    <col min="6922" max="6922" width="1.6640625" customWidth="1"/>
    <col min="6923" max="6923" width="10.6640625" customWidth="1"/>
    <col min="6924" max="6924" width="1.6640625" customWidth="1"/>
    <col min="6925" max="6925" width="10.6640625" customWidth="1"/>
    <col min="6926" max="6926" width="1.6640625" customWidth="1"/>
    <col min="6927" max="6927" width="10.6640625" customWidth="1"/>
    <col min="6928" max="6928" width="1.6640625" customWidth="1"/>
    <col min="6929" max="6929" width="10.6640625" customWidth="1"/>
    <col min="6930" max="6930" width="1.6640625" customWidth="1"/>
    <col min="6931" max="6931" width="0" hidden="1" customWidth="1"/>
    <col min="6932" max="6932" width="8.6640625" customWidth="1"/>
    <col min="6933" max="6933" width="0" hidden="1" customWidth="1"/>
    <col min="6937" max="6946" width="0" hidden="1" customWidth="1"/>
    <col min="6947" max="6949" width="9.109375" customWidth="1"/>
    <col min="7169" max="7170" width="3.33203125" customWidth="1"/>
    <col min="7171" max="7171" width="4.6640625" customWidth="1"/>
    <col min="7172" max="7172" width="7.33203125" customWidth="1"/>
    <col min="7173" max="7173" width="4.33203125" customWidth="1"/>
    <col min="7174" max="7174" width="12.6640625" customWidth="1"/>
    <col min="7175" max="7175" width="2.6640625" customWidth="1"/>
    <col min="7176" max="7176" width="7.6640625" customWidth="1"/>
    <col min="7177" max="7177" width="5.88671875" customWidth="1"/>
    <col min="7178" max="7178" width="1.6640625" customWidth="1"/>
    <col min="7179" max="7179" width="10.6640625" customWidth="1"/>
    <col min="7180" max="7180" width="1.6640625" customWidth="1"/>
    <col min="7181" max="7181" width="10.6640625" customWidth="1"/>
    <col min="7182" max="7182" width="1.6640625" customWidth="1"/>
    <col min="7183" max="7183" width="10.6640625" customWidth="1"/>
    <col min="7184" max="7184" width="1.6640625" customWidth="1"/>
    <col min="7185" max="7185" width="10.6640625" customWidth="1"/>
    <col min="7186" max="7186" width="1.6640625" customWidth="1"/>
    <col min="7187" max="7187" width="0" hidden="1" customWidth="1"/>
    <col min="7188" max="7188" width="8.6640625" customWidth="1"/>
    <col min="7189" max="7189" width="0" hidden="1" customWidth="1"/>
    <col min="7193" max="7202" width="0" hidden="1" customWidth="1"/>
    <col min="7203" max="7205" width="9.109375" customWidth="1"/>
    <col min="7425" max="7426" width="3.33203125" customWidth="1"/>
    <col min="7427" max="7427" width="4.6640625" customWidth="1"/>
    <col min="7428" max="7428" width="7.33203125" customWidth="1"/>
    <col min="7429" max="7429" width="4.33203125" customWidth="1"/>
    <col min="7430" max="7430" width="12.6640625" customWidth="1"/>
    <col min="7431" max="7431" width="2.6640625" customWidth="1"/>
    <col min="7432" max="7432" width="7.6640625" customWidth="1"/>
    <col min="7433" max="7433" width="5.88671875" customWidth="1"/>
    <col min="7434" max="7434" width="1.6640625" customWidth="1"/>
    <col min="7435" max="7435" width="10.6640625" customWidth="1"/>
    <col min="7436" max="7436" width="1.6640625" customWidth="1"/>
    <col min="7437" max="7437" width="10.6640625" customWidth="1"/>
    <col min="7438" max="7438" width="1.6640625" customWidth="1"/>
    <col min="7439" max="7439" width="10.6640625" customWidth="1"/>
    <col min="7440" max="7440" width="1.6640625" customWidth="1"/>
    <col min="7441" max="7441" width="10.6640625" customWidth="1"/>
    <col min="7442" max="7442" width="1.6640625" customWidth="1"/>
    <col min="7443" max="7443" width="0" hidden="1" customWidth="1"/>
    <col min="7444" max="7444" width="8.6640625" customWidth="1"/>
    <col min="7445" max="7445" width="0" hidden="1" customWidth="1"/>
    <col min="7449" max="7458" width="0" hidden="1" customWidth="1"/>
    <col min="7459" max="7461" width="9.109375" customWidth="1"/>
    <col min="7681" max="7682" width="3.33203125" customWidth="1"/>
    <col min="7683" max="7683" width="4.6640625" customWidth="1"/>
    <col min="7684" max="7684" width="7.33203125" customWidth="1"/>
    <col min="7685" max="7685" width="4.33203125" customWidth="1"/>
    <col min="7686" max="7686" width="12.6640625" customWidth="1"/>
    <col min="7687" max="7687" width="2.6640625" customWidth="1"/>
    <col min="7688" max="7688" width="7.6640625" customWidth="1"/>
    <col min="7689" max="7689" width="5.88671875" customWidth="1"/>
    <col min="7690" max="7690" width="1.6640625" customWidth="1"/>
    <col min="7691" max="7691" width="10.6640625" customWidth="1"/>
    <col min="7692" max="7692" width="1.6640625" customWidth="1"/>
    <col min="7693" max="7693" width="10.6640625" customWidth="1"/>
    <col min="7694" max="7694" width="1.6640625" customWidth="1"/>
    <col min="7695" max="7695" width="10.6640625" customWidth="1"/>
    <col min="7696" max="7696" width="1.6640625" customWidth="1"/>
    <col min="7697" max="7697" width="10.6640625" customWidth="1"/>
    <col min="7698" max="7698" width="1.6640625" customWidth="1"/>
    <col min="7699" max="7699" width="0" hidden="1" customWidth="1"/>
    <col min="7700" max="7700" width="8.6640625" customWidth="1"/>
    <col min="7701" max="7701" width="0" hidden="1" customWidth="1"/>
    <col min="7705" max="7714" width="0" hidden="1" customWidth="1"/>
    <col min="7715" max="7717" width="9.109375" customWidth="1"/>
    <col min="7937" max="7938" width="3.33203125" customWidth="1"/>
    <col min="7939" max="7939" width="4.6640625" customWidth="1"/>
    <col min="7940" max="7940" width="7.33203125" customWidth="1"/>
    <col min="7941" max="7941" width="4.33203125" customWidth="1"/>
    <col min="7942" max="7942" width="12.6640625" customWidth="1"/>
    <col min="7943" max="7943" width="2.6640625" customWidth="1"/>
    <col min="7944" max="7944" width="7.6640625" customWidth="1"/>
    <col min="7945" max="7945" width="5.88671875" customWidth="1"/>
    <col min="7946" max="7946" width="1.6640625" customWidth="1"/>
    <col min="7947" max="7947" width="10.6640625" customWidth="1"/>
    <col min="7948" max="7948" width="1.6640625" customWidth="1"/>
    <col min="7949" max="7949" width="10.6640625" customWidth="1"/>
    <col min="7950" max="7950" width="1.6640625" customWidth="1"/>
    <col min="7951" max="7951" width="10.6640625" customWidth="1"/>
    <col min="7952" max="7952" width="1.6640625" customWidth="1"/>
    <col min="7953" max="7953" width="10.6640625" customWidth="1"/>
    <col min="7954" max="7954" width="1.6640625" customWidth="1"/>
    <col min="7955" max="7955" width="0" hidden="1" customWidth="1"/>
    <col min="7956" max="7956" width="8.6640625" customWidth="1"/>
    <col min="7957" max="7957" width="0" hidden="1" customWidth="1"/>
    <col min="7961" max="7970" width="0" hidden="1" customWidth="1"/>
    <col min="7971" max="7973" width="9.109375" customWidth="1"/>
    <col min="8193" max="8194" width="3.33203125" customWidth="1"/>
    <col min="8195" max="8195" width="4.6640625" customWidth="1"/>
    <col min="8196" max="8196" width="7.33203125" customWidth="1"/>
    <col min="8197" max="8197" width="4.33203125" customWidth="1"/>
    <col min="8198" max="8198" width="12.6640625" customWidth="1"/>
    <col min="8199" max="8199" width="2.6640625" customWidth="1"/>
    <col min="8200" max="8200" width="7.6640625" customWidth="1"/>
    <col min="8201" max="8201" width="5.88671875" customWidth="1"/>
    <col min="8202" max="8202" width="1.6640625" customWidth="1"/>
    <col min="8203" max="8203" width="10.6640625" customWidth="1"/>
    <col min="8204" max="8204" width="1.6640625" customWidth="1"/>
    <col min="8205" max="8205" width="10.6640625" customWidth="1"/>
    <col min="8206" max="8206" width="1.6640625" customWidth="1"/>
    <col min="8207" max="8207" width="10.6640625" customWidth="1"/>
    <col min="8208" max="8208" width="1.6640625" customWidth="1"/>
    <col min="8209" max="8209" width="10.6640625" customWidth="1"/>
    <col min="8210" max="8210" width="1.6640625" customWidth="1"/>
    <col min="8211" max="8211" width="0" hidden="1" customWidth="1"/>
    <col min="8212" max="8212" width="8.6640625" customWidth="1"/>
    <col min="8213" max="8213" width="0" hidden="1" customWidth="1"/>
    <col min="8217" max="8226" width="0" hidden="1" customWidth="1"/>
    <col min="8227" max="8229" width="9.109375" customWidth="1"/>
    <col min="8449" max="8450" width="3.33203125" customWidth="1"/>
    <col min="8451" max="8451" width="4.6640625" customWidth="1"/>
    <col min="8452" max="8452" width="7.33203125" customWidth="1"/>
    <col min="8453" max="8453" width="4.33203125" customWidth="1"/>
    <col min="8454" max="8454" width="12.6640625" customWidth="1"/>
    <col min="8455" max="8455" width="2.6640625" customWidth="1"/>
    <col min="8456" max="8456" width="7.6640625" customWidth="1"/>
    <col min="8457" max="8457" width="5.88671875" customWidth="1"/>
    <col min="8458" max="8458" width="1.6640625" customWidth="1"/>
    <col min="8459" max="8459" width="10.6640625" customWidth="1"/>
    <col min="8460" max="8460" width="1.6640625" customWidth="1"/>
    <col min="8461" max="8461" width="10.6640625" customWidth="1"/>
    <col min="8462" max="8462" width="1.6640625" customWidth="1"/>
    <col min="8463" max="8463" width="10.6640625" customWidth="1"/>
    <col min="8464" max="8464" width="1.6640625" customWidth="1"/>
    <col min="8465" max="8465" width="10.6640625" customWidth="1"/>
    <col min="8466" max="8466" width="1.6640625" customWidth="1"/>
    <col min="8467" max="8467" width="0" hidden="1" customWidth="1"/>
    <col min="8468" max="8468" width="8.6640625" customWidth="1"/>
    <col min="8469" max="8469" width="0" hidden="1" customWidth="1"/>
    <col min="8473" max="8482" width="0" hidden="1" customWidth="1"/>
    <col min="8483" max="8485" width="9.109375" customWidth="1"/>
    <col min="8705" max="8706" width="3.33203125" customWidth="1"/>
    <col min="8707" max="8707" width="4.6640625" customWidth="1"/>
    <col min="8708" max="8708" width="7.33203125" customWidth="1"/>
    <col min="8709" max="8709" width="4.33203125" customWidth="1"/>
    <col min="8710" max="8710" width="12.6640625" customWidth="1"/>
    <col min="8711" max="8711" width="2.6640625" customWidth="1"/>
    <col min="8712" max="8712" width="7.6640625" customWidth="1"/>
    <col min="8713" max="8713" width="5.88671875" customWidth="1"/>
    <col min="8714" max="8714" width="1.6640625" customWidth="1"/>
    <col min="8715" max="8715" width="10.6640625" customWidth="1"/>
    <col min="8716" max="8716" width="1.6640625" customWidth="1"/>
    <col min="8717" max="8717" width="10.6640625" customWidth="1"/>
    <col min="8718" max="8718" width="1.6640625" customWidth="1"/>
    <col min="8719" max="8719" width="10.6640625" customWidth="1"/>
    <col min="8720" max="8720" width="1.6640625" customWidth="1"/>
    <col min="8721" max="8721" width="10.6640625" customWidth="1"/>
    <col min="8722" max="8722" width="1.6640625" customWidth="1"/>
    <col min="8723" max="8723" width="0" hidden="1" customWidth="1"/>
    <col min="8724" max="8724" width="8.6640625" customWidth="1"/>
    <col min="8725" max="8725" width="0" hidden="1" customWidth="1"/>
    <col min="8729" max="8738" width="0" hidden="1" customWidth="1"/>
    <col min="8739" max="8741" width="9.109375" customWidth="1"/>
    <col min="8961" max="8962" width="3.33203125" customWidth="1"/>
    <col min="8963" max="8963" width="4.6640625" customWidth="1"/>
    <col min="8964" max="8964" width="7.33203125" customWidth="1"/>
    <col min="8965" max="8965" width="4.33203125" customWidth="1"/>
    <col min="8966" max="8966" width="12.6640625" customWidth="1"/>
    <col min="8967" max="8967" width="2.6640625" customWidth="1"/>
    <col min="8968" max="8968" width="7.6640625" customWidth="1"/>
    <col min="8969" max="8969" width="5.88671875" customWidth="1"/>
    <col min="8970" max="8970" width="1.6640625" customWidth="1"/>
    <col min="8971" max="8971" width="10.6640625" customWidth="1"/>
    <col min="8972" max="8972" width="1.6640625" customWidth="1"/>
    <col min="8973" max="8973" width="10.6640625" customWidth="1"/>
    <col min="8974" max="8974" width="1.6640625" customWidth="1"/>
    <col min="8975" max="8975" width="10.6640625" customWidth="1"/>
    <col min="8976" max="8976" width="1.6640625" customWidth="1"/>
    <col min="8977" max="8977" width="10.6640625" customWidth="1"/>
    <col min="8978" max="8978" width="1.6640625" customWidth="1"/>
    <col min="8979" max="8979" width="0" hidden="1" customWidth="1"/>
    <col min="8980" max="8980" width="8.6640625" customWidth="1"/>
    <col min="8981" max="8981" width="0" hidden="1" customWidth="1"/>
    <col min="8985" max="8994" width="0" hidden="1" customWidth="1"/>
    <col min="8995" max="8997" width="9.109375" customWidth="1"/>
    <col min="9217" max="9218" width="3.33203125" customWidth="1"/>
    <col min="9219" max="9219" width="4.6640625" customWidth="1"/>
    <col min="9220" max="9220" width="7.33203125" customWidth="1"/>
    <col min="9221" max="9221" width="4.33203125" customWidth="1"/>
    <col min="9222" max="9222" width="12.6640625" customWidth="1"/>
    <col min="9223" max="9223" width="2.6640625" customWidth="1"/>
    <col min="9224" max="9224" width="7.6640625" customWidth="1"/>
    <col min="9225" max="9225" width="5.88671875" customWidth="1"/>
    <col min="9226" max="9226" width="1.6640625" customWidth="1"/>
    <col min="9227" max="9227" width="10.6640625" customWidth="1"/>
    <col min="9228" max="9228" width="1.6640625" customWidth="1"/>
    <col min="9229" max="9229" width="10.6640625" customWidth="1"/>
    <col min="9230" max="9230" width="1.6640625" customWidth="1"/>
    <col min="9231" max="9231" width="10.6640625" customWidth="1"/>
    <col min="9232" max="9232" width="1.6640625" customWidth="1"/>
    <col min="9233" max="9233" width="10.6640625" customWidth="1"/>
    <col min="9234" max="9234" width="1.6640625" customWidth="1"/>
    <col min="9235" max="9235" width="0" hidden="1" customWidth="1"/>
    <col min="9236" max="9236" width="8.6640625" customWidth="1"/>
    <col min="9237" max="9237" width="0" hidden="1" customWidth="1"/>
    <col min="9241" max="9250" width="0" hidden="1" customWidth="1"/>
    <col min="9251" max="9253" width="9.109375" customWidth="1"/>
    <col min="9473" max="9474" width="3.33203125" customWidth="1"/>
    <col min="9475" max="9475" width="4.6640625" customWidth="1"/>
    <col min="9476" max="9476" width="7.33203125" customWidth="1"/>
    <col min="9477" max="9477" width="4.33203125" customWidth="1"/>
    <col min="9478" max="9478" width="12.6640625" customWidth="1"/>
    <col min="9479" max="9479" width="2.6640625" customWidth="1"/>
    <col min="9480" max="9480" width="7.6640625" customWidth="1"/>
    <col min="9481" max="9481" width="5.88671875" customWidth="1"/>
    <col min="9482" max="9482" width="1.6640625" customWidth="1"/>
    <col min="9483" max="9483" width="10.6640625" customWidth="1"/>
    <col min="9484" max="9484" width="1.6640625" customWidth="1"/>
    <col min="9485" max="9485" width="10.6640625" customWidth="1"/>
    <col min="9486" max="9486" width="1.6640625" customWidth="1"/>
    <col min="9487" max="9487" width="10.6640625" customWidth="1"/>
    <col min="9488" max="9488" width="1.6640625" customWidth="1"/>
    <col min="9489" max="9489" width="10.6640625" customWidth="1"/>
    <col min="9490" max="9490" width="1.6640625" customWidth="1"/>
    <col min="9491" max="9491" width="0" hidden="1" customWidth="1"/>
    <col min="9492" max="9492" width="8.6640625" customWidth="1"/>
    <col min="9493" max="9493" width="0" hidden="1" customWidth="1"/>
    <col min="9497" max="9506" width="0" hidden="1" customWidth="1"/>
    <col min="9507" max="9509" width="9.109375" customWidth="1"/>
    <col min="9729" max="9730" width="3.33203125" customWidth="1"/>
    <col min="9731" max="9731" width="4.6640625" customWidth="1"/>
    <col min="9732" max="9732" width="7.33203125" customWidth="1"/>
    <col min="9733" max="9733" width="4.33203125" customWidth="1"/>
    <col min="9734" max="9734" width="12.6640625" customWidth="1"/>
    <col min="9735" max="9735" width="2.6640625" customWidth="1"/>
    <col min="9736" max="9736" width="7.6640625" customWidth="1"/>
    <col min="9737" max="9737" width="5.88671875" customWidth="1"/>
    <col min="9738" max="9738" width="1.6640625" customWidth="1"/>
    <col min="9739" max="9739" width="10.6640625" customWidth="1"/>
    <col min="9740" max="9740" width="1.6640625" customWidth="1"/>
    <col min="9741" max="9741" width="10.6640625" customWidth="1"/>
    <col min="9742" max="9742" width="1.6640625" customWidth="1"/>
    <col min="9743" max="9743" width="10.6640625" customWidth="1"/>
    <col min="9744" max="9744" width="1.6640625" customWidth="1"/>
    <col min="9745" max="9745" width="10.6640625" customWidth="1"/>
    <col min="9746" max="9746" width="1.6640625" customWidth="1"/>
    <col min="9747" max="9747" width="0" hidden="1" customWidth="1"/>
    <col min="9748" max="9748" width="8.6640625" customWidth="1"/>
    <col min="9749" max="9749" width="0" hidden="1" customWidth="1"/>
    <col min="9753" max="9762" width="0" hidden="1" customWidth="1"/>
    <col min="9763" max="9765" width="9.109375" customWidth="1"/>
    <col min="9985" max="9986" width="3.33203125" customWidth="1"/>
    <col min="9987" max="9987" width="4.6640625" customWidth="1"/>
    <col min="9988" max="9988" width="7.33203125" customWidth="1"/>
    <col min="9989" max="9989" width="4.33203125" customWidth="1"/>
    <col min="9990" max="9990" width="12.6640625" customWidth="1"/>
    <col min="9991" max="9991" width="2.6640625" customWidth="1"/>
    <col min="9992" max="9992" width="7.6640625" customWidth="1"/>
    <col min="9993" max="9993" width="5.88671875" customWidth="1"/>
    <col min="9994" max="9994" width="1.6640625" customWidth="1"/>
    <col min="9995" max="9995" width="10.6640625" customWidth="1"/>
    <col min="9996" max="9996" width="1.6640625" customWidth="1"/>
    <col min="9997" max="9997" width="10.6640625" customWidth="1"/>
    <col min="9998" max="9998" width="1.6640625" customWidth="1"/>
    <col min="9999" max="9999" width="10.6640625" customWidth="1"/>
    <col min="10000" max="10000" width="1.6640625" customWidth="1"/>
    <col min="10001" max="10001" width="10.6640625" customWidth="1"/>
    <col min="10002" max="10002" width="1.6640625" customWidth="1"/>
    <col min="10003" max="10003" width="0" hidden="1" customWidth="1"/>
    <col min="10004" max="10004" width="8.6640625" customWidth="1"/>
    <col min="10005" max="10005" width="0" hidden="1" customWidth="1"/>
    <col min="10009" max="10018" width="0" hidden="1" customWidth="1"/>
    <col min="10019" max="10021" width="9.109375" customWidth="1"/>
    <col min="10241" max="10242" width="3.33203125" customWidth="1"/>
    <col min="10243" max="10243" width="4.6640625" customWidth="1"/>
    <col min="10244" max="10244" width="7.33203125" customWidth="1"/>
    <col min="10245" max="10245" width="4.33203125" customWidth="1"/>
    <col min="10246" max="10246" width="12.6640625" customWidth="1"/>
    <col min="10247" max="10247" width="2.6640625" customWidth="1"/>
    <col min="10248" max="10248" width="7.6640625" customWidth="1"/>
    <col min="10249" max="10249" width="5.88671875" customWidth="1"/>
    <col min="10250" max="10250" width="1.6640625" customWidth="1"/>
    <col min="10251" max="10251" width="10.6640625" customWidth="1"/>
    <col min="10252" max="10252" width="1.6640625" customWidth="1"/>
    <col min="10253" max="10253" width="10.6640625" customWidth="1"/>
    <col min="10254" max="10254" width="1.6640625" customWidth="1"/>
    <col min="10255" max="10255" width="10.6640625" customWidth="1"/>
    <col min="10256" max="10256" width="1.6640625" customWidth="1"/>
    <col min="10257" max="10257" width="10.6640625" customWidth="1"/>
    <col min="10258" max="10258" width="1.6640625" customWidth="1"/>
    <col min="10259" max="10259" width="0" hidden="1" customWidth="1"/>
    <col min="10260" max="10260" width="8.6640625" customWidth="1"/>
    <col min="10261" max="10261" width="0" hidden="1" customWidth="1"/>
    <col min="10265" max="10274" width="0" hidden="1" customWidth="1"/>
    <col min="10275" max="10277" width="9.109375" customWidth="1"/>
    <col min="10497" max="10498" width="3.33203125" customWidth="1"/>
    <col min="10499" max="10499" width="4.6640625" customWidth="1"/>
    <col min="10500" max="10500" width="7.33203125" customWidth="1"/>
    <col min="10501" max="10501" width="4.33203125" customWidth="1"/>
    <col min="10502" max="10502" width="12.6640625" customWidth="1"/>
    <col min="10503" max="10503" width="2.6640625" customWidth="1"/>
    <col min="10504" max="10504" width="7.6640625" customWidth="1"/>
    <col min="10505" max="10505" width="5.88671875" customWidth="1"/>
    <col min="10506" max="10506" width="1.6640625" customWidth="1"/>
    <col min="10507" max="10507" width="10.6640625" customWidth="1"/>
    <col min="10508" max="10508" width="1.6640625" customWidth="1"/>
    <col min="10509" max="10509" width="10.6640625" customWidth="1"/>
    <col min="10510" max="10510" width="1.6640625" customWidth="1"/>
    <col min="10511" max="10511" width="10.6640625" customWidth="1"/>
    <col min="10512" max="10512" width="1.6640625" customWidth="1"/>
    <col min="10513" max="10513" width="10.6640625" customWidth="1"/>
    <col min="10514" max="10514" width="1.6640625" customWidth="1"/>
    <col min="10515" max="10515" width="0" hidden="1" customWidth="1"/>
    <col min="10516" max="10516" width="8.6640625" customWidth="1"/>
    <col min="10517" max="10517" width="0" hidden="1" customWidth="1"/>
    <col min="10521" max="10530" width="0" hidden="1" customWidth="1"/>
    <col min="10531" max="10533" width="9.109375" customWidth="1"/>
    <col min="10753" max="10754" width="3.33203125" customWidth="1"/>
    <col min="10755" max="10755" width="4.6640625" customWidth="1"/>
    <col min="10756" max="10756" width="7.33203125" customWidth="1"/>
    <col min="10757" max="10757" width="4.33203125" customWidth="1"/>
    <col min="10758" max="10758" width="12.6640625" customWidth="1"/>
    <col min="10759" max="10759" width="2.6640625" customWidth="1"/>
    <col min="10760" max="10760" width="7.6640625" customWidth="1"/>
    <col min="10761" max="10761" width="5.88671875" customWidth="1"/>
    <col min="10762" max="10762" width="1.6640625" customWidth="1"/>
    <col min="10763" max="10763" width="10.6640625" customWidth="1"/>
    <col min="10764" max="10764" width="1.6640625" customWidth="1"/>
    <col min="10765" max="10765" width="10.6640625" customWidth="1"/>
    <col min="10766" max="10766" width="1.6640625" customWidth="1"/>
    <col min="10767" max="10767" width="10.6640625" customWidth="1"/>
    <col min="10768" max="10768" width="1.6640625" customWidth="1"/>
    <col min="10769" max="10769" width="10.6640625" customWidth="1"/>
    <col min="10770" max="10770" width="1.6640625" customWidth="1"/>
    <col min="10771" max="10771" width="0" hidden="1" customWidth="1"/>
    <col min="10772" max="10772" width="8.6640625" customWidth="1"/>
    <col min="10773" max="10773" width="0" hidden="1" customWidth="1"/>
    <col min="10777" max="10786" width="0" hidden="1" customWidth="1"/>
    <col min="10787" max="10789" width="9.109375" customWidth="1"/>
    <col min="11009" max="11010" width="3.33203125" customWidth="1"/>
    <col min="11011" max="11011" width="4.6640625" customWidth="1"/>
    <col min="11012" max="11012" width="7.33203125" customWidth="1"/>
    <col min="11013" max="11013" width="4.33203125" customWidth="1"/>
    <col min="11014" max="11014" width="12.6640625" customWidth="1"/>
    <col min="11015" max="11015" width="2.6640625" customWidth="1"/>
    <col min="11016" max="11016" width="7.6640625" customWidth="1"/>
    <col min="11017" max="11017" width="5.88671875" customWidth="1"/>
    <col min="11018" max="11018" width="1.6640625" customWidth="1"/>
    <col min="11019" max="11019" width="10.6640625" customWidth="1"/>
    <col min="11020" max="11020" width="1.6640625" customWidth="1"/>
    <col min="11021" max="11021" width="10.6640625" customWidth="1"/>
    <col min="11022" max="11022" width="1.6640625" customWidth="1"/>
    <col min="11023" max="11023" width="10.6640625" customWidth="1"/>
    <col min="11024" max="11024" width="1.6640625" customWidth="1"/>
    <col min="11025" max="11025" width="10.6640625" customWidth="1"/>
    <col min="11026" max="11026" width="1.6640625" customWidth="1"/>
    <col min="11027" max="11027" width="0" hidden="1" customWidth="1"/>
    <col min="11028" max="11028" width="8.6640625" customWidth="1"/>
    <col min="11029" max="11029" width="0" hidden="1" customWidth="1"/>
    <col min="11033" max="11042" width="0" hidden="1" customWidth="1"/>
    <col min="11043" max="11045" width="9.109375" customWidth="1"/>
    <col min="11265" max="11266" width="3.33203125" customWidth="1"/>
    <col min="11267" max="11267" width="4.6640625" customWidth="1"/>
    <col min="11268" max="11268" width="7.33203125" customWidth="1"/>
    <col min="11269" max="11269" width="4.33203125" customWidth="1"/>
    <col min="11270" max="11270" width="12.6640625" customWidth="1"/>
    <col min="11271" max="11271" width="2.6640625" customWidth="1"/>
    <col min="11272" max="11272" width="7.6640625" customWidth="1"/>
    <col min="11273" max="11273" width="5.88671875" customWidth="1"/>
    <col min="11274" max="11274" width="1.6640625" customWidth="1"/>
    <col min="11275" max="11275" width="10.6640625" customWidth="1"/>
    <col min="11276" max="11276" width="1.6640625" customWidth="1"/>
    <col min="11277" max="11277" width="10.6640625" customWidth="1"/>
    <col min="11278" max="11278" width="1.6640625" customWidth="1"/>
    <col min="11279" max="11279" width="10.6640625" customWidth="1"/>
    <col min="11280" max="11280" width="1.6640625" customWidth="1"/>
    <col min="11281" max="11281" width="10.6640625" customWidth="1"/>
    <col min="11282" max="11282" width="1.6640625" customWidth="1"/>
    <col min="11283" max="11283" width="0" hidden="1" customWidth="1"/>
    <col min="11284" max="11284" width="8.6640625" customWidth="1"/>
    <col min="11285" max="11285" width="0" hidden="1" customWidth="1"/>
    <col min="11289" max="11298" width="0" hidden="1" customWidth="1"/>
    <col min="11299" max="11301" width="9.109375" customWidth="1"/>
    <col min="11521" max="11522" width="3.33203125" customWidth="1"/>
    <col min="11523" max="11523" width="4.6640625" customWidth="1"/>
    <col min="11524" max="11524" width="7.33203125" customWidth="1"/>
    <col min="11525" max="11525" width="4.33203125" customWidth="1"/>
    <col min="11526" max="11526" width="12.6640625" customWidth="1"/>
    <col min="11527" max="11527" width="2.6640625" customWidth="1"/>
    <col min="11528" max="11528" width="7.6640625" customWidth="1"/>
    <col min="11529" max="11529" width="5.88671875" customWidth="1"/>
    <col min="11530" max="11530" width="1.6640625" customWidth="1"/>
    <col min="11531" max="11531" width="10.6640625" customWidth="1"/>
    <col min="11532" max="11532" width="1.6640625" customWidth="1"/>
    <col min="11533" max="11533" width="10.6640625" customWidth="1"/>
    <col min="11534" max="11534" width="1.6640625" customWidth="1"/>
    <col min="11535" max="11535" width="10.6640625" customWidth="1"/>
    <col min="11536" max="11536" width="1.6640625" customWidth="1"/>
    <col min="11537" max="11537" width="10.6640625" customWidth="1"/>
    <col min="11538" max="11538" width="1.6640625" customWidth="1"/>
    <col min="11539" max="11539" width="0" hidden="1" customWidth="1"/>
    <col min="11540" max="11540" width="8.6640625" customWidth="1"/>
    <col min="11541" max="11541" width="0" hidden="1" customWidth="1"/>
    <col min="11545" max="11554" width="0" hidden="1" customWidth="1"/>
    <col min="11555" max="11557" width="9.109375" customWidth="1"/>
    <col min="11777" max="11778" width="3.33203125" customWidth="1"/>
    <col min="11779" max="11779" width="4.6640625" customWidth="1"/>
    <col min="11780" max="11780" width="7.33203125" customWidth="1"/>
    <col min="11781" max="11781" width="4.33203125" customWidth="1"/>
    <col min="11782" max="11782" width="12.6640625" customWidth="1"/>
    <col min="11783" max="11783" width="2.6640625" customWidth="1"/>
    <col min="11784" max="11784" width="7.6640625" customWidth="1"/>
    <col min="11785" max="11785" width="5.88671875" customWidth="1"/>
    <col min="11786" max="11786" width="1.6640625" customWidth="1"/>
    <col min="11787" max="11787" width="10.6640625" customWidth="1"/>
    <col min="11788" max="11788" width="1.6640625" customWidth="1"/>
    <col min="11789" max="11789" width="10.6640625" customWidth="1"/>
    <col min="11790" max="11790" width="1.6640625" customWidth="1"/>
    <col min="11791" max="11791" width="10.6640625" customWidth="1"/>
    <col min="11792" max="11792" width="1.6640625" customWidth="1"/>
    <col min="11793" max="11793" width="10.6640625" customWidth="1"/>
    <col min="11794" max="11794" width="1.6640625" customWidth="1"/>
    <col min="11795" max="11795" width="0" hidden="1" customWidth="1"/>
    <col min="11796" max="11796" width="8.6640625" customWidth="1"/>
    <col min="11797" max="11797" width="0" hidden="1" customWidth="1"/>
    <col min="11801" max="11810" width="0" hidden="1" customWidth="1"/>
    <col min="11811" max="11813" width="9.109375" customWidth="1"/>
    <col min="12033" max="12034" width="3.33203125" customWidth="1"/>
    <col min="12035" max="12035" width="4.6640625" customWidth="1"/>
    <col min="12036" max="12036" width="7.33203125" customWidth="1"/>
    <col min="12037" max="12037" width="4.33203125" customWidth="1"/>
    <col min="12038" max="12038" width="12.6640625" customWidth="1"/>
    <col min="12039" max="12039" width="2.6640625" customWidth="1"/>
    <col min="12040" max="12040" width="7.6640625" customWidth="1"/>
    <col min="12041" max="12041" width="5.88671875" customWidth="1"/>
    <col min="12042" max="12042" width="1.6640625" customWidth="1"/>
    <col min="12043" max="12043" width="10.6640625" customWidth="1"/>
    <col min="12044" max="12044" width="1.6640625" customWidth="1"/>
    <col min="12045" max="12045" width="10.6640625" customWidth="1"/>
    <col min="12046" max="12046" width="1.6640625" customWidth="1"/>
    <col min="12047" max="12047" width="10.6640625" customWidth="1"/>
    <col min="12048" max="12048" width="1.6640625" customWidth="1"/>
    <col min="12049" max="12049" width="10.6640625" customWidth="1"/>
    <col min="12050" max="12050" width="1.6640625" customWidth="1"/>
    <col min="12051" max="12051" width="0" hidden="1" customWidth="1"/>
    <col min="12052" max="12052" width="8.6640625" customWidth="1"/>
    <col min="12053" max="12053" width="0" hidden="1" customWidth="1"/>
    <col min="12057" max="12066" width="0" hidden="1" customWidth="1"/>
    <col min="12067" max="12069" width="9.109375" customWidth="1"/>
    <col min="12289" max="12290" width="3.33203125" customWidth="1"/>
    <col min="12291" max="12291" width="4.6640625" customWidth="1"/>
    <col min="12292" max="12292" width="7.33203125" customWidth="1"/>
    <col min="12293" max="12293" width="4.33203125" customWidth="1"/>
    <col min="12294" max="12294" width="12.6640625" customWidth="1"/>
    <col min="12295" max="12295" width="2.6640625" customWidth="1"/>
    <col min="12296" max="12296" width="7.6640625" customWidth="1"/>
    <col min="12297" max="12297" width="5.88671875" customWidth="1"/>
    <col min="12298" max="12298" width="1.6640625" customWidth="1"/>
    <col min="12299" max="12299" width="10.6640625" customWidth="1"/>
    <col min="12300" max="12300" width="1.6640625" customWidth="1"/>
    <col min="12301" max="12301" width="10.6640625" customWidth="1"/>
    <col min="12302" max="12302" width="1.6640625" customWidth="1"/>
    <col min="12303" max="12303" width="10.6640625" customWidth="1"/>
    <col min="12304" max="12304" width="1.6640625" customWidth="1"/>
    <col min="12305" max="12305" width="10.6640625" customWidth="1"/>
    <col min="12306" max="12306" width="1.6640625" customWidth="1"/>
    <col min="12307" max="12307" width="0" hidden="1" customWidth="1"/>
    <col min="12308" max="12308" width="8.6640625" customWidth="1"/>
    <col min="12309" max="12309" width="0" hidden="1" customWidth="1"/>
    <col min="12313" max="12322" width="0" hidden="1" customWidth="1"/>
    <col min="12323" max="12325" width="9.109375" customWidth="1"/>
    <col min="12545" max="12546" width="3.33203125" customWidth="1"/>
    <col min="12547" max="12547" width="4.6640625" customWidth="1"/>
    <col min="12548" max="12548" width="7.33203125" customWidth="1"/>
    <col min="12549" max="12549" width="4.33203125" customWidth="1"/>
    <col min="12550" max="12550" width="12.6640625" customWidth="1"/>
    <col min="12551" max="12551" width="2.6640625" customWidth="1"/>
    <col min="12552" max="12552" width="7.6640625" customWidth="1"/>
    <col min="12553" max="12553" width="5.88671875" customWidth="1"/>
    <col min="12554" max="12554" width="1.6640625" customWidth="1"/>
    <col min="12555" max="12555" width="10.6640625" customWidth="1"/>
    <col min="12556" max="12556" width="1.6640625" customWidth="1"/>
    <col min="12557" max="12557" width="10.6640625" customWidth="1"/>
    <col min="12558" max="12558" width="1.6640625" customWidth="1"/>
    <col min="12559" max="12559" width="10.6640625" customWidth="1"/>
    <col min="12560" max="12560" width="1.6640625" customWidth="1"/>
    <col min="12561" max="12561" width="10.6640625" customWidth="1"/>
    <col min="12562" max="12562" width="1.6640625" customWidth="1"/>
    <col min="12563" max="12563" width="0" hidden="1" customWidth="1"/>
    <col min="12564" max="12564" width="8.6640625" customWidth="1"/>
    <col min="12565" max="12565" width="0" hidden="1" customWidth="1"/>
    <col min="12569" max="12578" width="0" hidden="1" customWidth="1"/>
    <col min="12579" max="12581" width="9.109375" customWidth="1"/>
    <col min="12801" max="12802" width="3.33203125" customWidth="1"/>
    <col min="12803" max="12803" width="4.6640625" customWidth="1"/>
    <col min="12804" max="12804" width="7.33203125" customWidth="1"/>
    <col min="12805" max="12805" width="4.33203125" customWidth="1"/>
    <col min="12806" max="12806" width="12.6640625" customWidth="1"/>
    <col min="12807" max="12807" width="2.6640625" customWidth="1"/>
    <col min="12808" max="12808" width="7.6640625" customWidth="1"/>
    <col min="12809" max="12809" width="5.88671875" customWidth="1"/>
    <col min="12810" max="12810" width="1.6640625" customWidth="1"/>
    <col min="12811" max="12811" width="10.6640625" customWidth="1"/>
    <col min="12812" max="12812" width="1.6640625" customWidth="1"/>
    <col min="12813" max="12813" width="10.6640625" customWidth="1"/>
    <col min="12814" max="12814" width="1.6640625" customWidth="1"/>
    <col min="12815" max="12815" width="10.6640625" customWidth="1"/>
    <col min="12816" max="12816" width="1.6640625" customWidth="1"/>
    <col min="12817" max="12817" width="10.6640625" customWidth="1"/>
    <col min="12818" max="12818" width="1.6640625" customWidth="1"/>
    <col min="12819" max="12819" width="0" hidden="1" customWidth="1"/>
    <col min="12820" max="12820" width="8.6640625" customWidth="1"/>
    <col min="12821" max="12821" width="0" hidden="1" customWidth="1"/>
    <col min="12825" max="12834" width="0" hidden="1" customWidth="1"/>
    <col min="12835" max="12837" width="9.109375" customWidth="1"/>
    <col min="13057" max="13058" width="3.33203125" customWidth="1"/>
    <col min="13059" max="13059" width="4.6640625" customWidth="1"/>
    <col min="13060" max="13060" width="7.33203125" customWidth="1"/>
    <col min="13061" max="13061" width="4.33203125" customWidth="1"/>
    <col min="13062" max="13062" width="12.6640625" customWidth="1"/>
    <col min="13063" max="13063" width="2.6640625" customWidth="1"/>
    <col min="13064" max="13064" width="7.6640625" customWidth="1"/>
    <col min="13065" max="13065" width="5.88671875" customWidth="1"/>
    <col min="13066" max="13066" width="1.6640625" customWidth="1"/>
    <col min="13067" max="13067" width="10.6640625" customWidth="1"/>
    <col min="13068" max="13068" width="1.6640625" customWidth="1"/>
    <col min="13069" max="13069" width="10.6640625" customWidth="1"/>
    <col min="13070" max="13070" width="1.6640625" customWidth="1"/>
    <col min="13071" max="13071" width="10.6640625" customWidth="1"/>
    <col min="13072" max="13072" width="1.6640625" customWidth="1"/>
    <col min="13073" max="13073" width="10.6640625" customWidth="1"/>
    <col min="13074" max="13074" width="1.6640625" customWidth="1"/>
    <col min="13075" max="13075" width="0" hidden="1" customWidth="1"/>
    <col min="13076" max="13076" width="8.6640625" customWidth="1"/>
    <col min="13077" max="13077" width="0" hidden="1" customWidth="1"/>
    <col min="13081" max="13090" width="0" hidden="1" customWidth="1"/>
    <col min="13091" max="13093" width="9.109375" customWidth="1"/>
    <col min="13313" max="13314" width="3.33203125" customWidth="1"/>
    <col min="13315" max="13315" width="4.6640625" customWidth="1"/>
    <col min="13316" max="13316" width="7.33203125" customWidth="1"/>
    <col min="13317" max="13317" width="4.33203125" customWidth="1"/>
    <col min="13318" max="13318" width="12.6640625" customWidth="1"/>
    <col min="13319" max="13319" width="2.6640625" customWidth="1"/>
    <col min="13320" max="13320" width="7.6640625" customWidth="1"/>
    <col min="13321" max="13321" width="5.88671875" customWidth="1"/>
    <col min="13322" max="13322" width="1.6640625" customWidth="1"/>
    <col min="13323" max="13323" width="10.6640625" customWidth="1"/>
    <col min="13324" max="13324" width="1.6640625" customWidth="1"/>
    <col min="13325" max="13325" width="10.6640625" customWidth="1"/>
    <col min="13326" max="13326" width="1.6640625" customWidth="1"/>
    <col min="13327" max="13327" width="10.6640625" customWidth="1"/>
    <col min="13328" max="13328" width="1.6640625" customWidth="1"/>
    <col min="13329" max="13329" width="10.6640625" customWidth="1"/>
    <col min="13330" max="13330" width="1.6640625" customWidth="1"/>
    <col min="13331" max="13331" width="0" hidden="1" customWidth="1"/>
    <col min="13332" max="13332" width="8.6640625" customWidth="1"/>
    <col min="13333" max="13333" width="0" hidden="1" customWidth="1"/>
    <col min="13337" max="13346" width="0" hidden="1" customWidth="1"/>
    <col min="13347" max="13349" width="9.109375" customWidth="1"/>
    <col min="13569" max="13570" width="3.33203125" customWidth="1"/>
    <col min="13571" max="13571" width="4.6640625" customWidth="1"/>
    <col min="13572" max="13572" width="7.33203125" customWidth="1"/>
    <col min="13573" max="13573" width="4.33203125" customWidth="1"/>
    <col min="13574" max="13574" width="12.6640625" customWidth="1"/>
    <col min="13575" max="13575" width="2.6640625" customWidth="1"/>
    <col min="13576" max="13576" width="7.6640625" customWidth="1"/>
    <col min="13577" max="13577" width="5.88671875" customWidth="1"/>
    <col min="13578" max="13578" width="1.6640625" customWidth="1"/>
    <col min="13579" max="13579" width="10.6640625" customWidth="1"/>
    <col min="13580" max="13580" width="1.6640625" customWidth="1"/>
    <col min="13581" max="13581" width="10.6640625" customWidth="1"/>
    <col min="13582" max="13582" width="1.6640625" customWidth="1"/>
    <col min="13583" max="13583" width="10.6640625" customWidth="1"/>
    <col min="13584" max="13584" width="1.6640625" customWidth="1"/>
    <col min="13585" max="13585" width="10.6640625" customWidth="1"/>
    <col min="13586" max="13586" width="1.6640625" customWidth="1"/>
    <col min="13587" max="13587" width="0" hidden="1" customWidth="1"/>
    <col min="13588" max="13588" width="8.6640625" customWidth="1"/>
    <col min="13589" max="13589" width="0" hidden="1" customWidth="1"/>
    <col min="13593" max="13602" width="0" hidden="1" customWidth="1"/>
    <col min="13603" max="13605" width="9.109375" customWidth="1"/>
    <col min="13825" max="13826" width="3.33203125" customWidth="1"/>
    <col min="13827" max="13827" width="4.6640625" customWidth="1"/>
    <col min="13828" max="13828" width="7.33203125" customWidth="1"/>
    <col min="13829" max="13829" width="4.33203125" customWidth="1"/>
    <col min="13830" max="13830" width="12.6640625" customWidth="1"/>
    <col min="13831" max="13831" width="2.6640625" customWidth="1"/>
    <col min="13832" max="13832" width="7.6640625" customWidth="1"/>
    <col min="13833" max="13833" width="5.88671875" customWidth="1"/>
    <col min="13834" max="13834" width="1.6640625" customWidth="1"/>
    <col min="13835" max="13835" width="10.6640625" customWidth="1"/>
    <col min="13836" max="13836" width="1.6640625" customWidth="1"/>
    <col min="13837" max="13837" width="10.6640625" customWidth="1"/>
    <col min="13838" max="13838" width="1.6640625" customWidth="1"/>
    <col min="13839" max="13839" width="10.6640625" customWidth="1"/>
    <col min="13840" max="13840" width="1.6640625" customWidth="1"/>
    <col min="13841" max="13841" width="10.6640625" customWidth="1"/>
    <col min="13842" max="13842" width="1.6640625" customWidth="1"/>
    <col min="13843" max="13843" width="0" hidden="1" customWidth="1"/>
    <col min="13844" max="13844" width="8.6640625" customWidth="1"/>
    <col min="13845" max="13845" width="0" hidden="1" customWidth="1"/>
    <col min="13849" max="13858" width="0" hidden="1" customWidth="1"/>
    <col min="13859" max="13861" width="9.109375" customWidth="1"/>
    <col min="14081" max="14082" width="3.33203125" customWidth="1"/>
    <col min="14083" max="14083" width="4.6640625" customWidth="1"/>
    <col min="14084" max="14084" width="7.33203125" customWidth="1"/>
    <col min="14085" max="14085" width="4.33203125" customWidth="1"/>
    <col min="14086" max="14086" width="12.6640625" customWidth="1"/>
    <col min="14087" max="14087" width="2.6640625" customWidth="1"/>
    <col min="14088" max="14088" width="7.6640625" customWidth="1"/>
    <col min="14089" max="14089" width="5.88671875" customWidth="1"/>
    <col min="14090" max="14090" width="1.6640625" customWidth="1"/>
    <col min="14091" max="14091" width="10.6640625" customWidth="1"/>
    <col min="14092" max="14092" width="1.6640625" customWidth="1"/>
    <col min="14093" max="14093" width="10.6640625" customWidth="1"/>
    <col min="14094" max="14094" width="1.6640625" customWidth="1"/>
    <col min="14095" max="14095" width="10.6640625" customWidth="1"/>
    <col min="14096" max="14096" width="1.6640625" customWidth="1"/>
    <col min="14097" max="14097" width="10.6640625" customWidth="1"/>
    <col min="14098" max="14098" width="1.6640625" customWidth="1"/>
    <col min="14099" max="14099" width="0" hidden="1" customWidth="1"/>
    <col min="14100" max="14100" width="8.6640625" customWidth="1"/>
    <col min="14101" max="14101" width="0" hidden="1" customWidth="1"/>
    <col min="14105" max="14114" width="0" hidden="1" customWidth="1"/>
    <col min="14115" max="14117" width="9.109375" customWidth="1"/>
    <col min="14337" max="14338" width="3.33203125" customWidth="1"/>
    <col min="14339" max="14339" width="4.6640625" customWidth="1"/>
    <col min="14340" max="14340" width="7.33203125" customWidth="1"/>
    <col min="14341" max="14341" width="4.33203125" customWidth="1"/>
    <col min="14342" max="14342" width="12.6640625" customWidth="1"/>
    <col min="14343" max="14343" width="2.6640625" customWidth="1"/>
    <col min="14344" max="14344" width="7.6640625" customWidth="1"/>
    <col min="14345" max="14345" width="5.88671875" customWidth="1"/>
    <col min="14346" max="14346" width="1.6640625" customWidth="1"/>
    <col min="14347" max="14347" width="10.6640625" customWidth="1"/>
    <col min="14348" max="14348" width="1.6640625" customWidth="1"/>
    <col min="14349" max="14349" width="10.6640625" customWidth="1"/>
    <col min="14350" max="14350" width="1.6640625" customWidth="1"/>
    <col min="14351" max="14351" width="10.6640625" customWidth="1"/>
    <col min="14352" max="14352" width="1.6640625" customWidth="1"/>
    <col min="14353" max="14353" width="10.6640625" customWidth="1"/>
    <col min="14354" max="14354" width="1.6640625" customWidth="1"/>
    <col min="14355" max="14355" width="0" hidden="1" customWidth="1"/>
    <col min="14356" max="14356" width="8.6640625" customWidth="1"/>
    <col min="14357" max="14357" width="0" hidden="1" customWidth="1"/>
    <col min="14361" max="14370" width="0" hidden="1" customWidth="1"/>
    <col min="14371" max="14373" width="9.109375" customWidth="1"/>
    <col min="14593" max="14594" width="3.33203125" customWidth="1"/>
    <col min="14595" max="14595" width="4.6640625" customWidth="1"/>
    <col min="14596" max="14596" width="7.33203125" customWidth="1"/>
    <col min="14597" max="14597" width="4.33203125" customWidth="1"/>
    <col min="14598" max="14598" width="12.6640625" customWidth="1"/>
    <col min="14599" max="14599" width="2.6640625" customWidth="1"/>
    <col min="14600" max="14600" width="7.6640625" customWidth="1"/>
    <col min="14601" max="14601" width="5.88671875" customWidth="1"/>
    <col min="14602" max="14602" width="1.6640625" customWidth="1"/>
    <col min="14603" max="14603" width="10.6640625" customWidth="1"/>
    <col min="14604" max="14604" width="1.6640625" customWidth="1"/>
    <col min="14605" max="14605" width="10.6640625" customWidth="1"/>
    <col min="14606" max="14606" width="1.6640625" customWidth="1"/>
    <col min="14607" max="14607" width="10.6640625" customWidth="1"/>
    <col min="14608" max="14608" width="1.6640625" customWidth="1"/>
    <col min="14609" max="14609" width="10.6640625" customWidth="1"/>
    <col min="14610" max="14610" width="1.6640625" customWidth="1"/>
    <col min="14611" max="14611" width="0" hidden="1" customWidth="1"/>
    <col min="14612" max="14612" width="8.6640625" customWidth="1"/>
    <col min="14613" max="14613" width="0" hidden="1" customWidth="1"/>
    <col min="14617" max="14626" width="0" hidden="1" customWidth="1"/>
    <col min="14627" max="14629" width="9.109375" customWidth="1"/>
    <col min="14849" max="14850" width="3.33203125" customWidth="1"/>
    <col min="14851" max="14851" width="4.6640625" customWidth="1"/>
    <col min="14852" max="14852" width="7.33203125" customWidth="1"/>
    <col min="14853" max="14853" width="4.33203125" customWidth="1"/>
    <col min="14854" max="14854" width="12.6640625" customWidth="1"/>
    <col min="14855" max="14855" width="2.6640625" customWidth="1"/>
    <col min="14856" max="14856" width="7.6640625" customWidth="1"/>
    <col min="14857" max="14857" width="5.88671875" customWidth="1"/>
    <col min="14858" max="14858" width="1.6640625" customWidth="1"/>
    <col min="14859" max="14859" width="10.6640625" customWidth="1"/>
    <col min="14860" max="14860" width="1.6640625" customWidth="1"/>
    <col min="14861" max="14861" width="10.6640625" customWidth="1"/>
    <col min="14862" max="14862" width="1.6640625" customWidth="1"/>
    <col min="14863" max="14863" width="10.6640625" customWidth="1"/>
    <col min="14864" max="14864" width="1.6640625" customWidth="1"/>
    <col min="14865" max="14865" width="10.6640625" customWidth="1"/>
    <col min="14866" max="14866" width="1.6640625" customWidth="1"/>
    <col min="14867" max="14867" width="0" hidden="1" customWidth="1"/>
    <col min="14868" max="14868" width="8.6640625" customWidth="1"/>
    <col min="14869" max="14869" width="0" hidden="1" customWidth="1"/>
    <col min="14873" max="14882" width="0" hidden="1" customWidth="1"/>
    <col min="14883" max="14885" width="9.109375" customWidth="1"/>
    <col min="15105" max="15106" width="3.33203125" customWidth="1"/>
    <col min="15107" max="15107" width="4.6640625" customWidth="1"/>
    <col min="15108" max="15108" width="7.33203125" customWidth="1"/>
    <col min="15109" max="15109" width="4.33203125" customWidth="1"/>
    <col min="15110" max="15110" width="12.6640625" customWidth="1"/>
    <col min="15111" max="15111" width="2.6640625" customWidth="1"/>
    <col min="15112" max="15112" width="7.6640625" customWidth="1"/>
    <col min="15113" max="15113" width="5.88671875" customWidth="1"/>
    <col min="15114" max="15114" width="1.6640625" customWidth="1"/>
    <col min="15115" max="15115" width="10.6640625" customWidth="1"/>
    <col min="15116" max="15116" width="1.6640625" customWidth="1"/>
    <col min="15117" max="15117" width="10.6640625" customWidth="1"/>
    <col min="15118" max="15118" width="1.6640625" customWidth="1"/>
    <col min="15119" max="15119" width="10.6640625" customWidth="1"/>
    <col min="15120" max="15120" width="1.6640625" customWidth="1"/>
    <col min="15121" max="15121" width="10.6640625" customWidth="1"/>
    <col min="15122" max="15122" width="1.6640625" customWidth="1"/>
    <col min="15123" max="15123" width="0" hidden="1" customWidth="1"/>
    <col min="15124" max="15124" width="8.6640625" customWidth="1"/>
    <col min="15125" max="15125" width="0" hidden="1" customWidth="1"/>
    <col min="15129" max="15138" width="0" hidden="1" customWidth="1"/>
    <col min="15139" max="15141" width="9.109375" customWidth="1"/>
    <col min="15361" max="15362" width="3.33203125" customWidth="1"/>
    <col min="15363" max="15363" width="4.6640625" customWidth="1"/>
    <col min="15364" max="15364" width="7.33203125" customWidth="1"/>
    <col min="15365" max="15365" width="4.33203125" customWidth="1"/>
    <col min="15366" max="15366" width="12.6640625" customWidth="1"/>
    <col min="15367" max="15367" width="2.6640625" customWidth="1"/>
    <col min="15368" max="15368" width="7.6640625" customWidth="1"/>
    <col min="15369" max="15369" width="5.88671875" customWidth="1"/>
    <col min="15370" max="15370" width="1.6640625" customWidth="1"/>
    <col min="15371" max="15371" width="10.6640625" customWidth="1"/>
    <col min="15372" max="15372" width="1.6640625" customWidth="1"/>
    <col min="15373" max="15373" width="10.6640625" customWidth="1"/>
    <col min="15374" max="15374" width="1.6640625" customWidth="1"/>
    <col min="15375" max="15375" width="10.6640625" customWidth="1"/>
    <col min="15376" max="15376" width="1.6640625" customWidth="1"/>
    <col min="15377" max="15377" width="10.6640625" customWidth="1"/>
    <col min="15378" max="15378" width="1.6640625" customWidth="1"/>
    <col min="15379" max="15379" width="0" hidden="1" customWidth="1"/>
    <col min="15380" max="15380" width="8.6640625" customWidth="1"/>
    <col min="15381" max="15381" width="0" hidden="1" customWidth="1"/>
    <col min="15385" max="15394" width="0" hidden="1" customWidth="1"/>
    <col min="15395" max="15397" width="9.109375" customWidth="1"/>
    <col min="15617" max="15618" width="3.33203125" customWidth="1"/>
    <col min="15619" max="15619" width="4.6640625" customWidth="1"/>
    <col min="15620" max="15620" width="7.33203125" customWidth="1"/>
    <col min="15621" max="15621" width="4.33203125" customWidth="1"/>
    <col min="15622" max="15622" width="12.6640625" customWidth="1"/>
    <col min="15623" max="15623" width="2.6640625" customWidth="1"/>
    <col min="15624" max="15624" width="7.6640625" customWidth="1"/>
    <col min="15625" max="15625" width="5.88671875" customWidth="1"/>
    <col min="15626" max="15626" width="1.6640625" customWidth="1"/>
    <col min="15627" max="15627" width="10.6640625" customWidth="1"/>
    <col min="15628" max="15628" width="1.6640625" customWidth="1"/>
    <col min="15629" max="15629" width="10.6640625" customWidth="1"/>
    <col min="15630" max="15630" width="1.6640625" customWidth="1"/>
    <col min="15631" max="15631" width="10.6640625" customWidth="1"/>
    <col min="15632" max="15632" width="1.6640625" customWidth="1"/>
    <col min="15633" max="15633" width="10.6640625" customWidth="1"/>
    <col min="15634" max="15634" width="1.6640625" customWidth="1"/>
    <col min="15635" max="15635" width="0" hidden="1" customWidth="1"/>
    <col min="15636" max="15636" width="8.6640625" customWidth="1"/>
    <col min="15637" max="15637" width="0" hidden="1" customWidth="1"/>
    <col min="15641" max="15650" width="0" hidden="1" customWidth="1"/>
    <col min="15651" max="15653" width="9.109375" customWidth="1"/>
    <col min="15873" max="15874" width="3.33203125" customWidth="1"/>
    <col min="15875" max="15875" width="4.6640625" customWidth="1"/>
    <col min="15876" max="15876" width="7.33203125" customWidth="1"/>
    <col min="15877" max="15877" width="4.33203125" customWidth="1"/>
    <col min="15878" max="15878" width="12.6640625" customWidth="1"/>
    <col min="15879" max="15879" width="2.6640625" customWidth="1"/>
    <col min="15880" max="15880" width="7.6640625" customWidth="1"/>
    <col min="15881" max="15881" width="5.88671875" customWidth="1"/>
    <col min="15882" max="15882" width="1.6640625" customWidth="1"/>
    <col min="15883" max="15883" width="10.6640625" customWidth="1"/>
    <col min="15884" max="15884" width="1.6640625" customWidth="1"/>
    <col min="15885" max="15885" width="10.6640625" customWidth="1"/>
    <col min="15886" max="15886" width="1.6640625" customWidth="1"/>
    <col min="15887" max="15887" width="10.6640625" customWidth="1"/>
    <col min="15888" max="15888" width="1.6640625" customWidth="1"/>
    <col min="15889" max="15889" width="10.6640625" customWidth="1"/>
    <col min="15890" max="15890" width="1.6640625" customWidth="1"/>
    <col min="15891" max="15891" width="0" hidden="1" customWidth="1"/>
    <col min="15892" max="15892" width="8.6640625" customWidth="1"/>
    <col min="15893" max="15893" width="0" hidden="1" customWidth="1"/>
    <col min="15897" max="15906" width="0" hidden="1" customWidth="1"/>
    <col min="15907" max="15909" width="9.109375" customWidth="1"/>
    <col min="16129" max="16130" width="3.33203125" customWidth="1"/>
    <col min="16131" max="16131" width="4.6640625" customWidth="1"/>
    <col min="16132" max="16132" width="7.33203125" customWidth="1"/>
    <col min="16133" max="16133" width="4.33203125" customWidth="1"/>
    <col min="16134" max="16134" width="12.6640625" customWidth="1"/>
    <col min="16135" max="16135" width="2.6640625" customWidth="1"/>
    <col min="16136" max="16136" width="7.6640625" customWidth="1"/>
    <col min="16137" max="16137" width="5.88671875" customWidth="1"/>
    <col min="16138" max="16138" width="1.6640625" customWidth="1"/>
    <col min="16139" max="16139" width="10.6640625" customWidth="1"/>
    <col min="16140" max="16140" width="1.6640625" customWidth="1"/>
    <col min="16141" max="16141" width="10.6640625" customWidth="1"/>
    <col min="16142" max="16142" width="1.6640625" customWidth="1"/>
    <col min="16143" max="16143" width="10.6640625" customWidth="1"/>
    <col min="16144" max="16144" width="1.6640625" customWidth="1"/>
    <col min="16145" max="16145" width="10.6640625" customWidth="1"/>
    <col min="16146" max="16146" width="1.6640625" customWidth="1"/>
    <col min="16147" max="16147" width="0" hidden="1" customWidth="1"/>
    <col min="16148" max="16148" width="8.6640625" customWidth="1"/>
    <col min="16149" max="16149" width="0" hidden="1" customWidth="1"/>
    <col min="16153" max="16162" width="0" hidden="1" customWidth="1"/>
    <col min="16163" max="16165" width="9.109375" customWidth="1"/>
  </cols>
  <sheetData>
    <row r="1" spans="1:45" s="8" customFormat="1" ht="21.75" customHeight="1" x14ac:dyDescent="0.25">
      <c r="A1" s="1" t="str">
        <f>[1]Altalanos!$A$6</f>
        <v>Korosztályos Budapest Csapatbajnokság 2026</v>
      </c>
      <c r="B1" s="1"/>
      <c r="C1" s="2"/>
      <c r="D1" s="2"/>
      <c r="E1" s="2"/>
      <c r="F1" s="2"/>
      <c r="G1" s="2"/>
      <c r="H1" s="1"/>
      <c r="I1" s="3"/>
      <c r="J1" s="4"/>
      <c r="K1" s="5"/>
      <c r="L1" s="6"/>
      <c r="M1" s="7"/>
      <c r="N1" s="4"/>
      <c r="O1" s="4" t="s">
        <v>0</v>
      </c>
      <c r="P1" s="4"/>
      <c r="Q1" s="2"/>
      <c r="R1" s="4"/>
      <c r="T1" s="9"/>
      <c r="U1" s="9"/>
      <c r="V1" s="9"/>
      <c r="W1" s="9"/>
      <c r="X1" s="9"/>
      <c r="Y1" s="9"/>
      <c r="Z1" s="9"/>
      <c r="AA1" s="9"/>
      <c r="AB1" s="10" t="e">
        <f>IF($Y$5=1,CONCATENATE(VLOOKUP($Y$3,$AA$2:$AH$14,2)),CONCATENATE(VLOOKUP($Y$3,$AA$16:$AH$25,2)))</f>
        <v>#N/A</v>
      </c>
      <c r="AC1" s="10" t="e">
        <f>IF($Y$5=1,CONCATENATE(VLOOKUP($Y$3,$AA$2:$AH$14,3)),CONCATENATE(VLOOKUP($Y$3,$AA$16:$AH$25,3)))</f>
        <v>#N/A</v>
      </c>
      <c r="AD1" s="10" t="e">
        <f>IF($Y$5=1,CONCATENATE(VLOOKUP($Y$3,$AA$2:$AH$14,4)),CONCATENATE(VLOOKUP($Y$3,$AA$16:$AH$25,4)))</f>
        <v>#N/A</v>
      </c>
      <c r="AE1" s="10" t="e">
        <f>IF($Y$5=1,CONCATENATE(VLOOKUP($Y$3,$AA$2:$AH$14,5)),CONCATENATE(VLOOKUP($Y$3,$AA$16:$AH$25,5)))</f>
        <v>#N/A</v>
      </c>
      <c r="AF1" s="10" t="e">
        <f>IF($Y$5=1,CONCATENATE(VLOOKUP($Y$3,$AA$2:$AH$14,6)),CONCATENATE(VLOOKUP($Y$3,$AA$16:$AH$25,6)))</f>
        <v>#N/A</v>
      </c>
      <c r="AG1" s="10" t="e">
        <f>IF($Y$5=1,CONCATENATE(VLOOKUP($Y$3,$AA$2:$AH$14,7)),CONCATENATE(VLOOKUP($Y$3,$AA$16:$AH$25,7)))</f>
        <v>#N/A</v>
      </c>
      <c r="AH1" s="10" t="e">
        <f>IF($Y$5=1,CONCATENATE(VLOOKUP($Y$3,$AA$2:$AH$14,8)),CONCATENATE(VLOOKUP($Y$3,$AA$16:$AH$25,8)))</f>
        <v>#N/A</v>
      </c>
      <c r="AI1" s="11"/>
      <c r="AJ1" s="11"/>
      <c r="AK1" s="11"/>
    </row>
    <row r="2" spans="1:45" s="17" customFormat="1" x14ac:dyDescent="0.25">
      <c r="A2" s="12" t="s">
        <v>1</v>
      </c>
      <c r="B2" s="13"/>
      <c r="C2" s="13"/>
      <c r="D2" s="13"/>
      <c r="E2" s="13" t="str">
        <f>[1]Altalanos!$A$8</f>
        <v>L14</v>
      </c>
      <c r="F2" s="13"/>
      <c r="G2" s="14"/>
      <c r="H2" s="15"/>
      <c r="I2" s="15"/>
      <c r="J2" s="16"/>
      <c r="K2" s="6"/>
      <c r="L2" s="6"/>
      <c r="M2" s="6"/>
      <c r="N2" s="16"/>
      <c r="O2" s="15"/>
      <c r="P2" s="16"/>
      <c r="Q2" s="15"/>
      <c r="R2" s="16"/>
      <c r="T2" s="18"/>
      <c r="U2" s="18"/>
      <c r="V2" s="18"/>
      <c r="W2" s="18"/>
      <c r="X2" s="18"/>
      <c r="Y2" s="19"/>
      <c r="Z2" s="20"/>
      <c r="AA2" s="20" t="s">
        <v>2</v>
      </c>
      <c r="AB2" s="21">
        <v>300</v>
      </c>
      <c r="AC2" s="21">
        <v>250</v>
      </c>
      <c r="AD2" s="21">
        <v>200</v>
      </c>
      <c r="AE2" s="21">
        <v>150</v>
      </c>
      <c r="AF2" s="21">
        <v>120</v>
      </c>
      <c r="AG2" s="21">
        <v>90</v>
      </c>
      <c r="AH2" s="21">
        <v>40</v>
      </c>
      <c r="AI2" s="22"/>
      <c r="AJ2" s="22"/>
      <c r="AK2" s="22"/>
      <c r="AL2" s="18"/>
      <c r="AM2" s="18"/>
      <c r="AN2" s="18"/>
      <c r="AO2" s="18"/>
      <c r="AP2" s="18"/>
      <c r="AQ2" s="18"/>
      <c r="AR2" s="18"/>
      <c r="AS2" s="18"/>
    </row>
    <row r="3" spans="1:45" s="26" customFormat="1" ht="11.25" customHeight="1" x14ac:dyDescent="0.25">
      <c r="A3" s="23" t="s">
        <v>3</v>
      </c>
      <c r="B3" s="23"/>
      <c r="C3" s="23"/>
      <c r="D3" s="23"/>
      <c r="E3" s="23"/>
      <c r="F3" s="23"/>
      <c r="G3" s="23" t="s">
        <v>4</v>
      </c>
      <c r="H3" s="23"/>
      <c r="I3" s="23"/>
      <c r="J3" s="24"/>
      <c r="K3" s="23" t="s">
        <v>5</v>
      </c>
      <c r="L3" s="24"/>
      <c r="M3" s="23"/>
      <c r="N3" s="24"/>
      <c r="O3" s="23"/>
      <c r="P3" s="24"/>
      <c r="Q3" s="23"/>
      <c r="R3" s="25" t="s">
        <v>6</v>
      </c>
      <c r="T3" s="27"/>
      <c r="U3" s="27"/>
      <c r="V3" s="27"/>
      <c r="W3" s="27"/>
      <c r="X3" s="27"/>
      <c r="Y3" s="20" t="str">
        <f>IF(K4="OB","A",IF(K4="IX","W",IF(K4="","",K4)))</f>
        <v/>
      </c>
      <c r="Z3" s="20"/>
      <c r="AA3" s="20" t="s">
        <v>7</v>
      </c>
      <c r="AB3" s="21">
        <v>280</v>
      </c>
      <c r="AC3" s="21">
        <v>230</v>
      </c>
      <c r="AD3" s="21">
        <v>180</v>
      </c>
      <c r="AE3" s="21">
        <v>140</v>
      </c>
      <c r="AF3" s="21">
        <v>80</v>
      </c>
      <c r="AG3" s="21">
        <v>0</v>
      </c>
      <c r="AH3" s="21">
        <v>0</v>
      </c>
      <c r="AI3" s="22"/>
      <c r="AJ3" s="22"/>
      <c r="AK3" s="22"/>
      <c r="AL3" s="27"/>
      <c r="AM3" s="27"/>
      <c r="AN3" s="27"/>
      <c r="AO3" s="27"/>
      <c r="AP3" s="27"/>
      <c r="AQ3" s="27"/>
      <c r="AR3" s="27"/>
      <c r="AS3" s="27"/>
    </row>
    <row r="4" spans="1:45" s="35" customFormat="1" ht="11.25" customHeight="1" thickBot="1" x14ac:dyDescent="0.3">
      <c r="A4" s="323" t="str">
        <f>[1]Altalanos!$A$10</f>
        <v>2026-06-20 - 2026-07-02</v>
      </c>
      <c r="B4" s="323"/>
      <c r="C4" s="323"/>
      <c r="D4" s="28"/>
      <c r="E4" s="29"/>
      <c r="F4" s="29"/>
      <c r="G4" s="29" t="str">
        <f>[1]Altalanos!$C$10</f>
        <v>Budapest</v>
      </c>
      <c r="H4" s="30"/>
      <c r="I4" s="29"/>
      <c r="J4" s="31"/>
      <c r="K4" s="32"/>
      <c r="L4" s="31"/>
      <c r="M4" s="33"/>
      <c r="N4" s="31"/>
      <c r="O4" s="29"/>
      <c r="P4" s="31"/>
      <c r="Q4" s="29"/>
      <c r="R4" s="34" t="str">
        <f>[1]Altalanos!$E$10</f>
        <v>Kovács Annamária</v>
      </c>
      <c r="T4" s="36"/>
      <c r="U4" s="36"/>
      <c r="V4" s="36"/>
      <c r="W4" s="36"/>
      <c r="X4" s="36"/>
      <c r="Y4" s="20"/>
      <c r="Z4" s="20"/>
      <c r="AA4" s="20" t="s">
        <v>8</v>
      </c>
      <c r="AB4" s="21">
        <v>250</v>
      </c>
      <c r="AC4" s="21">
        <v>200</v>
      </c>
      <c r="AD4" s="21">
        <v>150</v>
      </c>
      <c r="AE4" s="21">
        <v>120</v>
      </c>
      <c r="AF4" s="21">
        <v>90</v>
      </c>
      <c r="AG4" s="21">
        <v>60</v>
      </c>
      <c r="AH4" s="21">
        <v>25</v>
      </c>
      <c r="AI4" s="22"/>
      <c r="AJ4" s="22"/>
      <c r="AK4" s="22"/>
      <c r="AL4" s="36"/>
      <c r="AM4" s="36"/>
      <c r="AN4" s="36"/>
      <c r="AO4" s="36"/>
      <c r="AP4" s="36"/>
      <c r="AQ4" s="36"/>
      <c r="AR4" s="36"/>
      <c r="AS4" s="36"/>
    </row>
    <row r="5" spans="1:45" s="26" customFormat="1" x14ac:dyDescent="0.25">
      <c r="A5" s="37"/>
      <c r="B5" s="38" t="s">
        <v>9</v>
      </c>
      <c r="C5" s="39" t="s">
        <v>10</v>
      </c>
      <c r="D5" s="38" t="s">
        <v>11</v>
      </c>
      <c r="E5" s="38" t="s">
        <v>12</v>
      </c>
      <c r="F5" s="40" t="s">
        <v>13</v>
      </c>
      <c r="G5" s="40"/>
      <c r="H5" s="40"/>
      <c r="I5" s="40" t="s">
        <v>14</v>
      </c>
      <c r="J5" s="40"/>
      <c r="K5" s="38" t="s">
        <v>15</v>
      </c>
      <c r="L5" s="41"/>
      <c r="M5" s="38" t="s">
        <v>16</v>
      </c>
      <c r="N5" s="41"/>
      <c r="O5" s="38" t="s">
        <v>17</v>
      </c>
      <c r="P5" s="41"/>
      <c r="Q5" s="38"/>
      <c r="R5" s="42"/>
      <c r="T5" s="27"/>
      <c r="U5" s="27"/>
      <c r="V5" s="27"/>
      <c r="W5" s="27"/>
      <c r="X5" s="27"/>
      <c r="Y5" s="20">
        <f>IF(OR([1]Altalanos!$A$8="F1",[1]Altalanos!$A$8="F2",[1]Altalanos!$A$8="N1",[1]Altalanos!$A$8="N2"),1,2)</f>
        <v>2</v>
      </c>
      <c r="Z5" s="20"/>
      <c r="AA5" s="20" t="s">
        <v>18</v>
      </c>
      <c r="AB5" s="21">
        <v>200</v>
      </c>
      <c r="AC5" s="21">
        <v>150</v>
      </c>
      <c r="AD5" s="21">
        <v>120</v>
      </c>
      <c r="AE5" s="21">
        <v>90</v>
      </c>
      <c r="AF5" s="21">
        <v>60</v>
      </c>
      <c r="AG5" s="21">
        <v>40</v>
      </c>
      <c r="AH5" s="21">
        <v>15</v>
      </c>
      <c r="AI5" s="22"/>
      <c r="AJ5" s="22"/>
      <c r="AK5" s="22"/>
      <c r="AL5" s="27"/>
      <c r="AM5" s="27"/>
      <c r="AN5" s="27"/>
      <c r="AO5" s="27"/>
      <c r="AP5" s="27"/>
      <c r="AQ5" s="27"/>
      <c r="AR5" s="27"/>
      <c r="AS5" s="27"/>
    </row>
    <row r="6" spans="1:45" s="49" customFormat="1" ht="11.1" customHeight="1" thickBot="1" x14ac:dyDescent="0.3">
      <c r="A6" s="43"/>
      <c r="B6" s="44"/>
      <c r="C6" s="44"/>
      <c r="D6" s="44"/>
      <c r="E6" s="44"/>
      <c r="F6" s="43" t="str">
        <f>IF(Y3="","",CONCATENATE(VLOOKUP(Y3,AB1:AH1,4)," pont"))</f>
        <v/>
      </c>
      <c r="G6" s="45"/>
      <c r="H6" s="46"/>
      <c r="I6" s="45"/>
      <c r="J6" s="47"/>
      <c r="K6" s="44" t="str">
        <f>IF(Y3="","",CONCATENATE(VLOOKUP(Y3,AB1:AH1,3)," pont"))</f>
        <v/>
      </c>
      <c r="L6" s="47"/>
      <c r="M6" s="44" t="str">
        <f>IF(Y3="","",CONCATENATE(VLOOKUP(Y3,AB1:AH1,2)," pont"))</f>
        <v/>
      </c>
      <c r="N6" s="47"/>
      <c r="O6" s="44" t="str">
        <f>IF(Y3="","",CONCATENATE(VLOOKUP(Y3,AB1:AH1,1)," pont"))</f>
        <v/>
      </c>
      <c r="P6" s="47"/>
      <c r="Q6" s="44"/>
      <c r="R6" s="48"/>
      <c r="T6" s="50"/>
      <c r="U6" s="50"/>
      <c r="V6" s="50"/>
      <c r="W6" s="50"/>
      <c r="X6" s="50"/>
      <c r="Y6" s="51"/>
      <c r="Z6" s="51"/>
      <c r="AA6" s="51" t="s">
        <v>19</v>
      </c>
      <c r="AB6" s="52">
        <v>150</v>
      </c>
      <c r="AC6" s="52">
        <v>120</v>
      </c>
      <c r="AD6" s="52">
        <v>90</v>
      </c>
      <c r="AE6" s="52">
        <v>60</v>
      </c>
      <c r="AF6" s="52">
        <v>40</v>
      </c>
      <c r="AG6" s="52">
        <v>25</v>
      </c>
      <c r="AH6" s="52">
        <v>10</v>
      </c>
      <c r="AI6" s="53"/>
      <c r="AJ6" s="53"/>
      <c r="AK6" s="53"/>
      <c r="AL6" s="50"/>
      <c r="AM6" s="50"/>
      <c r="AN6" s="50"/>
      <c r="AO6" s="50"/>
      <c r="AP6" s="50"/>
      <c r="AQ6" s="50"/>
      <c r="AR6" s="50"/>
      <c r="AS6" s="50"/>
    </row>
    <row r="7" spans="1:45" s="67" customFormat="1" ht="12.9" customHeight="1" x14ac:dyDescent="0.25">
      <c r="A7" s="54">
        <v>1</v>
      </c>
      <c r="B7" s="55"/>
      <c r="C7" s="56">
        <v>29</v>
      </c>
      <c r="D7" s="56"/>
      <c r="E7" s="57">
        <v>1</v>
      </c>
      <c r="F7" s="58" t="str">
        <f>UPPER(IF($E7="","",VLOOKUP($E7,[1]L14_lista!$A$7:$O$22,2)))</f>
        <v>PG TENISZ I.</v>
      </c>
      <c r="G7" s="58"/>
      <c r="H7" s="58"/>
      <c r="I7" s="58"/>
      <c r="J7" s="59"/>
      <c r="K7" s="60"/>
      <c r="L7" s="60"/>
      <c r="M7" s="60"/>
      <c r="N7" s="60"/>
      <c r="O7" s="61"/>
      <c r="P7" s="62"/>
      <c r="Q7" s="63"/>
      <c r="R7" s="64"/>
      <c r="S7" s="65"/>
      <c r="T7" s="65"/>
      <c r="U7" s="66" t="str">
        <f>[1]Birók!P21</f>
        <v>Bíró</v>
      </c>
      <c r="V7" s="65"/>
      <c r="W7" s="65"/>
      <c r="X7" s="65"/>
      <c r="Y7" s="20"/>
      <c r="Z7" s="20"/>
      <c r="AA7" s="20" t="s">
        <v>20</v>
      </c>
      <c r="AB7" s="21">
        <v>120</v>
      </c>
      <c r="AC7" s="21">
        <v>90</v>
      </c>
      <c r="AD7" s="21">
        <v>60</v>
      </c>
      <c r="AE7" s="21">
        <v>40</v>
      </c>
      <c r="AF7" s="21">
        <v>25</v>
      </c>
      <c r="AG7" s="21">
        <v>10</v>
      </c>
      <c r="AH7" s="21">
        <v>5</v>
      </c>
      <c r="AI7" s="22"/>
      <c r="AJ7" s="22"/>
      <c r="AK7" s="22"/>
      <c r="AL7" s="65"/>
      <c r="AM7" s="65"/>
      <c r="AN7" s="65"/>
      <c r="AO7" s="65"/>
      <c r="AP7" s="65"/>
      <c r="AQ7" s="65"/>
      <c r="AR7" s="65"/>
      <c r="AS7" s="65"/>
    </row>
    <row r="8" spans="1:45" s="67" customFormat="1" ht="12.9" customHeight="1" x14ac:dyDescent="0.25">
      <c r="A8" s="68"/>
      <c r="B8" s="69"/>
      <c r="C8" s="70"/>
      <c r="D8" s="70"/>
      <c r="E8" s="71"/>
      <c r="F8" s="72"/>
      <c r="G8" s="72"/>
      <c r="H8" s="73"/>
      <c r="I8" s="74" t="s">
        <v>21</v>
      </c>
      <c r="J8" s="75" t="s">
        <v>2</v>
      </c>
      <c r="K8" s="76" t="str">
        <f>UPPER(IF(OR(J8="a",J8="as"),F7,IF(OR(J8="b",J8="bs"),F9,)))</f>
        <v>PG TENISZ I.</v>
      </c>
      <c r="L8" s="76"/>
      <c r="M8" s="60"/>
      <c r="N8" s="60"/>
      <c r="O8" s="61"/>
      <c r="P8" s="62"/>
      <c r="Q8" s="63"/>
      <c r="R8" s="64"/>
      <c r="S8" s="65"/>
      <c r="T8" s="65"/>
      <c r="U8" s="77" t="str">
        <f>[1]Birók!P22</f>
        <v xml:space="preserve"> </v>
      </c>
      <c r="V8" s="65"/>
      <c r="W8" s="65"/>
      <c r="X8" s="65"/>
      <c r="Y8" s="20"/>
      <c r="Z8" s="20"/>
      <c r="AA8" s="20" t="s">
        <v>22</v>
      </c>
      <c r="AB8" s="21">
        <v>90</v>
      </c>
      <c r="AC8" s="21">
        <v>60</v>
      </c>
      <c r="AD8" s="21">
        <v>40</v>
      </c>
      <c r="AE8" s="21">
        <v>25</v>
      </c>
      <c r="AF8" s="21">
        <v>10</v>
      </c>
      <c r="AG8" s="21">
        <v>5</v>
      </c>
      <c r="AH8" s="21">
        <v>2</v>
      </c>
      <c r="AI8" s="22"/>
      <c r="AJ8" s="22"/>
      <c r="AK8" s="22"/>
      <c r="AL8" s="65"/>
      <c r="AM8" s="65"/>
      <c r="AN8" s="65"/>
      <c r="AO8" s="65"/>
      <c r="AP8" s="65"/>
      <c r="AQ8" s="65"/>
      <c r="AR8" s="65"/>
      <c r="AS8" s="65"/>
    </row>
    <row r="9" spans="1:45" s="67" customFormat="1" ht="12.9" customHeight="1" x14ac:dyDescent="0.25">
      <c r="A9" s="68">
        <v>2</v>
      </c>
      <c r="B9" s="55"/>
      <c r="C9" s="56"/>
      <c r="D9" s="56"/>
      <c r="E9" s="78">
        <v>8</v>
      </c>
      <c r="F9" s="79" t="s">
        <v>23</v>
      </c>
      <c r="G9" s="80"/>
      <c r="H9" s="80"/>
      <c r="I9" s="80"/>
      <c r="J9" s="81"/>
      <c r="K9" s="87"/>
      <c r="L9" s="82"/>
      <c r="M9" s="60"/>
      <c r="N9" s="60"/>
      <c r="O9" s="61"/>
      <c r="P9" s="62"/>
      <c r="Q9" s="63"/>
      <c r="R9" s="64"/>
      <c r="S9" s="65"/>
      <c r="T9" s="65"/>
      <c r="U9" s="77" t="str">
        <f>[1]Birók!P23</f>
        <v xml:space="preserve"> </v>
      </c>
      <c r="V9" s="65"/>
      <c r="W9" s="65"/>
      <c r="X9" s="65"/>
      <c r="Y9" s="20"/>
      <c r="Z9" s="20"/>
      <c r="AA9" s="20" t="s">
        <v>24</v>
      </c>
      <c r="AB9" s="21">
        <v>60</v>
      </c>
      <c r="AC9" s="21">
        <v>40</v>
      </c>
      <c r="AD9" s="21">
        <v>25</v>
      </c>
      <c r="AE9" s="21">
        <v>10</v>
      </c>
      <c r="AF9" s="21">
        <v>5</v>
      </c>
      <c r="AG9" s="21">
        <v>2</v>
      </c>
      <c r="AH9" s="21">
        <v>1</v>
      </c>
      <c r="AI9" s="22"/>
      <c r="AJ9" s="22"/>
      <c r="AK9" s="22"/>
      <c r="AL9" s="65"/>
      <c r="AM9" s="65"/>
      <c r="AN9" s="65"/>
      <c r="AO9" s="65"/>
      <c r="AP9" s="65"/>
      <c r="AQ9" s="65"/>
      <c r="AR9" s="65"/>
      <c r="AS9" s="65"/>
    </row>
    <row r="10" spans="1:45" s="67" customFormat="1" ht="12.9" customHeight="1" x14ac:dyDescent="0.25">
      <c r="A10" s="68"/>
      <c r="B10" s="69"/>
      <c r="C10" s="70"/>
      <c r="D10" s="70"/>
      <c r="E10" s="83"/>
      <c r="F10" s="72"/>
      <c r="G10" s="72"/>
      <c r="H10" s="73"/>
      <c r="I10" s="72"/>
      <c r="J10" s="84"/>
      <c r="K10" s="74" t="s">
        <v>21</v>
      </c>
      <c r="L10" s="85" t="s">
        <v>2</v>
      </c>
      <c r="M10" s="76" t="str">
        <f>UPPER(IF(OR(L10="a",L10="as"),K8,IF(OR(L10="b",L10="bs"),K12,)))</f>
        <v>PG TENISZ I.</v>
      </c>
      <c r="N10" s="86"/>
      <c r="O10" s="87"/>
      <c r="P10" s="87"/>
      <c r="Q10" s="63"/>
      <c r="R10" s="64"/>
      <c r="S10" s="65"/>
      <c r="T10" s="65"/>
      <c r="U10" s="77" t="str">
        <f>[1]Birók!P24</f>
        <v xml:space="preserve"> </v>
      </c>
      <c r="V10" s="65"/>
      <c r="W10" s="65"/>
      <c r="X10" s="65"/>
      <c r="Y10" s="20"/>
      <c r="Z10" s="20"/>
      <c r="AA10" s="20" t="s">
        <v>25</v>
      </c>
      <c r="AB10" s="21">
        <v>40</v>
      </c>
      <c r="AC10" s="21">
        <v>25</v>
      </c>
      <c r="AD10" s="21">
        <v>15</v>
      </c>
      <c r="AE10" s="21">
        <v>7</v>
      </c>
      <c r="AF10" s="21">
        <v>4</v>
      </c>
      <c r="AG10" s="21">
        <v>1</v>
      </c>
      <c r="AH10" s="21">
        <v>0</v>
      </c>
      <c r="AI10" s="22"/>
      <c r="AJ10" s="22"/>
      <c r="AK10" s="22"/>
      <c r="AL10" s="65"/>
      <c r="AM10" s="65"/>
      <c r="AN10" s="65"/>
      <c r="AO10" s="65"/>
      <c r="AP10" s="65"/>
      <c r="AQ10" s="65"/>
      <c r="AR10" s="65"/>
      <c r="AS10" s="65"/>
    </row>
    <row r="11" spans="1:45" s="67" customFormat="1" ht="12.9" customHeight="1" x14ac:dyDescent="0.25">
      <c r="A11" s="68">
        <v>3</v>
      </c>
      <c r="B11" s="55"/>
      <c r="C11" s="56">
        <v>74</v>
      </c>
      <c r="D11" s="56"/>
      <c r="E11" s="78">
        <v>6</v>
      </c>
      <c r="F11" s="80" t="str">
        <f>UPPER(IF($E11="","",VLOOKUP($E11,[1]L14_lista!$A$7:$O$22,2)))</f>
        <v>MESE TENISZ KLUB</v>
      </c>
      <c r="G11" s="80"/>
      <c r="H11" s="80"/>
      <c r="I11" s="80"/>
      <c r="J11" s="59"/>
      <c r="K11" s="60"/>
      <c r="L11" s="88"/>
      <c r="M11" s="87" t="s">
        <v>90</v>
      </c>
      <c r="N11" s="89"/>
      <c r="O11" s="87"/>
      <c r="P11" s="87"/>
      <c r="Q11" s="63"/>
      <c r="R11" s="64"/>
      <c r="S11" s="65"/>
      <c r="T11" s="65"/>
      <c r="U11" s="77" t="str">
        <f>[1]Birók!P25</f>
        <v xml:space="preserve"> </v>
      </c>
      <c r="V11" s="65"/>
      <c r="W11" s="65"/>
      <c r="X11" s="65"/>
      <c r="Y11" s="20"/>
      <c r="Z11" s="20"/>
      <c r="AA11" s="20" t="s">
        <v>26</v>
      </c>
      <c r="AB11" s="21">
        <v>25</v>
      </c>
      <c r="AC11" s="21">
        <v>15</v>
      </c>
      <c r="AD11" s="21">
        <v>10</v>
      </c>
      <c r="AE11" s="21">
        <v>6</v>
      </c>
      <c r="AF11" s="21">
        <v>3</v>
      </c>
      <c r="AG11" s="21">
        <v>1</v>
      </c>
      <c r="AH11" s="21">
        <v>0</v>
      </c>
      <c r="AI11" s="22"/>
      <c r="AJ11" s="22"/>
      <c r="AK11" s="22"/>
      <c r="AL11" s="65"/>
      <c r="AM11" s="65"/>
      <c r="AN11" s="65"/>
      <c r="AO11" s="65"/>
      <c r="AP11" s="65"/>
      <c r="AQ11" s="65"/>
      <c r="AR11" s="65"/>
      <c r="AS11" s="65"/>
    </row>
    <row r="12" spans="1:45" s="67" customFormat="1" ht="12.9" customHeight="1" x14ac:dyDescent="0.25">
      <c r="A12" s="68"/>
      <c r="B12" s="69"/>
      <c r="C12" s="70"/>
      <c r="D12" s="70"/>
      <c r="E12" s="83"/>
      <c r="F12" s="72"/>
      <c r="G12" s="72"/>
      <c r="H12" s="73"/>
      <c r="I12" s="74" t="s">
        <v>21</v>
      </c>
      <c r="J12" s="75" t="s">
        <v>2</v>
      </c>
      <c r="K12" s="76" t="str">
        <f>UPPER(IF(OR(J12="a",J12="as"),F11,IF(OR(J12="b",J12="bs"),F13,)))</f>
        <v>MESE TENISZ KLUB</v>
      </c>
      <c r="L12" s="90"/>
      <c r="M12" s="60"/>
      <c r="N12" s="89"/>
      <c r="O12" s="87"/>
      <c r="P12" s="87"/>
      <c r="Q12" s="63"/>
      <c r="R12" s="64"/>
      <c r="S12" s="65"/>
      <c r="T12" s="65"/>
      <c r="U12" s="77" t="str">
        <f>[1]Birók!P26</f>
        <v xml:space="preserve"> </v>
      </c>
      <c r="V12" s="65"/>
      <c r="W12" s="65"/>
      <c r="X12" s="65"/>
      <c r="Y12" s="20"/>
      <c r="Z12" s="20"/>
      <c r="AA12" s="20" t="s">
        <v>27</v>
      </c>
      <c r="AB12" s="21">
        <v>15</v>
      </c>
      <c r="AC12" s="21">
        <v>10</v>
      </c>
      <c r="AD12" s="21">
        <v>6</v>
      </c>
      <c r="AE12" s="21">
        <v>3</v>
      </c>
      <c r="AF12" s="21">
        <v>1</v>
      </c>
      <c r="AG12" s="21">
        <v>0</v>
      </c>
      <c r="AH12" s="21">
        <v>0</v>
      </c>
      <c r="AI12" s="22"/>
      <c r="AJ12" s="22"/>
      <c r="AK12" s="22"/>
      <c r="AL12" s="65"/>
      <c r="AM12" s="65"/>
      <c r="AN12" s="65"/>
      <c r="AO12" s="65"/>
      <c r="AP12" s="65"/>
      <c r="AQ12" s="65"/>
      <c r="AR12" s="65"/>
      <c r="AS12" s="65"/>
    </row>
    <row r="13" spans="1:45" s="67" customFormat="1" ht="12.9" customHeight="1" x14ac:dyDescent="0.25">
      <c r="A13" s="68">
        <v>4</v>
      </c>
      <c r="B13" s="55"/>
      <c r="C13" s="56">
        <v>158</v>
      </c>
      <c r="D13" s="56"/>
      <c r="E13" s="78">
        <v>4</v>
      </c>
      <c r="F13" s="80" t="str">
        <f>UPPER(IF($E13="","",VLOOKUP($E13,[1]L14_lista!$A$7:$O$22,2)))</f>
        <v>TENISZ MŰHELY</v>
      </c>
      <c r="G13" s="80"/>
      <c r="H13" s="80"/>
      <c r="I13" s="80"/>
      <c r="J13" s="91"/>
      <c r="K13" s="87" t="s">
        <v>88</v>
      </c>
      <c r="L13" s="60"/>
      <c r="M13" s="60"/>
      <c r="N13" s="89"/>
      <c r="O13" s="87"/>
      <c r="P13" s="87"/>
      <c r="Q13" s="63"/>
      <c r="R13" s="64"/>
      <c r="S13" s="65"/>
      <c r="T13" s="65"/>
      <c r="U13" s="77" t="str">
        <f>[1]Birók!P27</f>
        <v xml:space="preserve"> </v>
      </c>
      <c r="V13" s="65"/>
      <c r="W13" s="65"/>
      <c r="X13" s="65"/>
      <c r="Y13" s="20"/>
      <c r="Z13" s="20"/>
      <c r="AA13" s="20" t="s">
        <v>23</v>
      </c>
      <c r="AB13" s="21">
        <v>10</v>
      </c>
      <c r="AC13" s="21">
        <v>6</v>
      </c>
      <c r="AD13" s="21">
        <v>3</v>
      </c>
      <c r="AE13" s="21">
        <v>1</v>
      </c>
      <c r="AF13" s="21">
        <v>0</v>
      </c>
      <c r="AG13" s="21">
        <v>0</v>
      </c>
      <c r="AH13" s="21">
        <v>0</v>
      </c>
      <c r="AI13" s="22"/>
      <c r="AJ13" s="22"/>
      <c r="AK13" s="22"/>
      <c r="AL13" s="65"/>
      <c r="AM13" s="65"/>
      <c r="AN13" s="65"/>
      <c r="AO13" s="65"/>
      <c r="AP13" s="65"/>
      <c r="AQ13" s="65"/>
      <c r="AR13" s="65"/>
      <c r="AS13" s="65"/>
    </row>
    <row r="14" spans="1:45" s="67" customFormat="1" ht="12.9" customHeight="1" x14ac:dyDescent="0.25">
      <c r="A14" s="68"/>
      <c r="B14" s="69"/>
      <c r="C14" s="70"/>
      <c r="D14" s="70"/>
      <c r="E14" s="83"/>
      <c r="F14" s="72"/>
      <c r="G14" s="72"/>
      <c r="H14" s="73"/>
      <c r="I14" s="72"/>
      <c r="J14" s="84"/>
      <c r="K14" s="60"/>
      <c r="L14" s="60" t="s">
        <v>91</v>
      </c>
      <c r="M14" s="74" t="s">
        <v>21</v>
      </c>
      <c r="N14" s="85" t="s">
        <v>2</v>
      </c>
      <c r="O14" s="76" t="str">
        <f>UPPER(IF(OR(N14="a",N14="as"),M10,IF(OR(N14="b",N14="bs"),M18,)))</f>
        <v>PG TENISZ I.</v>
      </c>
      <c r="P14" s="86"/>
      <c r="Q14" s="63"/>
      <c r="R14" s="64"/>
      <c r="S14" s="65"/>
      <c r="T14" s="65"/>
      <c r="U14" s="77" t="str">
        <f>[1]Birók!P28</f>
        <v xml:space="preserve"> </v>
      </c>
      <c r="V14" s="65"/>
      <c r="W14" s="65"/>
      <c r="X14" s="65"/>
      <c r="Y14" s="20"/>
      <c r="Z14" s="20"/>
      <c r="AA14" s="20" t="s">
        <v>28</v>
      </c>
      <c r="AB14" s="21">
        <v>3</v>
      </c>
      <c r="AC14" s="21">
        <v>2</v>
      </c>
      <c r="AD14" s="21">
        <v>1</v>
      </c>
      <c r="AE14" s="21">
        <v>0</v>
      </c>
      <c r="AF14" s="21">
        <v>0</v>
      </c>
      <c r="AG14" s="21">
        <v>0</v>
      </c>
      <c r="AH14" s="21">
        <v>0</v>
      </c>
      <c r="AI14" s="22"/>
      <c r="AJ14" s="22"/>
      <c r="AK14" s="22"/>
      <c r="AL14" s="65"/>
      <c r="AM14" s="65"/>
      <c r="AN14" s="65"/>
      <c r="AO14" s="65"/>
      <c r="AP14" s="65"/>
      <c r="AQ14" s="65"/>
      <c r="AR14" s="65"/>
      <c r="AS14" s="65"/>
    </row>
    <row r="15" spans="1:45" s="67" customFormat="1" ht="12.9" customHeight="1" x14ac:dyDescent="0.25">
      <c r="A15" s="92">
        <v>5</v>
      </c>
      <c r="B15" s="55"/>
      <c r="C15" s="56">
        <v>65</v>
      </c>
      <c r="D15" s="56"/>
      <c r="E15" s="78">
        <v>7</v>
      </c>
      <c r="F15" s="80" t="str">
        <f>UPPER(IF($E15="","",VLOOKUP($E15,[1]L14_lista!$A$7:$O$22,2)))</f>
        <v>MTK BUDAPEST</v>
      </c>
      <c r="G15" s="80"/>
      <c r="H15" s="80"/>
      <c r="I15" s="80"/>
      <c r="J15" s="93"/>
      <c r="K15" s="60"/>
      <c r="L15" s="60"/>
      <c r="M15" s="60"/>
      <c r="N15" s="89"/>
      <c r="O15" s="87" t="s">
        <v>53</v>
      </c>
      <c r="P15" s="87"/>
      <c r="Q15" s="63"/>
      <c r="R15" s="64"/>
      <c r="S15" s="65"/>
      <c r="T15" s="65"/>
      <c r="U15" s="77" t="str">
        <f>[1]Birók!P29</f>
        <v xml:space="preserve"> </v>
      </c>
      <c r="V15" s="65"/>
      <c r="W15" s="65"/>
      <c r="X15" s="65"/>
      <c r="Y15" s="20"/>
      <c r="Z15" s="20"/>
      <c r="AA15" s="20"/>
      <c r="AB15" s="20"/>
      <c r="AC15" s="20"/>
      <c r="AD15" s="20"/>
      <c r="AE15" s="20"/>
      <c r="AF15" s="20"/>
      <c r="AG15" s="20"/>
      <c r="AH15" s="20"/>
      <c r="AI15" s="22"/>
      <c r="AJ15" s="22"/>
      <c r="AK15" s="22"/>
      <c r="AL15" s="65"/>
      <c r="AM15" s="65"/>
      <c r="AN15" s="65"/>
      <c r="AO15" s="65"/>
      <c r="AP15" s="65"/>
      <c r="AQ15" s="65"/>
      <c r="AR15" s="65"/>
      <c r="AS15" s="65"/>
    </row>
    <row r="16" spans="1:45" s="67" customFormat="1" ht="12.9" customHeight="1" thickBot="1" x14ac:dyDescent="0.3">
      <c r="A16" s="68"/>
      <c r="B16" s="69"/>
      <c r="C16" s="70"/>
      <c r="D16" s="70"/>
      <c r="E16" s="83"/>
      <c r="F16" s="72"/>
      <c r="G16" s="72"/>
      <c r="H16" s="73"/>
      <c r="I16" s="74" t="s">
        <v>21</v>
      </c>
      <c r="J16" s="75" t="s">
        <v>2</v>
      </c>
      <c r="K16" s="76" t="str">
        <f>UPPER(IF(OR(J16="a",J16="as"),F15,IF(OR(J16="b",J16="bs"),F17,)))</f>
        <v>MTK BUDAPEST</v>
      </c>
      <c r="L16" s="76"/>
      <c r="M16" s="60"/>
      <c r="N16" s="89"/>
      <c r="O16" s="74"/>
      <c r="P16" s="87"/>
      <c r="Q16" s="63"/>
      <c r="R16" s="64"/>
      <c r="S16" s="65"/>
      <c r="T16" s="65"/>
      <c r="U16" s="94" t="str">
        <f>[1]Birók!P30</f>
        <v>Egyik sem</v>
      </c>
      <c r="V16" s="65"/>
      <c r="W16" s="65"/>
      <c r="X16" s="65"/>
      <c r="Y16" s="20"/>
      <c r="Z16" s="20"/>
      <c r="AA16" s="20" t="s">
        <v>2</v>
      </c>
      <c r="AB16" s="21">
        <v>150</v>
      </c>
      <c r="AC16" s="21">
        <v>120</v>
      </c>
      <c r="AD16" s="21">
        <v>90</v>
      </c>
      <c r="AE16" s="21">
        <v>60</v>
      </c>
      <c r="AF16" s="21">
        <v>40</v>
      </c>
      <c r="AG16" s="21">
        <v>25</v>
      </c>
      <c r="AH16" s="21">
        <v>15</v>
      </c>
      <c r="AI16" s="22"/>
      <c r="AJ16" s="22"/>
      <c r="AK16" s="22"/>
      <c r="AL16" s="65"/>
      <c r="AM16" s="65"/>
      <c r="AN16" s="65"/>
      <c r="AO16" s="65"/>
      <c r="AP16" s="65"/>
      <c r="AQ16" s="65"/>
      <c r="AR16" s="65"/>
      <c r="AS16" s="65"/>
    </row>
    <row r="17" spans="1:45" s="67" customFormat="1" ht="12.9" customHeight="1" x14ac:dyDescent="0.25">
      <c r="A17" s="68">
        <v>6</v>
      </c>
      <c r="B17" s="55"/>
      <c r="C17" s="56">
        <v>120</v>
      </c>
      <c r="D17" s="56"/>
      <c r="E17" s="78">
        <v>3</v>
      </c>
      <c r="F17" s="80" t="str">
        <f>UPPER(IF($E17="","",VLOOKUP($E17,[1]L14_lista!$A$7:$O$22,2)))</f>
        <v>PG TENISZ III.</v>
      </c>
      <c r="G17" s="80"/>
      <c r="H17" s="80"/>
      <c r="I17" s="80"/>
      <c r="J17" s="81"/>
      <c r="K17" s="87" t="s">
        <v>88</v>
      </c>
      <c r="L17" s="82"/>
      <c r="M17" s="60"/>
      <c r="N17" s="89"/>
      <c r="O17" s="87"/>
      <c r="P17" s="87"/>
      <c r="Q17" s="63"/>
      <c r="R17" s="64"/>
      <c r="S17" s="65"/>
      <c r="T17" s="65"/>
      <c r="U17" s="65"/>
      <c r="V17" s="65"/>
      <c r="W17" s="65"/>
      <c r="X17" s="65"/>
      <c r="Y17" s="20"/>
      <c r="Z17" s="20"/>
      <c r="AA17" s="20" t="s">
        <v>8</v>
      </c>
      <c r="AB17" s="21">
        <v>120</v>
      </c>
      <c r="AC17" s="21">
        <v>90</v>
      </c>
      <c r="AD17" s="21">
        <v>60</v>
      </c>
      <c r="AE17" s="21">
        <v>40</v>
      </c>
      <c r="AF17" s="21">
        <v>25</v>
      </c>
      <c r="AG17" s="21">
        <v>15</v>
      </c>
      <c r="AH17" s="21">
        <v>8</v>
      </c>
      <c r="AI17" s="22"/>
      <c r="AJ17" s="22"/>
      <c r="AK17" s="22"/>
      <c r="AL17" s="65"/>
      <c r="AM17" s="65"/>
      <c r="AN17" s="65"/>
      <c r="AO17" s="65"/>
      <c r="AP17" s="65"/>
      <c r="AQ17" s="65"/>
      <c r="AR17" s="65"/>
      <c r="AS17" s="65"/>
    </row>
    <row r="18" spans="1:45" s="67" customFormat="1" ht="12.9" customHeight="1" x14ac:dyDescent="0.25">
      <c r="A18" s="68"/>
      <c r="B18" s="69"/>
      <c r="C18" s="70"/>
      <c r="D18" s="70"/>
      <c r="E18" s="83"/>
      <c r="F18" s="72"/>
      <c r="G18" s="72"/>
      <c r="H18" s="73"/>
      <c r="I18" s="72"/>
      <c r="J18" s="84"/>
      <c r="K18" s="74" t="s">
        <v>21</v>
      </c>
      <c r="L18" s="85" t="s">
        <v>2</v>
      </c>
      <c r="M18" s="76" t="str">
        <f>UPPER(IF(OR(L18="a",L18="as"),K16,IF(OR(L18="b",L18="bs"),K20,)))</f>
        <v>MTK BUDAPEST</v>
      </c>
      <c r="N18" s="95"/>
      <c r="O18" s="87"/>
      <c r="P18" s="87"/>
      <c r="Q18" s="63"/>
      <c r="R18" s="64"/>
      <c r="S18" s="65"/>
      <c r="T18" s="65"/>
      <c r="U18" s="65"/>
      <c r="V18" s="65"/>
      <c r="W18" s="65"/>
      <c r="X18" s="65"/>
      <c r="Y18" s="20"/>
      <c r="Z18" s="20"/>
      <c r="AA18" s="20" t="s">
        <v>18</v>
      </c>
      <c r="AB18" s="21">
        <v>90</v>
      </c>
      <c r="AC18" s="21">
        <v>60</v>
      </c>
      <c r="AD18" s="21">
        <v>40</v>
      </c>
      <c r="AE18" s="21">
        <v>25</v>
      </c>
      <c r="AF18" s="21">
        <v>15</v>
      </c>
      <c r="AG18" s="21">
        <v>8</v>
      </c>
      <c r="AH18" s="21">
        <v>4</v>
      </c>
      <c r="AI18" s="22"/>
      <c r="AJ18" s="22"/>
      <c r="AK18" s="22"/>
      <c r="AL18" s="65"/>
      <c r="AM18" s="65"/>
      <c r="AN18" s="65"/>
      <c r="AO18" s="65"/>
      <c r="AP18" s="65"/>
      <c r="AQ18" s="65"/>
      <c r="AR18" s="65"/>
      <c r="AS18" s="65"/>
    </row>
    <row r="19" spans="1:45" s="67" customFormat="1" ht="12.9" customHeight="1" x14ac:dyDescent="0.25">
      <c r="A19" s="68">
        <v>7</v>
      </c>
      <c r="B19" s="55"/>
      <c r="C19" s="56">
        <v>82</v>
      </c>
      <c r="D19" s="56"/>
      <c r="E19" s="78">
        <v>5</v>
      </c>
      <c r="F19" s="80" t="str">
        <f>UPPER(IF($E19="","",VLOOKUP($E19,[1]L14_lista!$A$7:$O$22,2)))</f>
        <v>HTF CSO-KO</v>
      </c>
      <c r="G19" s="80"/>
      <c r="H19" s="80"/>
      <c r="I19" s="80"/>
      <c r="J19" s="59"/>
      <c r="K19" s="60"/>
      <c r="L19" s="88"/>
      <c r="M19" s="87" t="s">
        <v>89</v>
      </c>
      <c r="N19" s="87"/>
      <c r="O19" s="87"/>
      <c r="P19" s="87"/>
      <c r="Q19" s="63"/>
      <c r="R19" s="64"/>
      <c r="S19" s="65"/>
      <c r="T19" s="65"/>
      <c r="U19" s="65"/>
      <c r="V19" s="65"/>
      <c r="W19" s="65"/>
      <c r="X19" s="65"/>
      <c r="Y19" s="20"/>
      <c r="Z19" s="20"/>
      <c r="AA19" s="20" t="s">
        <v>19</v>
      </c>
      <c r="AB19" s="21">
        <v>60</v>
      </c>
      <c r="AC19" s="21">
        <v>40</v>
      </c>
      <c r="AD19" s="21">
        <v>25</v>
      </c>
      <c r="AE19" s="21">
        <v>15</v>
      </c>
      <c r="AF19" s="21">
        <v>8</v>
      </c>
      <c r="AG19" s="21">
        <v>4</v>
      </c>
      <c r="AH19" s="21">
        <v>2</v>
      </c>
      <c r="AI19" s="22"/>
      <c r="AJ19" s="22"/>
      <c r="AK19" s="22"/>
      <c r="AL19" s="65"/>
      <c r="AM19" s="65"/>
      <c r="AN19" s="65"/>
      <c r="AO19" s="65"/>
      <c r="AP19" s="65"/>
      <c r="AQ19" s="65"/>
      <c r="AR19" s="65"/>
      <c r="AS19" s="65"/>
    </row>
    <row r="20" spans="1:45" s="67" customFormat="1" ht="12.9" customHeight="1" x14ac:dyDescent="0.25">
      <c r="A20" s="68"/>
      <c r="B20" s="69"/>
      <c r="C20" s="70"/>
      <c r="D20" s="70"/>
      <c r="E20" s="71"/>
      <c r="F20" s="72"/>
      <c r="G20" s="72"/>
      <c r="H20" s="73"/>
      <c r="I20" s="74" t="s">
        <v>21</v>
      </c>
      <c r="J20" s="75" t="s">
        <v>2</v>
      </c>
      <c r="K20" s="76" t="str">
        <f>UPPER(IF(OR(J20="a",J20="as"),F19,IF(OR(J20="b",J20="bs"),F21,)))</f>
        <v>HTF CSO-KO</v>
      </c>
      <c r="L20" s="90"/>
      <c r="M20" s="60"/>
      <c r="N20" s="87"/>
      <c r="O20" s="87"/>
      <c r="P20" s="87"/>
      <c r="Q20" s="63"/>
      <c r="R20" s="64"/>
      <c r="S20" s="65"/>
      <c r="T20" s="65"/>
      <c r="U20" s="65"/>
      <c r="V20" s="65"/>
      <c r="W20" s="65"/>
      <c r="X20" s="65"/>
      <c r="Y20" s="20"/>
      <c r="Z20" s="20"/>
      <c r="AA20" s="20" t="s">
        <v>20</v>
      </c>
      <c r="AB20" s="21">
        <v>40</v>
      </c>
      <c r="AC20" s="21">
        <v>25</v>
      </c>
      <c r="AD20" s="21">
        <v>15</v>
      </c>
      <c r="AE20" s="21">
        <v>8</v>
      </c>
      <c r="AF20" s="21">
        <v>4</v>
      </c>
      <c r="AG20" s="21">
        <v>2</v>
      </c>
      <c r="AH20" s="21">
        <v>1</v>
      </c>
      <c r="AI20" s="22"/>
      <c r="AJ20" s="22"/>
      <c r="AK20" s="22"/>
      <c r="AL20" s="65"/>
      <c r="AM20" s="65"/>
      <c r="AN20" s="65"/>
      <c r="AO20" s="65"/>
      <c r="AP20" s="65"/>
      <c r="AQ20" s="65"/>
      <c r="AR20" s="65"/>
      <c r="AS20" s="65"/>
    </row>
    <row r="21" spans="1:45" s="67" customFormat="1" ht="12.9" customHeight="1" x14ac:dyDescent="0.25">
      <c r="A21" s="96">
        <v>8</v>
      </c>
      <c r="B21" s="55"/>
      <c r="C21" s="56">
        <v>60</v>
      </c>
      <c r="D21" s="56"/>
      <c r="E21" s="57">
        <v>2</v>
      </c>
      <c r="F21" s="97" t="str">
        <f>UPPER(IF($E21="","",VLOOKUP($E21,[1]L14_lista!$A$7:$O$22,2)))</f>
        <v>PG TENISZ II.</v>
      </c>
      <c r="G21" s="97"/>
      <c r="H21" s="97"/>
      <c r="I21" s="97"/>
      <c r="J21" s="91"/>
      <c r="K21" s="87" t="s">
        <v>89</v>
      </c>
      <c r="L21" s="60"/>
      <c r="M21" s="60"/>
      <c r="N21" s="87"/>
      <c r="O21" s="87"/>
      <c r="P21" s="87"/>
      <c r="Q21" s="63"/>
      <c r="R21" s="64"/>
      <c r="S21" s="65"/>
      <c r="T21" s="65"/>
      <c r="U21" s="65"/>
      <c r="V21" s="65"/>
      <c r="W21" s="65"/>
      <c r="X21" s="65"/>
      <c r="Y21" s="20"/>
      <c r="Z21" s="20"/>
      <c r="AA21" s="20" t="s">
        <v>22</v>
      </c>
      <c r="AB21" s="21">
        <v>25</v>
      </c>
      <c r="AC21" s="21">
        <v>15</v>
      </c>
      <c r="AD21" s="21">
        <v>10</v>
      </c>
      <c r="AE21" s="21">
        <v>6</v>
      </c>
      <c r="AF21" s="21">
        <v>3</v>
      </c>
      <c r="AG21" s="21">
        <v>1</v>
      </c>
      <c r="AH21" s="21">
        <v>0</v>
      </c>
      <c r="AI21" s="22"/>
      <c r="AJ21" s="22"/>
      <c r="AK21" s="22"/>
      <c r="AL21" s="65"/>
      <c r="AM21" s="65"/>
      <c r="AN21" s="65"/>
      <c r="AO21" s="65"/>
      <c r="AP21" s="65"/>
      <c r="AQ21" s="65"/>
      <c r="AR21" s="65"/>
      <c r="AS21" s="65"/>
    </row>
    <row r="22" spans="1:45" s="67" customFormat="1" ht="9.6" customHeight="1" x14ac:dyDescent="0.25">
      <c r="A22" s="98"/>
      <c r="B22" s="61"/>
      <c r="C22" s="61"/>
      <c r="D22" s="61"/>
      <c r="E22" s="71"/>
      <c r="F22" s="61"/>
      <c r="G22" s="61"/>
      <c r="H22" s="61"/>
      <c r="I22" s="61"/>
      <c r="J22" s="71"/>
      <c r="K22" s="61"/>
      <c r="L22" s="61"/>
      <c r="M22" s="61"/>
      <c r="N22" s="63"/>
      <c r="O22" s="63"/>
      <c r="P22" s="63"/>
      <c r="Q22" s="63"/>
      <c r="R22" s="64"/>
      <c r="S22" s="65"/>
      <c r="T22" s="65"/>
      <c r="U22" s="65"/>
      <c r="V22" s="65"/>
      <c r="W22" s="65"/>
      <c r="X22" s="65"/>
      <c r="Y22" s="20"/>
      <c r="Z22" s="20"/>
      <c r="AA22" s="20" t="s">
        <v>24</v>
      </c>
      <c r="AB22" s="21">
        <v>15</v>
      </c>
      <c r="AC22" s="21">
        <v>10</v>
      </c>
      <c r="AD22" s="21">
        <v>6</v>
      </c>
      <c r="AE22" s="21">
        <v>3</v>
      </c>
      <c r="AF22" s="21">
        <v>1</v>
      </c>
      <c r="AG22" s="21">
        <v>0</v>
      </c>
      <c r="AH22" s="21">
        <v>0</v>
      </c>
      <c r="AI22" s="22"/>
      <c r="AJ22" s="22"/>
      <c r="AK22" s="22"/>
      <c r="AL22" s="65"/>
      <c r="AM22" s="65"/>
      <c r="AN22" s="65"/>
      <c r="AO22" s="65"/>
      <c r="AP22" s="65"/>
      <c r="AQ22" s="65"/>
      <c r="AR22" s="65"/>
      <c r="AS22" s="65"/>
    </row>
    <row r="23" spans="1:45" s="67" customFormat="1" ht="9.6" customHeight="1" x14ac:dyDescent="0.25">
      <c r="A23" s="99"/>
      <c r="B23" s="71"/>
      <c r="C23" s="71"/>
      <c r="D23" s="71"/>
      <c r="E23" s="71"/>
      <c r="F23" s="61"/>
      <c r="G23" s="61"/>
      <c r="H23" s="65"/>
      <c r="I23" s="100"/>
      <c r="J23" s="71"/>
      <c r="K23" s="61"/>
      <c r="L23" s="61"/>
      <c r="M23" s="61"/>
      <c r="N23" s="63"/>
      <c r="O23" s="63"/>
      <c r="P23" s="63"/>
      <c r="Q23" s="63"/>
      <c r="R23" s="64"/>
      <c r="S23" s="65"/>
      <c r="T23" s="65"/>
      <c r="U23" s="65"/>
      <c r="V23" s="65"/>
      <c r="W23" s="65"/>
      <c r="X23" s="65"/>
      <c r="Y23" s="20"/>
      <c r="Z23" s="20"/>
      <c r="AA23" s="20" t="s">
        <v>25</v>
      </c>
      <c r="AB23" s="21">
        <v>10</v>
      </c>
      <c r="AC23" s="21">
        <v>6</v>
      </c>
      <c r="AD23" s="21">
        <v>3</v>
      </c>
      <c r="AE23" s="21">
        <v>1</v>
      </c>
      <c r="AF23" s="21">
        <v>0</v>
      </c>
      <c r="AG23" s="21">
        <v>0</v>
      </c>
      <c r="AH23" s="21">
        <v>0</v>
      </c>
      <c r="AI23" s="22"/>
      <c r="AJ23" s="22"/>
      <c r="AK23" s="22"/>
      <c r="AL23" s="65"/>
      <c r="AM23" s="65"/>
      <c r="AN23" s="65"/>
      <c r="AO23" s="65"/>
      <c r="AP23" s="65"/>
      <c r="AQ23" s="65"/>
      <c r="AR23" s="65"/>
      <c r="AS23" s="65"/>
    </row>
    <row r="24" spans="1:45" s="67" customFormat="1" ht="9.6" customHeight="1" x14ac:dyDescent="0.25">
      <c r="A24" s="99"/>
      <c r="B24" s="61"/>
      <c r="C24" s="61"/>
      <c r="D24" s="61"/>
      <c r="E24" s="71"/>
      <c r="F24" s="61"/>
      <c r="G24" s="61"/>
      <c r="H24" s="61"/>
      <c r="I24" s="61"/>
      <c r="J24" s="71"/>
      <c r="K24" s="61"/>
      <c r="L24" s="101"/>
      <c r="M24" s="61"/>
      <c r="N24" s="63"/>
      <c r="O24" s="63"/>
      <c r="P24" s="63"/>
      <c r="Q24" s="63"/>
      <c r="R24" s="64"/>
      <c r="S24" s="65"/>
      <c r="T24" s="65"/>
      <c r="U24" s="65"/>
      <c r="V24" s="65"/>
      <c r="W24" s="65"/>
      <c r="X24" s="65"/>
      <c r="Y24" s="20"/>
      <c r="Z24" s="20"/>
      <c r="AA24" s="20" t="s">
        <v>26</v>
      </c>
      <c r="AB24" s="21">
        <v>6</v>
      </c>
      <c r="AC24" s="21">
        <v>3</v>
      </c>
      <c r="AD24" s="21">
        <v>1</v>
      </c>
      <c r="AE24" s="21">
        <v>0</v>
      </c>
      <c r="AF24" s="21">
        <v>0</v>
      </c>
      <c r="AG24" s="21">
        <v>0</v>
      </c>
      <c r="AH24" s="21">
        <v>0</v>
      </c>
      <c r="AI24" s="22"/>
      <c r="AJ24" s="22"/>
      <c r="AK24" s="22"/>
      <c r="AL24" s="65"/>
      <c r="AM24" s="65"/>
      <c r="AN24" s="65"/>
      <c r="AO24" s="65"/>
      <c r="AP24" s="65"/>
      <c r="AQ24" s="65"/>
      <c r="AR24" s="65"/>
      <c r="AS24" s="65"/>
    </row>
    <row r="25" spans="1:45" s="67" customFormat="1" ht="9.6" customHeight="1" x14ac:dyDescent="0.25">
      <c r="A25" s="99"/>
      <c r="B25" s="71"/>
      <c r="C25" s="71"/>
      <c r="D25" s="71"/>
      <c r="E25" s="71"/>
      <c r="F25" s="61"/>
      <c r="G25" s="61"/>
      <c r="H25" s="65"/>
      <c r="I25" s="61"/>
      <c r="J25" s="71"/>
      <c r="K25" s="100"/>
      <c r="L25" s="71"/>
      <c r="M25" s="61"/>
      <c r="N25" s="63"/>
      <c r="O25" s="63"/>
      <c r="P25" s="63"/>
      <c r="Q25" s="63"/>
      <c r="R25" s="64"/>
      <c r="S25" s="65"/>
      <c r="T25" s="65"/>
      <c r="U25" s="65"/>
      <c r="V25" s="65"/>
      <c r="W25" s="65"/>
      <c r="X25" s="65"/>
      <c r="Y25" s="20"/>
      <c r="Z25" s="20"/>
      <c r="AA25" s="20" t="s">
        <v>27</v>
      </c>
      <c r="AB25" s="21">
        <v>3</v>
      </c>
      <c r="AC25" s="21">
        <v>2</v>
      </c>
      <c r="AD25" s="21">
        <v>1</v>
      </c>
      <c r="AE25" s="21">
        <v>0</v>
      </c>
      <c r="AF25" s="21">
        <v>0</v>
      </c>
      <c r="AG25" s="21">
        <v>0</v>
      </c>
      <c r="AH25" s="21">
        <v>0</v>
      </c>
      <c r="AI25" s="22"/>
      <c r="AJ25" s="22"/>
      <c r="AK25" s="22"/>
      <c r="AL25" s="65"/>
      <c r="AM25" s="65"/>
      <c r="AN25" s="65"/>
      <c r="AO25" s="65"/>
      <c r="AP25" s="65"/>
      <c r="AQ25" s="65"/>
      <c r="AR25" s="65"/>
      <c r="AS25" s="65"/>
    </row>
    <row r="26" spans="1:45" s="67" customFormat="1" ht="9.6" customHeight="1" x14ac:dyDescent="0.25">
      <c r="A26" s="99"/>
      <c r="B26" s="61"/>
      <c r="C26" s="61"/>
      <c r="D26" s="61"/>
      <c r="E26" s="71"/>
      <c r="F26" s="61"/>
      <c r="G26" s="61"/>
      <c r="H26" s="61"/>
      <c r="I26" s="61"/>
      <c r="J26" s="71"/>
      <c r="K26" s="61"/>
      <c r="L26" s="61"/>
      <c r="M26" s="61"/>
      <c r="N26" s="63"/>
      <c r="O26" s="63"/>
      <c r="P26" s="63"/>
      <c r="Q26" s="63"/>
      <c r="R26" s="64"/>
      <c r="S26" s="102"/>
      <c r="T26" s="65"/>
      <c r="U26" s="65"/>
      <c r="V26" s="65"/>
      <c r="W26" s="65"/>
      <c r="X26" s="65"/>
      <c r="Y26"/>
      <c r="Z26"/>
      <c r="AA26"/>
      <c r="AB26"/>
      <c r="AC26"/>
      <c r="AD26"/>
      <c r="AE26"/>
      <c r="AF26"/>
      <c r="AG26"/>
      <c r="AH26"/>
      <c r="AI26" s="22"/>
      <c r="AJ26" s="22"/>
      <c r="AK26" s="22"/>
      <c r="AL26" s="65"/>
      <c r="AM26" s="65"/>
      <c r="AN26" s="65"/>
      <c r="AO26" s="65"/>
      <c r="AP26" s="65"/>
      <c r="AQ26" s="65"/>
      <c r="AR26" s="65"/>
      <c r="AS26" s="65"/>
    </row>
    <row r="27" spans="1:45" s="67" customFormat="1" ht="9.6" customHeight="1" x14ac:dyDescent="0.25">
      <c r="A27" s="99"/>
      <c r="B27" s="71"/>
      <c r="C27" s="71"/>
      <c r="D27" s="71"/>
      <c r="E27" s="71"/>
      <c r="F27" s="61"/>
      <c r="G27" s="61"/>
      <c r="H27" s="65"/>
      <c r="I27" s="100"/>
      <c r="J27" s="71"/>
      <c r="K27" s="61"/>
      <c r="L27" s="61"/>
      <c r="M27" s="61"/>
      <c r="N27" s="63"/>
      <c r="O27" s="63"/>
      <c r="P27" s="63"/>
      <c r="Q27" s="63"/>
      <c r="R27" s="64"/>
      <c r="S27" s="65"/>
      <c r="T27" s="65"/>
      <c r="U27" s="65"/>
      <c r="V27" s="65"/>
      <c r="W27" s="65"/>
      <c r="X27" s="65"/>
      <c r="Y27"/>
      <c r="Z27"/>
      <c r="AA27"/>
      <c r="AB27"/>
      <c r="AC27"/>
      <c r="AD27"/>
      <c r="AE27"/>
      <c r="AF27"/>
      <c r="AG27"/>
      <c r="AH27"/>
      <c r="AI27" s="22"/>
      <c r="AJ27" s="22"/>
      <c r="AK27" s="22"/>
      <c r="AL27" s="65"/>
      <c r="AM27" s="65"/>
      <c r="AN27" s="65"/>
      <c r="AO27" s="65"/>
      <c r="AP27" s="65"/>
      <c r="AQ27" s="65"/>
      <c r="AR27" s="65"/>
      <c r="AS27" s="65"/>
    </row>
    <row r="28" spans="1:45" s="67" customFormat="1" ht="9.6" customHeight="1" x14ac:dyDescent="0.25">
      <c r="A28" s="99"/>
      <c r="B28" s="61"/>
      <c r="C28" s="61"/>
      <c r="D28" s="61"/>
      <c r="E28" s="71"/>
      <c r="F28" s="61"/>
      <c r="G28" s="61"/>
      <c r="H28" s="61"/>
      <c r="I28" s="61"/>
      <c r="J28" s="71"/>
      <c r="K28" s="61"/>
      <c r="L28" s="61"/>
      <c r="M28" s="61"/>
      <c r="N28" s="63"/>
      <c r="O28" s="63"/>
      <c r="P28" s="63"/>
      <c r="Q28" s="63"/>
      <c r="R28" s="64"/>
      <c r="S28" s="65"/>
      <c r="T28" s="65"/>
      <c r="U28" s="65"/>
      <c r="V28" s="65"/>
      <c r="W28" s="65"/>
      <c r="X28" s="65"/>
      <c r="Y28" s="65"/>
      <c r="Z28" s="65"/>
      <c r="AA28" s="65"/>
      <c r="AB28" s="65"/>
      <c r="AC28" s="65"/>
      <c r="AD28" s="65"/>
      <c r="AE28" s="65"/>
      <c r="AF28" s="65"/>
      <c r="AG28" s="65"/>
      <c r="AH28" s="65"/>
      <c r="AI28" s="103"/>
      <c r="AJ28" s="103"/>
      <c r="AK28" s="103"/>
      <c r="AL28" s="65"/>
      <c r="AM28" s="65"/>
      <c r="AN28" s="65"/>
      <c r="AO28" s="65"/>
      <c r="AP28" s="65"/>
      <c r="AQ28" s="65"/>
      <c r="AR28" s="65"/>
      <c r="AS28" s="65"/>
    </row>
    <row r="29" spans="1:45" s="67" customFormat="1" ht="9.6" customHeight="1" x14ac:dyDescent="0.25">
      <c r="A29" s="99"/>
      <c r="B29" s="71"/>
      <c r="C29" s="71"/>
      <c r="D29" s="71"/>
      <c r="E29" s="71"/>
      <c r="F29" s="61"/>
      <c r="G29" s="61"/>
      <c r="H29" s="65"/>
      <c r="I29" s="61"/>
      <c r="J29" s="71"/>
      <c r="K29" s="61"/>
      <c r="L29" s="61"/>
      <c r="M29" s="100"/>
      <c r="N29" s="71"/>
      <c r="O29" s="61"/>
      <c r="P29" s="63"/>
      <c r="Q29" s="63"/>
      <c r="R29" s="64"/>
      <c r="S29" s="65"/>
      <c r="T29" s="65"/>
      <c r="U29" s="65"/>
      <c r="V29" s="65"/>
      <c r="W29" s="65"/>
      <c r="X29" s="65"/>
      <c r="Y29" s="65"/>
      <c r="Z29" s="65"/>
      <c r="AA29" s="65"/>
      <c r="AB29" s="65"/>
      <c r="AC29" s="65"/>
      <c r="AD29" s="65"/>
      <c r="AE29" s="65"/>
      <c r="AF29" s="65"/>
      <c r="AG29" s="65"/>
      <c r="AH29" s="65"/>
      <c r="AI29" s="103"/>
      <c r="AJ29" s="103"/>
      <c r="AK29" s="103"/>
      <c r="AL29" s="65"/>
      <c r="AM29" s="65"/>
      <c r="AN29" s="65"/>
      <c r="AO29" s="65"/>
      <c r="AP29" s="65"/>
      <c r="AQ29" s="65"/>
      <c r="AR29" s="65"/>
      <c r="AS29" s="65"/>
    </row>
    <row r="30" spans="1:45" s="67" customFormat="1" ht="9.6" customHeight="1" x14ac:dyDescent="0.25">
      <c r="A30" s="99"/>
      <c r="B30" s="61"/>
      <c r="C30" s="61"/>
      <c r="D30" s="61"/>
      <c r="E30" s="71"/>
      <c r="F30" s="61"/>
      <c r="G30" s="61"/>
      <c r="H30" s="61"/>
      <c r="I30" s="61"/>
      <c r="J30" s="71"/>
      <c r="K30" s="61"/>
      <c r="L30" s="61"/>
      <c r="M30" s="61"/>
      <c r="N30" s="63"/>
      <c r="O30" s="61"/>
      <c r="P30" s="63"/>
      <c r="Q30" s="63"/>
      <c r="R30" s="64"/>
      <c r="S30" s="65"/>
      <c r="T30" s="65"/>
      <c r="U30" s="65"/>
      <c r="V30" s="65"/>
      <c r="W30" s="65"/>
      <c r="X30" s="65"/>
      <c r="Y30" s="65"/>
      <c r="Z30" s="65"/>
      <c r="AA30" s="65"/>
      <c r="AB30" s="65"/>
      <c r="AC30" s="65"/>
      <c r="AD30" s="65"/>
      <c r="AE30" s="65"/>
      <c r="AF30" s="65"/>
      <c r="AG30" s="65"/>
      <c r="AH30" s="65"/>
      <c r="AI30" s="103"/>
      <c r="AJ30" s="103"/>
      <c r="AK30" s="103"/>
      <c r="AL30" s="65"/>
      <c r="AM30" s="65"/>
      <c r="AN30" s="65"/>
      <c r="AO30" s="65"/>
      <c r="AP30" s="65"/>
      <c r="AQ30" s="65"/>
      <c r="AR30" s="65"/>
      <c r="AS30" s="65"/>
    </row>
    <row r="31" spans="1:45" s="67" customFormat="1" ht="9.6" customHeight="1" x14ac:dyDescent="0.25">
      <c r="A31" s="99"/>
      <c r="B31" s="71"/>
      <c r="C31" s="71"/>
      <c r="D31" s="71"/>
      <c r="E31" s="71"/>
      <c r="F31" s="61"/>
      <c r="G31" s="61"/>
      <c r="H31" s="65"/>
      <c r="I31" s="100"/>
      <c r="J31" s="71"/>
      <c r="K31" s="61"/>
      <c r="L31" s="61"/>
      <c r="M31" s="61"/>
      <c r="N31" s="63"/>
      <c r="O31" s="63"/>
      <c r="P31" s="63"/>
      <c r="Q31" s="63"/>
      <c r="R31" s="64"/>
      <c r="S31" s="65"/>
      <c r="T31" s="65"/>
      <c r="U31" s="65"/>
      <c r="V31" s="65"/>
      <c r="W31" s="65"/>
      <c r="X31" s="65"/>
      <c r="Y31" s="65"/>
      <c r="Z31" s="65"/>
      <c r="AA31" s="65"/>
      <c r="AB31" s="65"/>
      <c r="AC31" s="65"/>
      <c r="AD31" s="65"/>
      <c r="AE31" s="65"/>
      <c r="AF31" s="65"/>
      <c r="AG31" s="65"/>
      <c r="AH31" s="65"/>
      <c r="AI31" s="103"/>
      <c r="AJ31" s="103"/>
      <c r="AK31" s="103"/>
      <c r="AL31" s="65"/>
      <c r="AM31" s="65"/>
      <c r="AN31" s="65"/>
      <c r="AO31" s="65"/>
      <c r="AP31" s="65"/>
      <c r="AQ31" s="65"/>
      <c r="AR31" s="65"/>
      <c r="AS31" s="65"/>
    </row>
    <row r="32" spans="1:45" s="67" customFormat="1" ht="9.6" customHeight="1" x14ac:dyDescent="0.25">
      <c r="A32" s="99"/>
      <c r="B32" s="61"/>
      <c r="C32" s="61"/>
      <c r="D32" s="61"/>
      <c r="E32" s="71"/>
      <c r="F32" s="61"/>
      <c r="G32" s="61"/>
      <c r="H32" s="61"/>
      <c r="I32" s="61"/>
      <c r="J32" s="71"/>
      <c r="K32" s="61"/>
      <c r="L32" s="101"/>
      <c r="M32" s="61"/>
      <c r="N32" s="63"/>
      <c r="O32" s="63"/>
      <c r="P32" s="63"/>
      <c r="Q32" s="63"/>
      <c r="R32" s="64"/>
      <c r="S32" s="65"/>
      <c r="T32" s="65"/>
      <c r="U32" s="65"/>
      <c r="V32" s="65"/>
      <c r="W32" s="65"/>
      <c r="X32" s="65"/>
      <c r="Y32" s="65"/>
      <c r="Z32" s="65"/>
      <c r="AA32" s="65"/>
      <c r="AB32" s="65"/>
      <c r="AC32" s="65"/>
      <c r="AD32" s="65"/>
      <c r="AE32" s="65"/>
      <c r="AF32" s="65"/>
      <c r="AG32" s="65"/>
      <c r="AH32" s="65"/>
      <c r="AI32" s="103"/>
      <c r="AJ32" s="103"/>
      <c r="AK32" s="103"/>
      <c r="AL32" s="65"/>
      <c r="AM32" s="65"/>
      <c r="AN32" s="65"/>
      <c r="AO32" s="65"/>
      <c r="AP32" s="65"/>
      <c r="AQ32" s="65"/>
      <c r="AR32" s="65"/>
      <c r="AS32" s="65"/>
    </row>
    <row r="33" spans="1:45" s="67" customFormat="1" ht="9.6" customHeight="1" x14ac:dyDescent="0.25">
      <c r="A33" s="99"/>
      <c r="B33" s="71"/>
      <c r="C33" s="71"/>
      <c r="D33" s="71"/>
      <c r="E33" s="71"/>
      <c r="F33" s="61"/>
      <c r="G33" s="61"/>
      <c r="H33" s="65"/>
      <c r="I33" s="61"/>
      <c r="J33" s="71"/>
      <c r="K33" s="100"/>
      <c r="L33" s="71"/>
      <c r="M33" s="61"/>
      <c r="N33" s="63"/>
      <c r="O33" s="63"/>
      <c r="P33" s="63"/>
      <c r="Q33" s="63"/>
      <c r="R33" s="64"/>
      <c r="S33" s="65"/>
      <c r="T33" s="65"/>
      <c r="U33" s="65"/>
      <c r="V33" s="65"/>
      <c r="W33" s="65"/>
      <c r="X33" s="65"/>
      <c r="Y33" s="65"/>
      <c r="Z33" s="65"/>
      <c r="AA33" s="65"/>
      <c r="AB33" s="65"/>
      <c r="AC33" s="65"/>
      <c r="AD33" s="65"/>
      <c r="AE33" s="65"/>
      <c r="AF33" s="65"/>
      <c r="AG33" s="65"/>
      <c r="AH33" s="65"/>
      <c r="AI33" s="103"/>
      <c r="AJ33" s="103"/>
      <c r="AK33" s="103"/>
      <c r="AL33" s="65"/>
      <c r="AM33" s="65"/>
      <c r="AN33" s="65"/>
      <c r="AO33" s="65"/>
      <c r="AP33" s="65"/>
      <c r="AQ33" s="65"/>
      <c r="AR33" s="65"/>
      <c r="AS33" s="65"/>
    </row>
    <row r="34" spans="1:45" s="67" customFormat="1" ht="9.6" customHeight="1" x14ac:dyDescent="0.25">
      <c r="A34" s="99"/>
      <c r="B34" s="61"/>
      <c r="C34" s="61"/>
      <c r="D34" s="61"/>
      <c r="E34" s="71"/>
      <c r="F34" s="61"/>
      <c r="G34" s="61"/>
      <c r="H34" s="61"/>
      <c r="I34" s="61"/>
      <c r="J34" s="71"/>
      <c r="K34" s="61"/>
      <c r="L34" s="61"/>
      <c r="M34" s="61"/>
      <c r="N34" s="63"/>
      <c r="O34" s="63"/>
      <c r="P34" s="63"/>
      <c r="Q34" s="63"/>
      <c r="R34" s="64"/>
      <c r="S34" s="65"/>
      <c r="T34" s="65"/>
      <c r="U34" s="65"/>
      <c r="V34" s="65"/>
      <c r="W34" s="65"/>
      <c r="X34" s="65"/>
      <c r="Y34" s="65"/>
      <c r="Z34" s="65"/>
      <c r="AA34" s="65"/>
      <c r="AB34" s="65"/>
      <c r="AC34" s="65"/>
      <c r="AD34" s="65"/>
      <c r="AE34" s="65"/>
      <c r="AF34" s="65"/>
      <c r="AG34" s="65"/>
      <c r="AH34" s="65"/>
      <c r="AI34" s="103"/>
      <c r="AJ34" s="103"/>
      <c r="AK34" s="103"/>
      <c r="AL34" s="65"/>
      <c r="AM34" s="65"/>
      <c r="AN34" s="65"/>
      <c r="AO34" s="65"/>
      <c r="AP34" s="65"/>
      <c r="AQ34" s="65"/>
      <c r="AR34" s="65"/>
      <c r="AS34" s="65"/>
    </row>
    <row r="35" spans="1:45" s="67" customFormat="1" ht="9.6" customHeight="1" x14ac:dyDescent="0.25">
      <c r="A35" s="99"/>
      <c r="B35" s="71"/>
      <c r="C35" s="71"/>
      <c r="D35" s="71"/>
      <c r="E35" s="71"/>
      <c r="F35" s="61"/>
      <c r="G35" s="61"/>
      <c r="H35" s="65"/>
      <c r="I35" s="100"/>
      <c r="J35" s="71"/>
      <c r="K35" s="61"/>
      <c r="L35" s="61"/>
      <c r="M35" s="61"/>
      <c r="N35" s="63"/>
      <c r="O35" s="63"/>
      <c r="P35" s="63"/>
      <c r="Q35" s="63"/>
      <c r="R35" s="64"/>
      <c r="S35" s="65"/>
      <c r="T35" s="65"/>
      <c r="U35" s="65"/>
      <c r="V35" s="65"/>
      <c r="W35" s="65"/>
      <c r="X35" s="65"/>
      <c r="Y35" s="65"/>
      <c r="Z35" s="65"/>
      <c r="AA35" s="65"/>
      <c r="AB35" s="65"/>
      <c r="AC35" s="65"/>
      <c r="AD35" s="65"/>
      <c r="AE35" s="65"/>
      <c r="AF35" s="65"/>
      <c r="AG35" s="65"/>
      <c r="AH35" s="65"/>
      <c r="AI35" s="103"/>
      <c r="AJ35" s="103"/>
      <c r="AK35" s="103"/>
      <c r="AL35" s="65"/>
      <c r="AM35" s="65"/>
      <c r="AN35" s="65"/>
      <c r="AO35" s="65"/>
      <c r="AP35" s="65"/>
      <c r="AQ35" s="65"/>
      <c r="AR35" s="65"/>
      <c r="AS35" s="65"/>
    </row>
    <row r="36" spans="1:45" s="67" customFormat="1" ht="9.6" customHeight="1" x14ac:dyDescent="0.25">
      <c r="A36" s="98"/>
      <c r="B36" s="61"/>
      <c r="C36" s="61"/>
      <c r="D36" s="61"/>
      <c r="E36" s="71"/>
      <c r="F36" s="61"/>
      <c r="G36" s="61"/>
      <c r="H36" s="61"/>
      <c r="I36" s="61"/>
      <c r="J36" s="71"/>
      <c r="K36" s="61"/>
      <c r="L36" s="61"/>
      <c r="M36" s="61"/>
      <c r="N36" s="61"/>
      <c r="O36" s="61"/>
      <c r="P36" s="61"/>
      <c r="Q36" s="63"/>
      <c r="R36" s="64"/>
      <c r="S36" s="65"/>
      <c r="T36" s="65"/>
      <c r="U36" s="65"/>
      <c r="V36" s="65"/>
      <c r="W36" s="65"/>
      <c r="X36" s="65"/>
      <c r="Y36" s="65"/>
      <c r="Z36" s="65"/>
      <c r="AA36" s="65"/>
      <c r="AB36" s="65"/>
      <c r="AC36" s="65"/>
      <c r="AD36" s="65"/>
      <c r="AE36" s="65"/>
      <c r="AF36" s="65"/>
      <c r="AG36" s="65"/>
      <c r="AH36" s="65"/>
      <c r="AI36" s="103"/>
      <c r="AJ36" s="103"/>
      <c r="AK36" s="103"/>
      <c r="AL36" s="65"/>
      <c r="AM36" s="65"/>
      <c r="AN36" s="65"/>
      <c r="AO36" s="65"/>
      <c r="AP36" s="65"/>
      <c r="AQ36" s="65"/>
      <c r="AR36" s="65"/>
      <c r="AS36" s="65"/>
    </row>
    <row r="37" spans="1:45" s="67" customFormat="1" ht="9.6" customHeight="1" x14ac:dyDescent="0.25">
      <c r="A37" s="99"/>
      <c r="B37" s="71"/>
      <c r="C37" s="71"/>
      <c r="D37" s="71"/>
      <c r="E37" s="71"/>
      <c r="F37" s="104"/>
      <c r="G37" s="104"/>
      <c r="H37" s="105"/>
      <c r="I37" s="60"/>
      <c r="J37" s="84"/>
      <c r="K37" s="60"/>
      <c r="L37" s="60"/>
      <c r="M37" s="60"/>
      <c r="N37" s="87"/>
      <c r="O37" s="87"/>
      <c r="P37" s="87"/>
      <c r="Q37" s="63"/>
      <c r="R37" s="64"/>
      <c r="S37" s="65"/>
      <c r="T37" s="65"/>
      <c r="U37" s="65"/>
      <c r="V37" s="65"/>
      <c r="W37" s="65"/>
      <c r="X37" s="65"/>
      <c r="Y37" s="65"/>
      <c r="Z37" s="65"/>
      <c r="AA37" s="65"/>
      <c r="AB37" s="65"/>
      <c r="AC37" s="65"/>
      <c r="AD37" s="65"/>
      <c r="AE37" s="65"/>
      <c r="AF37" s="65"/>
      <c r="AG37" s="65"/>
      <c r="AH37" s="65"/>
      <c r="AI37" s="103"/>
      <c r="AJ37" s="103"/>
      <c r="AK37" s="103"/>
      <c r="AL37" s="65"/>
      <c r="AM37" s="65"/>
      <c r="AN37" s="65"/>
      <c r="AO37" s="65"/>
      <c r="AP37" s="65"/>
      <c r="AQ37" s="65"/>
      <c r="AR37" s="65"/>
      <c r="AS37" s="65"/>
    </row>
    <row r="38" spans="1:45" s="67" customFormat="1" ht="9.6" customHeight="1" x14ac:dyDescent="0.25">
      <c r="A38" s="98"/>
      <c r="B38" s="61"/>
      <c r="C38" s="61"/>
      <c r="D38" s="61"/>
      <c r="E38" s="71"/>
      <c r="F38" s="61"/>
      <c r="G38" s="61"/>
      <c r="H38" s="61"/>
      <c r="I38" s="61"/>
      <c r="J38" s="71"/>
      <c r="K38" s="61"/>
      <c r="L38" s="61"/>
      <c r="M38" s="61"/>
      <c r="N38" s="63"/>
      <c r="O38" s="63"/>
      <c r="P38" s="63"/>
      <c r="Q38" s="63"/>
      <c r="R38" s="64"/>
      <c r="S38" s="65"/>
      <c r="T38" s="65"/>
      <c r="U38" s="65"/>
      <c r="V38" s="65"/>
      <c r="W38" s="65"/>
      <c r="X38" s="65"/>
      <c r="Y38" s="65"/>
      <c r="Z38" s="65"/>
      <c r="AA38" s="65"/>
      <c r="AB38" s="65"/>
      <c r="AC38" s="65"/>
      <c r="AD38" s="65"/>
      <c r="AE38" s="65"/>
      <c r="AF38" s="65"/>
      <c r="AG38" s="65"/>
      <c r="AH38" s="65"/>
      <c r="AI38" s="103"/>
      <c r="AJ38" s="103"/>
      <c r="AK38" s="103"/>
      <c r="AL38" s="65"/>
      <c r="AM38" s="65"/>
      <c r="AN38" s="65"/>
      <c r="AO38" s="65"/>
      <c r="AP38" s="65"/>
      <c r="AQ38" s="65"/>
      <c r="AR38" s="65"/>
      <c r="AS38" s="65"/>
    </row>
    <row r="39" spans="1:45" s="67" customFormat="1" ht="9.6" customHeight="1" x14ac:dyDescent="0.25">
      <c r="A39" s="99"/>
      <c r="B39" s="71"/>
      <c r="C39" s="71"/>
      <c r="D39" s="71"/>
      <c r="E39" s="71"/>
      <c r="F39" s="61"/>
      <c r="G39" s="61"/>
      <c r="H39" s="65"/>
      <c r="I39" s="100"/>
      <c r="J39" s="71"/>
      <c r="K39" s="61"/>
      <c r="L39" s="61"/>
      <c r="M39" s="61"/>
      <c r="N39" s="63"/>
      <c r="O39" s="63"/>
      <c r="P39" s="63"/>
      <c r="Q39" s="63"/>
      <c r="R39" s="64"/>
      <c r="S39" s="65"/>
      <c r="T39" s="65"/>
      <c r="U39" s="65"/>
      <c r="V39" s="65"/>
      <c r="W39" s="65"/>
      <c r="X39" s="65"/>
      <c r="Y39" s="65"/>
      <c r="Z39" s="65"/>
      <c r="AA39" s="65"/>
      <c r="AB39" s="65"/>
      <c r="AC39" s="65"/>
      <c r="AD39" s="65"/>
      <c r="AE39" s="65"/>
      <c r="AF39" s="65"/>
      <c r="AG39" s="65"/>
      <c r="AH39" s="65"/>
      <c r="AI39" s="103"/>
      <c r="AJ39" s="103"/>
      <c r="AK39" s="103"/>
      <c r="AL39" s="65"/>
      <c r="AM39" s="65"/>
      <c r="AN39" s="65"/>
      <c r="AO39" s="65"/>
      <c r="AP39" s="65"/>
      <c r="AQ39" s="65"/>
      <c r="AR39" s="65"/>
      <c r="AS39" s="65"/>
    </row>
    <row r="40" spans="1:45" s="67" customFormat="1" ht="9.6" customHeight="1" x14ac:dyDescent="0.25">
      <c r="A40" s="99"/>
      <c r="B40" s="61"/>
      <c r="C40" s="61"/>
      <c r="D40" s="61"/>
      <c r="E40" s="71"/>
      <c r="F40" s="61"/>
      <c r="G40" s="61"/>
      <c r="H40" s="61"/>
      <c r="I40" s="61"/>
      <c r="J40" s="71"/>
      <c r="K40" s="61"/>
      <c r="L40" s="101"/>
      <c r="M40" s="61"/>
      <c r="N40" s="63"/>
      <c r="O40" s="63"/>
      <c r="P40" s="63"/>
      <c r="Q40" s="63"/>
      <c r="R40" s="64"/>
      <c r="S40" s="65"/>
      <c r="T40" s="65"/>
      <c r="U40" s="65"/>
      <c r="V40" s="65"/>
      <c r="W40" s="65"/>
      <c r="X40" s="65"/>
      <c r="Y40" s="65"/>
      <c r="Z40" s="65"/>
      <c r="AA40" s="65"/>
      <c r="AB40" s="65"/>
      <c r="AC40" s="65"/>
      <c r="AD40" s="65"/>
      <c r="AE40" s="65"/>
      <c r="AF40" s="65"/>
      <c r="AG40" s="65"/>
      <c r="AH40" s="65"/>
      <c r="AI40" s="103"/>
      <c r="AJ40" s="103"/>
      <c r="AK40" s="103"/>
      <c r="AL40" s="65"/>
      <c r="AM40" s="65"/>
      <c r="AN40" s="65"/>
      <c r="AO40" s="65"/>
      <c r="AP40" s="65"/>
      <c r="AQ40" s="65"/>
      <c r="AR40" s="65"/>
      <c r="AS40" s="65"/>
    </row>
    <row r="41" spans="1:45" s="67" customFormat="1" ht="9.6" customHeight="1" x14ac:dyDescent="0.25">
      <c r="A41" s="99"/>
      <c r="B41" s="71"/>
      <c r="C41" s="71"/>
      <c r="D41" s="71"/>
      <c r="E41" s="71"/>
      <c r="F41" s="61"/>
      <c r="G41" s="61"/>
      <c r="H41" s="65"/>
      <c r="I41" s="61"/>
      <c r="J41" s="71"/>
      <c r="K41" s="100"/>
      <c r="L41" s="71"/>
      <c r="M41" s="61"/>
      <c r="N41" s="63"/>
      <c r="O41" s="63"/>
      <c r="P41" s="63"/>
      <c r="Q41" s="63"/>
      <c r="R41" s="64"/>
      <c r="S41" s="65"/>
      <c r="T41" s="65"/>
      <c r="U41" s="65"/>
      <c r="V41" s="65"/>
      <c r="W41" s="65"/>
      <c r="X41" s="65"/>
      <c r="Y41" s="65"/>
      <c r="Z41" s="65"/>
      <c r="AA41" s="65"/>
      <c r="AB41" s="65"/>
      <c r="AC41" s="65"/>
      <c r="AD41" s="65"/>
      <c r="AE41" s="65"/>
      <c r="AF41" s="65"/>
      <c r="AG41" s="65"/>
      <c r="AH41" s="65"/>
      <c r="AI41" s="103"/>
      <c r="AJ41" s="103"/>
      <c r="AK41" s="103"/>
      <c r="AL41" s="65"/>
      <c r="AM41" s="65"/>
      <c r="AN41" s="65"/>
      <c r="AO41" s="65"/>
      <c r="AP41" s="65"/>
      <c r="AQ41" s="65"/>
      <c r="AR41" s="65"/>
      <c r="AS41" s="65"/>
    </row>
    <row r="42" spans="1:45" s="67" customFormat="1" ht="9.6" customHeight="1" x14ac:dyDescent="0.25">
      <c r="A42" s="99"/>
      <c r="B42" s="61"/>
      <c r="C42" s="61"/>
      <c r="D42" s="61"/>
      <c r="E42" s="71"/>
      <c r="F42" s="61"/>
      <c r="G42" s="61"/>
      <c r="H42" s="61"/>
      <c r="I42" s="61"/>
      <c r="J42" s="71"/>
      <c r="K42" s="61"/>
      <c r="L42" s="61"/>
      <c r="M42" s="61"/>
      <c r="N42" s="63"/>
      <c r="O42" s="63"/>
      <c r="P42" s="63"/>
      <c r="Q42" s="63"/>
      <c r="R42" s="64"/>
      <c r="S42" s="102"/>
      <c r="T42" s="65"/>
      <c r="U42" s="65"/>
      <c r="V42" s="65"/>
      <c r="W42" s="65"/>
      <c r="X42" s="65"/>
      <c r="Y42" s="65"/>
      <c r="Z42" s="65"/>
      <c r="AA42" s="65"/>
      <c r="AB42" s="65"/>
      <c r="AC42" s="65"/>
      <c r="AD42" s="65"/>
      <c r="AE42" s="65"/>
      <c r="AF42" s="65"/>
      <c r="AG42" s="65"/>
      <c r="AH42" s="65"/>
      <c r="AI42" s="103"/>
      <c r="AJ42" s="103"/>
      <c r="AK42" s="103"/>
      <c r="AL42" s="65"/>
      <c r="AM42" s="65"/>
      <c r="AN42" s="65"/>
      <c r="AO42" s="65"/>
      <c r="AP42" s="65"/>
      <c r="AQ42" s="65"/>
      <c r="AR42" s="65"/>
      <c r="AS42" s="65"/>
    </row>
    <row r="43" spans="1:45" s="67" customFormat="1" ht="9.6" customHeight="1" x14ac:dyDescent="0.25">
      <c r="A43" s="99"/>
      <c r="B43" s="71"/>
      <c r="C43" s="71"/>
      <c r="D43" s="71"/>
      <c r="E43" s="71"/>
      <c r="F43" s="61"/>
      <c r="G43" s="61"/>
      <c r="H43" s="65"/>
      <c r="I43" s="100"/>
      <c r="J43" s="71"/>
      <c r="K43" s="61"/>
      <c r="L43" s="61"/>
      <c r="M43" s="61"/>
      <c r="N43" s="63"/>
      <c r="O43" s="63"/>
      <c r="P43" s="63"/>
      <c r="Q43" s="63"/>
      <c r="R43" s="64"/>
      <c r="S43" s="65"/>
      <c r="T43" s="65"/>
      <c r="U43" s="65"/>
      <c r="V43" s="65"/>
      <c r="W43" s="65"/>
      <c r="X43" s="65"/>
      <c r="Y43" s="65"/>
      <c r="Z43" s="65"/>
      <c r="AA43" s="65"/>
      <c r="AB43" s="65"/>
      <c r="AC43" s="65"/>
      <c r="AD43" s="65"/>
      <c r="AE43" s="65"/>
      <c r="AF43" s="65"/>
      <c r="AG43" s="65"/>
      <c r="AH43" s="65"/>
      <c r="AI43" s="103"/>
      <c r="AJ43" s="103"/>
      <c r="AK43" s="103"/>
      <c r="AL43" s="65"/>
      <c r="AM43" s="65"/>
      <c r="AN43" s="65"/>
      <c r="AO43" s="65"/>
      <c r="AP43" s="65"/>
      <c r="AQ43" s="65"/>
      <c r="AR43" s="65"/>
      <c r="AS43" s="65"/>
    </row>
    <row r="44" spans="1:45" s="67" customFormat="1" ht="9.6" customHeight="1" x14ac:dyDescent="0.25">
      <c r="A44" s="99"/>
      <c r="B44" s="61"/>
      <c r="C44" s="61"/>
      <c r="D44" s="61"/>
      <c r="E44" s="71"/>
      <c r="F44" s="61"/>
      <c r="G44" s="61"/>
      <c r="H44" s="61"/>
      <c r="I44" s="61"/>
      <c r="J44" s="71"/>
      <c r="K44" s="61"/>
      <c r="L44" s="61"/>
      <c r="M44" s="61"/>
      <c r="N44" s="63"/>
      <c r="O44" s="63"/>
      <c r="P44" s="63"/>
      <c r="Q44" s="63"/>
      <c r="R44" s="64"/>
      <c r="S44" s="65"/>
      <c r="T44" s="65"/>
      <c r="U44" s="65"/>
      <c r="V44" s="65"/>
      <c r="W44" s="65"/>
      <c r="X44" s="65"/>
      <c r="Y44" s="65"/>
      <c r="Z44" s="65"/>
      <c r="AA44" s="65"/>
      <c r="AB44" s="65"/>
      <c r="AC44" s="65"/>
      <c r="AD44" s="65"/>
      <c r="AE44" s="65"/>
      <c r="AF44" s="65"/>
      <c r="AG44" s="65"/>
      <c r="AH44" s="65"/>
      <c r="AI44" s="103"/>
      <c r="AJ44" s="103"/>
      <c r="AK44" s="103"/>
      <c r="AL44" s="65"/>
      <c r="AM44" s="65"/>
      <c r="AN44" s="65"/>
      <c r="AO44" s="65"/>
      <c r="AP44" s="65"/>
      <c r="AQ44" s="65"/>
      <c r="AR44" s="65"/>
      <c r="AS44" s="65"/>
    </row>
    <row r="45" spans="1:45" s="67" customFormat="1" ht="9.6" customHeight="1" x14ac:dyDescent="0.25">
      <c r="A45" s="99"/>
      <c r="B45" s="71"/>
      <c r="C45" s="71"/>
      <c r="D45" s="71"/>
      <c r="E45" s="71"/>
      <c r="F45" s="61"/>
      <c r="G45" s="61"/>
      <c r="H45" s="65"/>
      <c r="I45" s="61"/>
      <c r="J45" s="71"/>
      <c r="K45" s="61"/>
      <c r="L45" s="61"/>
      <c r="M45" s="100"/>
      <c r="N45" s="71"/>
      <c r="O45" s="61"/>
      <c r="P45" s="63"/>
      <c r="Q45" s="63"/>
      <c r="R45" s="64"/>
      <c r="S45" s="65"/>
      <c r="T45" s="65"/>
      <c r="U45" s="65"/>
      <c r="V45" s="65"/>
      <c r="W45" s="65"/>
      <c r="X45" s="65"/>
      <c r="Y45" s="65"/>
      <c r="Z45" s="65"/>
      <c r="AA45" s="65"/>
      <c r="AB45" s="65"/>
      <c r="AC45" s="65"/>
      <c r="AD45" s="65"/>
      <c r="AE45" s="65"/>
      <c r="AF45" s="65"/>
      <c r="AG45" s="65"/>
      <c r="AH45" s="65"/>
      <c r="AI45" s="103"/>
      <c r="AJ45" s="103"/>
      <c r="AK45" s="103"/>
      <c r="AL45" s="65"/>
      <c r="AM45" s="65"/>
      <c r="AN45" s="65"/>
      <c r="AO45" s="65"/>
      <c r="AP45" s="65"/>
      <c r="AQ45" s="65"/>
      <c r="AR45" s="65"/>
      <c r="AS45" s="65"/>
    </row>
    <row r="46" spans="1:45" s="67" customFormat="1" ht="9.6" customHeight="1" x14ac:dyDescent="0.25">
      <c r="A46" s="99"/>
      <c r="B46" s="61"/>
      <c r="C46" s="61"/>
      <c r="D46" s="61"/>
      <c r="E46" s="71"/>
      <c r="F46" s="61"/>
      <c r="G46" s="61"/>
      <c r="H46" s="61"/>
      <c r="I46" s="61"/>
      <c r="J46" s="71"/>
      <c r="K46" s="61"/>
      <c r="L46" s="61"/>
      <c r="M46" s="61"/>
      <c r="N46" s="63"/>
      <c r="O46" s="61"/>
      <c r="P46" s="63"/>
      <c r="Q46" s="63"/>
      <c r="R46" s="64"/>
      <c r="S46" s="65"/>
      <c r="T46" s="65"/>
      <c r="U46" s="65"/>
      <c r="V46" s="65"/>
      <c r="W46" s="65"/>
      <c r="X46" s="65"/>
      <c r="Y46" s="65"/>
      <c r="Z46" s="65"/>
      <c r="AA46" s="65"/>
      <c r="AB46" s="65"/>
      <c r="AC46" s="65"/>
      <c r="AD46" s="65"/>
      <c r="AE46" s="65"/>
      <c r="AF46" s="65"/>
      <c r="AG46" s="65"/>
      <c r="AH46" s="65"/>
      <c r="AI46" s="103"/>
      <c r="AJ46" s="103"/>
      <c r="AK46" s="103"/>
      <c r="AL46" s="65"/>
      <c r="AM46" s="65"/>
      <c r="AN46" s="65"/>
      <c r="AO46" s="65"/>
      <c r="AP46" s="65"/>
      <c r="AQ46" s="65"/>
      <c r="AR46" s="65"/>
      <c r="AS46" s="65"/>
    </row>
    <row r="47" spans="1:45" s="67" customFormat="1" ht="9.6" customHeight="1" x14ac:dyDescent="0.25">
      <c r="A47" s="99"/>
      <c r="B47" s="71"/>
      <c r="C47" s="71"/>
      <c r="D47" s="71"/>
      <c r="E47" s="71"/>
      <c r="F47" s="61"/>
      <c r="G47" s="61"/>
      <c r="H47" s="65"/>
      <c r="I47" s="100"/>
      <c r="J47" s="71"/>
      <c r="K47" s="61"/>
      <c r="L47" s="61"/>
      <c r="M47" s="61"/>
      <c r="N47" s="63"/>
      <c r="O47" s="63"/>
      <c r="P47" s="63"/>
      <c r="Q47" s="63"/>
      <c r="R47" s="64"/>
      <c r="S47" s="65"/>
      <c r="T47" s="65"/>
      <c r="U47" s="65"/>
      <c r="V47" s="65"/>
      <c r="W47" s="65"/>
      <c r="X47" s="65"/>
      <c r="Y47" s="65"/>
      <c r="Z47" s="65"/>
      <c r="AA47" s="65"/>
      <c r="AB47" s="65"/>
      <c r="AC47" s="65"/>
      <c r="AD47" s="65"/>
      <c r="AE47" s="65"/>
      <c r="AF47" s="65"/>
      <c r="AG47" s="65"/>
      <c r="AH47" s="65"/>
      <c r="AI47" s="103"/>
      <c r="AJ47" s="103"/>
      <c r="AK47" s="103"/>
      <c r="AL47" s="65"/>
      <c r="AM47" s="65"/>
      <c r="AN47" s="65"/>
      <c r="AO47" s="65"/>
      <c r="AP47" s="65"/>
      <c r="AQ47" s="65"/>
      <c r="AR47" s="65"/>
      <c r="AS47" s="65"/>
    </row>
    <row r="48" spans="1:45" s="67" customFormat="1" ht="9.6" customHeight="1" x14ac:dyDescent="0.25">
      <c r="A48" s="99"/>
      <c r="B48" s="61"/>
      <c r="C48" s="61"/>
      <c r="D48" s="61"/>
      <c r="E48" s="71"/>
      <c r="F48" s="61"/>
      <c r="G48" s="61"/>
      <c r="H48" s="61"/>
      <c r="I48" s="61"/>
      <c r="J48" s="71"/>
      <c r="K48" s="61"/>
      <c r="L48" s="101"/>
      <c r="M48" s="61"/>
      <c r="N48" s="63"/>
      <c r="O48" s="63"/>
      <c r="P48" s="63"/>
      <c r="Q48" s="63"/>
      <c r="R48" s="64"/>
      <c r="S48" s="65"/>
      <c r="T48" s="65"/>
      <c r="U48" s="65"/>
      <c r="V48" s="65"/>
      <c r="W48" s="65"/>
      <c r="X48" s="65"/>
      <c r="Y48" s="65"/>
      <c r="Z48" s="65"/>
      <c r="AA48" s="65"/>
      <c r="AB48" s="65"/>
      <c r="AC48" s="65"/>
      <c r="AD48" s="65"/>
      <c r="AE48" s="65"/>
      <c r="AF48" s="65"/>
      <c r="AG48" s="65"/>
      <c r="AH48" s="65"/>
      <c r="AI48" s="103"/>
      <c r="AJ48" s="103"/>
      <c r="AK48" s="103"/>
      <c r="AL48" s="65"/>
      <c r="AM48" s="65"/>
      <c r="AN48" s="65"/>
      <c r="AO48" s="65"/>
      <c r="AP48" s="65"/>
      <c r="AQ48" s="65"/>
      <c r="AR48" s="65"/>
      <c r="AS48" s="65"/>
    </row>
    <row r="49" spans="1:45" s="67" customFormat="1" ht="9.6" customHeight="1" x14ac:dyDescent="0.25">
      <c r="A49" s="99"/>
      <c r="B49" s="71"/>
      <c r="C49" s="71"/>
      <c r="D49" s="71"/>
      <c r="E49" s="71"/>
      <c r="F49" s="61"/>
      <c r="G49" s="61"/>
      <c r="H49" s="65"/>
      <c r="I49" s="61"/>
      <c r="J49" s="71"/>
      <c r="K49" s="100"/>
      <c r="L49" s="71"/>
      <c r="M49" s="61"/>
      <c r="N49" s="63"/>
      <c r="O49" s="63"/>
      <c r="P49" s="63"/>
      <c r="Q49" s="63"/>
      <c r="R49" s="64"/>
      <c r="S49" s="65"/>
      <c r="T49" s="65"/>
      <c r="U49" s="65"/>
      <c r="V49" s="65"/>
      <c r="W49" s="65"/>
      <c r="X49" s="65"/>
      <c r="Y49" s="65"/>
      <c r="Z49" s="65"/>
      <c r="AA49" s="65"/>
      <c r="AB49" s="65"/>
      <c r="AC49" s="65"/>
      <c r="AD49" s="65"/>
      <c r="AE49" s="65"/>
      <c r="AF49" s="65"/>
      <c r="AG49" s="65"/>
      <c r="AH49" s="65"/>
      <c r="AI49" s="103"/>
      <c r="AJ49" s="103"/>
      <c r="AK49" s="103"/>
      <c r="AL49" s="65"/>
      <c r="AM49" s="65"/>
      <c r="AN49" s="65"/>
      <c r="AO49" s="65"/>
      <c r="AP49" s="65"/>
      <c r="AQ49" s="65"/>
      <c r="AR49" s="65"/>
      <c r="AS49" s="65"/>
    </row>
    <row r="50" spans="1:45" s="67" customFormat="1" ht="9.6" customHeight="1" x14ac:dyDescent="0.25">
      <c r="A50" s="99"/>
      <c r="B50" s="61"/>
      <c r="C50" s="61"/>
      <c r="D50" s="61"/>
      <c r="E50" s="71"/>
      <c r="F50" s="61"/>
      <c r="G50" s="61"/>
      <c r="H50" s="61"/>
      <c r="I50" s="61"/>
      <c r="J50" s="71"/>
      <c r="K50" s="61"/>
      <c r="L50" s="61"/>
      <c r="M50" s="61"/>
      <c r="N50" s="63"/>
      <c r="O50" s="63"/>
      <c r="P50" s="63"/>
      <c r="Q50" s="63"/>
      <c r="R50" s="64"/>
      <c r="S50" s="65"/>
      <c r="T50" s="65"/>
      <c r="U50" s="65"/>
      <c r="V50" s="65"/>
      <c r="W50" s="65"/>
      <c r="X50" s="65"/>
      <c r="Y50" s="65"/>
      <c r="Z50" s="65"/>
      <c r="AA50" s="65"/>
      <c r="AB50" s="65"/>
      <c r="AC50" s="65"/>
      <c r="AD50" s="65"/>
      <c r="AE50" s="65"/>
      <c r="AF50" s="65"/>
      <c r="AG50" s="65"/>
      <c r="AH50" s="65"/>
      <c r="AI50" s="103"/>
      <c r="AJ50" s="103"/>
      <c r="AK50" s="103"/>
      <c r="AL50" s="65"/>
      <c r="AM50" s="65"/>
      <c r="AN50" s="65"/>
      <c r="AO50" s="65"/>
      <c r="AP50" s="65"/>
      <c r="AQ50" s="65"/>
      <c r="AR50" s="65"/>
      <c r="AS50" s="65"/>
    </row>
    <row r="51" spans="1:45" s="67" customFormat="1" ht="9.6" customHeight="1" x14ac:dyDescent="0.25">
      <c r="A51" s="99"/>
      <c r="B51" s="71"/>
      <c r="C51" s="71"/>
      <c r="D51" s="71"/>
      <c r="E51" s="71"/>
      <c r="F51" s="61"/>
      <c r="G51" s="61"/>
      <c r="H51" s="65"/>
      <c r="I51" s="100"/>
      <c r="J51" s="71"/>
      <c r="K51" s="61"/>
      <c r="L51" s="61"/>
      <c r="M51" s="61"/>
      <c r="N51" s="63"/>
      <c r="O51" s="63"/>
      <c r="P51" s="63"/>
      <c r="Q51" s="63"/>
      <c r="R51" s="64"/>
      <c r="S51" s="65"/>
      <c r="T51" s="65"/>
      <c r="U51" s="65"/>
      <c r="V51" s="65"/>
      <c r="W51" s="65"/>
      <c r="X51" s="65"/>
      <c r="Y51" s="65"/>
      <c r="Z51" s="65"/>
      <c r="AA51" s="65"/>
      <c r="AB51" s="65"/>
      <c r="AC51" s="65"/>
      <c r="AD51" s="65"/>
      <c r="AE51" s="65"/>
      <c r="AF51" s="65"/>
      <c r="AG51" s="65"/>
      <c r="AH51" s="65"/>
      <c r="AI51" s="103"/>
      <c r="AJ51" s="103"/>
      <c r="AK51" s="103"/>
      <c r="AL51" s="65"/>
      <c r="AM51" s="65"/>
      <c r="AN51" s="65"/>
      <c r="AO51" s="65"/>
      <c r="AP51" s="65"/>
      <c r="AQ51" s="65"/>
      <c r="AR51" s="65"/>
      <c r="AS51" s="65"/>
    </row>
    <row r="52" spans="1:45" s="67" customFormat="1" ht="9.6" customHeight="1" x14ac:dyDescent="0.25">
      <c r="A52" s="98"/>
      <c r="B52" s="61"/>
      <c r="C52" s="61"/>
      <c r="D52" s="61"/>
      <c r="E52" s="71"/>
      <c r="F52" s="106"/>
      <c r="G52" s="106"/>
      <c r="H52" s="106"/>
      <c r="I52" s="106"/>
      <c r="J52" s="71"/>
      <c r="K52" s="61"/>
      <c r="L52" s="61"/>
      <c r="M52" s="61"/>
      <c r="N52" s="61"/>
      <c r="O52" s="61"/>
      <c r="P52" s="61"/>
      <c r="Q52" s="63"/>
      <c r="R52" s="64"/>
      <c r="S52" s="65"/>
      <c r="T52" s="65"/>
      <c r="U52" s="65"/>
      <c r="V52" s="65"/>
      <c r="W52" s="65"/>
      <c r="X52" s="65"/>
      <c r="Y52" s="65"/>
      <c r="Z52" s="65"/>
      <c r="AA52" s="65"/>
      <c r="AB52" s="65"/>
      <c r="AC52" s="65"/>
      <c r="AD52" s="65"/>
      <c r="AE52" s="65"/>
      <c r="AF52" s="65"/>
      <c r="AG52" s="65"/>
      <c r="AH52" s="65"/>
      <c r="AI52" s="103"/>
      <c r="AJ52" s="103"/>
      <c r="AK52" s="103"/>
      <c r="AL52" s="65"/>
      <c r="AM52" s="65"/>
      <c r="AN52" s="65"/>
      <c r="AO52" s="65"/>
      <c r="AP52" s="65"/>
      <c r="AQ52" s="65"/>
      <c r="AR52" s="65"/>
      <c r="AS52" s="65"/>
    </row>
    <row r="53" spans="1:45" s="113" customFormat="1" ht="6.75" customHeight="1" x14ac:dyDescent="0.25">
      <c r="A53" s="107"/>
      <c r="B53" s="107"/>
      <c r="C53" s="107"/>
      <c r="D53" s="107"/>
      <c r="E53" s="107"/>
      <c r="F53" s="108"/>
      <c r="G53" s="108"/>
      <c r="H53" s="108"/>
      <c r="I53" s="108"/>
      <c r="J53" s="109"/>
      <c r="K53" s="110"/>
      <c r="L53" s="111"/>
      <c r="M53" s="110"/>
      <c r="N53" s="111"/>
      <c r="O53" s="110"/>
      <c r="P53" s="111"/>
      <c r="Q53" s="110"/>
      <c r="R53" s="111"/>
      <c r="S53" s="112"/>
      <c r="T53" s="112"/>
      <c r="U53" s="112"/>
      <c r="V53" s="112"/>
      <c r="W53" s="112"/>
      <c r="X53" s="112"/>
      <c r="Y53" s="112"/>
      <c r="Z53" s="112"/>
      <c r="AA53" s="112"/>
      <c r="AB53" s="112"/>
      <c r="AC53" s="112"/>
      <c r="AD53" s="112"/>
      <c r="AE53" s="112"/>
      <c r="AF53" s="112"/>
      <c r="AG53" s="112"/>
      <c r="AH53" s="112"/>
      <c r="AI53" s="103"/>
      <c r="AJ53" s="103"/>
      <c r="AK53" s="103"/>
      <c r="AL53" s="112"/>
      <c r="AM53" s="112"/>
      <c r="AN53" s="112"/>
      <c r="AO53" s="112"/>
      <c r="AP53" s="112"/>
      <c r="AQ53" s="112"/>
      <c r="AR53" s="112"/>
      <c r="AS53" s="112"/>
    </row>
    <row r="54" spans="1:45" s="126" customFormat="1" ht="10.5" customHeight="1" x14ac:dyDescent="0.25">
      <c r="A54" s="114" t="s">
        <v>10</v>
      </c>
      <c r="B54" s="115"/>
      <c r="C54" s="115"/>
      <c r="D54" s="116"/>
      <c r="E54" s="117" t="s">
        <v>29</v>
      </c>
      <c r="F54" s="118" t="s">
        <v>30</v>
      </c>
      <c r="G54" s="117"/>
      <c r="H54" s="119"/>
      <c r="I54" s="120"/>
      <c r="J54" s="117" t="s">
        <v>29</v>
      </c>
      <c r="K54" s="118" t="s">
        <v>31</v>
      </c>
      <c r="L54" s="121"/>
      <c r="M54" s="118" t="s">
        <v>32</v>
      </c>
      <c r="N54" s="122"/>
      <c r="O54" s="123" t="s">
        <v>33</v>
      </c>
      <c r="P54" s="123"/>
      <c r="Q54" s="124"/>
      <c r="R54" s="125"/>
      <c r="T54" s="127"/>
      <c r="U54" s="127"/>
      <c r="V54" s="127"/>
      <c r="W54" s="127"/>
      <c r="X54" s="127"/>
      <c r="Y54" s="127"/>
      <c r="Z54" s="127"/>
      <c r="AA54" s="127"/>
      <c r="AB54" s="127"/>
      <c r="AC54" s="127"/>
      <c r="AD54" s="127"/>
      <c r="AE54" s="127"/>
      <c r="AF54" s="127"/>
      <c r="AG54" s="127"/>
      <c r="AH54" s="127"/>
      <c r="AI54" s="128"/>
      <c r="AJ54" s="128"/>
      <c r="AK54" s="128"/>
      <c r="AL54" s="127"/>
      <c r="AM54" s="127"/>
      <c r="AN54" s="127"/>
      <c r="AO54" s="127"/>
      <c r="AP54" s="127"/>
      <c r="AQ54" s="127"/>
      <c r="AR54" s="127"/>
      <c r="AS54" s="127"/>
    </row>
    <row r="55" spans="1:45" s="126" customFormat="1" ht="9" customHeight="1" x14ac:dyDescent="0.25">
      <c r="A55" s="129" t="s">
        <v>34</v>
      </c>
      <c r="B55" s="130"/>
      <c r="C55" s="131"/>
      <c r="D55" s="132"/>
      <c r="E55" s="133">
        <v>1</v>
      </c>
      <c r="F55" s="127" t="str">
        <f>IF(E55&gt;$R$62,,UPPER(VLOOKUP(E55,[1]L14_lista!$A$7:$Q$134,2)))</f>
        <v>PG TENISZ I.</v>
      </c>
      <c r="G55" s="133"/>
      <c r="H55" s="127"/>
      <c r="I55" s="134"/>
      <c r="J55" s="135" t="s">
        <v>35</v>
      </c>
      <c r="K55" s="136"/>
      <c r="L55" s="137"/>
      <c r="M55" s="136"/>
      <c r="N55" s="138"/>
      <c r="O55" s="139" t="s">
        <v>36</v>
      </c>
      <c r="P55" s="140"/>
      <c r="Q55" s="140"/>
      <c r="R55" s="138"/>
      <c r="T55" s="127"/>
      <c r="U55" s="127"/>
      <c r="V55" s="127"/>
      <c r="W55" s="127"/>
      <c r="X55" s="127"/>
      <c r="Y55" s="127"/>
      <c r="Z55" s="127"/>
      <c r="AA55" s="127"/>
      <c r="AB55" s="127"/>
      <c r="AC55" s="127"/>
      <c r="AD55" s="127"/>
      <c r="AE55" s="127"/>
      <c r="AF55" s="127"/>
      <c r="AG55" s="127"/>
      <c r="AH55" s="127"/>
      <c r="AI55" s="128"/>
      <c r="AJ55" s="128"/>
      <c r="AK55" s="128"/>
      <c r="AL55" s="127"/>
      <c r="AM55" s="127"/>
      <c r="AN55" s="127"/>
      <c r="AO55" s="127"/>
      <c r="AP55" s="127"/>
      <c r="AQ55" s="127"/>
      <c r="AR55" s="127"/>
      <c r="AS55" s="127"/>
    </row>
    <row r="56" spans="1:45" s="126" customFormat="1" ht="9" customHeight="1" x14ac:dyDescent="0.25">
      <c r="A56" s="141" t="s">
        <v>37</v>
      </c>
      <c r="B56" s="142"/>
      <c r="C56" s="143"/>
      <c r="D56" s="144"/>
      <c r="E56" s="133">
        <v>2</v>
      </c>
      <c r="F56" s="127" t="str">
        <f>IF(E56&gt;$R$62,,UPPER(VLOOKUP(E56,[1]L14_lista!$A$7:$Q$134,2)))</f>
        <v>PG TENISZ II.</v>
      </c>
      <c r="G56" s="133"/>
      <c r="H56" s="127"/>
      <c r="I56" s="134"/>
      <c r="J56" s="135" t="s">
        <v>38</v>
      </c>
      <c r="K56" s="136"/>
      <c r="L56" s="137"/>
      <c r="M56" s="136"/>
      <c r="N56" s="138"/>
      <c r="O56" s="145"/>
      <c r="P56" s="146"/>
      <c r="Q56" s="142"/>
      <c r="R56" s="147"/>
      <c r="T56" s="127"/>
      <c r="U56" s="127"/>
      <c r="V56" s="127"/>
      <c r="W56" s="127"/>
      <c r="X56" s="127"/>
      <c r="Y56" s="127"/>
      <c r="Z56" s="127"/>
      <c r="AA56" s="127"/>
      <c r="AB56" s="127"/>
      <c r="AC56" s="127"/>
      <c r="AD56" s="127"/>
      <c r="AE56" s="127"/>
      <c r="AF56" s="127"/>
      <c r="AG56" s="127"/>
      <c r="AH56" s="127"/>
      <c r="AI56" s="128"/>
      <c r="AJ56" s="128"/>
      <c r="AK56" s="128"/>
      <c r="AL56" s="127"/>
      <c r="AM56" s="127"/>
      <c r="AN56" s="127"/>
      <c r="AO56" s="127"/>
      <c r="AP56" s="127"/>
      <c r="AQ56" s="127"/>
      <c r="AR56" s="127"/>
      <c r="AS56" s="127"/>
    </row>
    <row r="57" spans="1:45" s="126" customFormat="1" ht="9" customHeight="1" x14ac:dyDescent="0.25">
      <c r="A57" s="148"/>
      <c r="B57" s="149"/>
      <c r="C57" s="150"/>
      <c r="D57" s="151"/>
      <c r="E57" s="133"/>
      <c r="F57" s="127"/>
      <c r="G57" s="133"/>
      <c r="H57" s="127"/>
      <c r="I57" s="134"/>
      <c r="J57" s="135" t="s">
        <v>39</v>
      </c>
      <c r="K57" s="136"/>
      <c r="L57" s="137"/>
      <c r="M57" s="136"/>
      <c r="N57" s="138"/>
      <c r="O57" s="139" t="s">
        <v>40</v>
      </c>
      <c r="P57" s="140"/>
      <c r="Q57" s="140"/>
      <c r="R57" s="138"/>
      <c r="T57" s="127"/>
      <c r="U57" s="127"/>
      <c r="V57" s="127"/>
      <c r="W57" s="127"/>
      <c r="X57" s="127"/>
      <c r="Y57" s="127"/>
      <c r="Z57" s="127"/>
      <c r="AA57" s="127"/>
      <c r="AB57" s="127"/>
      <c r="AC57" s="127"/>
      <c r="AD57" s="127"/>
      <c r="AE57" s="127"/>
      <c r="AF57" s="127"/>
      <c r="AG57" s="127"/>
      <c r="AH57" s="127"/>
      <c r="AI57" s="128"/>
      <c r="AJ57" s="128"/>
      <c r="AK57" s="128"/>
      <c r="AL57" s="127"/>
      <c r="AM57" s="127"/>
      <c r="AN57" s="127"/>
      <c r="AO57" s="127"/>
      <c r="AP57" s="127"/>
      <c r="AQ57" s="127"/>
      <c r="AR57" s="127"/>
      <c r="AS57" s="127"/>
    </row>
    <row r="58" spans="1:45" s="126" customFormat="1" ht="9" customHeight="1" x14ac:dyDescent="0.25">
      <c r="A58" s="152"/>
      <c r="B58" s="37"/>
      <c r="C58" s="37"/>
      <c r="D58" s="153"/>
      <c r="E58" s="133"/>
      <c r="F58" s="127"/>
      <c r="G58" s="133"/>
      <c r="H58" s="127"/>
      <c r="I58" s="134"/>
      <c r="J58" s="135" t="s">
        <v>41</v>
      </c>
      <c r="K58" s="136"/>
      <c r="L58" s="137"/>
      <c r="M58" s="136"/>
      <c r="N58" s="138"/>
      <c r="O58" s="136"/>
      <c r="P58" s="137"/>
      <c r="Q58" s="136"/>
      <c r="R58" s="138"/>
      <c r="T58" s="127"/>
      <c r="U58" s="127"/>
      <c r="V58" s="127"/>
      <c r="W58" s="127"/>
      <c r="X58" s="127"/>
      <c r="Y58" s="127"/>
      <c r="Z58" s="127"/>
      <c r="AA58" s="127"/>
      <c r="AB58" s="127"/>
      <c r="AC58" s="127"/>
      <c r="AD58" s="127"/>
      <c r="AE58" s="127"/>
      <c r="AF58" s="127"/>
      <c r="AG58" s="127"/>
      <c r="AH58" s="127"/>
      <c r="AI58" s="128"/>
      <c r="AJ58" s="128"/>
      <c r="AK58" s="128"/>
      <c r="AL58" s="127"/>
      <c r="AM58" s="127"/>
      <c r="AN58" s="127"/>
      <c r="AO58" s="127"/>
      <c r="AP58" s="127"/>
      <c r="AQ58" s="127"/>
      <c r="AR58" s="127"/>
      <c r="AS58" s="127"/>
    </row>
    <row r="59" spans="1:45" s="126" customFormat="1" ht="9" customHeight="1" x14ac:dyDescent="0.25">
      <c r="A59" s="154"/>
      <c r="B59" s="155"/>
      <c r="C59" s="155"/>
      <c r="D59" s="156"/>
      <c r="E59" s="133"/>
      <c r="F59" s="127"/>
      <c r="G59" s="133"/>
      <c r="H59" s="127"/>
      <c r="I59" s="134"/>
      <c r="J59" s="135" t="s">
        <v>42</v>
      </c>
      <c r="K59" s="136"/>
      <c r="L59" s="137"/>
      <c r="M59" s="136"/>
      <c r="N59" s="138"/>
      <c r="O59" s="142"/>
      <c r="P59" s="146"/>
      <c r="Q59" s="142"/>
      <c r="R59" s="147"/>
      <c r="T59" s="127"/>
      <c r="U59" s="127"/>
      <c r="V59" s="127"/>
      <c r="W59" s="127"/>
      <c r="X59" s="127"/>
      <c r="Y59" s="127"/>
      <c r="Z59" s="127"/>
      <c r="AA59" s="127"/>
      <c r="AB59" s="127"/>
      <c r="AC59" s="127"/>
      <c r="AD59" s="127"/>
      <c r="AE59" s="127"/>
      <c r="AF59" s="127"/>
      <c r="AG59" s="127"/>
      <c r="AH59" s="127"/>
      <c r="AI59" s="128"/>
      <c r="AJ59" s="128"/>
      <c r="AK59" s="128"/>
      <c r="AL59" s="127"/>
      <c r="AM59" s="127"/>
      <c r="AN59" s="127"/>
      <c r="AO59" s="127"/>
      <c r="AP59" s="127"/>
      <c r="AQ59" s="127"/>
      <c r="AR59" s="127"/>
      <c r="AS59" s="127"/>
    </row>
    <row r="60" spans="1:45" s="126" customFormat="1" ht="9" customHeight="1" x14ac:dyDescent="0.25">
      <c r="A60" s="157"/>
      <c r="B60" s="158"/>
      <c r="C60" s="37"/>
      <c r="D60" s="153"/>
      <c r="E60" s="133"/>
      <c r="F60" s="127"/>
      <c r="G60" s="133"/>
      <c r="H60" s="127"/>
      <c r="I60" s="134"/>
      <c r="J60" s="135" t="s">
        <v>43</v>
      </c>
      <c r="K60" s="136"/>
      <c r="L60" s="137"/>
      <c r="M60" s="136"/>
      <c r="N60" s="138"/>
      <c r="O60" s="139" t="s">
        <v>44</v>
      </c>
      <c r="P60" s="140"/>
      <c r="Q60" s="140"/>
      <c r="R60" s="138"/>
      <c r="T60" s="127"/>
      <c r="U60" s="127"/>
      <c r="V60" s="127"/>
      <c r="W60" s="127"/>
      <c r="X60" s="127"/>
      <c r="Y60" s="127"/>
      <c r="Z60" s="127"/>
      <c r="AA60" s="127"/>
      <c r="AB60" s="127"/>
      <c r="AC60" s="127"/>
      <c r="AD60" s="127"/>
      <c r="AE60" s="127"/>
      <c r="AF60" s="127"/>
      <c r="AG60" s="127"/>
      <c r="AH60" s="127"/>
      <c r="AI60" s="128"/>
      <c r="AJ60" s="128"/>
      <c r="AK60" s="128"/>
      <c r="AL60" s="127"/>
      <c r="AM60" s="127"/>
      <c r="AN60" s="127"/>
      <c r="AO60" s="127"/>
      <c r="AP60" s="127"/>
      <c r="AQ60" s="127"/>
      <c r="AR60" s="127"/>
      <c r="AS60" s="127"/>
    </row>
    <row r="61" spans="1:45" s="126" customFormat="1" ht="9" customHeight="1" x14ac:dyDescent="0.25">
      <c r="A61" s="157"/>
      <c r="B61" s="158"/>
      <c r="C61" s="159"/>
      <c r="D61" s="160"/>
      <c r="E61" s="133"/>
      <c r="F61" s="127"/>
      <c r="G61" s="133"/>
      <c r="H61" s="127"/>
      <c r="I61" s="134"/>
      <c r="J61" s="135" t="s">
        <v>45</v>
      </c>
      <c r="K61" s="136"/>
      <c r="L61" s="137"/>
      <c r="M61" s="136"/>
      <c r="N61" s="138"/>
      <c r="O61" s="136"/>
      <c r="P61" s="137"/>
      <c r="Q61" s="136"/>
      <c r="R61" s="138"/>
      <c r="T61" s="127"/>
      <c r="U61" s="127"/>
      <c r="V61" s="127"/>
      <c r="W61" s="127"/>
      <c r="X61" s="127"/>
      <c r="Y61" s="127"/>
      <c r="Z61" s="127"/>
      <c r="AA61" s="127"/>
      <c r="AB61" s="127"/>
      <c r="AC61" s="127"/>
      <c r="AD61" s="127"/>
      <c r="AE61" s="127"/>
      <c r="AF61" s="127"/>
      <c r="AG61" s="127"/>
      <c r="AH61" s="127"/>
      <c r="AI61" s="128"/>
      <c r="AJ61" s="128"/>
      <c r="AK61" s="128"/>
      <c r="AL61" s="127"/>
      <c r="AM61" s="127"/>
      <c r="AN61" s="127"/>
      <c r="AO61" s="127"/>
      <c r="AP61" s="127"/>
      <c r="AQ61" s="127"/>
      <c r="AR61" s="127"/>
      <c r="AS61" s="127"/>
    </row>
    <row r="62" spans="1:45" s="126" customFormat="1" ht="9" customHeight="1" x14ac:dyDescent="0.25">
      <c r="A62" s="161"/>
      <c r="B62" s="162"/>
      <c r="C62" s="163"/>
      <c r="D62" s="164"/>
      <c r="E62" s="165"/>
      <c r="F62" s="145"/>
      <c r="G62" s="165"/>
      <c r="H62" s="145"/>
      <c r="I62" s="166"/>
      <c r="J62" s="167" t="s">
        <v>46</v>
      </c>
      <c r="K62" s="142"/>
      <c r="L62" s="146"/>
      <c r="M62" s="142"/>
      <c r="N62" s="147"/>
      <c r="O62" s="142" t="str">
        <f>R4</f>
        <v>Kovács Annamária</v>
      </c>
      <c r="P62" s="146"/>
      <c r="Q62" s="142"/>
      <c r="R62" s="168">
        <f>MIN(4,[1]L14_lista!Q5)</f>
        <v>4</v>
      </c>
      <c r="T62" s="127"/>
      <c r="U62" s="127"/>
      <c r="V62" s="127"/>
      <c r="W62" s="127"/>
      <c r="X62" s="127"/>
      <c r="Y62" s="127"/>
      <c r="Z62" s="127"/>
      <c r="AA62" s="127"/>
      <c r="AB62" s="127"/>
      <c r="AC62" s="127"/>
      <c r="AD62" s="127"/>
      <c r="AE62" s="127"/>
      <c r="AF62" s="127"/>
      <c r="AG62" s="127"/>
      <c r="AH62" s="127"/>
      <c r="AI62" s="128"/>
      <c r="AJ62" s="128"/>
      <c r="AK62" s="128"/>
      <c r="AL62" s="127"/>
      <c r="AM62" s="127"/>
      <c r="AN62" s="127"/>
      <c r="AO62" s="127"/>
      <c r="AP62" s="127"/>
      <c r="AQ62" s="127"/>
      <c r="AR62" s="127"/>
      <c r="AS62" s="127"/>
    </row>
    <row r="63" spans="1:45" x14ac:dyDescent="0.25">
      <c r="T63" s="171"/>
      <c r="U63" s="171"/>
      <c r="V63" s="171"/>
      <c r="W63" s="171"/>
      <c r="X63" s="171"/>
      <c r="Y63" s="171"/>
      <c r="Z63" s="171"/>
      <c r="AA63" s="171"/>
      <c r="AB63" s="171"/>
      <c r="AC63" s="171"/>
      <c r="AD63" s="171"/>
      <c r="AE63" s="171"/>
      <c r="AF63" s="171"/>
      <c r="AG63" s="171"/>
      <c r="AH63" s="171"/>
      <c r="AL63" s="171"/>
      <c r="AM63" s="171"/>
      <c r="AN63" s="171"/>
      <c r="AO63" s="171"/>
      <c r="AP63" s="171"/>
      <c r="AQ63" s="171"/>
      <c r="AR63" s="171"/>
      <c r="AS63" s="171"/>
    </row>
    <row r="64" spans="1:45" x14ac:dyDescent="0.25">
      <c r="T64" s="171"/>
      <c r="U64" s="171"/>
      <c r="V64" s="171"/>
      <c r="W64" s="171"/>
      <c r="X64" s="171"/>
      <c r="Y64" s="171"/>
      <c r="Z64" s="171"/>
      <c r="AA64" s="171"/>
      <c r="AB64" s="171"/>
      <c r="AC64" s="171"/>
      <c r="AD64" s="171"/>
      <c r="AE64" s="171"/>
      <c r="AF64" s="171"/>
      <c r="AG64" s="171"/>
      <c r="AH64" s="171"/>
      <c r="AL64" s="171"/>
      <c r="AM64" s="171"/>
      <c r="AN64" s="171"/>
      <c r="AO64" s="171"/>
      <c r="AP64" s="171"/>
      <c r="AQ64" s="171"/>
      <c r="AR64" s="171"/>
      <c r="AS64" s="171"/>
    </row>
    <row r="65" spans="20:45" x14ac:dyDescent="0.25">
      <c r="T65" s="171"/>
      <c r="U65" s="171"/>
      <c r="V65" s="171"/>
      <c r="W65" s="171"/>
      <c r="X65" s="171"/>
      <c r="Y65" s="171"/>
      <c r="Z65" s="171"/>
      <c r="AA65" s="171"/>
      <c r="AB65" s="171"/>
      <c r="AC65" s="171"/>
      <c r="AD65" s="171"/>
      <c r="AE65" s="171"/>
      <c r="AF65" s="171"/>
      <c r="AG65" s="171"/>
      <c r="AH65" s="171"/>
      <c r="AL65" s="171"/>
      <c r="AM65" s="171"/>
      <c r="AN65" s="171"/>
      <c r="AO65" s="171"/>
      <c r="AP65" s="171"/>
      <c r="AQ65" s="171"/>
      <c r="AR65" s="171"/>
      <c r="AS65" s="171"/>
    </row>
    <row r="66" spans="20:45" x14ac:dyDescent="0.25">
      <c r="T66" s="171"/>
      <c r="U66" s="171"/>
      <c r="V66" s="171"/>
      <c r="W66" s="171"/>
      <c r="X66" s="171"/>
      <c r="Y66" s="171"/>
      <c r="Z66" s="171"/>
      <c r="AA66" s="171"/>
      <c r="AB66" s="171"/>
      <c r="AC66" s="171"/>
      <c r="AD66" s="171"/>
      <c r="AE66" s="171"/>
      <c r="AF66" s="171"/>
      <c r="AG66" s="171"/>
      <c r="AH66" s="171"/>
      <c r="AL66" s="171"/>
      <c r="AM66" s="171"/>
      <c r="AN66" s="171"/>
      <c r="AO66" s="171"/>
      <c r="AP66" s="171"/>
      <c r="AQ66" s="171"/>
      <c r="AR66" s="171"/>
      <c r="AS66" s="171"/>
    </row>
    <row r="67" spans="20:45" x14ac:dyDescent="0.25">
      <c r="T67" s="171"/>
      <c r="U67" s="171"/>
      <c r="V67" s="171"/>
      <c r="W67" s="171"/>
      <c r="X67" s="171"/>
      <c r="Y67" s="171"/>
      <c r="Z67" s="171"/>
      <c r="AA67" s="171"/>
      <c r="AB67" s="171"/>
      <c r="AC67" s="171"/>
      <c r="AD67" s="171"/>
      <c r="AE67" s="171"/>
      <c r="AF67" s="171"/>
      <c r="AG67" s="171"/>
      <c r="AH67" s="171"/>
      <c r="AL67" s="171"/>
      <c r="AM67" s="171"/>
      <c r="AN67" s="171"/>
      <c r="AO67" s="171"/>
      <c r="AP67" s="171"/>
      <c r="AQ67" s="171"/>
      <c r="AR67" s="171"/>
      <c r="AS67" s="171"/>
    </row>
    <row r="68" spans="20:45" x14ac:dyDescent="0.25">
      <c r="T68" s="171"/>
      <c r="U68" s="171"/>
      <c r="V68" s="171"/>
      <c r="W68" s="171"/>
      <c r="X68" s="171"/>
      <c r="Y68" s="171"/>
      <c r="Z68" s="171"/>
      <c r="AA68" s="171"/>
      <c r="AB68" s="171"/>
      <c r="AC68" s="171"/>
      <c r="AD68" s="171"/>
      <c r="AE68" s="171"/>
      <c r="AF68" s="171"/>
      <c r="AG68" s="171"/>
      <c r="AH68" s="171"/>
      <c r="AL68" s="171"/>
      <c r="AM68" s="171"/>
      <c r="AN68" s="171"/>
      <c r="AO68" s="171"/>
      <c r="AP68" s="171"/>
      <c r="AQ68" s="171"/>
      <c r="AR68" s="171"/>
      <c r="AS68" s="171"/>
    </row>
    <row r="69" spans="20:45" x14ac:dyDescent="0.25">
      <c r="T69" s="171"/>
      <c r="U69" s="171"/>
      <c r="V69" s="171"/>
      <c r="W69" s="171"/>
      <c r="X69" s="171"/>
      <c r="Y69" s="171"/>
      <c r="Z69" s="171"/>
      <c r="AA69" s="171"/>
      <c r="AB69" s="171"/>
      <c r="AC69" s="171"/>
      <c r="AD69" s="171"/>
      <c r="AE69" s="171"/>
      <c r="AF69" s="171"/>
      <c r="AG69" s="171"/>
      <c r="AH69" s="171"/>
      <c r="AL69" s="171"/>
      <c r="AM69" s="171"/>
      <c r="AN69" s="171"/>
      <c r="AO69" s="171"/>
      <c r="AP69" s="171"/>
      <c r="AQ69" s="171"/>
      <c r="AR69" s="171"/>
      <c r="AS69" s="171"/>
    </row>
    <row r="70" spans="20:45" x14ac:dyDescent="0.25">
      <c r="T70" s="171"/>
      <c r="U70" s="171"/>
      <c r="V70" s="171"/>
      <c r="W70" s="171"/>
      <c r="X70" s="171"/>
      <c r="Y70" s="171"/>
      <c r="Z70" s="171"/>
      <c r="AA70" s="171"/>
      <c r="AB70" s="171"/>
      <c r="AC70" s="171"/>
      <c r="AD70" s="171"/>
      <c r="AE70" s="171"/>
      <c r="AF70" s="171"/>
      <c r="AG70" s="171"/>
      <c r="AH70" s="171"/>
      <c r="AL70" s="171"/>
      <c r="AM70" s="171"/>
      <c r="AN70" s="171"/>
      <c r="AO70" s="171"/>
      <c r="AP70" s="171"/>
      <c r="AQ70" s="171"/>
      <c r="AR70" s="171"/>
      <c r="AS70" s="171"/>
    </row>
    <row r="71" spans="20:45" x14ac:dyDescent="0.25">
      <c r="T71" s="171"/>
      <c r="U71" s="171"/>
      <c r="V71" s="171"/>
      <c r="W71" s="171"/>
      <c r="X71" s="171"/>
      <c r="Y71" s="171"/>
      <c r="Z71" s="171"/>
      <c r="AA71" s="171"/>
      <c r="AB71" s="171"/>
      <c r="AC71" s="171"/>
      <c r="AD71" s="171"/>
      <c r="AE71" s="171"/>
      <c r="AF71" s="171"/>
      <c r="AG71" s="171"/>
      <c r="AH71" s="171"/>
      <c r="AL71" s="171"/>
      <c r="AM71" s="171"/>
      <c r="AN71" s="171"/>
      <c r="AO71" s="171"/>
      <c r="AP71" s="171"/>
      <c r="AQ71" s="171"/>
      <c r="AR71" s="171"/>
      <c r="AS71" s="171"/>
    </row>
    <row r="72" spans="20:45" x14ac:dyDescent="0.25">
      <c r="T72" s="171"/>
      <c r="U72" s="171"/>
      <c r="V72" s="171"/>
      <c r="W72" s="171"/>
      <c r="X72" s="171"/>
      <c r="Y72" s="171"/>
      <c r="Z72" s="171"/>
      <c r="AA72" s="171"/>
      <c r="AB72" s="171"/>
      <c r="AC72" s="171"/>
      <c r="AD72" s="171"/>
      <c r="AE72" s="171"/>
      <c r="AF72" s="171"/>
      <c r="AG72" s="171"/>
      <c r="AH72" s="171"/>
      <c r="AL72" s="171"/>
      <c r="AM72" s="171"/>
      <c r="AN72" s="171"/>
      <c r="AO72" s="171"/>
      <c r="AP72" s="171"/>
      <c r="AQ72" s="171"/>
      <c r="AR72" s="171"/>
      <c r="AS72" s="171"/>
    </row>
    <row r="73" spans="20:45" x14ac:dyDescent="0.25">
      <c r="T73" s="171"/>
      <c r="U73" s="171"/>
      <c r="V73" s="171"/>
      <c r="W73" s="171"/>
      <c r="X73" s="171"/>
      <c r="Y73" s="171"/>
      <c r="Z73" s="171"/>
      <c r="AA73" s="171"/>
      <c r="AB73" s="171"/>
      <c r="AC73" s="171"/>
      <c r="AD73" s="171"/>
      <c r="AE73" s="171"/>
      <c r="AF73" s="171"/>
      <c r="AG73" s="171"/>
      <c r="AH73" s="171"/>
      <c r="AL73" s="171"/>
      <c r="AM73" s="171"/>
      <c r="AN73" s="171"/>
      <c r="AO73" s="171"/>
      <c r="AP73" s="171"/>
      <c r="AQ73" s="171"/>
      <c r="AR73" s="171"/>
      <c r="AS73" s="171"/>
    </row>
    <row r="74" spans="20:45" x14ac:dyDescent="0.25">
      <c r="T74" s="171"/>
      <c r="U74" s="171"/>
      <c r="V74" s="171"/>
      <c r="W74" s="171"/>
      <c r="X74" s="171"/>
      <c r="Y74" s="171"/>
      <c r="Z74" s="171"/>
      <c r="AA74" s="171"/>
      <c r="AB74" s="171"/>
      <c r="AC74" s="171"/>
      <c r="AD74" s="171"/>
      <c r="AE74" s="171"/>
      <c r="AF74" s="171"/>
      <c r="AG74" s="171"/>
      <c r="AH74" s="171"/>
      <c r="AL74" s="171"/>
      <c r="AM74" s="171"/>
      <c r="AN74" s="171"/>
      <c r="AO74" s="171"/>
      <c r="AP74" s="171"/>
      <c r="AQ74" s="171"/>
      <c r="AR74" s="171"/>
      <c r="AS74" s="171"/>
    </row>
    <row r="75" spans="20:45" x14ac:dyDescent="0.25">
      <c r="T75" s="171"/>
      <c r="U75" s="171"/>
      <c r="V75" s="171"/>
      <c r="W75" s="171"/>
      <c r="X75" s="171"/>
      <c r="Y75" s="171"/>
      <c r="Z75" s="171"/>
      <c r="AA75" s="171"/>
      <c r="AB75" s="171"/>
      <c r="AC75" s="171"/>
      <c r="AD75" s="171"/>
      <c r="AE75" s="171"/>
      <c r="AF75" s="171"/>
      <c r="AG75" s="171"/>
      <c r="AH75" s="171"/>
      <c r="AL75" s="171"/>
      <c r="AM75" s="171"/>
      <c r="AN75" s="171"/>
      <c r="AO75" s="171"/>
      <c r="AP75" s="171"/>
      <c r="AQ75" s="171"/>
      <c r="AR75" s="171"/>
      <c r="AS75" s="171"/>
    </row>
    <row r="76" spans="20:45" x14ac:dyDescent="0.25">
      <c r="T76" s="171"/>
      <c r="U76" s="171"/>
      <c r="V76" s="171"/>
      <c r="W76" s="171"/>
      <c r="X76" s="171"/>
      <c r="Y76" s="171"/>
      <c r="Z76" s="171"/>
      <c r="AA76" s="171"/>
      <c r="AB76" s="171"/>
      <c r="AC76" s="171"/>
      <c r="AD76" s="171"/>
      <c r="AE76" s="171"/>
      <c r="AF76" s="171"/>
      <c r="AG76" s="171"/>
      <c r="AH76" s="171"/>
      <c r="AL76" s="171"/>
      <c r="AM76" s="171"/>
      <c r="AN76" s="171"/>
      <c r="AO76" s="171"/>
      <c r="AP76" s="171"/>
      <c r="AQ76" s="171"/>
      <c r="AR76" s="171"/>
      <c r="AS76" s="171"/>
    </row>
    <row r="77" spans="20:45" x14ac:dyDescent="0.25">
      <c r="T77" s="171"/>
      <c r="U77" s="171"/>
      <c r="V77" s="171"/>
      <c r="W77" s="171"/>
      <c r="X77" s="171"/>
      <c r="Y77" s="171"/>
      <c r="Z77" s="171"/>
      <c r="AA77" s="171"/>
      <c r="AB77" s="171"/>
      <c r="AC77" s="171"/>
      <c r="AD77" s="171"/>
      <c r="AE77" s="171"/>
      <c r="AF77" s="171"/>
      <c r="AG77" s="171"/>
      <c r="AH77" s="171"/>
      <c r="AL77" s="171"/>
      <c r="AM77" s="171"/>
      <c r="AN77" s="171"/>
      <c r="AO77" s="171"/>
      <c r="AP77" s="171"/>
      <c r="AQ77" s="171"/>
      <c r="AR77" s="171"/>
      <c r="AS77" s="171"/>
    </row>
    <row r="78" spans="20:45" x14ac:dyDescent="0.25">
      <c r="T78" s="171"/>
      <c r="U78" s="171"/>
      <c r="V78" s="171"/>
      <c r="W78" s="171"/>
      <c r="X78" s="171"/>
      <c r="Y78" s="171"/>
      <c r="Z78" s="171"/>
      <c r="AA78" s="171"/>
      <c r="AB78" s="171"/>
      <c r="AC78" s="171"/>
      <c r="AD78" s="171"/>
      <c r="AE78" s="171"/>
      <c r="AF78" s="171"/>
      <c r="AG78" s="171"/>
      <c r="AH78" s="171"/>
      <c r="AL78" s="171"/>
      <c r="AM78" s="171"/>
      <c r="AN78" s="171"/>
      <c r="AO78" s="171"/>
      <c r="AP78" s="171"/>
      <c r="AQ78" s="171"/>
      <c r="AR78" s="171"/>
      <c r="AS78" s="171"/>
    </row>
    <row r="79" spans="20:45" x14ac:dyDescent="0.25">
      <c r="T79" s="171"/>
      <c r="U79" s="171"/>
      <c r="V79" s="171"/>
      <c r="W79" s="171"/>
      <c r="X79" s="171"/>
      <c r="Y79" s="171"/>
      <c r="Z79" s="171"/>
      <c r="AA79" s="171"/>
      <c r="AB79" s="171"/>
      <c r="AC79" s="171"/>
      <c r="AD79" s="171"/>
      <c r="AE79" s="171"/>
      <c r="AF79" s="171"/>
      <c r="AG79" s="171"/>
      <c r="AH79" s="171"/>
      <c r="AL79" s="171"/>
      <c r="AM79" s="171"/>
      <c r="AN79" s="171"/>
      <c r="AO79" s="171"/>
      <c r="AP79" s="171"/>
      <c r="AQ79" s="171"/>
      <c r="AR79" s="171"/>
      <c r="AS79" s="171"/>
    </row>
    <row r="80" spans="20:45" x14ac:dyDescent="0.25">
      <c r="T80" s="171"/>
      <c r="U80" s="171"/>
      <c r="V80" s="171"/>
      <c r="W80" s="171"/>
      <c r="X80" s="171"/>
      <c r="Y80" s="171"/>
      <c r="Z80" s="171"/>
      <c r="AA80" s="171"/>
      <c r="AB80" s="171"/>
      <c r="AC80" s="171"/>
      <c r="AD80" s="171"/>
      <c r="AE80" s="171"/>
      <c r="AF80" s="171"/>
      <c r="AG80" s="171"/>
      <c r="AH80" s="171"/>
      <c r="AL80" s="171"/>
      <c r="AM80" s="171"/>
      <c r="AN80" s="171"/>
      <c r="AO80" s="171"/>
      <c r="AP80" s="171"/>
      <c r="AQ80" s="171"/>
      <c r="AR80" s="171"/>
      <c r="AS80" s="171"/>
    </row>
    <row r="81" spans="20:45" x14ac:dyDescent="0.25">
      <c r="T81" s="171"/>
      <c r="U81" s="171"/>
      <c r="V81" s="171"/>
      <c r="W81" s="171"/>
      <c r="X81" s="171"/>
      <c r="Y81" s="171"/>
      <c r="Z81" s="171"/>
      <c r="AA81" s="171"/>
      <c r="AB81" s="171"/>
      <c r="AC81" s="171"/>
      <c r="AD81" s="171"/>
      <c r="AE81" s="171"/>
      <c r="AF81" s="171"/>
      <c r="AG81" s="171"/>
      <c r="AH81" s="171"/>
      <c r="AL81" s="171"/>
      <c r="AM81" s="171"/>
      <c r="AN81" s="171"/>
      <c r="AO81" s="171"/>
      <c r="AP81" s="171"/>
      <c r="AQ81" s="171"/>
      <c r="AR81" s="171"/>
      <c r="AS81" s="171"/>
    </row>
    <row r="82" spans="20:45" x14ac:dyDescent="0.25">
      <c r="T82" s="171"/>
      <c r="U82" s="171"/>
      <c r="V82" s="171"/>
      <c r="W82" s="171"/>
      <c r="X82" s="171"/>
      <c r="Y82" s="171"/>
      <c r="Z82" s="171"/>
      <c r="AA82" s="171"/>
      <c r="AB82" s="171"/>
      <c r="AC82" s="171"/>
      <c r="AD82" s="171"/>
      <c r="AE82" s="171"/>
      <c r="AF82" s="171"/>
      <c r="AG82" s="171"/>
      <c r="AH82" s="171"/>
      <c r="AL82" s="171"/>
      <c r="AM82" s="171"/>
      <c r="AN82" s="171"/>
      <c r="AO82" s="171"/>
      <c r="AP82" s="171"/>
      <c r="AQ82" s="171"/>
      <c r="AR82" s="171"/>
      <c r="AS82" s="171"/>
    </row>
    <row r="83" spans="20:45" x14ac:dyDescent="0.25">
      <c r="T83" s="171"/>
      <c r="U83" s="171"/>
      <c r="V83" s="171"/>
      <c r="W83" s="171"/>
      <c r="X83" s="171"/>
      <c r="Y83" s="171"/>
      <c r="Z83" s="171"/>
      <c r="AA83" s="171"/>
      <c r="AB83" s="171"/>
      <c r="AC83" s="171"/>
      <c r="AD83" s="171"/>
      <c r="AE83" s="171"/>
      <c r="AF83" s="171"/>
      <c r="AG83" s="171"/>
      <c r="AH83" s="171"/>
      <c r="AL83" s="171"/>
      <c r="AM83" s="171"/>
      <c r="AN83" s="171"/>
      <c r="AO83" s="171"/>
      <c r="AP83" s="171"/>
      <c r="AQ83" s="171"/>
      <c r="AR83" s="171"/>
      <c r="AS83" s="171"/>
    </row>
    <row r="84" spans="20:45" x14ac:dyDescent="0.25">
      <c r="T84" s="171"/>
      <c r="U84" s="171"/>
      <c r="V84" s="171"/>
      <c r="W84" s="171"/>
      <c r="X84" s="171"/>
      <c r="Y84" s="171"/>
      <c r="Z84" s="171"/>
      <c r="AA84" s="171"/>
      <c r="AB84" s="171"/>
      <c r="AC84" s="171"/>
      <c r="AD84" s="171"/>
      <c r="AE84" s="171"/>
      <c r="AF84" s="171"/>
      <c r="AG84" s="171"/>
      <c r="AH84" s="171"/>
      <c r="AL84" s="171"/>
      <c r="AM84" s="171"/>
      <c r="AN84" s="171"/>
      <c r="AO84" s="171"/>
      <c r="AP84" s="171"/>
      <c r="AQ84" s="171"/>
      <c r="AR84" s="171"/>
      <c r="AS84" s="171"/>
    </row>
    <row r="85" spans="20:45" x14ac:dyDescent="0.25">
      <c r="T85" s="171"/>
      <c r="U85" s="171"/>
      <c r="V85" s="171"/>
      <c r="W85" s="171"/>
      <c r="X85" s="171"/>
      <c r="Y85" s="171"/>
      <c r="Z85" s="171"/>
      <c r="AA85" s="171"/>
      <c r="AB85" s="171"/>
      <c r="AC85" s="171"/>
      <c r="AD85" s="171"/>
      <c r="AE85" s="171"/>
      <c r="AF85" s="171"/>
      <c r="AG85" s="171"/>
      <c r="AH85" s="171"/>
      <c r="AL85" s="171"/>
      <c r="AM85" s="171"/>
      <c r="AN85" s="171"/>
      <c r="AO85" s="171"/>
      <c r="AP85" s="171"/>
      <c r="AQ85" s="171"/>
      <c r="AR85" s="171"/>
      <c r="AS85" s="171"/>
    </row>
    <row r="86" spans="20:45" x14ac:dyDescent="0.25">
      <c r="T86" s="171"/>
      <c r="U86" s="171"/>
      <c r="V86" s="171"/>
      <c r="W86" s="171"/>
      <c r="X86" s="171"/>
      <c r="Y86" s="171"/>
      <c r="Z86" s="171"/>
      <c r="AA86" s="171"/>
      <c r="AB86" s="171"/>
      <c r="AC86" s="171"/>
      <c r="AD86" s="171"/>
      <c r="AE86" s="171"/>
      <c r="AF86" s="171"/>
      <c r="AG86" s="171"/>
      <c r="AH86" s="171"/>
      <c r="AL86" s="171"/>
      <c r="AM86" s="171"/>
      <c r="AN86" s="171"/>
      <c r="AO86" s="171"/>
      <c r="AP86" s="171"/>
      <c r="AQ86" s="171"/>
      <c r="AR86" s="171"/>
      <c r="AS86" s="171"/>
    </row>
    <row r="87" spans="20:45" x14ac:dyDescent="0.25">
      <c r="T87" s="171"/>
      <c r="U87" s="171"/>
      <c r="V87" s="171"/>
      <c r="W87" s="171"/>
      <c r="X87" s="171"/>
      <c r="Y87" s="171"/>
      <c r="Z87" s="171"/>
      <c r="AA87" s="171"/>
      <c r="AB87" s="171"/>
      <c r="AC87" s="171"/>
      <c r="AD87" s="171"/>
      <c r="AE87" s="171"/>
      <c r="AF87" s="171"/>
      <c r="AG87" s="171"/>
      <c r="AH87" s="171"/>
      <c r="AL87" s="171"/>
      <c r="AM87" s="171"/>
      <c r="AN87" s="171"/>
      <c r="AO87" s="171"/>
      <c r="AP87" s="171"/>
      <c r="AQ87" s="171"/>
      <c r="AR87" s="171"/>
      <c r="AS87" s="171"/>
    </row>
    <row r="88" spans="20:45" x14ac:dyDescent="0.25">
      <c r="T88" s="171"/>
      <c r="U88" s="171"/>
      <c r="V88" s="171"/>
      <c r="W88" s="171"/>
      <c r="X88" s="171"/>
      <c r="Y88" s="171"/>
      <c r="Z88" s="171"/>
      <c r="AA88" s="171"/>
      <c r="AB88" s="171"/>
      <c r="AC88" s="171"/>
      <c r="AD88" s="171"/>
      <c r="AE88" s="171"/>
      <c r="AF88" s="171"/>
      <c r="AG88" s="171"/>
      <c r="AH88" s="171"/>
      <c r="AL88" s="171"/>
      <c r="AM88" s="171"/>
      <c r="AN88" s="171"/>
      <c r="AO88" s="171"/>
      <c r="AP88" s="171"/>
      <c r="AQ88" s="171"/>
      <c r="AR88" s="171"/>
      <c r="AS88" s="171"/>
    </row>
    <row r="89" spans="20:45" x14ac:dyDescent="0.25">
      <c r="T89" s="171"/>
      <c r="U89" s="171"/>
      <c r="V89" s="171"/>
      <c r="W89" s="171"/>
      <c r="X89" s="171"/>
      <c r="Y89" s="171"/>
      <c r="Z89" s="171"/>
      <c r="AA89" s="171"/>
      <c r="AB89" s="171"/>
      <c r="AC89" s="171"/>
      <c r="AD89" s="171"/>
      <c r="AE89" s="171"/>
      <c r="AF89" s="171"/>
      <c r="AG89" s="171"/>
      <c r="AH89" s="171"/>
      <c r="AL89" s="171"/>
      <c r="AM89" s="171"/>
      <c r="AN89" s="171"/>
      <c r="AO89" s="171"/>
      <c r="AP89" s="171"/>
      <c r="AQ89" s="171"/>
      <c r="AR89" s="171"/>
      <c r="AS89" s="171"/>
    </row>
    <row r="90" spans="20:45" x14ac:dyDescent="0.25">
      <c r="T90" s="171"/>
      <c r="U90" s="171"/>
      <c r="V90" s="171"/>
      <c r="W90" s="171"/>
      <c r="X90" s="171"/>
      <c r="Y90" s="171"/>
      <c r="Z90" s="171"/>
      <c r="AA90" s="171"/>
      <c r="AB90" s="171"/>
      <c r="AC90" s="171"/>
      <c r="AD90" s="171"/>
      <c r="AE90" s="171"/>
      <c r="AF90" s="171"/>
      <c r="AG90" s="171"/>
      <c r="AH90" s="171"/>
      <c r="AL90" s="171"/>
      <c r="AM90" s="171"/>
      <c r="AN90" s="171"/>
      <c r="AO90" s="171"/>
      <c r="AP90" s="171"/>
      <c r="AQ90" s="171"/>
      <c r="AR90" s="171"/>
      <c r="AS90" s="171"/>
    </row>
    <row r="91" spans="20:45" x14ac:dyDescent="0.25">
      <c r="T91" s="171"/>
      <c r="U91" s="171"/>
      <c r="V91" s="171"/>
      <c r="W91" s="171"/>
      <c r="X91" s="171"/>
      <c r="Y91" s="171"/>
      <c r="Z91" s="171"/>
      <c r="AA91" s="171"/>
      <c r="AB91" s="171"/>
      <c r="AC91" s="171"/>
      <c r="AD91" s="171"/>
      <c r="AE91" s="171"/>
      <c r="AF91" s="171"/>
      <c r="AG91" s="171"/>
      <c r="AH91" s="171"/>
      <c r="AL91" s="171"/>
      <c r="AM91" s="171"/>
      <c r="AN91" s="171"/>
      <c r="AO91" s="171"/>
      <c r="AP91" s="171"/>
      <c r="AQ91" s="171"/>
      <c r="AR91" s="171"/>
      <c r="AS91" s="171"/>
    </row>
    <row r="92" spans="20:45" x14ac:dyDescent="0.25">
      <c r="T92" s="171"/>
      <c r="U92" s="171"/>
      <c r="V92" s="171"/>
      <c r="W92" s="171"/>
      <c r="X92" s="171"/>
      <c r="Y92" s="171"/>
      <c r="Z92" s="171"/>
      <c r="AA92" s="171"/>
      <c r="AB92" s="171"/>
      <c r="AC92" s="171"/>
      <c r="AD92" s="171"/>
      <c r="AE92" s="171"/>
      <c r="AF92" s="171"/>
      <c r="AG92" s="171"/>
      <c r="AH92" s="171"/>
      <c r="AL92" s="171"/>
      <c r="AM92" s="171"/>
      <c r="AN92" s="171"/>
      <c r="AO92" s="171"/>
      <c r="AP92" s="171"/>
      <c r="AQ92" s="171"/>
      <c r="AR92" s="171"/>
      <c r="AS92" s="171"/>
    </row>
    <row r="93" spans="20:45" x14ac:dyDescent="0.25">
      <c r="T93" s="171"/>
      <c r="U93" s="171"/>
      <c r="V93" s="171"/>
      <c r="W93" s="171"/>
      <c r="X93" s="171"/>
      <c r="Y93" s="171"/>
      <c r="Z93" s="171"/>
      <c r="AA93" s="171"/>
      <c r="AB93" s="171"/>
      <c r="AC93" s="171"/>
      <c r="AD93" s="171"/>
      <c r="AE93" s="171"/>
      <c r="AF93" s="171"/>
      <c r="AG93" s="171"/>
      <c r="AH93" s="171"/>
      <c r="AL93" s="171"/>
      <c r="AM93" s="171"/>
      <c r="AN93" s="171"/>
      <c r="AO93" s="171"/>
      <c r="AP93" s="171"/>
      <c r="AQ93" s="171"/>
      <c r="AR93" s="171"/>
      <c r="AS93" s="171"/>
    </row>
    <row r="94" spans="20:45" x14ac:dyDescent="0.25">
      <c r="T94" s="171"/>
      <c r="U94" s="171"/>
      <c r="V94" s="171"/>
      <c r="W94" s="171"/>
      <c r="X94" s="171"/>
      <c r="Y94" s="171"/>
      <c r="Z94" s="171"/>
      <c r="AA94" s="171"/>
      <c r="AB94" s="171"/>
      <c r="AC94" s="171"/>
      <c r="AD94" s="171"/>
      <c r="AE94" s="171"/>
      <c r="AF94" s="171"/>
      <c r="AG94" s="171"/>
      <c r="AH94" s="171"/>
      <c r="AL94" s="171"/>
      <c r="AM94" s="171"/>
      <c r="AN94" s="171"/>
      <c r="AO94" s="171"/>
      <c r="AP94" s="171"/>
      <c r="AQ94" s="171"/>
      <c r="AR94" s="171"/>
      <c r="AS94" s="171"/>
    </row>
    <row r="95" spans="20:45" x14ac:dyDescent="0.25">
      <c r="T95" s="171"/>
      <c r="U95" s="171"/>
      <c r="V95" s="171"/>
      <c r="W95" s="171"/>
      <c r="X95" s="171"/>
      <c r="Y95" s="171"/>
      <c r="Z95" s="171"/>
      <c r="AA95" s="171"/>
      <c r="AB95" s="171"/>
      <c r="AC95" s="171"/>
      <c r="AD95" s="171"/>
      <c r="AE95" s="171"/>
      <c r="AF95" s="171"/>
      <c r="AG95" s="171"/>
      <c r="AH95" s="171"/>
      <c r="AL95" s="171"/>
      <c r="AM95" s="171"/>
      <c r="AN95" s="171"/>
      <c r="AO95" s="171"/>
      <c r="AP95" s="171"/>
      <c r="AQ95" s="171"/>
      <c r="AR95" s="171"/>
      <c r="AS95" s="171"/>
    </row>
    <row r="96" spans="20:45" x14ac:dyDescent="0.25">
      <c r="T96" s="171"/>
      <c r="U96" s="171"/>
      <c r="V96" s="171"/>
      <c r="W96" s="171"/>
      <c r="X96" s="171"/>
      <c r="Y96" s="171"/>
      <c r="Z96" s="171"/>
      <c r="AA96" s="171"/>
      <c r="AB96" s="171"/>
      <c r="AC96" s="171"/>
      <c r="AD96" s="171"/>
      <c r="AE96" s="171"/>
      <c r="AF96" s="171"/>
      <c r="AG96" s="171"/>
      <c r="AH96" s="171"/>
      <c r="AL96" s="171"/>
      <c r="AM96" s="171"/>
      <c r="AN96" s="171"/>
      <c r="AO96" s="171"/>
      <c r="AP96" s="171"/>
      <c r="AQ96" s="171"/>
      <c r="AR96" s="171"/>
      <c r="AS96" s="171"/>
    </row>
    <row r="97" spans="20:45" x14ac:dyDescent="0.25">
      <c r="T97" s="171"/>
      <c r="U97" s="171"/>
      <c r="V97" s="171"/>
      <c r="W97" s="171"/>
      <c r="X97" s="171"/>
      <c r="Y97" s="171"/>
      <c r="Z97" s="171"/>
      <c r="AA97" s="171"/>
      <c r="AB97" s="171"/>
      <c r="AC97" s="171"/>
      <c r="AD97" s="171"/>
      <c r="AE97" s="171"/>
      <c r="AF97" s="171"/>
      <c r="AG97" s="171"/>
      <c r="AH97" s="171"/>
      <c r="AL97" s="171"/>
      <c r="AM97" s="171"/>
      <c r="AN97" s="171"/>
      <c r="AO97" s="171"/>
      <c r="AP97" s="171"/>
      <c r="AQ97" s="171"/>
      <c r="AR97" s="171"/>
      <c r="AS97" s="171"/>
    </row>
    <row r="98" spans="20:45" x14ac:dyDescent="0.25">
      <c r="T98" s="171"/>
      <c r="U98" s="171"/>
      <c r="V98" s="171"/>
      <c r="W98" s="171"/>
      <c r="X98" s="171"/>
      <c r="Y98" s="171"/>
      <c r="Z98" s="171"/>
      <c r="AA98" s="171"/>
      <c r="AB98" s="171"/>
      <c r="AC98" s="171"/>
      <c r="AD98" s="171"/>
      <c r="AE98" s="171"/>
      <c r="AF98" s="171"/>
      <c r="AG98" s="171"/>
      <c r="AH98" s="171"/>
      <c r="AL98" s="171"/>
      <c r="AM98" s="171"/>
      <c r="AN98" s="171"/>
      <c r="AO98" s="171"/>
      <c r="AP98" s="171"/>
      <c r="AQ98" s="171"/>
      <c r="AR98" s="171"/>
      <c r="AS98" s="171"/>
    </row>
    <row r="99" spans="20:45" x14ac:dyDescent="0.25">
      <c r="T99" s="171"/>
      <c r="U99" s="171"/>
      <c r="V99" s="171"/>
      <c r="W99" s="171"/>
      <c r="X99" s="171"/>
      <c r="Y99" s="171"/>
      <c r="Z99" s="171"/>
      <c r="AA99" s="171"/>
      <c r="AB99" s="171"/>
      <c r="AC99" s="171"/>
      <c r="AD99" s="171"/>
      <c r="AE99" s="171"/>
      <c r="AF99" s="171"/>
      <c r="AG99" s="171"/>
      <c r="AH99" s="171"/>
      <c r="AL99" s="171"/>
      <c r="AM99" s="171"/>
      <c r="AN99" s="171"/>
      <c r="AO99" s="171"/>
      <c r="AP99" s="171"/>
      <c r="AQ99" s="171"/>
      <c r="AR99" s="171"/>
      <c r="AS99" s="171"/>
    </row>
    <row r="100" spans="20:45" x14ac:dyDescent="0.25">
      <c r="T100" s="171"/>
      <c r="U100" s="171"/>
      <c r="V100" s="171"/>
      <c r="W100" s="171"/>
      <c r="X100" s="171"/>
      <c r="Y100" s="171"/>
      <c r="Z100" s="171"/>
      <c r="AA100" s="171"/>
      <c r="AB100" s="171"/>
      <c r="AC100" s="171"/>
      <c r="AD100" s="171"/>
      <c r="AE100" s="171"/>
      <c r="AF100" s="171"/>
      <c r="AG100" s="171"/>
      <c r="AH100" s="171"/>
      <c r="AL100" s="171"/>
      <c r="AM100" s="171"/>
      <c r="AN100" s="171"/>
      <c r="AO100" s="171"/>
      <c r="AP100" s="171"/>
      <c r="AQ100" s="171"/>
      <c r="AR100" s="171"/>
      <c r="AS100" s="171"/>
    </row>
    <row r="101" spans="20:45" x14ac:dyDescent="0.25">
      <c r="T101" s="171"/>
      <c r="U101" s="171"/>
      <c r="V101" s="171"/>
      <c r="W101" s="171"/>
      <c r="X101" s="171"/>
      <c r="Y101" s="171"/>
      <c r="Z101" s="171"/>
      <c r="AA101" s="171"/>
      <c r="AB101" s="171"/>
      <c r="AC101" s="171"/>
      <c r="AD101" s="171"/>
      <c r="AE101" s="171"/>
      <c r="AF101" s="171"/>
      <c r="AG101" s="171"/>
      <c r="AH101" s="171"/>
      <c r="AL101" s="171"/>
      <c r="AM101" s="171"/>
      <c r="AN101" s="171"/>
      <c r="AO101" s="171"/>
      <c r="AP101" s="171"/>
      <c r="AQ101" s="171"/>
      <c r="AR101" s="171"/>
      <c r="AS101" s="171"/>
    </row>
    <row r="102" spans="20:45" x14ac:dyDescent="0.25">
      <c r="T102" s="171"/>
      <c r="U102" s="171"/>
      <c r="V102" s="171"/>
      <c r="W102" s="171"/>
      <c r="X102" s="171"/>
      <c r="Y102" s="171"/>
      <c r="Z102" s="171"/>
      <c r="AA102" s="171"/>
      <c r="AB102" s="171"/>
      <c r="AC102" s="171"/>
      <c r="AD102" s="171"/>
      <c r="AE102" s="171"/>
      <c r="AF102" s="171"/>
      <c r="AG102" s="171"/>
      <c r="AH102" s="171"/>
      <c r="AL102" s="171"/>
      <c r="AM102" s="171"/>
      <c r="AN102" s="171"/>
      <c r="AO102" s="171"/>
      <c r="AP102" s="171"/>
      <c r="AQ102" s="171"/>
      <c r="AR102" s="171"/>
      <c r="AS102" s="171"/>
    </row>
    <row r="103" spans="20:45" x14ac:dyDescent="0.25">
      <c r="T103" s="171"/>
      <c r="U103" s="171"/>
      <c r="V103" s="171"/>
      <c r="W103" s="171"/>
      <c r="X103" s="171"/>
      <c r="Y103" s="171"/>
      <c r="Z103" s="171"/>
      <c r="AA103" s="171"/>
      <c r="AB103" s="171"/>
      <c r="AC103" s="171"/>
      <c r="AD103" s="171"/>
      <c r="AE103" s="171"/>
      <c r="AF103" s="171"/>
      <c r="AG103" s="171"/>
      <c r="AH103" s="171"/>
      <c r="AL103" s="171"/>
      <c r="AM103" s="171"/>
      <c r="AN103" s="171"/>
      <c r="AO103" s="171"/>
      <c r="AP103" s="171"/>
      <c r="AQ103" s="171"/>
      <c r="AR103" s="171"/>
      <c r="AS103" s="171"/>
    </row>
    <row r="104" spans="20:45" x14ac:dyDescent="0.25">
      <c r="T104" s="171"/>
      <c r="U104" s="171"/>
      <c r="V104" s="171"/>
      <c r="W104" s="171"/>
      <c r="X104" s="171"/>
      <c r="Y104" s="171"/>
      <c r="Z104" s="171"/>
      <c r="AA104" s="171"/>
      <c r="AB104" s="171"/>
      <c r="AC104" s="171"/>
      <c r="AD104" s="171"/>
      <c r="AE104" s="171"/>
      <c r="AF104" s="171"/>
      <c r="AG104" s="171"/>
      <c r="AH104" s="171"/>
      <c r="AL104" s="171"/>
      <c r="AM104" s="171"/>
      <c r="AN104" s="171"/>
      <c r="AO104" s="171"/>
      <c r="AP104" s="171"/>
      <c r="AQ104" s="171"/>
      <c r="AR104" s="171"/>
      <c r="AS104" s="171"/>
    </row>
    <row r="105" spans="20:45" x14ac:dyDescent="0.25">
      <c r="T105" s="171"/>
      <c r="U105" s="171"/>
      <c r="V105" s="171"/>
      <c r="W105" s="171"/>
      <c r="X105" s="171"/>
      <c r="Y105" s="171"/>
      <c r="Z105" s="171"/>
      <c r="AA105" s="171"/>
      <c r="AB105" s="171"/>
      <c r="AC105" s="171"/>
      <c r="AD105" s="171"/>
      <c r="AE105" s="171"/>
      <c r="AF105" s="171"/>
      <c r="AG105" s="171"/>
      <c r="AH105" s="171"/>
      <c r="AL105" s="171"/>
      <c r="AM105" s="171"/>
      <c r="AN105" s="171"/>
      <c r="AO105" s="171"/>
      <c r="AP105" s="171"/>
      <c r="AQ105" s="171"/>
      <c r="AR105" s="171"/>
      <c r="AS105" s="171"/>
    </row>
    <row r="106" spans="20:45" x14ac:dyDescent="0.25">
      <c r="T106" s="171"/>
      <c r="U106" s="171"/>
      <c r="V106" s="171"/>
      <c r="W106" s="171"/>
      <c r="X106" s="171"/>
      <c r="Y106" s="171"/>
      <c r="Z106" s="171"/>
      <c r="AA106" s="171"/>
      <c r="AB106" s="171"/>
      <c r="AC106" s="171"/>
      <c r="AD106" s="171"/>
      <c r="AE106" s="171"/>
      <c r="AF106" s="171"/>
      <c r="AG106" s="171"/>
      <c r="AH106" s="171"/>
      <c r="AL106" s="171"/>
      <c r="AM106" s="171"/>
      <c r="AN106" s="171"/>
      <c r="AO106" s="171"/>
      <c r="AP106" s="171"/>
      <c r="AQ106" s="171"/>
      <c r="AR106" s="171"/>
      <c r="AS106" s="171"/>
    </row>
    <row r="107" spans="20:45" x14ac:dyDescent="0.25">
      <c r="T107" s="171"/>
      <c r="U107" s="171"/>
      <c r="V107" s="171"/>
      <c r="W107" s="171"/>
      <c r="X107" s="171"/>
      <c r="Y107" s="171"/>
      <c r="Z107" s="171"/>
      <c r="AA107" s="171"/>
      <c r="AB107" s="171"/>
      <c r="AC107" s="171"/>
      <c r="AD107" s="171"/>
      <c r="AE107" s="171"/>
      <c r="AF107" s="171"/>
      <c r="AG107" s="171"/>
      <c r="AH107" s="171"/>
      <c r="AL107" s="171"/>
      <c r="AM107" s="171"/>
      <c r="AN107" s="171"/>
      <c r="AO107" s="171"/>
      <c r="AP107" s="171"/>
      <c r="AQ107" s="171"/>
      <c r="AR107" s="171"/>
      <c r="AS107" s="171"/>
    </row>
    <row r="108" spans="20:45" x14ac:dyDescent="0.25">
      <c r="T108" s="171"/>
      <c r="U108" s="171"/>
      <c r="V108" s="171"/>
      <c r="W108" s="171"/>
      <c r="X108" s="171"/>
      <c r="Y108" s="171"/>
      <c r="Z108" s="171"/>
      <c r="AA108" s="171"/>
      <c r="AB108" s="171"/>
      <c r="AC108" s="171"/>
      <c r="AD108" s="171"/>
      <c r="AE108" s="171"/>
      <c r="AF108" s="171"/>
      <c r="AG108" s="171"/>
      <c r="AH108" s="171"/>
      <c r="AL108" s="171"/>
      <c r="AM108" s="171"/>
      <c r="AN108" s="171"/>
      <c r="AO108" s="171"/>
      <c r="AP108" s="171"/>
      <c r="AQ108" s="171"/>
      <c r="AR108" s="171"/>
      <c r="AS108" s="171"/>
    </row>
    <row r="109" spans="20:45" x14ac:dyDescent="0.25">
      <c r="T109" s="171"/>
      <c r="U109" s="171"/>
      <c r="V109" s="171"/>
      <c r="W109" s="171"/>
      <c r="X109" s="171"/>
      <c r="Y109" s="171"/>
      <c r="Z109" s="171"/>
      <c r="AA109" s="171"/>
      <c r="AB109" s="171"/>
      <c r="AC109" s="171"/>
      <c r="AD109" s="171"/>
      <c r="AE109" s="171"/>
      <c r="AF109" s="171"/>
      <c r="AG109" s="171"/>
      <c r="AH109" s="171"/>
      <c r="AL109" s="171"/>
      <c r="AM109" s="171"/>
      <c r="AN109" s="171"/>
      <c r="AO109" s="171"/>
      <c r="AP109" s="171"/>
      <c r="AQ109" s="171"/>
      <c r="AR109" s="171"/>
      <c r="AS109" s="171"/>
    </row>
    <row r="110" spans="20:45" x14ac:dyDescent="0.25">
      <c r="T110" s="171"/>
      <c r="U110" s="171"/>
      <c r="V110" s="171"/>
      <c r="W110" s="171"/>
      <c r="X110" s="171"/>
      <c r="Y110" s="171"/>
      <c r="Z110" s="171"/>
      <c r="AA110" s="171"/>
      <c r="AB110" s="171"/>
      <c r="AC110" s="171"/>
      <c r="AD110" s="171"/>
      <c r="AE110" s="171"/>
      <c r="AF110" s="171"/>
      <c r="AG110" s="171"/>
      <c r="AH110" s="171"/>
      <c r="AL110" s="171"/>
      <c r="AM110" s="171"/>
      <c r="AN110" s="171"/>
      <c r="AO110" s="171"/>
      <c r="AP110" s="171"/>
      <c r="AQ110" s="171"/>
      <c r="AR110" s="171"/>
      <c r="AS110" s="171"/>
    </row>
    <row r="111" spans="20:45" x14ac:dyDescent="0.25">
      <c r="T111" s="171"/>
      <c r="U111" s="171"/>
      <c r="V111" s="171"/>
      <c r="W111" s="171"/>
      <c r="X111" s="171"/>
      <c r="Y111" s="171"/>
      <c r="Z111" s="171"/>
      <c r="AA111" s="171"/>
      <c r="AB111" s="171"/>
      <c r="AC111" s="171"/>
      <c r="AD111" s="171"/>
      <c r="AE111" s="171"/>
      <c r="AF111" s="171"/>
      <c r="AG111" s="171"/>
      <c r="AH111" s="171"/>
      <c r="AL111" s="171"/>
      <c r="AM111" s="171"/>
      <c r="AN111" s="171"/>
      <c r="AO111" s="171"/>
      <c r="AP111" s="171"/>
      <c r="AQ111" s="171"/>
      <c r="AR111" s="171"/>
      <c r="AS111" s="171"/>
    </row>
    <row r="112" spans="20:45" x14ac:dyDescent="0.25">
      <c r="T112" s="171"/>
      <c r="U112" s="171"/>
      <c r="V112" s="171"/>
      <c r="W112" s="171"/>
      <c r="X112" s="171"/>
      <c r="Y112" s="171"/>
      <c r="Z112" s="171"/>
      <c r="AA112" s="171"/>
      <c r="AB112" s="171"/>
      <c r="AC112" s="171"/>
      <c r="AD112" s="171"/>
      <c r="AE112" s="171"/>
      <c r="AF112" s="171"/>
      <c r="AG112" s="171"/>
      <c r="AH112" s="171"/>
      <c r="AL112" s="171"/>
      <c r="AM112" s="171"/>
      <c r="AN112" s="171"/>
      <c r="AO112" s="171"/>
      <c r="AP112" s="171"/>
      <c r="AQ112" s="171"/>
      <c r="AR112" s="171"/>
      <c r="AS112" s="171"/>
    </row>
    <row r="113" spans="20:45" x14ac:dyDescent="0.25">
      <c r="T113" s="171"/>
      <c r="U113" s="171"/>
      <c r="V113" s="171"/>
      <c r="W113" s="171"/>
      <c r="X113" s="171"/>
      <c r="Y113" s="171"/>
      <c r="Z113" s="171"/>
      <c r="AA113" s="171"/>
      <c r="AB113" s="171"/>
      <c r="AC113" s="171"/>
      <c r="AD113" s="171"/>
      <c r="AE113" s="171"/>
      <c r="AF113" s="171"/>
      <c r="AG113" s="171"/>
      <c r="AH113" s="171"/>
      <c r="AL113" s="171"/>
      <c r="AM113" s="171"/>
      <c r="AN113" s="171"/>
      <c r="AO113" s="171"/>
      <c r="AP113" s="171"/>
      <c r="AQ113" s="171"/>
      <c r="AR113" s="171"/>
      <c r="AS113" s="171"/>
    </row>
    <row r="114" spans="20:45" x14ac:dyDescent="0.25">
      <c r="T114" s="171"/>
      <c r="U114" s="171"/>
      <c r="V114" s="171"/>
      <c r="W114" s="171"/>
      <c r="X114" s="171"/>
      <c r="Y114" s="171"/>
      <c r="Z114" s="171"/>
      <c r="AA114" s="171"/>
      <c r="AB114" s="171"/>
      <c r="AC114" s="171"/>
      <c r="AD114" s="171"/>
      <c r="AE114" s="171"/>
      <c r="AF114" s="171"/>
      <c r="AG114" s="171"/>
      <c r="AH114" s="171"/>
      <c r="AL114" s="171"/>
      <c r="AM114" s="171"/>
      <c r="AN114" s="171"/>
      <c r="AO114" s="171"/>
      <c r="AP114" s="171"/>
      <c r="AQ114" s="171"/>
      <c r="AR114" s="171"/>
      <c r="AS114" s="171"/>
    </row>
    <row r="115" spans="20:45" x14ac:dyDescent="0.25">
      <c r="T115" s="171"/>
      <c r="U115" s="171"/>
      <c r="V115" s="171"/>
      <c r="W115" s="171"/>
      <c r="X115" s="171"/>
      <c r="Y115" s="171"/>
      <c r="Z115" s="171"/>
      <c r="AA115" s="171"/>
      <c r="AB115" s="171"/>
      <c r="AC115" s="171"/>
      <c r="AD115" s="171"/>
      <c r="AE115" s="171"/>
      <c r="AF115" s="171"/>
      <c r="AG115" s="171"/>
      <c r="AH115" s="171"/>
      <c r="AL115" s="171"/>
      <c r="AM115" s="171"/>
      <c r="AN115" s="171"/>
      <c r="AO115" s="171"/>
      <c r="AP115" s="171"/>
      <c r="AQ115" s="171"/>
      <c r="AR115" s="171"/>
      <c r="AS115" s="171"/>
    </row>
    <row r="116" spans="20:45" x14ac:dyDescent="0.25">
      <c r="T116" s="171"/>
      <c r="U116" s="171"/>
      <c r="V116" s="171"/>
      <c r="W116" s="171"/>
      <c r="X116" s="171"/>
      <c r="Y116" s="171"/>
      <c r="Z116" s="171"/>
      <c r="AA116" s="171"/>
      <c r="AB116" s="171"/>
      <c r="AC116" s="171"/>
      <c r="AD116" s="171"/>
      <c r="AE116" s="171"/>
      <c r="AF116" s="171"/>
      <c r="AG116" s="171"/>
      <c r="AH116" s="171"/>
      <c r="AL116" s="171"/>
      <c r="AM116" s="171"/>
      <c r="AN116" s="171"/>
      <c r="AO116" s="171"/>
      <c r="AP116" s="171"/>
      <c r="AQ116" s="171"/>
      <c r="AR116" s="171"/>
      <c r="AS116" s="171"/>
    </row>
    <row r="117" spans="20:45" x14ac:dyDescent="0.25">
      <c r="T117" s="171"/>
      <c r="U117" s="171"/>
      <c r="V117" s="171"/>
      <c r="W117" s="171"/>
      <c r="X117" s="171"/>
      <c r="Y117" s="171"/>
      <c r="Z117" s="171"/>
      <c r="AA117" s="171"/>
      <c r="AB117" s="171"/>
      <c r="AC117" s="171"/>
      <c r="AD117" s="171"/>
      <c r="AE117" s="171"/>
      <c r="AF117" s="171"/>
      <c r="AG117" s="171"/>
      <c r="AH117" s="171"/>
      <c r="AL117" s="171"/>
      <c r="AM117" s="171"/>
      <c r="AN117" s="171"/>
      <c r="AO117" s="171"/>
      <c r="AP117" s="171"/>
      <c r="AQ117" s="171"/>
      <c r="AR117" s="171"/>
      <c r="AS117" s="171"/>
    </row>
    <row r="118" spans="20:45" x14ac:dyDescent="0.25">
      <c r="T118" s="171"/>
      <c r="U118" s="171"/>
      <c r="V118" s="171"/>
      <c r="W118" s="171"/>
      <c r="X118" s="171"/>
      <c r="Y118" s="171"/>
      <c r="Z118" s="171"/>
      <c r="AA118" s="171"/>
      <c r="AB118" s="171"/>
      <c r="AC118" s="171"/>
      <c r="AD118" s="171"/>
      <c r="AE118" s="171"/>
      <c r="AF118" s="171"/>
      <c r="AG118" s="171"/>
      <c r="AH118" s="171"/>
      <c r="AL118" s="171"/>
      <c r="AM118" s="171"/>
      <c r="AN118" s="171"/>
      <c r="AO118" s="171"/>
      <c r="AP118" s="171"/>
      <c r="AQ118" s="171"/>
      <c r="AR118" s="171"/>
      <c r="AS118" s="171"/>
    </row>
    <row r="119" spans="20:45" x14ac:dyDescent="0.25">
      <c r="T119" s="171"/>
      <c r="U119" s="171"/>
      <c r="V119" s="171"/>
      <c r="W119" s="171"/>
      <c r="X119" s="171"/>
      <c r="Y119" s="171"/>
      <c r="Z119" s="171"/>
      <c r="AA119" s="171"/>
      <c r="AB119" s="171"/>
      <c r="AC119" s="171"/>
      <c r="AD119" s="171"/>
      <c r="AE119" s="171"/>
      <c r="AF119" s="171"/>
      <c r="AG119" s="171"/>
      <c r="AH119" s="171"/>
      <c r="AL119" s="171"/>
      <c r="AM119" s="171"/>
      <c r="AN119" s="171"/>
      <c r="AO119" s="171"/>
      <c r="AP119" s="171"/>
      <c r="AQ119" s="171"/>
      <c r="AR119" s="171"/>
      <c r="AS119" s="171"/>
    </row>
    <row r="120" spans="20:45" x14ac:dyDescent="0.25">
      <c r="T120" s="171"/>
      <c r="U120" s="171"/>
      <c r="V120" s="171"/>
      <c r="W120" s="171"/>
      <c r="X120" s="171"/>
      <c r="Y120" s="171"/>
      <c r="Z120" s="171"/>
      <c r="AA120" s="171"/>
      <c r="AB120" s="171"/>
      <c r="AC120" s="171"/>
      <c r="AD120" s="171"/>
      <c r="AE120" s="171"/>
      <c r="AF120" s="171"/>
      <c r="AG120" s="171"/>
      <c r="AH120" s="171"/>
      <c r="AL120" s="171"/>
      <c r="AM120" s="171"/>
      <c r="AN120" s="171"/>
      <c r="AO120" s="171"/>
      <c r="AP120" s="171"/>
      <c r="AQ120" s="171"/>
      <c r="AR120" s="171"/>
      <c r="AS120" s="171"/>
    </row>
    <row r="121" spans="20:45" x14ac:dyDescent="0.25">
      <c r="T121" s="171"/>
      <c r="U121" s="171"/>
      <c r="V121" s="171"/>
      <c r="W121" s="171"/>
      <c r="X121" s="171"/>
      <c r="Y121" s="171"/>
      <c r="Z121" s="171"/>
      <c r="AA121" s="171"/>
      <c r="AB121" s="171"/>
      <c r="AC121" s="171"/>
      <c r="AD121" s="171"/>
      <c r="AE121" s="171"/>
      <c r="AF121" s="171"/>
      <c r="AG121" s="171"/>
      <c r="AH121" s="171"/>
      <c r="AL121" s="171"/>
      <c r="AM121" s="171"/>
      <c r="AN121" s="171"/>
      <c r="AO121" s="171"/>
      <c r="AP121" s="171"/>
      <c r="AQ121" s="171"/>
      <c r="AR121" s="171"/>
      <c r="AS121" s="171"/>
    </row>
    <row r="122" spans="20:45" x14ac:dyDescent="0.25">
      <c r="T122" s="171"/>
      <c r="U122" s="171"/>
      <c r="V122" s="171"/>
      <c r="W122" s="171"/>
      <c r="X122" s="171"/>
      <c r="Y122" s="171"/>
      <c r="Z122" s="171"/>
      <c r="AA122" s="171"/>
      <c r="AB122" s="171"/>
      <c r="AC122" s="171"/>
      <c r="AD122" s="171"/>
      <c r="AE122" s="171"/>
      <c r="AF122" s="171"/>
      <c r="AG122" s="171"/>
      <c r="AH122" s="171"/>
      <c r="AL122" s="171"/>
      <c r="AM122" s="171"/>
      <c r="AN122" s="171"/>
      <c r="AO122" s="171"/>
      <c r="AP122" s="171"/>
      <c r="AQ122" s="171"/>
      <c r="AR122" s="171"/>
      <c r="AS122" s="171"/>
    </row>
    <row r="123" spans="20:45" x14ac:dyDescent="0.25">
      <c r="T123" s="171"/>
      <c r="U123" s="171"/>
      <c r="V123" s="171"/>
      <c r="W123" s="171"/>
      <c r="X123" s="171"/>
      <c r="Y123" s="171"/>
      <c r="Z123" s="171"/>
      <c r="AA123" s="171"/>
      <c r="AB123" s="171"/>
      <c r="AC123" s="171"/>
      <c r="AD123" s="171"/>
      <c r="AE123" s="171"/>
      <c r="AF123" s="171"/>
      <c r="AG123" s="171"/>
      <c r="AH123" s="171"/>
      <c r="AL123" s="171"/>
      <c r="AM123" s="171"/>
      <c r="AN123" s="171"/>
      <c r="AO123" s="171"/>
      <c r="AP123" s="171"/>
      <c r="AQ123" s="171"/>
      <c r="AR123" s="171"/>
      <c r="AS123" s="171"/>
    </row>
    <row r="124" spans="20:45" x14ac:dyDescent="0.25">
      <c r="T124" s="171"/>
      <c r="U124" s="171"/>
      <c r="V124" s="171"/>
      <c r="W124" s="171"/>
      <c r="X124" s="171"/>
      <c r="Y124" s="171"/>
      <c r="Z124" s="171"/>
      <c r="AA124" s="171"/>
      <c r="AB124" s="171"/>
      <c r="AC124" s="171"/>
      <c r="AD124" s="171"/>
      <c r="AE124" s="171"/>
      <c r="AF124" s="171"/>
      <c r="AG124" s="171"/>
      <c r="AH124" s="171"/>
      <c r="AL124" s="171"/>
      <c r="AM124" s="171"/>
      <c r="AN124" s="171"/>
      <c r="AO124" s="171"/>
      <c r="AP124" s="171"/>
      <c r="AQ124" s="171"/>
      <c r="AR124" s="171"/>
      <c r="AS124" s="171"/>
    </row>
    <row r="125" spans="20:45" x14ac:dyDescent="0.25">
      <c r="T125" s="171"/>
      <c r="U125" s="171"/>
      <c r="V125" s="171"/>
      <c r="W125" s="171"/>
      <c r="X125" s="171"/>
      <c r="Y125" s="171"/>
      <c r="Z125" s="171"/>
      <c r="AA125" s="171"/>
      <c r="AB125" s="171"/>
      <c r="AC125" s="171"/>
      <c r="AD125" s="171"/>
      <c r="AE125" s="171"/>
      <c r="AF125" s="171"/>
      <c r="AG125" s="171"/>
      <c r="AH125" s="171"/>
      <c r="AL125" s="171"/>
      <c r="AM125" s="171"/>
      <c r="AN125" s="171"/>
      <c r="AO125" s="171"/>
      <c r="AP125" s="171"/>
      <c r="AQ125" s="171"/>
      <c r="AR125" s="171"/>
      <c r="AS125" s="171"/>
    </row>
    <row r="126" spans="20:45" x14ac:dyDescent="0.25">
      <c r="T126" s="171"/>
      <c r="U126" s="171"/>
      <c r="V126" s="171"/>
      <c r="W126" s="171"/>
      <c r="X126" s="171"/>
      <c r="Y126" s="171"/>
      <c r="Z126" s="171"/>
      <c r="AA126" s="171"/>
      <c r="AB126" s="171"/>
      <c r="AC126" s="171"/>
      <c r="AD126" s="171"/>
      <c r="AE126" s="171"/>
      <c r="AF126" s="171"/>
      <c r="AG126" s="171"/>
      <c r="AH126" s="171"/>
      <c r="AL126" s="171"/>
      <c r="AM126" s="171"/>
      <c r="AN126" s="171"/>
      <c r="AO126" s="171"/>
      <c r="AP126" s="171"/>
      <c r="AQ126" s="171"/>
      <c r="AR126" s="171"/>
      <c r="AS126" s="171"/>
    </row>
    <row r="127" spans="20:45" x14ac:dyDescent="0.25">
      <c r="T127" s="171"/>
      <c r="U127" s="171"/>
      <c r="V127" s="171"/>
      <c r="W127" s="171"/>
      <c r="X127" s="171"/>
      <c r="Y127" s="171"/>
      <c r="Z127" s="171"/>
      <c r="AA127" s="171"/>
      <c r="AB127" s="171"/>
      <c r="AC127" s="171"/>
      <c r="AD127" s="171"/>
      <c r="AE127" s="171"/>
      <c r="AF127" s="171"/>
      <c r="AG127" s="171"/>
      <c r="AH127" s="171"/>
      <c r="AL127" s="171"/>
      <c r="AM127" s="171"/>
      <c r="AN127" s="171"/>
      <c r="AO127" s="171"/>
      <c r="AP127" s="171"/>
      <c r="AQ127" s="171"/>
      <c r="AR127" s="171"/>
      <c r="AS127" s="171"/>
    </row>
    <row r="128" spans="20:45" x14ac:dyDescent="0.25">
      <c r="T128" s="171"/>
      <c r="U128" s="171"/>
      <c r="V128" s="171"/>
      <c r="W128" s="171"/>
      <c r="X128" s="171"/>
      <c r="Y128" s="171"/>
      <c r="Z128" s="171"/>
      <c r="AA128" s="171"/>
      <c r="AB128" s="171"/>
      <c r="AC128" s="171"/>
      <c r="AD128" s="171"/>
      <c r="AE128" s="171"/>
      <c r="AF128" s="171"/>
      <c r="AG128" s="171"/>
      <c r="AH128" s="171"/>
      <c r="AL128" s="171"/>
      <c r="AM128" s="171"/>
      <c r="AN128" s="171"/>
      <c r="AO128" s="171"/>
      <c r="AP128" s="171"/>
      <c r="AQ128" s="171"/>
      <c r="AR128" s="171"/>
      <c r="AS128" s="171"/>
    </row>
    <row r="129" spans="20:45" x14ac:dyDescent="0.25">
      <c r="T129" s="171"/>
      <c r="U129" s="171"/>
      <c r="V129" s="171"/>
      <c r="W129" s="171"/>
      <c r="X129" s="171"/>
      <c r="Y129" s="171"/>
      <c r="Z129" s="171"/>
      <c r="AA129" s="171"/>
      <c r="AB129" s="171"/>
      <c r="AC129" s="171"/>
      <c r="AD129" s="171"/>
      <c r="AE129" s="171"/>
      <c r="AF129" s="171"/>
      <c r="AG129" s="171"/>
      <c r="AH129" s="171"/>
      <c r="AL129" s="171"/>
      <c r="AM129" s="171"/>
      <c r="AN129" s="171"/>
      <c r="AO129" s="171"/>
      <c r="AP129" s="171"/>
      <c r="AQ129" s="171"/>
      <c r="AR129" s="171"/>
      <c r="AS129" s="171"/>
    </row>
    <row r="130" spans="20:45" x14ac:dyDescent="0.25">
      <c r="T130" s="171"/>
      <c r="U130" s="171"/>
      <c r="V130" s="171"/>
      <c r="W130" s="171"/>
      <c r="X130" s="171"/>
      <c r="Y130" s="171"/>
      <c r="Z130" s="171"/>
      <c r="AA130" s="171"/>
      <c r="AB130" s="171"/>
      <c r="AC130" s="171"/>
      <c r="AD130" s="171"/>
      <c r="AE130" s="171"/>
      <c r="AF130" s="171"/>
      <c r="AG130" s="171"/>
      <c r="AH130" s="171"/>
      <c r="AL130" s="171"/>
      <c r="AM130" s="171"/>
      <c r="AN130" s="171"/>
      <c r="AO130" s="171"/>
      <c r="AP130" s="171"/>
      <c r="AQ130" s="171"/>
      <c r="AR130" s="171"/>
      <c r="AS130" s="171"/>
    </row>
    <row r="131" spans="20:45" x14ac:dyDescent="0.25">
      <c r="T131" s="171"/>
      <c r="U131" s="171"/>
      <c r="V131" s="171"/>
      <c r="W131" s="171"/>
      <c r="X131" s="171"/>
      <c r="Y131" s="171"/>
      <c r="Z131" s="171"/>
      <c r="AA131" s="171"/>
      <c r="AB131" s="171"/>
      <c r="AC131" s="171"/>
      <c r="AD131" s="171"/>
      <c r="AE131" s="171"/>
      <c r="AF131" s="171"/>
      <c r="AG131" s="171"/>
      <c r="AH131" s="171"/>
      <c r="AL131" s="171"/>
      <c r="AM131" s="171"/>
      <c r="AN131" s="171"/>
      <c r="AO131" s="171"/>
      <c r="AP131" s="171"/>
      <c r="AQ131" s="171"/>
      <c r="AR131" s="171"/>
      <c r="AS131" s="171"/>
    </row>
    <row r="132" spans="20:45" x14ac:dyDescent="0.25">
      <c r="T132" s="171"/>
      <c r="U132" s="171"/>
      <c r="V132" s="171"/>
      <c r="W132" s="171"/>
      <c r="X132" s="171"/>
      <c r="Y132" s="171"/>
      <c r="Z132" s="171"/>
      <c r="AA132" s="171"/>
      <c r="AB132" s="171"/>
      <c r="AC132" s="171"/>
      <c r="AD132" s="171"/>
      <c r="AE132" s="171"/>
      <c r="AF132" s="171"/>
      <c r="AG132" s="171"/>
      <c r="AH132" s="171"/>
      <c r="AL132" s="171"/>
      <c r="AM132" s="171"/>
      <c r="AN132" s="171"/>
      <c r="AO132" s="171"/>
      <c r="AP132" s="171"/>
      <c r="AQ132" s="171"/>
      <c r="AR132" s="171"/>
      <c r="AS132" s="171"/>
    </row>
    <row r="133" spans="20:45" x14ac:dyDescent="0.25">
      <c r="T133" s="171"/>
      <c r="U133" s="171"/>
      <c r="V133" s="171"/>
      <c r="W133" s="171"/>
      <c r="X133" s="171"/>
      <c r="Y133" s="171"/>
      <c r="Z133" s="171"/>
      <c r="AA133" s="171"/>
      <c r="AB133" s="171"/>
      <c r="AC133" s="171"/>
      <c r="AD133" s="171"/>
      <c r="AE133" s="171"/>
      <c r="AF133" s="171"/>
      <c r="AG133" s="171"/>
      <c r="AH133" s="171"/>
      <c r="AL133" s="171"/>
      <c r="AM133" s="171"/>
      <c r="AN133" s="171"/>
      <c r="AO133" s="171"/>
      <c r="AP133" s="171"/>
      <c r="AQ133" s="171"/>
      <c r="AR133" s="171"/>
      <c r="AS133" s="171"/>
    </row>
    <row r="134" spans="20:45" x14ac:dyDescent="0.25">
      <c r="T134" s="171"/>
      <c r="U134" s="171"/>
      <c r="V134" s="171"/>
      <c r="W134" s="171"/>
      <c r="X134" s="171"/>
      <c r="Y134" s="171"/>
      <c r="Z134" s="171"/>
      <c r="AA134" s="171"/>
      <c r="AB134" s="171"/>
      <c r="AC134" s="171"/>
      <c r="AD134" s="171"/>
      <c r="AE134" s="171"/>
      <c r="AF134" s="171"/>
      <c r="AG134" s="171"/>
      <c r="AH134" s="171"/>
      <c r="AL134" s="171"/>
      <c r="AM134" s="171"/>
      <c r="AN134" s="171"/>
      <c r="AO134" s="171"/>
      <c r="AP134" s="171"/>
      <c r="AQ134" s="171"/>
      <c r="AR134" s="171"/>
      <c r="AS134" s="171"/>
    </row>
    <row r="135" spans="20:45" x14ac:dyDescent="0.25">
      <c r="T135" s="171"/>
      <c r="U135" s="171"/>
      <c r="V135" s="171"/>
      <c r="W135" s="171"/>
      <c r="X135" s="171"/>
      <c r="Y135" s="171"/>
      <c r="Z135" s="171"/>
      <c r="AA135" s="171"/>
      <c r="AB135" s="171"/>
      <c r="AC135" s="171"/>
      <c r="AD135" s="171"/>
      <c r="AE135" s="171"/>
      <c r="AF135" s="171"/>
      <c r="AG135" s="171"/>
      <c r="AH135" s="171"/>
      <c r="AL135" s="171"/>
      <c r="AM135" s="171"/>
      <c r="AN135" s="171"/>
      <c r="AO135" s="171"/>
      <c r="AP135" s="171"/>
      <c r="AQ135" s="171"/>
      <c r="AR135" s="171"/>
      <c r="AS135" s="171"/>
    </row>
    <row r="136" spans="20:45" x14ac:dyDescent="0.25">
      <c r="T136" s="171"/>
      <c r="U136" s="171"/>
      <c r="V136" s="171"/>
      <c r="W136" s="171"/>
      <c r="X136" s="171"/>
      <c r="Y136" s="171"/>
      <c r="Z136" s="171"/>
      <c r="AA136" s="171"/>
      <c r="AB136" s="171"/>
      <c r="AC136" s="171"/>
      <c r="AD136" s="171"/>
      <c r="AE136" s="171"/>
      <c r="AF136" s="171"/>
      <c r="AG136" s="171"/>
      <c r="AH136" s="171"/>
      <c r="AL136" s="171"/>
      <c r="AM136" s="171"/>
      <c r="AN136" s="171"/>
      <c r="AO136" s="171"/>
      <c r="AP136" s="171"/>
      <c r="AQ136" s="171"/>
      <c r="AR136" s="171"/>
      <c r="AS136" s="171"/>
    </row>
    <row r="137" spans="20:45" x14ac:dyDescent="0.25">
      <c r="T137" s="171"/>
      <c r="U137" s="171"/>
      <c r="V137" s="171"/>
      <c r="W137" s="171"/>
      <c r="X137" s="171"/>
      <c r="Y137" s="171"/>
      <c r="Z137" s="171"/>
      <c r="AA137" s="171"/>
      <c r="AB137" s="171"/>
      <c r="AC137" s="171"/>
      <c r="AD137" s="171"/>
      <c r="AE137" s="171"/>
      <c r="AF137" s="171"/>
      <c r="AG137" s="171"/>
      <c r="AH137" s="171"/>
      <c r="AL137" s="171"/>
      <c r="AM137" s="171"/>
      <c r="AN137" s="171"/>
      <c r="AO137" s="171"/>
      <c r="AP137" s="171"/>
      <c r="AQ137" s="171"/>
      <c r="AR137" s="171"/>
      <c r="AS137" s="171"/>
    </row>
    <row r="138" spans="20:45" x14ac:dyDescent="0.25">
      <c r="T138" s="171"/>
      <c r="U138" s="171"/>
      <c r="V138" s="171"/>
      <c r="W138" s="171"/>
      <c r="X138" s="171"/>
      <c r="Y138" s="171"/>
      <c r="Z138" s="171"/>
      <c r="AA138" s="171"/>
      <c r="AB138" s="171"/>
      <c r="AC138" s="171"/>
      <c r="AD138" s="171"/>
      <c r="AE138" s="171"/>
      <c r="AF138" s="171"/>
      <c r="AG138" s="171"/>
      <c r="AH138" s="171"/>
      <c r="AL138" s="171"/>
      <c r="AM138" s="171"/>
      <c r="AN138" s="171"/>
      <c r="AO138" s="171"/>
      <c r="AP138" s="171"/>
      <c r="AQ138" s="171"/>
      <c r="AR138" s="171"/>
      <c r="AS138" s="171"/>
    </row>
    <row r="139" spans="20:45" x14ac:dyDescent="0.25">
      <c r="T139" s="171"/>
      <c r="U139" s="171"/>
      <c r="V139" s="171"/>
      <c r="W139" s="171"/>
      <c r="X139" s="171"/>
      <c r="Y139" s="171"/>
      <c r="Z139" s="171"/>
      <c r="AA139" s="171"/>
      <c r="AB139" s="171"/>
      <c r="AC139" s="171"/>
      <c r="AD139" s="171"/>
      <c r="AE139" s="171"/>
      <c r="AF139" s="171"/>
      <c r="AG139" s="171"/>
      <c r="AH139" s="171"/>
      <c r="AL139" s="171"/>
      <c r="AM139" s="171"/>
      <c r="AN139" s="171"/>
      <c r="AO139" s="171"/>
      <c r="AP139" s="171"/>
      <c r="AQ139" s="171"/>
      <c r="AR139" s="171"/>
      <c r="AS139" s="171"/>
    </row>
    <row r="140" spans="20:45" x14ac:dyDescent="0.25">
      <c r="T140" s="171"/>
      <c r="U140" s="171"/>
      <c r="V140" s="171"/>
      <c r="W140" s="171"/>
      <c r="X140" s="171"/>
      <c r="Y140" s="171"/>
      <c r="Z140" s="171"/>
      <c r="AA140" s="171"/>
      <c r="AB140" s="171"/>
      <c r="AC140" s="171"/>
      <c r="AD140" s="171"/>
      <c r="AE140" s="171"/>
      <c r="AF140" s="171"/>
      <c r="AG140" s="171"/>
      <c r="AH140" s="171"/>
      <c r="AL140" s="171"/>
      <c r="AM140" s="171"/>
      <c r="AN140" s="171"/>
      <c r="AO140" s="171"/>
      <c r="AP140" s="171"/>
      <c r="AQ140" s="171"/>
      <c r="AR140" s="171"/>
      <c r="AS140" s="171"/>
    </row>
  </sheetData>
  <mergeCells count="1">
    <mergeCell ref="A4:C4"/>
  </mergeCells>
  <conditionalFormatting sqref="B22 B24 B26 B28 B30 B32 B34 B36 B38 B40 B42 B44 B46 B48 B50 B52">
    <cfRule type="cellIs" dxfId="67" priority="13" stopIfTrue="1" operator="equal">
      <formula>"QA"</formula>
    </cfRule>
    <cfRule type="cellIs" dxfId="66" priority="14" stopIfTrue="1" operator="equal">
      <formula>"DA"</formula>
    </cfRule>
  </conditionalFormatting>
  <conditionalFormatting sqref="E7 E21">
    <cfRule type="expression" dxfId="65" priority="16" stopIfTrue="1">
      <formula>$E7&lt;5</formula>
    </cfRule>
  </conditionalFormatting>
  <conditionalFormatting sqref="E22 E24 E26 E28 E30 E32 E34 E36 E38 E40 E42 E44 E46 E48 E50 E52">
    <cfRule type="expression" dxfId="64" priority="8" stopIfTrue="1">
      <formula>AND($E22&lt;9,$C22&gt;0)</formula>
    </cfRule>
  </conditionalFormatting>
  <conditionalFormatting sqref="F7 F9 F11 F13 F15 F17 F19">
    <cfRule type="cellIs" dxfId="63" priority="17" stopIfTrue="1" operator="equal">
      <formula>"Bye"</formula>
    </cfRule>
  </conditionalFormatting>
  <conditionalFormatting sqref="F21:F22 F24 F26 F28 F30 F32 F34 F36 F38 F40 F42 F44 F46 F48 F50">
    <cfRule type="cellIs" dxfId="62" priority="9" stopIfTrue="1" operator="equal">
      <formula>"Bye"</formula>
    </cfRule>
  </conditionalFormatting>
  <conditionalFormatting sqref="F22 F24 F26 F28 F30 F32 F34 F36 F38 F40 F42 F44 F46 F48 F50">
    <cfRule type="expression" dxfId="61" priority="10" stopIfTrue="1">
      <formula>AND($E22&lt;9,$C22&gt;0)</formula>
    </cfRule>
  </conditionalFormatting>
  <conditionalFormatting sqref="H7 H9 H11 H13 H15 H17 H19 H21 G22:I22 G24:I24 G26:I26 G28:I28 G30:I30 G32:I32 G34:I34 G36:I36 G38:I38 G40:I40 G42:I42 G44:I44 G46:I46 G48:I48 G50:I50">
    <cfRule type="expression" dxfId="60" priority="4" stopIfTrue="1">
      <formula>AND($E7&lt;9,$C7&gt;0)</formula>
    </cfRule>
  </conditionalFormatting>
  <conditionalFormatting sqref="I8 K10 I12 M14 I16 K18 I20 I23 K25 I27 M29 I31 K33 I35 I39 K41 I43 M45 I47 K49 I51">
    <cfRule type="expression" dxfId="59" priority="5" stopIfTrue="1">
      <formula>AND($O$1="CU",I8="Umpire")</formula>
    </cfRule>
    <cfRule type="expression" dxfId="58" priority="6" stopIfTrue="1">
      <formula>AND($O$1="CU",I8&lt;&gt;"Umpire",J8&lt;&gt;"")</formula>
    </cfRule>
    <cfRule type="expression" dxfId="57" priority="7" stopIfTrue="1">
      <formula>AND($O$1="CU",I8&lt;&gt;"Umpire")</formula>
    </cfRule>
  </conditionalFormatting>
  <conditionalFormatting sqref="J8 L10 J12 N14 J16 L18 J20 R62">
    <cfRule type="expression" dxfId="56" priority="15" stopIfTrue="1">
      <formula>$O$1="CU"</formula>
    </cfRule>
  </conditionalFormatting>
  <conditionalFormatting sqref="K8 M10 K12 O14 K16 M18 K20 K23 M25 K27 O29 K31 M33 K35 K39 M41 K43 O45 K47 M49 K51">
    <cfRule type="expression" dxfId="55" priority="11" stopIfTrue="1">
      <formula>J8="as"</formula>
    </cfRule>
    <cfRule type="expression" dxfId="54" priority="12" stopIfTrue="1">
      <formula>J8="bs"</formula>
    </cfRule>
  </conditionalFormatting>
  <conditionalFormatting sqref="O16">
    <cfRule type="expression" dxfId="53" priority="1" stopIfTrue="1">
      <formula>AND($O$1="CU",O16="Umpire")</formula>
    </cfRule>
    <cfRule type="expression" dxfId="52" priority="2" stopIfTrue="1">
      <formula>AND($O$1="CU",O16&lt;&gt;"Umpire",P16&lt;&gt;"")</formula>
    </cfRule>
    <cfRule type="expression" dxfId="51" priority="3" stopIfTrue="1">
      <formula>AND($O$1="CU",O16&lt;&gt;"Umpire")</formula>
    </cfRule>
  </conditionalFormatting>
  <printOptions horizontalCentered="1" verticalCentered="1"/>
  <pageMargins left="0" right="0" top="0.98425196850393704" bottom="0.98425196850393704" header="0.51181102362204722" footer="0.51181102362204722"/>
  <pageSetup paperSize="9" scale="95" orientation="portrait"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026" r:id="rId5" name="Button 2">
              <controlPr defaultSize="0" print="0" autoFill="0" autoPict="0" macro="[1]!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FD68EAE7-88AE-4DE9-B77F-2A27069B7DE2}">
          <x14:formula1>
            <xm:f>$U$7:$U$16</xm:f>
          </x14:formula1>
          <xm:sqref>I23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I39 JE39 TA39 ACW39 AMS39 AWO39 BGK39 BQG39 CAC39 CJY39 CTU39 DDQ39 DNM39 DXI39 EHE39 ERA39 FAW39 FKS39 FUO39 GEK39 GOG39 GYC39 HHY39 HRU39 IBQ39 ILM39 IVI39 JFE39 JPA39 JYW39 KIS39 KSO39 LCK39 LMG39 LWC39 MFY39 MPU39 MZQ39 NJM39 NTI39 ODE39 ONA39 OWW39 PGS39 PQO39 QAK39 QKG39 QUC39 RDY39 RNU39 RXQ39 SHM39 SRI39 TBE39 TLA39 TUW39 UES39 UOO39 UYK39 VIG39 VSC39 WBY39 WLU39 WVQ39 I65575 JE65575 TA65575 ACW65575 AMS65575 AWO65575 BGK65575 BQG65575 CAC65575 CJY65575 CTU65575 DDQ65575 DNM65575 DXI65575 EHE65575 ERA65575 FAW65575 FKS65575 FUO65575 GEK65575 GOG65575 GYC65575 HHY65575 HRU65575 IBQ65575 ILM65575 IVI65575 JFE65575 JPA65575 JYW65575 KIS65575 KSO65575 LCK65575 LMG65575 LWC65575 MFY65575 MPU65575 MZQ65575 NJM65575 NTI65575 ODE65575 ONA65575 OWW65575 PGS65575 PQO65575 QAK65575 QKG65575 QUC65575 RDY65575 RNU65575 RXQ65575 SHM65575 SRI65575 TBE65575 TLA65575 TUW65575 UES65575 UOO65575 UYK65575 VIG65575 VSC65575 WBY65575 WLU65575 WVQ65575 I131111 JE131111 TA131111 ACW131111 AMS131111 AWO131111 BGK131111 BQG131111 CAC131111 CJY131111 CTU131111 DDQ131111 DNM131111 DXI131111 EHE131111 ERA131111 FAW131111 FKS131111 FUO131111 GEK131111 GOG131111 GYC131111 HHY131111 HRU131111 IBQ131111 ILM131111 IVI131111 JFE131111 JPA131111 JYW131111 KIS131111 KSO131111 LCK131111 LMG131111 LWC131111 MFY131111 MPU131111 MZQ131111 NJM131111 NTI131111 ODE131111 ONA131111 OWW131111 PGS131111 PQO131111 QAK131111 QKG131111 QUC131111 RDY131111 RNU131111 RXQ131111 SHM131111 SRI131111 TBE131111 TLA131111 TUW131111 UES131111 UOO131111 UYK131111 VIG131111 VSC131111 WBY131111 WLU131111 WVQ131111 I196647 JE196647 TA196647 ACW196647 AMS196647 AWO196647 BGK196647 BQG196647 CAC196647 CJY196647 CTU196647 DDQ196647 DNM196647 DXI196647 EHE196647 ERA196647 FAW196647 FKS196647 FUO196647 GEK196647 GOG196647 GYC196647 HHY196647 HRU196647 IBQ196647 ILM196647 IVI196647 JFE196647 JPA196647 JYW196647 KIS196647 KSO196647 LCK196647 LMG196647 LWC196647 MFY196647 MPU196647 MZQ196647 NJM196647 NTI196647 ODE196647 ONA196647 OWW196647 PGS196647 PQO196647 QAK196647 QKG196647 QUC196647 RDY196647 RNU196647 RXQ196647 SHM196647 SRI196647 TBE196647 TLA196647 TUW196647 UES196647 UOO196647 UYK196647 VIG196647 VSC196647 WBY196647 WLU196647 WVQ196647 I262183 JE262183 TA262183 ACW262183 AMS262183 AWO262183 BGK262183 BQG262183 CAC262183 CJY262183 CTU262183 DDQ262183 DNM262183 DXI262183 EHE262183 ERA262183 FAW262183 FKS262183 FUO262183 GEK262183 GOG262183 GYC262183 HHY262183 HRU262183 IBQ262183 ILM262183 IVI262183 JFE262183 JPA262183 JYW262183 KIS262183 KSO262183 LCK262183 LMG262183 LWC262183 MFY262183 MPU262183 MZQ262183 NJM262183 NTI262183 ODE262183 ONA262183 OWW262183 PGS262183 PQO262183 QAK262183 QKG262183 QUC262183 RDY262183 RNU262183 RXQ262183 SHM262183 SRI262183 TBE262183 TLA262183 TUW262183 UES262183 UOO262183 UYK262183 VIG262183 VSC262183 WBY262183 WLU262183 WVQ262183 I327719 JE327719 TA327719 ACW327719 AMS327719 AWO327719 BGK327719 BQG327719 CAC327719 CJY327719 CTU327719 DDQ327719 DNM327719 DXI327719 EHE327719 ERA327719 FAW327719 FKS327719 FUO327719 GEK327719 GOG327719 GYC327719 HHY327719 HRU327719 IBQ327719 ILM327719 IVI327719 JFE327719 JPA327719 JYW327719 KIS327719 KSO327719 LCK327719 LMG327719 LWC327719 MFY327719 MPU327719 MZQ327719 NJM327719 NTI327719 ODE327719 ONA327719 OWW327719 PGS327719 PQO327719 QAK327719 QKG327719 QUC327719 RDY327719 RNU327719 RXQ327719 SHM327719 SRI327719 TBE327719 TLA327719 TUW327719 UES327719 UOO327719 UYK327719 VIG327719 VSC327719 WBY327719 WLU327719 WVQ327719 I393255 JE393255 TA393255 ACW393255 AMS393255 AWO393255 BGK393255 BQG393255 CAC393255 CJY393255 CTU393255 DDQ393255 DNM393255 DXI393255 EHE393255 ERA393255 FAW393255 FKS393255 FUO393255 GEK393255 GOG393255 GYC393255 HHY393255 HRU393255 IBQ393255 ILM393255 IVI393255 JFE393255 JPA393255 JYW393255 KIS393255 KSO393255 LCK393255 LMG393255 LWC393255 MFY393255 MPU393255 MZQ393255 NJM393255 NTI393255 ODE393255 ONA393255 OWW393255 PGS393255 PQO393255 QAK393255 QKG393255 QUC393255 RDY393255 RNU393255 RXQ393255 SHM393255 SRI393255 TBE393255 TLA393255 TUW393255 UES393255 UOO393255 UYK393255 VIG393255 VSC393255 WBY393255 WLU393255 WVQ393255 I458791 JE458791 TA458791 ACW458791 AMS458791 AWO458791 BGK458791 BQG458791 CAC458791 CJY458791 CTU458791 DDQ458791 DNM458791 DXI458791 EHE458791 ERA458791 FAW458791 FKS458791 FUO458791 GEK458791 GOG458791 GYC458791 HHY458791 HRU458791 IBQ458791 ILM458791 IVI458791 JFE458791 JPA458791 JYW458791 KIS458791 KSO458791 LCK458791 LMG458791 LWC458791 MFY458791 MPU458791 MZQ458791 NJM458791 NTI458791 ODE458791 ONA458791 OWW458791 PGS458791 PQO458791 QAK458791 QKG458791 QUC458791 RDY458791 RNU458791 RXQ458791 SHM458791 SRI458791 TBE458791 TLA458791 TUW458791 UES458791 UOO458791 UYK458791 VIG458791 VSC458791 WBY458791 WLU458791 WVQ458791 I524327 JE524327 TA524327 ACW524327 AMS524327 AWO524327 BGK524327 BQG524327 CAC524327 CJY524327 CTU524327 DDQ524327 DNM524327 DXI524327 EHE524327 ERA524327 FAW524327 FKS524327 FUO524327 GEK524327 GOG524327 GYC524327 HHY524327 HRU524327 IBQ524327 ILM524327 IVI524327 JFE524327 JPA524327 JYW524327 KIS524327 KSO524327 LCK524327 LMG524327 LWC524327 MFY524327 MPU524327 MZQ524327 NJM524327 NTI524327 ODE524327 ONA524327 OWW524327 PGS524327 PQO524327 QAK524327 QKG524327 QUC524327 RDY524327 RNU524327 RXQ524327 SHM524327 SRI524327 TBE524327 TLA524327 TUW524327 UES524327 UOO524327 UYK524327 VIG524327 VSC524327 WBY524327 WLU524327 WVQ524327 I589863 JE589863 TA589863 ACW589863 AMS589863 AWO589863 BGK589863 BQG589863 CAC589863 CJY589863 CTU589863 DDQ589863 DNM589863 DXI589863 EHE589863 ERA589863 FAW589863 FKS589863 FUO589863 GEK589863 GOG589863 GYC589863 HHY589863 HRU589863 IBQ589863 ILM589863 IVI589863 JFE589863 JPA589863 JYW589863 KIS589863 KSO589863 LCK589863 LMG589863 LWC589863 MFY589863 MPU589863 MZQ589863 NJM589863 NTI589863 ODE589863 ONA589863 OWW589863 PGS589863 PQO589863 QAK589863 QKG589863 QUC589863 RDY589863 RNU589863 RXQ589863 SHM589863 SRI589863 TBE589863 TLA589863 TUW589863 UES589863 UOO589863 UYK589863 VIG589863 VSC589863 WBY589863 WLU589863 WVQ589863 I655399 JE655399 TA655399 ACW655399 AMS655399 AWO655399 BGK655399 BQG655399 CAC655399 CJY655399 CTU655399 DDQ655399 DNM655399 DXI655399 EHE655399 ERA655399 FAW655399 FKS655399 FUO655399 GEK655399 GOG655399 GYC655399 HHY655399 HRU655399 IBQ655399 ILM655399 IVI655399 JFE655399 JPA655399 JYW655399 KIS655399 KSO655399 LCK655399 LMG655399 LWC655399 MFY655399 MPU655399 MZQ655399 NJM655399 NTI655399 ODE655399 ONA655399 OWW655399 PGS655399 PQO655399 QAK655399 QKG655399 QUC655399 RDY655399 RNU655399 RXQ655399 SHM655399 SRI655399 TBE655399 TLA655399 TUW655399 UES655399 UOO655399 UYK655399 VIG655399 VSC655399 WBY655399 WLU655399 WVQ655399 I720935 JE720935 TA720935 ACW720935 AMS720935 AWO720935 BGK720935 BQG720935 CAC720935 CJY720935 CTU720935 DDQ720935 DNM720935 DXI720935 EHE720935 ERA720935 FAW720935 FKS720935 FUO720935 GEK720935 GOG720935 GYC720935 HHY720935 HRU720935 IBQ720935 ILM720935 IVI720935 JFE720935 JPA720935 JYW720935 KIS720935 KSO720935 LCK720935 LMG720935 LWC720935 MFY720935 MPU720935 MZQ720935 NJM720935 NTI720935 ODE720935 ONA720935 OWW720935 PGS720935 PQO720935 QAK720935 QKG720935 QUC720935 RDY720935 RNU720935 RXQ720935 SHM720935 SRI720935 TBE720935 TLA720935 TUW720935 UES720935 UOO720935 UYK720935 VIG720935 VSC720935 WBY720935 WLU720935 WVQ720935 I786471 JE786471 TA786471 ACW786471 AMS786471 AWO786471 BGK786471 BQG786471 CAC786471 CJY786471 CTU786471 DDQ786471 DNM786471 DXI786471 EHE786471 ERA786471 FAW786471 FKS786471 FUO786471 GEK786471 GOG786471 GYC786471 HHY786471 HRU786471 IBQ786471 ILM786471 IVI786471 JFE786471 JPA786471 JYW786471 KIS786471 KSO786471 LCK786471 LMG786471 LWC786471 MFY786471 MPU786471 MZQ786471 NJM786471 NTI786471 ODE786471 ONA786471 OWW786471 PGS786471 PQO786471 QAK786471 QKG786471 QUC786471 RDY786471 RNU786471 RXQ786471 SHM786471 SRI786471 TBE786471 TLA786471 TUW786471 UES786471 UOO786471 UYK786471 VIG786471 VSC786471 WBY786471 WLU786471 WVQ786471 I852007 JE852007 TA852007 ACW852007 AMS852007 AWO852007 BGK852007 BQG852007 CAC852007 CJY852007 CTU852007 DDQ852007 DNM852007 DXI852007 EHE852007 ERA852007 FAW852007 FKS852007 FUO852007 GEK852007 GOG852007 GYC852007 HHY852007 HRU852007 IBQ852007 ILM852007 IVI852007 JFE852007 JPA852007 JYW852007 KIS852007 KSO852007 LCK852007 LMG852007 LWC852007 MFY852007 MPU852007 MZQ852007 NJM852007 NTI852007 ODE852007 ONA852007 OWW852007 PGS852007 PQO852007 QAK852007 QKG852007 QUC852007 RDY852007 RNU852007 RXQ852007 SHM852007 SRI852007 TBE852007 TLA852007 TUW852007 UES852007 UOO852007 UYK852007 VIG852007 VSC852007 WBY852007 WLU852007 WVQ852007 I917543 JE917543 TA917543 ACW917543 AMS917543 AWO917543 BGK917543 BQG917543 CAC917543 CJY917543 CTU917543 DDQ917543 DNM917543 DXI917543 EHE917543 ERA917543 FAW917543 FKS917543 FUO917543 GEK917543 GOG917543 GYC917543 HHY917543 HRU917543 IBQ917543 ILM917543 IVI917543 JFE917543 JPA917543 JYW917543 KIS917543 KSO917543 LCK917543 LMG917543 LWC917543 MFY917543 MPU917543 MZQ917543 NJM917543 NTI917543 ODE917543 ONA917543 OWW917543 PGS917543 PQO917543 QAK917543 QKG917543 QUC917543 RDY917543 RNU917543 RXQ917543 SHM917543 SRI917543 TBE917543 TLA917543 TUW917543 UES917543 UOO917543 UYK917543 VIG917543 VSC917543 WBY917543 WLU917543 WVQ917543 I983079 JE983079 TA983079 ACW983079 AMS983079 AWO983079 BGK983079 BQG983079 CAC983079 CJY983079 CTU983079 DDQ983079 DNM983079 DXI983079 EHE983079 ERA983079 FAW983079 FKS983079 FUO983079 GEK983079 GOG983079 GYC983079 HHY983079 HRU983079 IBQ983079 ILM983079 IVI983079 JFE983079 JPA983079 JYW983079 KIS983079 KSO983079 LCK983079 LMG983079 LWC983079 MFY983079 MPU983079 MZQ983079 NJM983079 NTI983079 ODE983079 ONA983079 OWW983079 PGS983079 PQO983079 QAK983079 QKG983079 QUC983079 RDY983079 RNU983079 RXQ983079 SHM983079 SRI983079 TBE983079 TLA983079 TUW983079 UES983079 UOO983079 UYK983079 VIG983079 VSC983079 WBY983079 WLU983079 WVQ983079 I27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I65563 JE65563 TA65563 ACW65563 AMS65563 AWO65563 BGK65563 BQG65563 CAC65563 CJY65563 CTU65563 DDQ65563 DNM65563 DXI65563 EHE65563 ERA65563 FAW65563 FKS65563 FUO65563 GEK65563 GOG65563 GYC65563 HHY65563 HRU65563 IBQ65563 ILM65563 IVI65563 JFE65563 JPA65563 JYW65563 KIS65563 KSO65563 LCK65563 LMG65563 LWC65563 MFY65563 MPU65563 MZQ65563 NJM65563 NTI65563 ODE65563 ONA65563 OWW65563 PGS65563 PQO65563 QAK65563 QKG65563 QUC65563 RDY65563 RNU65563 RXQ65563 SHM65563 SRI65563 TBE65563 TLA65563 TUW65563 UES65563 UOO65563 UYK65563 VIG65563 VSC65563 WBY65563 WLU65563 WVQ65563 I131099 JE131099 TA131099 ACW131099 AMS131099 AWO131099 BGK131099 BQG131099 CAC131099 CJY131099 CTU131099 DDQ131099 DNM131099 DXI131099 EHE131099 ERA131099 FAW131099 FKS131099 FUO131099 GEK131099 GOG131099 GYC131099 HHY131099 HRU131099 IBQ131099 ILM131099 IVI131099 JFE131099 JPA131099 JYW131099 KIS131099 KSO131099 LCK131099 LMG131099 LWC131099 MFY131099 MPU131099 MZQ131099 NJM131099 NTI131099 ODE131099 ONA131099 OWW131099 PGS131099 PQO131099 QAK131099 QKG131099 QUC131099 RDY131099 RNU131099 RXQ131099 SHM131099 SRI131099 TBE131099 TLA131099 TUW131099 UES131099 UOO131099 UYK131099 VIG131099 VSC131099 WBY131099 WLU131099 WVQ131099 I196635 JE196635 TA196635 ACW196635 AMS196635 AWO196635 BGK196635 BQG196635 CAC196635 CJY196635 CTU196635 DDQ196635 DNM196635 DXI196635 EHE196635 ERA196635 FAW196635 FKS196635 FUO196635 GEK196635 GOG196635 GYC196635 HHY196635 HRU196635 IBQ196635 ILM196635 IVI196635 JFE196635 JPA196635 JYW196635 KIS196635 KSO196635 LCK196635 LMG196635 LWC196635 MFY196635 MPU196635 MZQ196635 NJM196635 NTI196635 ODE196635 ONA196635 OWW196635 PGS196635 PQO196635 QAK196635 QKG196635 QUC196635 RDY196635 RNU196635 RXQ196635 SHM196635 SRI196635 TBE196635 TLA196635 TUW196635 UES196635 UOO196635 UYK196635 VIG196635 VSC196635 WBY196635 WLU196635 WVQ196635 I262171 JE262171 TA262171 ACW262171 AMS262171 AWO262171 BGK262171 BQG262171 CAC262171 CJY262171 CTU262171 DDQ262171 DNM262171 DXI262171 EHE262171 ERA262171 FAW262171 FKS262171 FUO262171 GEK262171 GOG262171 GYC262171 HHY262171 HRU262171 IBQ262171 ILM262171 IVI262171 JFE262171 JPA262171 JYW262171 KIS262171 KSO262171 LCK262171 LMG262171 LWC262171 MFY262171 MPU262171 MZQ262171 NJM262171 NTI262171 ODE262171 ONA262171 OWW262171 PGS262171 PQO262171 QAK262171 QKG262171 QUC262171 RDY262171 RNU262171 RXQ262171 SHM262171 SRI262171 TBE262171 TLA262171 TUW262171 UES262171 UOO262171 UYK262171 VIG262171 VSC262171 WBY262171 WLU262171 WVQ262171 I327707 JE327707 TA327707 ACW327707 AMS327707 AWO327707 BGK327707 BQG327707 CAC327707 CJY327707 CTU327707 DDQ327707 DNM327707 DXI327707 EHE327707 ERA327707 FAW327707 FKS327707 FUO327707 GEK327707 GOG327707 GYC327707 HHY327707 HRU327707 IBQ327707 ILM327707 IVI327707 JFE327707 JPA327707 JYW327707 KIS327707 KSO327707 LCK327707 LMG327707 LWC327707 MFY327707 MPU327707 MZQ327707 NJM327707 NTI327707 ODE327707 ONA327707 OWW327707 PGS327707 PQO327707 QAK327707 QKG327707 QUC327707 RDY327707 RNU327707 RXQ327707 SHM327707 SRI327707 TBE327707 TLA327707 TUW327707 UES327707 UOO327707 UYK327707 VIG327707 VSC327707 WBY327707 WLU327707 WVQ327707 I393243 JE393243 TA393243 ACW393243 AMS393243 AWO393243 BGK393243 BQG393243 CAC393243 CJY393243 CTU393243 DDQ393243 DNM393243 DXI393243 EHE393243 ERA393243 FAW393243 FKS393243 FUO393243 GEK393243 GOG393243 GYC393243 HHY393243 HRU393243 IBQ393243 ILM393243 IVI393243 JFE393243 JPA393243 JYW393243 KIS393243 KSO393243 LCK393243 LMG393243 LWC393243 MFY393243 MPU393243 MZQ393243 NJM393243 NTI393243 ODE393243 ONA393243 OWW393243 PGS393243 PQO393243 QAK393243 QKG393243 QUC393243 RDY393243 RNU393243 RXQ393243 SHM393243 SRI393243 TBE393243 TLA393243 TUW393243 UES393243 UOO393243 UYK393243 VIG393243 VSC393243 WBY393243 WLU393243 WVQ393243 I458779 JE458779 TA458779 ACW458779 AMS458779 AWO458779 BGK458779 BQG458779 CAC458779 CJY458779 CTU458779 DDQ458779 DNM458779 DXI458779 EHE458779 ERA458779 FAW458779 FKS458779 FUO458779 GEK458779 GOG458779 GYC458779 HHY458779 HRU458779 IBQ458779 ILM458779 IVI458779 JFE458779 JPA458779 JYW458779 KIS458779 KSO458779 LCK458779 LMG458779 LWC458779 MFY458779 MPU458779 MZQ458779 NJM458779 NTI458779 ODE458779 ONA458779 OWW458779 PGS458779 PQO458779 QAK458779 QKG458779 QUC458779 RDY458779 RNU458779 RXQ458779 SHM458779 SRI458779 TBE458779 TLA458779 TUW458779 UES458779 UOO458779 UYK458779 VIG458779 VSC458779 WBY458779 WLU458779 WVQ458779 I524315 JE524315 TA524315 ACW524315 AMS524315 AWO524315 BGK524315 BQG524315 CAC524315 CJY524315 CTU524315 DDQ524315 DNM524315 DXI524315 EHE524315 ERA524315 FAW524315 FKS524315 FUO524315 GEK524315 GOG524315 GYC524315 HHY524315 HRU524315 IBQ524315 ILM524315 IVI524315 JFE524315 JPA524315 JYW524315 KIS524315 KSO524315 LCK524315 LMG524315 LWC524315 MFY524315 MPU524315 MZQ524315 NJM524315 NTI524315 ODE524315 ONA524315 OWW524315 PGS524315 PQO524315 QAK524315 QKG524315 QUC524315 RDY524315 RNU524315 RXQ524315 SHM524315 SRI524315 TBE524315 TLA524315 TUW524315 UES524315 UOO524315 UYK524315 VIG524315 VSC524315 WBY524315 WLU524315 WVQ524315 I589851 JE589851 TA589851 ACW589851 AMS589851 AWO589851 BGK589851 BQG589851 CAC589851 CJY589851 CTU589851 DDQ589851 DNM589851 DXI589851 EHE589851 ERA589851 FAW589851 FKS589851 FUO589851 GEK589851 GOG589851 GYC589851 HHY589851 HRU589851 IBQ589851 ILM589851 IVI589851 JFE589851 JPA589851 JYW589851 KIS589851 KSO589851 LCK589851 LMG589851 LWC589851 MFY589851 MPU589851 MZQ589851 NJM589851 NTI589851 ODE589851 ONA589851 OWW589851 PGS589851 PQO589851 QAK589851 QKG589851 QUC589851 RDY589851 RNU589851 RXQ589851 SHM589851 SRI589851 TBE589851 TLA589851 TUW589851 UES589851 UOO589851 UYK589851 VIG589851 VSC589851 WBY589851 WLU589851 WVQ589851 I655387 JE655387 TA655387 ACW655387 AMS655387 AWO655387 BGK655387 BQG655387 CAC655387 CJY655387 CTU655387 DDQ655387 DNM655387 DXI655387 EHE655387 ERA655387 FAW655387 FKS655387 FUO655387 GEK655387 GOG655387 GYC655387 HHY655387 HRU655387 IBQ655387 ILM655387 IVI655387 JFE655387 JPA655387 JYW655387 KIS655387 KSO655387 LCK655387 LMG655387 LWC655387 MFY655387 MPU655387 MZQ655387 NJM655387 NTI655387 ODE655387 ONA655387 OWW655387 PGS655387 PQO655387 QAK655387 QKG655387 QUC655387 RDY655387 RNU655387 RXQ655387 SHM655387 SRI655387 TBE655387 TLA655387 TUW655387 UES655387 UOO655387 UYK655387 VIG655387 VSC655387 WBY655387 WLU655387 WVQ655387 I720923 JE720923 TA720923 ACW720923 AMS720923 AWO720923 BGK720923 BQG720923 CAC720923 CJY720923 CTU720923 DDQ720923 DNM720923 DXI720923 EHE720923 ERA720923 FAW720923 FKS720923 FUO720923 GEK720923 GOG720923 GYC720923 HHY720923 HRU720923 IBQ720923 ILM720923 IVI720923 JFE720923 JPA720923 JYW720923 KIS720923 KSO720923 LCK720923 LMG720923 LWC720923 MFY720923 MPU720923 MZQ720923 NJM720923 NTI720923 ODE720923 ONA720923 OWW720923 PGS720923 PQO720923 QAK720923 QKG720923 QUC720923 RDY720923 RNU720923 RXQ720923 SHM720923 SRI720923 TBE720923 TLA720923 TUW720923 UES720923 UOO720923 UYK720923 VIG720923 VSC720923 WBY720923 WLU720923 WVQ720923 I786459 JE786459 TA786459 ACW786459 AMS786459 AWO786459 BGK786459 BQG786459 CAC786459 CJY786459 CTU786459 DDQ786459 DNM786459 DXI786459 EHE786459 ERA786459 FAW786459 FKS786459 FUO786459 GEK786459 GOG786459 GYC786459 HHY786459 HRU786459 IBQ786459 ILM786459 IVI786459 JFE786459 JPA786459 JYW786459 KIS786459 KSO786459 LCK786459 LMG786459 LWC786459 MFY786459 MPU786459 MZQ786459 NJM786459 NTI786459 ODE786459 ONA786459 OWW786459 PGS786459 PQO786459 QAK786459 QKG786459 QUC786459 RDY786459 RNU786459 RXQ786459 SHM786459 SRI786459 TBE786459 TLA786459 TUW786459 UES786459 UOO786459 UYK786459 VIG786459 VSC786459 WBY786459 WLU786459 WVQ786459 I851995 JE851995 TA851995 ACW851995 AMS851995 AWO851995 BGK851995 BQG851995 CAC851995 CJY851995 CTU851995 DDQ851995 DNM851995 DXI851995 EHE851995 ERA851995 FAW851995 FKS851995 FUO851995 GEK851995 GOG851995 GYC851995 HHY851995 HRU851995 IBQ851995 ILM851995 IVI851995 JFE851995 JPA851995 JYW851995 KIS851995 KSO851995 LCK851995 LMG851995 LWC851995 MFY851995 MPU851995 MZQ851995 NJM851995 NTI851995 ODE851995 ONA851995 OWW851995 PGS851995 PQO851995 QAK851995 QKG851995 QUC851995 RDY851995 RNU851995 RXQ851995 SHM851995 SRI851995 TBE851995 TLA851995 TUW851995 UES851995 UOO851995 UYK851995 VIG851995 VSC851995 WBY851995 WLU851995 WVQ851995 I917531 JE917531 TA917531 ACW917531 AMS917531 AWO917531 BGK917531 BQG917531 CAC917531 CJY917531 CTU917531 DDQ917531 DNM917531 DXI917531 EHE917531 ERA917531 FAW917531 FKS917531 FUO917531 GEK917531 GOG917531 GYC917531 HHY917531 HRU917531 IBQ917531 ILM917531 IVI917531 JFE917531 JPA917531 JYW917531 KIS917531 KSO917531 LCK917531 LMG917531 LWC917531 MFY917531 MPU917531 MZQ917531 NJM917531 NTI917531 ODE917531 ONA917531 OWW917531 PGS917531 PQO917531 QAK917531 QKG917531 QUC917531 RDY917531 RNU917531 RXQ917531 SHM917531 SRI917531 TBE917531 TLA917531 TUW917531 UES917531 UOO917531 UYK917531 VIG917531 VSC917531 WBY917531 WLU917531 WVQ917531 I983067 JE983067 TA983067 ACW983067 AMS983067 AWO983067 BGK983067 BQG983067 CAC983067 CJY983067 CTU983067 DDQ983067 DNM983067 DXI983067 EHE983067 ERA983067 FAW983067 FKS983067 FUO983067 GEK983067 GOG983067 GYC983067 HHY983067 HRU983067 IBQ983067 ILM983067 IVI983067 JFE983067 JPA983067 JYW983067 KIS983067 KSO983067 LCK983067 LMG983067 LWC983067 MFY983067 MPU983067 MZQ983067 NJM983067 NTI983067 ODE983067 ONA983067 OWW983067 PGS983067 PQO983067 QAK983067 QKG983067 QUC983067 RDY983067 RNU983067 RXQ983067 SHM983067 SRI983067 TBE983067 TLA983067 TUW983067 UES983067 UOO983067 UYK983067 VIG983067 VSC983067 WBY983067 WLU983067 WVQ983067 I35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I65571 JE65571 TA65571 ACW65571 AMS65571 AWO65571 BGK65571 BQG65571 CAC65571 CJY65571 CTU65571 DDQ65571 DNM65571 DXI65571 EHE65571 ERA65571 FAW65571 FKS65571 FUO65571 GEK65571 GOG65571 GYC65571 HHY65571 HRU65571 IBQ65571 ILM65571 IVI65571 JFE65571 JPA65571 JYW65571 KIS65571 KSO65571 LCK65571 LMG65571 LWC65571 MFY65571 MPU65571 MZQ65571 NJM65571 NTI65571 ODE65571 ONA65571 OWW65571 PGS65571 PQO65571 QAK65571 QKG65571 QUC65571 RDY65571 RNU65571 RXQ65571 SHM65571 SRI65571 TBE65571 TLA65571 TUW65571 UES65571 UOO65571 UYK65571 VIG65571 VSC65571 WBY65571 WLU65571 WVQ65571 I131107 JE131107 TA131107 ACW131107 AMS131107 AWO131107 BGK131107 BQG131107 CAC131107 CJY131107 CTU131107 DDQ131107 DNM131107 DXI131107 EHE131107 ERA131107 FAW131107 FKS131107 FUO131107 GEK131107 GOG131107 GYC131107 HHY131107 HRU131107 IBQ131107 ILM131107 IVI131107 JFE131107 JPA131107 JYW131107 KIS131107 KSO131107 LCK131107 LMG131107 LWC131107 MFY131107 MPU131107 MZQ131107 NJM131107 NTI131107 ODE131107 ONA131107 OWW131107 PGS131107 PQO131107 QAK131107 QKG131107 QUC131107 RDY131107 RNU131107 RXQ131107 SHM131107 SRI131107 TBE131107 TLA131107 TUW131107 UES131107 UOO131107 UYK131107 VIG131107 VSC131107 WBY131107 WLU131107 WVQ131107 I196643 JE196643 TA196643 ACW196643 AMS196643 AWO196643 BGK196643 BQG196643 CAC196643 CJY196643 CTU196643 DDQ196643 DNM196643 DXI196643 EHE196643 ERA196643 FAW196643 FKS196643 FUO196643 GEK196643 GOG196643 GYC196643 HHY196643 HRU196643 IBQ196643 ILM196643 IVI196643 JFE196643 JPA196643 JYW196643 KIS196643 KSO196643 LCK196643 LMG196643 LWC196643 MFY196643 MPU196643 MZQ196643 NJM196643 NTI196643 ODE196643 ONA196643 OWW196643 PGS196643 PQO196643 QAK196643 QKG196643 QUC196643 RDY196643 RNU196643 RXQ196643 SHM196643 SRI196643 TBE196643 TLA196643 TUW196643 UES196643 UOO196643 UYK196643 VIG196643 VSC196643 WBY196643 WLU196643 WVQ196643 I262179 JE262179 TA262179 ACW262179 AMS262179 AWO262179 BGK262179 BQG262179 CAC262179 CJY262179 CTU262179 DDQ262179 DNM262179 DXI262179 EHE262179 ERA262179 FAW262179 FKS262179 FUO262179 GEK262179 GOG262179 GYC262179 HHY262179 HRU262179 IBQ262179 ILM262179 IVI262179 JFE262179 JPA262179 JYW262179 KIS262179 KSO262179 LCK262179 LMG262179 LWC262179 MFY262179 MPU262179 MZQ262179 NJM262179 NTI262179 ODE262179 ONA262179 OWW262179 PGS262179 PQO262179 QAK262179 QKG262179 QUC262179 RDY262179 RNU262179 RXQ262179 SHM262179 SRI262179 TBE262179 TLA262179 TUW262179 UES262179 UOO262179 UYK262179 VIG262179 VSC262179 WBY262179 WLU262179 WVQ262179 I327715 JE327715 TA327715 ACW327715 AMS327715 AWO327715 BGK327715 BQG327715 CAC327715 CJY327715 CTU327715 DDQ327715 DNM327715 DXI327715 EHE327715 ERA327715 FAW327715 FKS327715 FUO327715 GEK327715 GOG327715 GYC327715 HHY327715 HRU327715 IBQ327715 ILM327715 IVI327715 JFE327715 JPA327715 JYW327715 KIS327715 KSO327715 LCK327715 LMG327715 LWC327715 MFY327715 MPU327715 MZQ327715 NJM327715 NTI327715 ODE327715 ONA327715 OWW327715 PGS327715 PQO327715 QAK327715 QKG327715 QUC327715 RDY327715 RNU327715 RXQ327715 SHM327715 SRI327715 TBE327715 TLA327715 TUW327715 UES327715 UOO327715 UYK327715 VIG327715 VSC327715 WBY327715 WLU327715 WVQ327715 I393251 JE393251 TA393251 ACW393251 AMS393251 AWO393251 BGK393251 BQG393251 CAC393251 CJY393251 CTU393251 DDQ393251 DNM393251 DXI393251 EHE393251 ERA393251 FAW393251 FKS393251 FUO393251 GEK393251 GOG393251 GYC393251 HHY393251 HRU393251 IBQ393251 ILM393251 IVI393251 JFE393251 JPA393251 JYW393251 KIS393251 KSO393251 LCK393251 LMG393251 LWC393251 MFY393251 MPU393251 MZQ393251 NJM393251 NTI393251 ODE393251 ONA393251 OWW393251 PGS393251 PQO393251 QAK393251 QKG393251 QUC393251 RDY393251 RNU393251 RXQ393251 SHM393251 SRI393251 TBE393251 TLA393251 TUW393251 UES393251 UOO393251 UYK393251 VIG393251 VSC393251 WBY393251 WLU393251 WVQ393251 I458787 JE458787 TA458787 ACW458787 AMS458787 AWO458787 BGK458787 BQG458787 CAC458787 CJY458787 CTU458787 DDQ458787 DNM458787 DXI458787 EHE458787 ERA458787 FAW458787 FKS458787 FUO458787 GEK458787 GOG458787 GYC458787 HHY458787 HRU458787 IBQ458787 ILM458787 IVI458787 JFE458787 JPA458787 JYW458787 KIS458787 KSO458787 LCK458787 LMG458787 LWC458787 MFY458787 MPU458787 MZQ458787 NJM458787 NTI458787 ODE458787 ONA458787 OWW458787 PGS458787 PQO458787 QAK458787 QKG458787 QUC458787 RDY458787 RNU458787 RXQ458787 SHM458787 SRI458787 TBE458787 TLA458787 TUW458787 UES458787 UOO458787 UYK458787 VIG458787 VSC458787 WBY458787 WLU458787 WVQ458787 I524323 JE524323 TA524323 ACW524323 AMS524323 AWO524323 BGK524323 BQG524323 CAC524323 CJY524323 CTU524323 DDQ524323 DNM524323 DXI524323 EHE524323 ERA524323 FAW524323 FKS524323 FUO524323 GEK524323 GOG524323 GYC524323 HHY524323 HRU524323 IBQ524323 ILM524323 IVI524323 JFE524323 JPA524323 JYW524323 KIS524323 KSO524323 LCK524323 LMG524323 LWC524323 MFY524323 MPU524323 MZQ524323 NJM524323 NTI524323 ODE524323 ONA524323 OWW524323 PGS524323 PQO524323 QAK524323 QKG524323 QUC524323 RDY524323 RNU524323 RXQ524323 SHM524323 SRI524323 TBE524323 TLA524323 TUW524323 UES524323 UOO524323 UYK524323 VIG524323 VSC524323 WBY524323 WLU524323 WVQ524323 I589859 JE589859 TA589859 ACW589859 AMS589859 AWO589859 BGK589859 BQG589859 CAC589859 CJY589859 CTU589859 DDQ589859 DNM589859 DXI589859 EHE589859 ERA589859 FAW589859 FKS589859 FUO589859 GEK589859 GOG589859 GYC589859 HHY589859 HRU589859 IBQ589859 ILM589859 IVI589859 JFE589859 JPA589859 JYW589859 KIS589859 KSO589859 LCK589859 LMG589859 LWC589859 MFY589859 MPU589859 MZQ589859 NJM589859 NTI589859 ODE589859 ONA589859 OWW589859 PGS589859 PQO589859 QAK589859 QKG589859 QUC589859 RDY589859 RNU589859 RXQ589859 SHM589859 SRI589859 TBE589859 TLA589859 TUW589859 UES589859 UOO589859 UYK589859 VIG589859 VSC589859 WBY589859 WLU589859 WVQ589859 I655395 JE655395 TA655395 ACW655395 AMS655395 AWO655395 BGK655395 BQG655395 CAC655395 CJY655395 CTU655395 DDQ655395 DNM655395 DXI655395 EHE655395 ERA655395 FAW655395 FKS655395 FUO655395 GEK655395 GOG655395 GYC655395 HHY655395 HRU655395 IBQ655395 ILM655395 IVI655395 JFE655395 JPA655395 JYW655395 KIS655395 KSO655395 LCK655395 LMG655395 LWC655395 MFY655395 MPU655395 MZQ655395 NJM655395 NTI655395 ODE655395 ONA655395 OWW655395 PGS655395 PQO655395 QAK655395 QKG655395 QUC655395 RDY655395 RNU655395 RXQ655395 SHM655395 SRI655395 TBE655395 TLA655395 TUW655395 UES655395 UOO655395 UYK655395 VIG655395 VSC655395 WBY655395 WLU655395 WVQ655395 I720931 JE720931 TA720931 ACW720931 AMS720931 AWO720931 BGK720931 BQG720931 CAC720931 CJY720931 CTU720931 DDQ720931 DNM720931 DXI720931 EHE720931 ERA720931 FAW720931 FKS720931 FUO720931 GEK720931 GOG720931 GYC720931 HHY720931 HRU720931 IBQ720931 ILM720931 IVI720931 JFE720931 JPA720931 JYW720931 KIS720931 KSO720931 LCK720931 LMG720931 LWC720931 MFY720931 MPU720931 MZQ720931 NJM720931 NTI720931 ODE720931 ONA720931 OWW720931 PGS720931 PQO720931 QAK720931 QKG720931 QUC720931 RDY720931 RNU720931 RXQ720931 SHM720931 SRI720931 TBE720931 TLA720931 TUW720931 UES720931 UOO720931 UYK720931 VIG720931 VSC720931 WBY720931 WLU720931 WVQ720931 I786467 JE786467 TA786467 ACW786467 AMS786467 AWO786467 BGK786467 BQG786467 CAC786467 CJY786467 CTU786467 DDQ786467 DNM786467 DXI786467 EHE786467 ERA786467 FAW786467 FKS786467 FUO786467 GEK786467 GOG786467 GYC786467 HHY786467 HRU786467 IBQ786467 ILM786467 IVI786467 JFE786467 JPA786467 JYW786467 KIS786467 KSO786467 LCK786467 LMG786467 LWC786467 MFY786467 MPU786467 MZQ786467 NJM786467 NTI786467 ODE786467 ONA786467 OWW786467 PGS786467 PQO786467 QAK786467 QKG786467 QUC786467 RDY786467 RNU786467 RXQ786467 SHM786467 SRI786467 TBE786467 TLA786467 TUW786467 UES786467 UOO786467 UYK786467 VIG786467 VSC786467 WBY786467 WLU786467 WVQ786467 I852003 JE852003 TA852003 ACW852003 AMS852003 AWO852003 BGK852003 BQG852003 CAC852003 CJY852003 CTU852003 DDQ852003 DNM852003 DXI852003 EHE852003 ERA852003 FAW852003 FKS852003 FUO852003 GEK852003 GOG852003 GYC852003 HHY852003 HRU852003 IBQ852003 ILM852003 IVI852003 JFE852003 JPA852003 JYW852003 KIS852003 KSO852003 LCK852003 LMG852003 LWC852003 MFY852003 MPU852003 MZQ852003 NJM852003 NTI852003 ODE852003 ONA852003 OWW852003 PGS852003 PQO852003 QAK852003 QKG852003 QUC852003 RDY852003 RNU852003 RXQ852003 SHM852003 SRI852003 TBE852003 TLA852003 TUW852003 UES852003 UOO852003 UYK852003 VIG852003 VSC852003 WBY852003 WLU852003 WVQ852003 I917539 JE917539 TA917539 ACW917539 AMS917539 AWO917539 BGK917539 BQG917539 CAC917539 CJY917539 CTU917539 DDQ917539 DNM917539 DXI917539 EHE917539 ERA917539 FAW917539 FKS917539 FUO917539 GEK917539 GOG917539 GYC917539 HHY917539 HRU917539 IBQ917539 ILM917539 IVI917539 JFE917539 JPA917539 JYW917539 KIS917539 KSO917539 LCK917539 LMG917539 LWC917539 MFY917539 MPU917539 MZQ917539 NJM917539 NTI917539 ODE917539 ONA917539 OWW917539 PGS917539 PQO917539 QAK917539 QKG917539 QUC917539 RDY917539 RNU917539 RXQ917539 SHM917539 SRI917539 TBE917539 TLA917539 TUW917539 UES917539 UOO917539 UYK917539 VIG917539 VSC917539 WBY917539 WLU917539 WVQ917539 I983075 JE983075 TA983075 ACW983075 AMS983075 AWO983075 BGK983075 BQG983075 CAC983075 CJY983075 CTU983075 DDQ983075 DNM983075 DXI983075 EHE983075 ERA983075 FAW983075 FKS983075 FUO983075 GEK983075 GOG983075 GYC983075 HHY983075 HRU983075 IBQ983075 ILM983075 IVI983075 JFE983075 JPA983075 JYW983075 KIS983075 KSO983075 LCK983075 LMG983075 LWC983075 MFY983075 MPU983075 MZQ983075 NJM983075 NTI983075 ODE983075 ONA983075 OWW983075 PGS983075 PQO983075 QAK983075 QKG983075 QUC983075 RDY983075 RNU983075 RXQ983075 SHM983075 SRI983075 TBE983075 TLA983075 TUW983075 UES983075 UOO983075 UYK983075 VIG983075 VSC983075 WBY983075 WLU983075 WVQ983075 I43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I65579 JE65579 TA65579 ACW65579 AMS65579 AWO65579 BGK65579 BQG65579 CAC65579 CJY65579 CTU65579 DDQ65579 DNM65579 DXI65579 EHE65579 ERA65579 FAW65579 FKS65579 FUO65579 GEK65579 GOG65579 GYC65579 HHY65579 HRU65579 IBQ65579 ILM65579 IVI65579 JFE65579 JPA65579 JYW65579 KIS65579 KSO65579 LCK65579 LMG65579 LWC65579 MFY65579 MPU65579 MZQ65579 NJM65579 NTI65579 ODE65579 ONA65579 OWW65579 PGS65579 PQO65579 QAK65579 QKG65579 QUC65579 RDY65579 RNU65579 RXQ65579 SHM65579 SRI65579 TBE65579 TLA65579 TUW65579 UES65579 UOO65579 UYK65579 VIG65579 VSC65579 WBY65579 WLU65579 WVQ65579 I131115 JE131115 TA131115 ACW131115 AMS131115 AWO131115 BGK131115 BQG131115 CAC131115 CJY131115 CTU131115 DDQ131115 DNM131115 DXI131115 EHE131115 ERA131115 FAW131115 FKS131115 FUO131115 GEK131115 GOG131115 GYC131115 HHY131115 HRU131115 IBQ131115 ILM131115 IVI131115 JFE131115 JPA131115 JYW131115 KIS131115 KSO131115 LCK131115 LMG131115 LWC131115 MFY131115 MPU131115 MZQ131115 NJM131115 NTI131115 ODE131115 ONA131115 OWW131115 PGS131115 PQO131115 QAK131115 QKG131115 QUC131115 RDY131115 RNU131115 RXQ131115 SHM131115 SRI131115 TBE131115 TLA131115 TUW131115 UES131115 UOO131115 UYK131115 VIG131115 VSC131115 WBY131115 WLU131115 WVQ131115 I196651 JE196651 TA196651 ACW196651 AMS196651 AWO196651 BGK196651 BQG196651 CAC196651 CJY196651 CTU196651 DDQ196651 DNM196651 DXI196651 EHE196651 ERA196651 FAW196651 FKS196651 FUO196651 GEK196651 GOG196651 GYC196651 HHY196651 HRU196651 IBQ196651 ILM196651 IVI196651 JFE196651 JPA196651 JYW196651 KIS196651 KSO196651 LCK196651 LMG196651 LWC196651 MFY196651 MPU196651 MZQ196651 NJM196651 NTI196651 ODE196651 ONA196651 OWW196651 PGS196651 PQO196651 QAK196651 QKG196651 QUC196651 RDY196651 RNU196651 RXQ196651 SHM196651 SRI196651 TBE196651 TLA196651 TUW196651 UES196651 UOO196651 UYK196651 VIG196651 VSC196651 WBY196651 WLU196651 WVQ196651 I262187 JE262187 TA262187 ACW262187 AMS262187 AWO262187 BGK262187 BQG262187 CAC262187 CJY262187 CTU262187 DDQ262187 DNM262187 DXI262187 EHE262187 ERA262187 FAW262187 FKS262187 FUO262187 GEK262187 GOG262187 GYC262187 HHY262187 HRU262187 IBQ262187 ILM262187 IVI262187 JFE262187 JPA262187 JYW262187 KIS262187 KSO262187 LCK262187 LMG262187 LWC262187 MFY262187 MPU262187 MZQ262187 NJM262187 NTI262187 ODE262187 ONA262187 OWW262187 PGS262187 PQO262187 QAK262187 QKG262187 QUC262187 RDY262187 RNU262187 RXQ262187 SHM262187 SRI262187 TBE262187 TLA262187 TUW262187 UES262187 UOO262187 UYK262187 VIG262187 VSC262187 WBY262187 WLU262187 WVQ262187 I327723 JE327723 TA327723 ACW327723 AMS327723 AWO327723 BGK327723 BQG327723 CAC327723 CJY327723 CTU327723 DDQ327723 DNM327723 DXI327723 EHE327723 ERA327723 FAW327723 FKS327723 FUO327723 GEK327723 GOG327723 GYC327723 HHY327723 HRU327723 IBQ327723 ILM327723 IVI327723 JFE327723 JPA327723 JYW327723 KIS327723 KSO327723 LCK327723 LMG327723 LWC327723 MFY327723 MPU327723 MZQ327723 NJM327723 NTI327723 ODE327723 ONA327723 OWW327723 PGS327723 PQO327723 QAK327723 QKG327723 QUC327723 RDY327723 RNU327723 RXQ327723 SHM327723 SRI327723 TBE327723 TLA327723 TUW327723 UES327723 UOO327723 UYK327723 VIG327723 VSC327723 WBY327723 WLU327723 WVQ327723 I393259 JE393259 TA393259 ACW393259 AMS393259 AWO393259 BGK393259 BQG393259 CAC393259 CJY393259 CTU393259 DDQ393259 DNM393259 DXI393259 EHE393259 ERA393259 FAW393259 FKS393259 FUO393259 GEK393259 GOG393259 GYC393259 HHY393259 HRU393259 IBQ393259 ILM393259 IVI393259 JFE393259 JPA393259 JYW393259 KIS393259 KSO393259 LCK393259 LMG393259 LWC393259 MFY393259 MPU393259 MZQ393259 NJM393259 NTI393259 ODE393259 ONA393259 OWW393259 PGS393259 PQO393259 QAK393259 QKG393259 QUC393259 RDY393259 RNU393259 RXQ393259 SHM393259 SRI393259 TBE393259 TLA393259 TUW393259 UES393259 UOO393259 UYK393259 VIG393259 VSC393259 WBY393259 WLU393259 WVQ393259 I458795 JE458795 TA458795 ACW458795 AMS458795 AWO458795 BGK458795 BQG458795 CAC458795 CJY458795 CTU458795 DDQ458795 DNM458795 DXI458795 EHE458795 ERA458795 FAW458795 FKS458795 FUO458795 GEK458795 GOG458795 GYC458795 HHY458795 HRU458795 IBQ458795 ILM458795 IVI458795 JFE458795 JPA458795 JYW458795 KIS458795 KSO458795 LCK458795 LMG458795 LWC458795 MFY458795 MPU458795 MZQ458795 NJM458795 NTI458795 ODE458795 ONA458795 OWW458795 PGS458795 PQO458795 QAK458795 QKG458795 QUC458795 RDY458795 RNU458795 RXQ458795 SHM458795 SRI458795 TBE458795 TLA458795 TUW458795 UES458795 UOO458795 UYK458795 VIG458795 VSC458795 WBY458795 WLU458795 WVQ458795 I524331 JE524331 TA524331 ACW524331 AMS524331 AWO524331 BGK524331 BQG524331 CAC524331 CJY524331 CTU524331 DDQ524331 DNM524331 DXI524331 EHE524331 ERA524331 FAW524331 FKS524331 FUO524331 GEK524331 GOG524331 GYC524331 HHY524331 HRU524331 IBQ524331 ILM524331 IVI524331 JFE524331 JPA524331 JYW524331 KIS524331 KSO524331 LCK524331 LMG524331 LWC524331 MFY524331 MPU524331 MZQ524331 NJM524331 NTI524331 ODE524331 ONA524331 OWW524331 PGS524331 PQO524331 QAK524331 QKG524331 QUC524331 RDY524331 RNU524331 RXQ524331 SHM524331 SRI524331 TBE524331 TLA524331 TUW524331 UES524331 UOO524331 UYK524331 VIG524331 VSC524331 WBY524331 WLU524331 WVQ524331 I589867 JE589867 TA589867 ACW589867 AMS589867 AWO589867 BGK589867 BQG589867 CAC589867 CJY589867 CTU589867 DDQ589867 DNM589867 DXI589867 EHE589867 ERA589867 FAW589867 FKS589867 FUO589867 GEK589867 GOG589867 GYC589867 HHY589867 HRU589867 IBQ589867 ILM589867 IVI589867 JFE589867 JPA589867 JYW589867 KIS589867 KSO589867 LCK589867 LMG589867 LWC589867 MFY589867 MPU589867 MZQ589867 NJM589867 NTI589867 ODE589867 ONA589867 OWW589867 PGS589867 PQO589867 QAK589867 QKG589867 QUC589867 RDY589867 RNU589867 RXQ589867 SHM589867 SRI589867 TBE589867 TLA589867 TUW589867 UES589867 UOO589867 UYK589867 VIG589867 VSC589867 WBY589867 WLU589867 WVQ589867 I655403 JE655403 TA655403 ACW655403 AMS655403 AWO655403 BGK655403 BQG655403 CAC655403 CJY655403 CTU655403 DDQ655403 DNM655403 DXI655403 EHE655403 ERA655403 FAW655403 FKS655403 FUO655403 GEK655403 GOG655403 GYC655403 HHY655403 HRU655403 IBQ655403 ILM655403 IVI655403 JFE655403 JPA655403 JYW655403 KIS655403 KSO655403 LCK655403 LMG655403 LWC655403 MFY655403 MPU655403 MZQ655403 NJM655403 NTI655403 ODE655403 ONA655403 OWW655403 PGS655403 PQO655403 QAK655403 QKG655403 QUC655403 RDY655403 RNU655403 RXQ655403 SHM655403 SRI655403 TBE655403 TLA655403 TUW655403 UES655403 UOO655403 UYK655403 VIG655403 VSC655403 WBY655403 WLU655403 WVQ655403 I720939 JE720939 TA720939 ACW720939 AMS720939 AWO720939 BGK720939 BQG720939 CAC720939 CJY720939 CTU720939 DDQ720939 DNM720939 DXI720939 EHE720939 ERA720939 FAW720939 FKS720939 FUO720939 GEK720939 GOG720939 GYC720939 HHY720939 HRU720939 IBQ720939 ILM720939 IVI720939 JFE720939 JPA720939 JYW720939 KIS720939 KSO720939 LCK720939 LMG720939 LWC720939 MFY720939 MPU720939 MZQ720939 NJM720939 NTI720939 ODE720939 ONA720939 OWW720939 PGS720939 PQO720939 QAK720939 QKG720939 QUC720939 RDY720939 RNU720939 RXQ720939 SHM720939 SRI720939 TBE720939 TLA720939 TUW720939 UES720939 UOO720939 UYK720939 VIG720939 VSC720939 WBY720939 WLU720939 WVQ720939 I786475 JE786475 TA786475 ACW786475 AMS786475 AWO786475 BGK786475 BQG786475 CAC786475 CJY786475 CTU786475 DDQ786475 DNM786475 DXI786475 EHE786475 ERA786475 FAW786475 FKS786475 FUO786475 GEK786475 GOG786475 GYC786475 HHY786475 HRU786475 IBQ786475 ILM786475 IVI786475 JFE786475 JPA786475 JYW786475 KIS786475 KSO786475 LCK786475 LMG786475 LWC786475 MFY786475 MPU786475 MZQ786475 NJM786475 NTI786475 ODE786475 ONA786475 OWW786475 PGS786475 PQO786475 QAK786475 QKG786475 QUC786475 RDY786475 RNU786475 RXQ786475 SHM786475 SRI786475 TBE786475 TLA786475 TUW786475 UES786475 UOO786475 UYK786475 VIG786475 VSC786475 WBY786475 WLU786475 WVQ786475 I852011 JE852011 TA852011 ACW852011 AMS852011 AWO852011 BGK852011 BQG852011 CAC852011 CJY852011 CTU852011 DDQ852011 DNM852011 DXI852011 EHE852011 ERA852011 FAW852011 FKS852011 FUO852011 GEK852011 GOG852011 GYC852011 HHY852011 HRU852011 IBQ852011 ILM852011 IVI852011 JFE852011 JPA852011 JYW852011 KIS852011 KSO852011 LCK852011 LMG852011 LWC852011 MFY852011 MPU852011 MZQ852011 NJM852011 NTI852011 ODE852011 ONA852011 OWW852011 PGS852011 PQO852011 QAK852011 QKG852011 QUC852011 RDY852011 RNU852011 RXQ852011 SHM852011 SRI852011 TBE852011 TLA852011 TUW852011 UES852011 UOO852011 UYK852011 VIG852011 VSC852011 WBY852011 WLU852011 WVQ852011 I917547 JE917547 TA917547 ACW917547 AMS917547 AWO917547 BGK917547 BQG917547 CAC917547 CJY917547 CTU917547 DDQ917547 DNM917547 DXI917547 EHE917547 ERA917547 FAW917547 FKS917547 FUO917547 GEK917547 GOG917547 GYC917547 HHY917547 HRU917547 IBQ917547 ILM917547 IVI917547 JFE917547 JPA917547 JYW917547 KIS917547 KSO917547 LCK917547 LMG917547 LWC917547 MFY917547 MPU917547 MZQ917547 NJM917547 NTI917547 ODE917547 ONA917547 OWW917547 PGS917547 PQO917547 QAK917547 QKG917547 QUC917547 RDY917547 RNU917547 RXQ917547 SHM917547 SRI917547 TBE917547 TLA917547 TUW917547 UES917547 UOO917547 UYK917547 VIG917547 VSC917547 WBY917547 WLU917547 WVQ917547 I983083 JE983083 TA983083 ACW983083 AMS983083 AWO983083 BGK983083 BQG983083 CAC983083 CJY983083 CTU983083 DDQ983083 DNM983083 DXI983083 EHE983083 ERA983083 FAW983083 FKS983083 FUO983083 GEK983083 GOG983083 GYC983083 HHY983083 HRU983083 IBQ983083 ILM983083 IVI983083 JFE983083 JPA983083 JYW983083 KIS983083 KSO983083 LCK983083 LMG983083 LWC983083 MFY983083 MPU983083 MZQ983083 NJM983083 NTI983083 ODE983083 ONA983083 OWW983083 PGS983083 PQO983083 QAK983083 QKG983083 QUC983083 RDY983083 RNU983083 RXQ983083 SHM983083 SRI983083 TBE983083 TLA983083 TUW983083 UES983083 UOO983083 UYK983083 VIG983083 VSC983083 WBY983083 WLU983083 WVQ983083 I31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I65567 JE65567 TA65567 ACW65567 AMS65567 AWO65567 BGK65567 BQG65567 CAC65567 CJY65567 CTU65567 DDQ65567 DNM65567 DXI65567 EHE65567 ERA65567 FAW65567 FKS65567 FUO65567 GEK65567 GOG65567 GYC65567 HHY65567 HRU65567 IBQ65567 ILM65567 IVI65567 JFE65567 JPA65567 JYW65567 KIS65567 KSO65567 LCK65567 LMG65567 LWC65567 MFY65567 MPU65567 MZQ65567 NJM65567 NTI65567 ODE65567 ONA65567 OWW65567 PGS65567 PQO65567 QAK65567 QKG65567 QUC65567 RDY65567 RNU65567 RXQ65567 SHM65567 SRI65567 TBE65567 TLA65567 TUW65567 UES65567 UOO65567 UYK65567 VIG65567 VSC65567 WBY65567 WLU65567 WVQ65567 I131103 JE131103 TA131103 ACW131103 AMS131103 AWO131103 BGK131103 BQG131103 CAC131103 CJY131103 CTU131103 DDQ131103 DNM131103 DXI131103 EHE131103 ERA131103 FAW131103 FKS131103 FUO131103 GEK131103 GOG131103 GYC131103 HHY131103 HRU131103 IBQ131103 ILM131103 IVI131103 JFE131103 JPA131103 JYW131103 KIS131103 KSO131103 LCK131103 LMG131103 LWC131103 MFY131103 MPU131103 MZQ131103 NJM131103 NTI131103 ODE131103 ONA131103 OWW131103 PGS131103 PQO131103 QAK131103 QKG131103 QUC131103 RDY131103 RNU131103 RXQ131103 SHM131103 SRI131103 TBE131103 TLA131103 TUW131103 UES131103 UOO131103 UYK131103 VIG131103 VSC131103 WBY131103 WLU131103 WVQ131103 I196639 JE196639 TA196639 ACW196639 AMS196639 AWO196639 BGK196639 BQG196639 CAC196639 CJY196639 CTU196639 DDQ196639 DNM196639 DXI196639 EHE196639 ERA196639 FAW196639 FKS196639 FUO196639 GEK196639 GOG196639 GYC196639 HHY196639 HRU196639 IBQ196639 ILM196639 IVI196639 JFE196639 JPA196639 JYW196639 KIS196639 KSO196639 LCK196639 LMG196639 LWC196639 MFY196639 MPU196639 MZQ196639 NJM196639 NTI196639 ODE196639 ONA196639 OWW196639 PGS196639 PQO196639 QAK196639 QKG196639 QUC196639 RDY196639 RNU196639 RXQ196639 SHM196639 SRI196639 TBE196639 TLA196639 TUW196639 UES196639 UOO196639 UYK196639 VIG196639 VSC196639 WBY196639 WLU196639 WVQ196639 I262175 JE262175 TA262175 ACW262175 AMS262175 AWO262175 BGK262175 BQG262175 CAC262175 CJY262175 CTU262175 DDQ262175 DNM262175 DXI262175 EHE262175 ERA262175 FAW262175 FKS262175 FUO262175 GEK262175 GOG262175 GYC262175 HHY262175 HRU262175 IBQ262175 ILM262175 IVI262175 JFE262175 JPA262175 JYW262175 KIS262175 KSO262175 LCK262175 LMG262175 LWC262175 MFY262175 MPU262175 MZQ262175 NJM262175 NTI262175 ODE262175 ONA262175 OWW262175 PGS262175 PQO262175 QAK262175 QKG262175 QUC262175 RDY262175 RNU262175 RXQ262175 SHM262175 SRI262175 TBE262175 TLA262175 TUW262175 UES262175 UOO262175 UYK262175 VIG262175 VSC262175 WBY262175 WLU262175 WVQ262175 I327711 JE327711 TA327711 ACW327711 AMS327711 AWO327711 BGK327711 BQG327711 CAC327711 CJY327711 CTU327711 DDQ327711 DNM327711 DXI327711 EHE327711 ERA327711 FAW327711 FKS327711 FUO327711 GEK327711 GOG327711 GYC327711 HHY327711 HRU327711 IBQ327711 ILM327711 IVI327711 JFE327711 JPA327711 JYW327711 KIS327711 KSO327711 LCK327711 LMG327711 LWC327711 MFY327711 MPU327711 MZQ327711 NJM327711 NTI327711 ODE327711 ONA327711 OWW327711 PGS327711 PQO327711 QAK327711 QKG327711 QUC327711 RDY327711 RNU327711 RXQ327711 SHM327711 SRI327711 TBE327711 TLA327711 TUW327711 UES327711 UOO327711 UYK327711 VIG327711 VSC327711 WBY327711 WLU327711 WVQ327711 I393247 JE393247 TA393247 ACW393247 AMS393247 AWO393247 BGK393247 BQG393247 CAC393247 CJY393247 CTU393247 DDQ393247 DNM393247 DXI393247 EHE393247 ERA393247 FAW393247 FKS393247 FUO393247 GEK393247 GOG393247 GYC393247 HHY393247 HRU393247 IBQ393247 ILM393247 IVI393247 JFE393247 JPA393247 JYW393247 KIS393247 KSO393247 LCK393247 LMG393247 LWC393247 MFY393247 MPU393247 MZQ393247 NJM393247 NTI393247 ODE393247 ONA393247 OWW393247 PGS393247 PQO393247 QAK393247 QKG393247 QUC393247 RDY393247 RNU393247 RXQ393247 SHM393247 SRI393247 TBE393247 TLA393247 TUW393247 UES393247 UOO393247 UYK393247 VIG393247 VSC393247 WBY393247 WLU393247 WVQ393247 I458783 JE458783 TA458783 ACW458783 AMS458783 AWO458783 BGK458783 BQG458783 CAC458783 CJY458783 CTU458783 DDQ458783 DNM458783 DXI458783 EHE458783 ERA458783 FAW458783 FKS458783 FUO458783 GEK458783 GOG458783 GYC458783 HHY458783 HRU458783 IBQ458783 ILM458783 IVI458783 JFE458783 JPA458783 JYW458783 KIS458783 KSO458783 LCK458783 LMG458783 LWC458783 MFY458783 MPU458783 MZQ458783 NJM458783 NTI458783 ODE458783 ONA458783 OWW458783 PGS458783 PQO458783 QAK458783 QKG458783 QUC458783 RDY458783 RNU458783 RXQ458783 SHM458783 SRI458783 TBE458783 TLA458783 TUW458783 UES458783 UOO458783 UYK458783 VIG458783 VSC458783 WBY458783 WLU458783 WVQ458783 I524319 JE524319 TA524319 ACW524319 AMS524319 AWO524319 BGK524319 BQG524319 CAC524319 CJY524319 CTU524319 DDQ524319 DNM524319 DXI524319 EHE524319 ERA524319 FAW524319 FKS524319 FUO524319 GEK524319 GOG524319 GYC524319 HHY524319 HRU524319 IBQ524319 ILM524319 IVI524319 JFE524319 JPA524319 JYW524319 KIS524319 KSO524319 LCK524319 LMG524319 LWC524319 MFY524319 MPU524319 MZQ524319 NJM524319 NTI524319 ODE524319 ONA524319 OWW524319 PGS524319 PQO524319 QAK524319 QKG524319 QUC524319 RDY524319 RNU524319 RXQ524319 SHM524319 SRI524319 TBE524319 TLA524319 TUW524319 UES524319 UOO524319 UYK524319 VIG524319 VSC524319 WBY524319 WLU524319 WVQ524319 I589855 JE589855 TA589855 ACW589855 AMS589855 AWO589855 BGK589855 BQG589855 CAC589855 CJY589855 CTU589855 DDQ589855 DNM589855 DXI589855 EHE589855 ERA589855 FAW589855 FKS589855 FUO589855 GEK589855 GOG589855 GYC589855 HHY589855 HRU589855 IBQ589855 ILM589855 IVI589855 JFE589855 JPA589855 JYW589855 KIS589855 KSO589855 LCK589855 LMG589855 LWC589855 MFY589855 MPU589855 MZQ589855 NJM589855 NTI589855 ODE589855 ONA589855 OWW589855 PGS589855 PQO589855 QAK589855 QKG589855 QUC589855 RDY589855 RNU589855 RXQ589855 SHM589855 SRI589855 TBE589855 TLA589855 TUW589855 UES589855 UOO589855 UYK589855 VIG589855 VSC589855 WBY589855 WLU589855 WVQ589855 I655391 JE655391 TA655391 ACW655391 AMS655391 AWO655391 BGK655391 BQG655391 CAC655391 CJY655391 CTU655391 DDQ655391 DNM655391 DXI655391 EHE655391 ERA655391 FAW655391 FKS655391 FUO655391 GEK655391 GOG655391 GYC655391 HHY655391 HRU655391 IBQ655391 ILM655391 IVI655391 JFE655391 JPA655391 JYW655391 KIS655391 KSO655391 LCK655391 LMG655391 LWC655391 MFY655391 MPU655391 MZQ655391 NJM655391 NTI655391 ODE655391 ONA655391 OWW655391 PGS655391 PQO655391 QAK655391 QKG655391 QUC655391 RDY655391 RNU655391 RXQ655391 SHM655391 SRI655391 TBE655391 TLA655391 TUW655391 UES655391 UOO655391 UYK655391 VIG655391 VSC655391 WBY655391 WLU655391 WVQ655391 I720927 JE720927 TA720927 ACW720927 AMS720927 AWO720927 BGK720927 BQG720927 CAC720927 CJY720927 CTU720927 DDQ720927 DNM720927 DXI720927 EHE720927 ERA720927 FAW720927 FKS720927 FUO720927 GEK720927 GOG720927 GYC720927 HHY720927 HRU720927 IBQ720927 ILM720927 IVI720927 JFE720927 JPA720927 JYW720927 KIS720927 KSO720927 LCK720927 LMG720927 LWC720927 MFY720927 MPU720927 MZQ720927 NJM720927 NTI720927 ODE720927 ONA720927 OWW720927 PGS720927 PQO720927 QAK720927 QKG720927 QUC720927 RDY720927 RNU720927 RXQ720927 SHM720927 SRI720927 TBE720927 TLA720927 TUW720927 UES720927 UOO720927 UYK720927 VIG720927 VSC720927 WBY720927 WLU720927 WVQ720927 I786463 JE786463 TA786463 ACW786463 AMS786463 AWO786463 BGK786463 BQG786463 CAC786463 CJY786463 CTU786463 DDQ786463 DNM786463 DXI786463 EHE786463 ERA786463 FAW786463 FKS786463 FUO786463 GEK786463 GOG786463 GYC786463 HHY786463 HRU786463 IBQ786463 ILM786463 IVI786463 JFE786463 JPA786463 JYW786463 KIS786463 KSO786463 LCK786463 LMG786463 LWC786463 MFY786463 MPU786463 MZQ786463 NJM786463 NTI786463 ODE786463 ONA786463 OWW786463 PGS786463 PQO786463 QAK786463 QKG786463 QUC786463 RDY786463 RNU786463 RXQ786463 SHM786463 SRI786463 TBE786463 TLA786463 TUW786463 UES786463 UOO786463 UYK786463 VIG786463 VSC786463 WBY786463 WLU786463 WVQ786463 I851999 JE851999 TA851999 ACW851999 AMS851999 AWO851999 BGK851999 BQG851999 CAC851999 CJY851999 CTU851999 DDQ851999 DNM851999 DXI851999 EHE851999 ERA851999 FAW851999 FKS851999 FUO851999 GEK851999 GOG851999 GYC851999 HHY851999 HRU851999 IBQ851999 ILM851999 IVI851999 JFE851999 JPA851999 JYW851999 KIS851999 KSO851999 LCK851999 LMG851999 LWC851999 MFY851999 MPU851999 MZQ851999 NJM851999 NTI851999 ODE851999 ONA851999 OWW851999 PGS851999 PQO851999 QAK851999 QKG851999 QUC851999 RDY851999 RNU851999 RXQ851999 SHM851999 SRI851999 TBE851999 TLA851999 TUW851999 UES851999 UOO851999 UYK851999 VIG851999 VSC851999 WBY851999 WLU851999 WVQ851999 I917535 JE917535 TA917535 ACW917535 AMS917535 AWO917535 BGK917535 BQG917535 CAC917535 CJY917535 CTU917535 DDQ917535 DNM917535 DXI917535 EHE917535 ERA917535 FAW917535 FKS917535 FUO917535 GEK917535 GOG917535 GYC917535 HHY917535 HRU917535 IBQ917535 ILM917535 IVI917535 JFE917535 JPA917535 JYW917535 KIS917535 KSO917535 LCK917535 LMG917535 LWC917535 MFY917535 MPU917535 MZQ917535 NJM917535 NTI917535 ODE917535 ONA917535 OWW917535 PGS917535 PQO917535 QAK917535 QKG917535 QUC917535 RDY917535 RNU917535 RXQ917535 SHM917535 SRI917535 TBE917535 TLA917535 TUW917535 UES917535 UOO917535 UYK917535 VIG917535 VSC917535 WBY917535 WLU917535 WVQ917535 I983071 JE983071 TA983071 ACW983071 AMS983071 AWO983071 BGK983071 BQG983071 CAC983071 CJY983071 CTU983071 DDQ983071 DNM983071 DXI983071 EHE983071 ERA983071 FAW983071 FKS983071 FUO983071 GEK983071 GOG983071 GYC983071 HHY983071 HRU983071 IBQ983071 ILM983071 IVI983071 JFE983071 JPA983071 JYW983071 KIS983071 KSO983071 LCK983071 LMG983071 LWC983071 MFY983071 MPU983071 MZQ983071 NJM983071 NTI983071 ODE983071 ONA983071 OWW983071 PGS983071 PQO983071 QAK983071 QKG983071 QUC983071 RDY983071 RNU983071 RXQ983071 SHM983071 SRI983071 TBE983071 TLA983071 TUW983071 UES983071 UOO983071 UYK983071 VIG983071 VSC983071 WBY983071 WLU983071 WVQ983071 I51 JE51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WVQ51 I65587 JE65587 TA65587 ACW65587 AMS65587 AWO65587 BGK65587 BQG65587 CAC65587 CJY65587 CTU65587 DDQ65587 DNM65587 DXI65587 EHE65587 ERA65587 FAW65587 FKS65587 FUO65587 GEK65587 GOG65587 GYC65587 HHY65587 HRU65587 IBQ65587 ILM65587 IVI65587 JFE65587 JPA65587 JYW65587 KIS65587 KSO65587 LCK65587 LMG65587 LWC65587 MFY65587 MPU65587 MZQ65587 NJM65587 NTI65587 ODE65587 ONA65587 OWW65587 PGS65587 PQO65587 QAK65587 QKG65587 QUC65587 RDY65587 RNU65587 RXQ65587 SHM65587 SRI65587 TBE65587 TLA65587 TUW65587 UES65587 UOO65587 UYK65587 VIG65587 VSC65587 WBY65587 WLU65587 WVQ65587 I131123 JE131123 TA131123 ACW131123 AMS131123 AWO131123 BGK131123 BQG131123 CAC131123 CJY131123 CTU131123 DDQ131123 DNM131123 DXI131123 EHE131123 ERA131123 FAW131123 FKS131123 FUO131123 GEK131123 GOG131123 GYC131123 HHY131123 HRU131123 IBQ131123 ILM131123 IVI131123 JFE131123 JPA131123 JYW131123 KIS131123 KSO131123 LCK131123 LMG131123 LWC131123 MFY131123 MPU131123 MZQ131123 NJM131123 NTI131123 ODE131123 ONA131123 OWW131123 PGS131123 PQO131123 QAK131123 QKG131123 QUC131123 RDY131123 RNU131123 RXQ131123 SHM131123 SRI131123 TBE131123 TLA131123 TUW131123 UES131123 UOO131123 UYK131123 VIG131123 VSC131123 WBY131123 WLU131123 WVQ131123 I196659 JE196659 TA196659 ACW196659 AMS196659 AWO196659 BGK196659 BQG196659 CAC196659 CJY196659 CTU196659 DDQ196659 DNM196659 DXI196659 EHE196659 ERA196659 FAW196659 FKS196659 FUO196659 GEK196659 GOG196659 GYC196659 HHY196659 HRU196659 IBQ196659 ILM196659 IVI196659 JFE196659 JPA196659 JYW196659 KIS196659 KSO196659 LCK196659 LMG196659 LWC196659 MFY196659 MPU196659 MZQ196659 NJM196659 NTI196659 ODE196659 ONA196659 OWW196659 PGS196659 PQO196659 QAK196659 QKG196659 QUC196659 RDY196659 RNU196659 RXQ196659 SHM196659 SRI196659 TBE196659 TLA196659 TUW196659 UES196659 UOO196659 UYK196659 VIG196659 VSC196659 WBY196659 WLU196659 WVQ196659 I262195 JE262195 TA262195 ACW262195 AMS262195 AWO262195 BGK262195 BQG262195 CAC262195 CJY262195 CTU262195 DDQ262195 DNM262195 DXI262195 EHE262195 ERA262195 FAW262195 FKS262195 FUO262195 GEK262195 GOG262195 GYC262195 HHY262195 HRU262195 IBQ262195 ILM262195 IVI262195 JFE262195 JPA262195 JYW262195 KIS262195 KSO262195 LCK262195 LMG262195 LWC262195 MFY262195 MPU262195 MZQ262195 NJM262195 NTI262195 ODE262195 ONA262195 OWW262195 PGS262195 PQO262195 QAK262195 QKG262195 QUC262195 RDY262195 RNU262195 RXQ262195 SHM262195 SRI262195 TBE262195 TLA262195 TUW262195 UES262195 UOO262195 UYK262195 VIG262195 VSC262195 WBY262195 WLU262195 WVQ262195 I327731 JE327731 TA327731 ACW327731 AMS327731 AWO327731 BGK327731 BQG327731 CAC327731 CJY327731 CTU327731 DDQ327731 DNM327731 DXI327731 EHE327731 ERA327731 FAW327731 FKS327731 FUO327731 GEK327731 GOG327731 GYC327731 HHY327731 HRU327731 IBQ327731 ILM327731 IVI327731 JFE327731 JPA327731 JYW327731 KIS327731 KSO327731 LCK327731 LMG327731 LWC327731 MFY327731 MPU327731 MZQ327731 NJM327731 NTI327731 ODE327731 ONA327731 OWW327731 PGS327731 PQO327731 QAK327731 QKG327731 QUC327731 RDY327731 RNU327731 RXQ327731 SHM327731 SRI327731 TBE327731 TLA327731 TUW327731 UES327731 UOO327731 UYK327731 VIG327731 VSC327731 WBY327731 WLU327731 WVQ327731 I393267 JE393267 TA393267 ACW393267 AMS393267 AWO393267 BGK393267 BQG393267 CAC393267 CJY393267 CTU393267 DDQ393267 DNM393267 DXI393267 EHE393267 ERA393267 FAW393267 FKS393267 FUO393267 GEK393267 GOG393267 GYC393267 HHY393267 HRU393267 IBQ393267 ILM393267 IVI393267 JFE393267 JPA393267 JYW393267 KIS393267 KSO393267 LCK393267 LMG393267 LWC393267 MFY393267 MPU393267 MZQ393267 NJM393267 NTI393267 ODE393267 ONA393267 OWW393267 PGS393267 PQO393267 QAK393267 QKG393267 QUC393267 RDY393267 RNU393267 RXQ393267 SHM393267 SRI393267 TBE393267 TLA393267 TUW393267 UES393267 UOO393267 UYK393267 VIG393267 VSC393267 WBY393267 WLU393267 WVQ393267 I458803 JE458803 TA458803 ACW458803 AMS458803 AWO458803 BGK458803 BQG458803 CAC458803 CJY458803 CTU458803 DDQ458803 DNM458803 DXI458803 EHE458803 ERA458803 FAW458803 FKS458803 FUO458803 GEK458803 GOG458803 GYC458803 HHY458803 HRU458803 IBQ458803 ILM458803 IVI458803 JFE458803 JPA458803 JYW458803 KIS458803 KSO458803 LCK458803 LMG458803 LWC458803 MFY458803 MPU458803 MZQ458803 NJM458803 NTI458803 ODE458803 ONA458803 OWW458803 PGS458803 PQO458803 QAK458803 QKG458803 QUC458803 RDY458803 RNU458803 RXQ458803 SHM458803 SRI458803 TBE458803 TLA458803 TUW458803 UES458803 UOO458803 UYK458803 VIG458803 VSC458803 WBY458803 WLU458803 WVQ458803 I524339 JE524339 TA524339 ACW524339 AMS524339 AWO524339 BGK524339 BQG524339 CAC524339 CJY524339 CTU524339 DDQ524339 DNM524339 DXI524339 EHE524339 ERA524339 FAW524339 FKS524339 FUO524339 GEK524339 GOG524339 GYC524339 HHY524339 HRU524339 IBQ524339 ILM524339 IVI524339 JFE524339 JPA524339 JYW524339 KIS524339 KSO524339 LCK524339 LMG524339 LWC524339 MFY524339 MPU524339 MZQ524339 NJM524339 NTI524339 ODE524339 ONA524339 OWW524339 PGS524339 PQO524339 QAK524339 QKG524339 QUC524339 RDY524339 RNU524339 RXQ524339 SHM524339 SRI524339 TBE524339 TLA524339 TUW524339 UES524339 UOO524339 UYK524339 VIG524339 VSC524339 WBY524339 WLU524339 WVQ524339 I589875 JE589875 TA589875 ACW589875 AMS589875 AWO589875 BGK589875 BQG589875 CAC589875 CJY589875 CTU589875 DDQ589875 DNM589875 DXI589875 EHE589875 ERA589875 FAW589875 FKS589875 FUO589875 GEK589875 GOG589875 GYC589875 HHY589875 HRU589875 IBQ589875 ILM589875 IVI589875 JFE589875 JPA589875 JYW589875 KIS589875 KSO589875 LCK589875 LMG589875 LWC589875 MFY589875 MPU589875 MZQ589875 NJM589875 NTI589875 ODE589875 ONA589875 OWW589875 PGS589875 PQO589875 QAK589875 QKG589875 QUC589875 RDY589875 RNU589875 RXQ589875 SHM589875 SRI589875 TBE589875 TLA589875 TUW589875 UES589875 UOO589875 UYK589875 VIG589875 VSC589875 WBY589875 WLU589875 WVQ589875 I655411 JE655411 TA655411 ACW655411 AMS655411 AWO655411 BGK655411 BQG655411 CAC655411 CJY655411 CTU655411 DDQ655411 DNM655411 DXI655411 EHE655411 ERA655411 FAW655411 FKS655411 FUO655411 GEK655411 GOG655411 GYC655411 HHY655411 HRU655411 IBQ655411 ILM655411 IVI655411 JFE655411 JPA655411 JYW655411 KIS655411 KSO655411 LCK655411 LMG655411 LWC655411 MFY655411 MPU655411 MZQ655411 NJM655411 NTI655411 ODE655411 ONA655411 OWW655411 PGS655411 PQO655411 QAK655411 QKG655411 QUC655411 RDY655411 RNU655411 RXQ655411 SHM655411 SRI655411 TBE655411 TLA655411 TUW655411 UES655411 UOO655411 UYK655411 VIG655411 VSC655411 WBY655411 WLU655411 WVQ655411 I720947 JE720947 TA720947 ACW720947 AMS720947 AWO720947 BGK720947 BQG720947 CAC720947 CJY720947 CTU720947 DDQ720947 DNM720947 DXI720947 EHE720947 ERA720947 FAW720947 FKS720947 FUO720947 GEK720947 GOG720947 GYC720947 HHY720947 HRU720947 IBQ720947 ILM720947 IVI720947 JFE720947 JPA720947 JYW720947 KIS720947 KSO720947 LCK720947 LMG720947 LWC720947 MFY720947 MPU720947 MZQ720947 NJM720947 NTI720947 ODE720947 ONA720947 OWW720947 PGS720947 PQO720947 QAK720947 QKG720947 QUC720947 RDY720947 RNU720947 RXQ720947 SHM720947 SRI720947 TBE720947 TLA720947 TUW720947 UES720947 UOO720947 UYK720947 VIG720947 VSC720947 WBY720947 WLU720947 WVQ720947 I786483 JE786483 TA786483 ACW786483 AMS786483 AWO786483 BGK786483 BQG786483 CAC786483 CJY786483 CTU786483 DDQ786483 DNM786483 DXI786483 EHE786483 ERA786483 FAW786483 FKS786483 FUO786483 GEK786483 GOG786483 GYC786483 HHY786483 HRU786483 IBQ786483 ILM786483 IVI786483 JFE786483 JPA786483 JYW786483 KIS786483 KSO786483 LCK786483 LMG786483 LWC786483 MFY786483 MPU786483 MZQ786483 NJM786483 NTI786483 ODE786483 ONA786483 OWW786483 PGS786483 PQO786483 QAK786483 QKG786483 QUC786483 RDY786483 RNU786483 RXQ786483 SHM786483 SRI786483 TBE786483 TLA786483 TUW786483 UES786483 UOO786483 UYK786483 VIG786483 VSC786483 WBY786483 WLU786483 WVQ786483 I852019 JE852019 TA852019 ACW852019 AMS852019 AWO852019 BGK852019 BQG852019 CAC852019 CJY852019 CTU852019 DDQ852019 DNM852019 DXI852019 EHE852019 ERA852019 FAW852019 FKS852019 FUO852019 GEK852019 GOG852019 GYC852019 HHY852019 HRU852019 IBQ852019 ILM852019 IVI852019 JFE852019 JPA852019 JYW852019 KIS852019 KSO852019 LCK852019 LMG852019 LWC852019 MFY852019 MPU852019 MZQ852019 NJM852019 NTI852019 ODE852019 ONA852019 OWW852019 PGS852019 PQO852019 QAK852019 QKG852019 QUC852019 RDY852019 RNU852019 RXQ852019 SHM852019 SRI852019 TBE852019 TLA852019 TUW852019 UES852019 UOO852019 UYK852019 VIG852019 VSC852019 WBY852019 WLU852019 WVQ852019 I917555 JE917555 TA917555 ACW917555 AMS917555 AWO917555 BGK917555 BQG917555 CAC917555 CJY917555 CTU917555 DDQ917555 DNM917555 DXI917555 EHE917555 ERA917555 FAW917555 FKS917555 FUO917555 GEK917555 GOG917555 GYC917555 HHY917555 HRU917555 IBQ917555 ILM917555 IVI917555 JFE917555 JPA917555 JYW917555 KIS917555 KSO917555 LCK917555 LMG917555 LWC917555 MFY917555 MPU917555 MZQ917555 NJM917555 NTI917555 ODE917555 ONA917555 OWW917555 PGS917555 PQO917555 QAK917555 QKG917555 QUC917555 RDY917555 RNU917555 RXQ917555 SHM917555 SRI917555 TBE917555 TLA917555 TUW917555 UES917555 UOO917555 UYK917555 VIG917555 VSC917555 WBY917555 WLU917555 WVQ917555 I983091 JE983091 TA983091 ACW983091 AMS983091 AWO983091 BGK983091 BQG983091 CAC983091 CJY983091 CTU983091 DDQ983091 DNM983091 DXI983091 EHE983091 ERA983091 FAW983091 FKS983091 FUO983091 GEK983091 GOG983091 GYC983091 HHY983091 HRU983091 IBQ983091 ILM983091 IVI983091 JFE983091 JPA983091 JYW983091 KIS983091 KSO983091 LCK983091 LMG983091 LWC983091 MFY983091 MPU983091 MZQ983091 NJM983091 NTI983091 ODE983091 ONA983091 OWW983091 PGS983091 PQO983091 QAK983091 QKG983091 QUC983091 RDY983091 RNU983091 RXQ983091 SHM983091 SRI983091 TBE983091 TLA983091 TUW983091 UES983091 UOO983091 UYK983091 VIG983091 VSC983091 WBY983091 WLU983091 WVQ983091 I47 JE47 TA47 ACW47 AMS47 AWO47 BGK47 BQG47 CAC47 CJY47 CTU47 DDQ47 DNM47 DXI47 EHE47 ERA47 FAW47 FKS47 FUO47 GEK47 GOG47 GYC47 HHY47 HRU47 IBQ47 ILM47 IVI47 JFE47 JPA47 JYW47 KIS47 KSO47 LCK47 LMG47 LWC47 MFY47 MPU47 MZQ47 NJM47 NTI47 ODE47 ONA47 OWW47 PGS47 PQO47 QAK47 QKG47 QUC47 RDY47 RNU47 RXQ47 SHM47 SRI47 TBE47 TLA47 TUW47 UES47 UOO47 UYK47 VIG47 VSC47 WBY47 WLU47 WVQ47 I65583 JE65583 TA65583 ACW65583 AMS65583 AWO65583 BGK65583 BQG65583 CAC65583 CJY65583 CTU65583 DDQ65583 DNM65583 DXI65583 EHE65583 ERA65583 FAW65583 FKS65583 FUO65583 GEK65583 GOG65583 GYC65583 HHY65583 HRU65583 IBQ65583 ILM65583 IVI65583 JFE65583 JPA65583 JYW65583 KIS65583 KSO65583 LCK65583 LMG65583 LWC65583 MFY65583 MPU65583 MZQ65583 NJM65583 NTI65583 ODE65583 ONA65583 OWW65583 PGS65583 PQO65583 QAK65583 QKG65583 QUC65583 RDY65583 RNU65583 RXQ65583 SHM65583 SRI65583 TBE65583 TLA65583 TUW65583 UES65583 UOO65583 UYK65583 VIG65583 VSC65583 WBY65583 WLU65583 WVQ65583 I131119 JE131119 TA131119 ACW131119 AMS131119 AWO131119 BGK131119 BQG131119 CAC131119 CJY131119 CTU131119 DDQ131119 DNM131119 DXI131119 EHE131119 ERA131119 FAW131119 FKS131119 FUO131119 GEK131119 GOG131119 GYC131119 HHY131119 HRU131119 IBQ131119 ILM131119 IVI131119 JFE131119 JPA131119 JYW131119 KIS131119 KSO131119 LCK131119 LMG131119 LWC131119 MFY131119 MPU131119 MZQ131119 NJM131119 NTI131119 ODE131119 ONA131119 OWW131119 PGS131119 PQO131119 QAK131119 QKG131119 QUC131119 RDY131119 RNU131119 RXQ131119 SHM131119 SRI131119 TBE131119 TLA131119 TUW131119 UES131119 UOO131119 UYK131119 VIG131119 VSC131119 WBY131119 WLU131119 WVQ131119 I196655 JE196655 TA196655 ACW196655 AMS196655 AWO196655 BGK196655 BQG196655 CAC196655 CJY196655 CTU196655 DDQ196655 DNM196655 DXI196655 EHE196655 ERA196655 FAW196655 FKS196655 FUO196655 GEK196655 GOG196655 GYC196655 HHY196655 HRU196655 IBQ196655 ILM196655 IVI196655 JFE196655 JPA196655 JYW196655 KIS196655 KSO196655 LCK196655 LMG196655 LWC196655 MFY196655 MPU196655 MZQ196655 NJM196655 NTI196655 ODE196655 ONA196655 OWW196655 PGS196655 PQO196655 QAK196655 QKG196655 QUC196655 RDY196655 RNU196655 RXQ196655 SHM196655 SRI196655 TBE196655 TLA196655 TUW196655 UES196655 UOO196655 UYK196655 VIG196655 VSC196655 WBY196655 WLU196655 WVQ196655 I262191 JE262191 TA262191 ACW262191 AMS262191 AWO262191 BGK262191 BQG262191 CAC262191 CJY262191 CTU262191 DDQ262191 DNM262191 DXI262191 EHE262191 ERA262191 FAW262191 FKS262191 FUO262191 GEK262191 GOG262191 GYC262191 HHY262191 HRU262191 IBQ262191 ILM262191 IVI262191 JFE262191 JPA262191 JYW262191 KIS262191 KSO262191 LCK262191 LMG262191 LWC262191 MFY262191 MPU262191 MZQ262191 NJM262191 NTI262191 ODE262191 ONA262191 OWW262191 PGS262191 PQO262191 QAK262191 QKG262191 QUC262191 RDY262191 RNU262191 RXQ262191 SHM262191 SRI262191 TBE262191 TLA262191 TUW262191 UES262191 UOO262191 UYK262191 VIG262191 VSC262191 WBY262191 WLU262191 WVQ262191 I327727 JE327727 TA327727 ACW327727 AMS327727 AWO327727 BGK327727 BQG327727 CAC327727 CJY327727 CTU327727 DDQ327727 DNM327727 DXI327727 EHE327727 ERA327727 FAW327727 FKS327727 FUO327727 GEK327727 GOG327727 GYC327727 HHY327727 HRU327727 IBQ327727 ILM327727 IVI327727 JFE327727 JPA327727 JYW327727 KIS327727 KSO327727 LCK327727 LMG327727 LWC327727 MFY327727 MPU327727 MZQ327727 NJM327727 NTI327727 ODE327727 ONA327727 OWW327727 PGS327727 PQO327727 QAK327727 QKG327727 QUC327727 RDY327727 RNU327727 RXQ327727 SHM327727 SRI327727 TBE327727 TLA327727 TUW327727 UES327727 UOO327727 UYK327727 VIG327727 VSC327727 WBY327727 WLU327727 WVQ327727 I393263 JE393263 TA393263 ACW393263 AMS393263 AWO393263 BGK393263 BQG393263 CAC393263 CJY393263 CTU393263 DDQ393263 DNM393263 DXI393263 EHE393263 ERA393263 FAW393263 FKS393263 FUO393263 GEK393263 GOG393263 GYC393263 HHY393263 HRU393263 IBQ393263 ILM393263 IVI393263 JFE393263 JPA393263 JYW393263 KIS393263 KSO393263 LCK393263 LMG393263 LWC393263 MFY393263 MPU393263 MZQ393263 NJM393263 NTI393263 ODE393263 ONA393263 OWW393263 PGS393263 PQO393263 QAK393263 QKG393263 QUC393263 RDY393263 RNU393263 RXQ393263 SHM393263 SRI393263 TBE393263 TLA393263 TUW393263 UES393263 UOO393263 UYK393263 VIG393263 VSC393263 WBY393263 WLU393263 WVQ393263 I458799 JE458799 TA458799 ACW458799 AMS458799 AWO458799 BGK458799 BQG458799 CAC458799 CJY458799 CTU458799 DDQ458799 DNM458799 DXI458799 EHE458799 ERA458799 FAW458799 FKS458799 FUO458799 GEK458799 GOG458799 GYC458799 HHY458799 HRU458799 IBQ458799 ILM458799 IVI458799 JFE458799 JPA458799 JYW458799 KIS458799 KSO458799 LCK458799 LMG458799 LWC458799 MFY458799 MPU458799 MZQ458799 NJM458799 NTI458799 ODE458799 ONA458799 OWW458799 PGS458799 PQO458799 QAK458799 QKG458799 QUC458799 RDY458799 RNU458799 RXQ458799 SHM458799 SRI458799 TBE458799 TLA458799 TUW458799 UES458799 UOO458799 UYK458799 VIG458799 VSC458799 WBY458799 WLU458799 WVQ458799 I524335 JE524335 TA524335 ACW524335 AMS524335 AWO524335 BGK524335 BQG524335 CAC524335 CJY524335 CTU524335 DDQ524335 DNM524335 DXI524335 EHE524335 ERA524335 FAW524335 FKS524335 FUO524335 GEK524335 GOG524335 GYC524335 HHY524335 HRU524335 IBQ524335 ILM524335 IVI524335 JFE524335 JPA524335 JYW524335 KIS524335 KSO524335 LCK524335 LMG524335 LWC524335 MFY524335 MPU524335 MZQ524335 NJM524335 NTI524335 ODE524335 ONA524335 OWW524335 PGS524335 PQO524335 QAK524335 QKG524335 QUC524335 RDY524335 RNU524335 RXQ524335 SHM524335 SRI524335 TBE524335 TLA524335 TUW524335 UES524335 UOO524335 UYK524335 VIG524335 VSC524335 WBY524335 WLU524335 WVQ524335 I589871 JE589871 TA589871 ACW589871 AMS589871 AWO589871 BGK589871 BQG589871 CAC589871 CJY589871 CTU589871 DDQ589871 DNM589871 DXI589871 EHE589871 ERA589871 FAW589871 FKS589871 FUO589871 GEK589871 GOG589871 GYC589871 HHY589871 HRU589871 IBQ589871 ILM589871 IVI589871 JFE589871 JPA589871 JYW589871 KIS589871 KSO589871 LCK589871 LMG589871 LWC589871 MFY589871 MPU589871 MZQ589871 NJM589871 NTI589871 ODE589871 ONA589871 OWW589871 PGS589871 PQO589871 QAK589871 QKG589871 QUC589871 RDY589871 RNU589871 RXQ589871 SHM589871 SRI589871 TBE589871 TLA589871 TUW589871 UES589871 UOO589871 UYK589871 VIG589871 VSC589871 WBY589871 WLU589871 WVQ589871 I655407 JE655407 TA655407 ACW655407 AMS655407 AWO655407 BGK655407 BQG655407 CAC655407 CJY655407 CTU655407 DDQ655407 DNM655407 DXI655407 EHE655407 ERA655407 FAW655407 FKS655407 FUO655407 GEK655407 GOG655407 GYC655407 HHY655407 HRU655407 IBQ655407 ILM655407 IVI655407 JFE655407 JPA655407 JYW655407 KIS655407 KSO655407 LCK655407 LMG655407 LWC655407 MFY655407 MPU655407 MZQ655407 NJM655407 NTI655407 ODE655407 ONA655407 OWW655407 PGS655407 PQO655407 QAK655407 QKG655407 QUC655407 RDY655407 RNU655407 RXQ655407 SHM655407 SRI655407 TBE655407 TLA655407 TUW655407 UES655407 UOO655407 UYK655407 VIG655407 VSC655407 WBY655407 WLU655407 WVQ655407 I720943 JE720943 TA720943 ACW720943 AMS720943 AWO720943 BGK720943 BQG720943 CAC720943 CJY720943 CTU720943 DDQ720943 DNM720943 DXI720943 EHE720943 ERA720943 FAW720943 FKS720943 FUO720943 GEK720943 GOG720943 GYC720943 HHY720943 HRU720943 IBQ720943 ILM720943 IVI720943 JFE720943 JPA720943 JYW720943 KIS720943 KSO720943 LCK720943 LMG720943 LWC720943 MFY720943 MPU720943 MZQ720943 NJM720943 NTI720943 ODE720943 ONA720943 OWW720943 PGS720943 PQO720943 QAK720943 QKG720943 QUC720943 RDY720943 RNU720943 RXQ720943 SHM720943 SRI720943 TBE720943 TLA720943 TUW720943 UES720943 UOO720943 UYK720943 VIG720943 VSC720943 WBY720943 WLU720943 WVQ720943 I786479 JE786479 TA786479 ACW786479 AMS786479 AWO786479 BGK786479 BQG786479 CAC786479 CJY786479 CTU786479 DDQ786479 DNM786479 DXI786479 EHE786479 ERA786479 FAW786479 FKS786479 FUO786479 GEK786479 GOG786479 GYC786479 HHY786479 HRU786479 IBQ786479 ILM786479 IVI786479 JFE786479 JPA786479 JYW786479 KIS786479 KSO786479 LCK786479 LMG786479 LWC786479 MFY786479 MPU786479 MZQ786479 NJM786479 NTI786479 ODE786479 ONA786479 OWW786479 PGS786479 PQO786479 QAK786479 QKG786479 QUC786479 RDY786479 RNU786479 RXQ786479 SHM786479 SRI786479 TBE786479 TLA786479 TUW786479 UES786479 UOO786479 UYK786479 VIG786479 VSC786479 WBY786479 WLU786479 WVQ786479 I852015 JE852015 TA852015 ACW852015 AMS852015 AWO852015 BGK852015 BQG852015 CAC852015 CJY852015 CTU852015 DDQ852015 DNM852015 DXI852015 EHE852015 ERA852015 FAW852015 FKS852015 FUO852015 GEK852015 GOG852015 GYC852015 HHY852015 HRU852015 IBQ852015 ILM852015 IVI852015 JFE852015 JPA852015 JYW852015 KIS852015 KSO852015 LCK852015 LMG852015 LWC852015 MFY852015 MPU852015 MZQ852015 NJM852015 NTI852015 ODE852015 ONA852015 OWW852015 PGS852015 PQO852015 QAK852015 QKG852015 QUC852015 RDY852015 RNU852015 RXQ852015 SHM852015 SRI852015 TBE852015 TLA852015 TUW852015 UES852015 UOO852015 UYK852015 VIG852015 VSC852015 WBY852015 WLU852015 WVQ852015 I917551 JE917551 TA917551 ACW917551 AMS917551 AWO917551 BGK917551 BQG917551 CAC917551 CJY917551 CTU917551 DDQ917551 DNM917551 DXI917551 EHE917551 ERA917551 FAW917551 FKS917551 FUO917551 GEK917551 GOG917551 GYC917551 HHY917551 HRU917551 IBQ917551 ILM917551 IVI917551 JFE917551 JPA917551 JYW917551 KIS917551 KSO917551 LCK917551 LMG917551 LWC917551 MFY917551 MPU917551 MZQ917551 NJM917551 NTI917551 ODE917551 ONA917551 OWW917551 PGS917551 PQO917551 QAK917551 QKG917551 QUC917551 RDY917551 RNU917551 RXQ917551 SHM917551 SRI917551 TBE917551 TLA917551 TUW917551 UES917551 UOO917551 UYK917551 VIG917551 VSC917551 WBY917551 WLU917551 WVQ917551 I983087 JE983087 TA983087 ACW983087 AMS983087 AWO983087 BGK983087 BQG983087 CAC983087 CJY983087 CTU983087 DDQ983087 DNM983087 DXI983087 EHE983087 ERA983087 FAW983087 FKS983087 FUO983087 GEK983087 GOG983087 GYC983087 HHY983087 HRU983087 IBQ983087 ILM983087 IVI983087 JFE983087 JPA983087 JYW983087 KIS983087 KSO983087 LCK983087 LMG983087 LWC983087 MFY983087 MPU983087 MZQ983087 NJM983087 NTI983087 ODE983087 ONA983087 OWW983087 PGS983087 PQO983087 QAK983087 QKG983087 QUC983087 RDY983087 RNU983087 RXQ983087 SHM983087 SRI983087 TBE983087 TLA983087 TUW983087 UES983087 UOO983087 UYK983087 VIG983087 VSC983087 WBY983087 WLU983087 WVQ983087 K49 JG49 TC49 ACY49 AMU49 AWQ49 BGM49 BQI49 CAE49 CKA49 CTW49 DDS49 DNO49 DXK49 EHG49 ERC49 FAY49 FKU49 FUQ49 GEM49 GOI49 GYE49 HIA49 HRW49 IBS49 ILO49 IVK49 JFG49 JPC49 JYY49 KIU49 KSQ49 LCM49 LMI49 LWE49 MGA49 MPW49 MZS49 NJO49 NTK49 ODG49 ONC49 OWY49 PGU49 PQQ49 QAM49 QKI49 QUE49 REA49 RNW49 RXS49 SHO49 SRK49 TBG49 TLC49 TUY49 UEU49 UOQ49 UYM49 VII49 VSE49 WCA49 WLW49 WVS49 K65585 JG65585 TC65585 ACY65585 AMU65585 AWQ65585 BGM65585 BQI65585 CAE65585 CKA65585 CTW65585 DDS65585 DNO65585 DXK65585 EHG65585 ERC65585 FAY65585 FKU65585 FUQ65585 GEM65585 GOI65585 GYE65585 HIA65585 HRW65585 IBS65585 ILO65585 IVK65585 JFG65585 JPC65585 JYY65585 KIU65585 KSQ65585 LCM65585 LMI65585 LWE65585 MGA65585 MPW65585 MZS65585 NJO65585 NTK65585 ODG65585 ONC65585 OWY65585 PGU65585 PQQ65585 QAM65585 QKI65585 QUE65585 REA65585 RNW65585 RXS65585 SHO65585 SRK65585 TBG65585 TLC65585 TUY65585 UEU65585 UOQ65585 UYM65585 VII65585 VSE65585 WCA65585 WLW65585 WVS65585 K131121 JG131121 TC131121 ACY131121 AMU131121 AWQ131121 BGM131121 BQI131121 CAE131121 CKA131121 CTW131121 DDS131121 DNO131121 DXK131121 EHG131121 ERC131121 FAY131121 FKU131121 FUQ131121 GEM131121 GOI131121 GYE131121 HIA131121 HRW131121 IBS131121 ILO131121 IVK131121 JFG131121 JPC131121 JYY131121 KIU131121 KSQ131121 LCM131121 LMI131121 LWE131121 MGA131121 MPW131121 MZS131121 NJO131121 NTK131121 ODG131121 ONC131121 OWY131121 PGU131121 PQQ131121 QAM131121 QKI131121 QUE131121 REA131121 RNW131121 RXS131121 SHO131121 SRK131121 TBG131121 TLC131121 TUY131121 UEU131121 UOQ131121 UYM131121 VII131121 VSE131121 WCA131121 WLW131121 WVS131121 K196657 JG196657 TC196657 ACY196657 AMU196657 AWQ196657 BGM196657 BQI196657 CAE196657 CKA196657 CTW196657 DDS196657 DNO196657 DXK196657 EHG196657 ERC196657 FAY196657 FKU196657 FUQ196657 GEM196657 GOI196657 GYE196657 HIA196657 HRW196657 IBS196657 ILO196657 IVK196657 JFG196657 JPC196657 JYY196657 KIU196657 KSQ196657 LCM196657 LMI196657 LWE196657 MGA196657 MPW196657 MZS196657 NJO196657 NTK196657 ODG196657 ONC196657 OWY196657 PGU196657 PQQ196657 QAM196657 QKI196657 QUE196657 REA196657 RNW196657 RXS196657 SHO196657 SRK196657 TBG196657 TLC196657 TUY196657 UEU196657 UOQ196657 UYM196657 VII196657 VSE196657 WCA196657 WLW196657 WVS196657 K262193 JG262193 TC262193 ACY262193 AMU262193 AWQ262193 BGM262193 BQI262193 CAE262193 CKA262193 CTW262193 DDS262193 DNO262193 DXK262193 EHG262193 ERC262193 FAY262193 FKU262193 FUQ262193 GEM262193 GOI262193 GYE262193 HIA262193 HRW262193 IBS262193 ILO262193 IVK262193 JFG262193 JPC262193 JYY262193 KIU262193 KSQ262193 LCM262193 LMI262193 LWE262193 MGA262193 MPW262193 MZS262193 NJO262193 NTK262193 ODG262193 ONC262193 OWY262193 PGU262193 PQQ262193 QAM262193 QKI262193 QUE262193 REA262193 RNW262193 RXS262193 SHO262193 SRK262193 TBG262193 TLC262193 TUY262193 UEU262193 UOQ262193 UYM262193 VII262193 VSE262193 WCA262193 WLW262193 WVS262193 K327729 JG327729 TC327729 ACY327729 AMU327729 AWQ327729 BGM327729 BQI327729 CAE327729 CKA327729 CTW327729 DDS327729 DNO327729 DXK327729 EHG327729 ERC327729 FAY327729 FKU327729 FUQ327729 GEM327729 GOI327729 GYE327729 HIA327729 HRW327729 IBS327729 ILO327729 IVK327729 JFG327729 JPC327729 JYY327729 KIU327729 KSQ327729 LCM327729 LMI327729 LWE327729 MGA327729 MPW327729 MZS327729 NJO327729 NTK327729 ODG327729 ONC327729 OWY327729 PGU327729 PQQ327729 QAM327729 QKI327729 QUE327729 REA327729 RNW327729 RXS327729 SHO327729 SRK327729 TBG327729 TLC327729 TUY327729 UEU327729 UOQ327729 UYM327729 VII327729 VSE327729 WCA327729 WLW327729 WVS327729 K393265 JG393265 TC393265 ACY393265 AMU393265 AWQ393265 BGM393265 BQI393265 CAE393265 CKA393265 CTW393265 DDS393265 DNO393265 DXK393265 EHG393265 ERC393265 FAY393265 FKU393265 FUQ393265 GEM393265 GOI393265 GYE393265 HIA393265 HRW393265 IBS393265 ILO393265 IVK393265 JFG393265 JPC393265 JYY393265 KIU393265 KSQ393265 LCM393265 LMI393265 LWE393265 MGA393265 MPW393265 MZS393265 NJO393265 NTK393265 ODG393265 ONC393265 OWY393265 PGU393265 PQQ393265 QAM393265 QKI393265 QUE393265 REA393265 RNW393265 RXS393265 SHO393265 SRK393265 TBG393265 TLC393265 TUY393265 UEU393265 UOQ393265 UYM393265 VII393265 VSE393265 WCA393265 WLW393265 WVS393265 K458801 JG458801 TC458801 ACY458801 AMU458801 AWQ458801 BGM458801 BQI458801 CAE458801 CKA458801 CTW458801 DDS458801 DNO458801 DXK458801 EHG458801 ERC458801 FAY458801 FKU458801 FUQ458801 GEM458801 GOI458801 GYE458801 HIA458801 HRW458801 IBS458801 ILO458801 IVK458801 JFG458801 JPC458801 JYY458801 KIU458801 KSQ458801 LCM458801 LMI458801 LWE458801 MGA458801 MPW458801 MZS458801 NJO458801 NTK458801 ODG458801 ONC458801 OWY458801 PGU458801 PQQ458801 QAM458801 QKI458801 QUE458801 REA458801 RNW458801 RXS458801 SHO458801 SRK458801 TBG458801 TLC458801 TUY458801 UEU458801 UOQ458801 UYM458801 VII458801 VSE458801 WCA458801 WLW458801 WVS458801 K524337 JG524337 TC524337 ACY524337 AMU524337 AWQ524337 BGM524337 BQI524337 CAE524337 CKA524337 CTW524337 DDS524337 DNO524337 DXK524337 EHG524337 ERC524337 FAY524337 FKU524337 FUQ524337 GEM524337 GOI524337 GYE524337 HIA524337 HRW524337 IBS524337 ILO524337 IVK524337 JFG524337 JPC524337 JYY524337 KIU524337 KSQ524337 LCM524337 LMI524337 LWE524337 MGA524337 MPW524337 MZS524337 NJO524337 NTK524337 ODG524337 ONC524337 OWY524337 PGU524337 PQQ524337 QAM524337 QKI524337 QUE524337 REA524337 RNW524337 RXS524337 SHO524337 SRK524337 TBG524337 TLC524337 TUY524337 UEU524337 UOQ524337 UYM524337 VII524337 VSE524337 WCA524337 WLW524337 WVS524337 K589873 JG589873 TC589873 ACY589873 AMU589873 AWQ589873 BGM589873 BQI589873 CAE589873 CKA589873 CTW589873 DDS589873 DNO589873 DXK589873 EHG589873 ERC589873 FAY589873 FKU589873 FUQ589873 GEM589873 GOI589873 GYE589873 HIA589873 HRW589873 IBS589873 ILO589873 IVK589873 JFG589873 JPC589873 JYY589873 KIU589873 KSQ589873 LCM589873 LMI589873 LWE589873 MGA589873 MPW589873 MZS589873 NJO589873 NTK589873 ODG589873 ONC589873 OWY589873 PGU589873 PQQ589873 QAM589873 QKI589873 QUE589873 REA589873 RNW589873 RXS589873 SHO589873 SRK589873 TBG589873 TLC589873 TUY589873 UEU589873 UOQ589873 UYM589873 VII589873 VSE589873 WCA589873 WLW589873 WVS589873 K655409 JG655409 TC655409 ACY655409 AMU655409 AWQ655409 BGM655409 BQI655409 CAE655409 CKA655409 CTW655409 DDS655409 DNO655409 DXK655409 EHG655409 ERC655409 FAY655409 FKU655409 FUQ655409 GEM655409 GOI655409 GYE655409 HIA655409 HRW655409 IBS655409 ILO655409 IVK655409 JFG655409 JPC655409 JYY655409 KIU655409 KSQ655409 LCM655409 LMI655409 LWE655409 MGA655409 MPW655409 MZS655409 NJO655409 NTK655409 ODG655409 ONC655409 OWY655409 PGU655409 PQQ655409 QAM655409 QKI655409 QUE655409 REA655409 RNW655409 RXS655409 SHO655409 SRK655409 TBG655409 TLC655409 TUY655409 UEU655409 UOQ655409 UYM655409 VII655409 VSE655409 WCA655409 WLW655409 WVS655409 K720945 JG720945 TC720945 ACY720945 AMU720945 AWQ720945 BGM720945 BQI720945 CAE720945 CKA720945 CTW720945 DDS720945 DNO720945 DXK720945 EHG720945 ERC720945 FAY720945 FKU720945 FUQ720945 GEM720945 GOI720945 GYE720945 HIA720945 HRW720945 IBS720945 ILO720945 IVK720945 JFG720945 JPC720945 JYY720945 KIU720945 KSQ720945 LCM720945 LMI720945 LWE720945 MGA720945 MPW720945 MZS720945 NJO720945 NTK720945 ODG720945 ONC720945 OWY720945 PGU720945 PQQ720945 QAM720945 QKI720945 QUE720945 REA720945 RNW720945 RXS720945 SHO720945 SRK720945 TBG720945 TLC720945 TUY720945 UEU720945 UOQ720945 UYM720945 VII720945 VSE720945 WCA720945 WLW720945 WVS720945 K786481 JG786481 TC786481 ACY786481 AMU786481 AWQ786481 BGM786481 BQI786481 CAE786481 CKA786481 CTW786481 DDS786481 DNO786481 DXK786481 EHG786481 ERC786481 FAY786481 FKU786481 FUQ786481 GEM786481 GOI786481 GYE786481 HIA786481 HRW786481 IBS786481 ILO786481 IVK786481 JFG786481 JPC786481 JYY786481 KIU786481 KSQ786481 LCM786481 LMI786481 LWE786481 MGA786481 MPW786481 MZS786481 NJO786481 NTK786481 ODG786481 ONC786481 OWY786481 PGU786481 PQQ786481 QAM786481 QKI786481 QUE786481 REA786481 RNW786481 RXS786481 SHO786481 SRK786481 TBG786481 TLC786481 TUY786481 UEU786481 UOQ786481 UYM786481 VII786481 VSE786481 WCA786481 WLW786481 WVS786481 K852017 JG852017 TC852017 ACY852017 AMU852017 AWQ852017 BGM852017 BQI852017 CAE852017 CKA852017 CTW852017 DDS852017 DNO852017 DXK852017 EHG852017 ERC852017 FAY852017 FKU852017 FUQ852017 GEM852017 GOI852017 GYE852017 HIA852017 HRW852017 IBS852017 ILO852017 IVK852017 JFG852017 JPC852017 JYY852017 KIU852017 KSQ852017 LCM852017 LMI852017 LWE852017 MGA852017 MPW852017 MZS852017 NJO852017 NTK852017 ODG852017 ONC852017 OWY852017 PGU852017 PQQ852017 QAM852017 QKI852017 QUE852017 REA852017 RNW852017 RXS852017 SHO852017 SRK852017 TBG852017 TLC852017 TUY852017 UEU852017 UOQ852017 UYM852017 VII852017 VSE852017 WCA852017 WLW852017 WVS852017 K917553 JG917553 TC917553 ACY917553 AMU917553 AWQ917553 BGM917553 BQI917553 CAE917553 CKA917553 CTW917553 DDS917553 DNO917553 DXK917553 EHG917553 ERC917553 FAY917553 FKU917553 FUQ917553 GEM917553 GOI917553 GYE917553 HIA917553 HRW917553 IBS917553 ILO917553 IVK917553 JFG917553 JPC917553 JYY917553 KIU917553 KSQ917553 LCM917553 LMI917553 LWE917553 MGA917553 MPW917553 MZS917553 NJO917553 NTK917553 ODG917553 ONC917553 OWY917553 PGU917553 PQQ917553 QAM917553 QKI917553 QUE917553 REA917553 RNW917553 RXS917553 SHO917553 SRK917553 TBG917553 TLC917553 TUY917553 UEU917553 UOQ917553 UYM917553 VII917553 VSE917553 WCA917553 WLW917553 WVS917553 K983089 JG983089 TC983089 ACY983089 AMU983089 AWQ983089 BGM983089 BQI983089 CAE983089 CKA983089 CTW983089 DDS983089 DNO983089 DXK983089 EHG983089 ERC983089 FAY983089 FKU983089 FUQ983089 GEM983089 GOI983089 GYE983089 HIA983089 HRW983089 IBS983089 ILO983089 IVK983089 JFG983089 JPC983089 JYY983089 KIU983089 KSQ983089 LCM983089 LMI983089 LWE983089 MGA983089 MPW983089 MZS983089 NJO983089 NTK983089 ODG983089 ONC983089 OWY983089 PGU983089 PQQ983089 QAM983089 QKI983089 QUE983089 REA983089 RNW983089 RXS983089 SHO983089 SRK983089 TBG983089 TLC983089 TUY983089 UEU983089 UOQ983089 UYM983089 VII983089 VSE983089 WCA983089 WLW983089 WVS983089 K41 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WVS41 K65577 JG65577 TC65577 ACY65577 AMU65577 AWQ65577 BGM65577 BQI65577 CAE65577 CKA65577 CTW65577 DDS65577 DNO65577 DXK65577 EHG65577 ERC65577 FAY65577 FKU65577 FUQ65577 GEM65577 GOI65577 GYE65577 HIA65577 HRW65577 IBS65577 ILO65577 IVK65577 JFG65577 JPC65577 JYY65577 KIU65577 KSQ65577 LCM65577 LMI65577 LWE65577 MGA65577 MPW65577 MZS65577 NJO65577 NTK65577 ODG65577 ONC65577 OWY65577 PGU65577 PQQ65577 QAM65577 QKI65577 QUE65577 REA65577 RNW65577 RXS65577 SHO65577 SRK65577 TBG65577 TLC65577 TUY65577 UEU65577 UOQ65577 UYM65577 VII65577 VSE65577 WCA65577 WLW65577 WVS65577 K131113 JG131113 TC131113 ACY131113 AMU131113 AWQ131113 BGM131113 BQI131113 CAE131113 CKA131113 CTW131113 DDS131113 DNO131113 DXK131113 EHG131113 ERC131113 FAY131113 FKU131113 FUQ131113 GEM131113 GOI131113 GYE131113 HIA131113 HRW131113 IBS131113 ILO131113 IVK131113 JFG131113 JPC131113 JYY131113 KIU131113 KSQ131113 LCM131113 LMI131113 LWE131113 MGA131113 MPW131113 MZS131113 NJO131113 NTK131113 ODG131113 ONC131113 OWY131113 PGU131113 PQQ131113 QAM131113 QKI131113 QUE131113 REA131113 RNW131113 RXS131113 SHO131113 SRK131113 TBG131113 TLC131113 TUY131113 UEU131113 UOQ131113 UYM131113 VII131113 VSE131113 WCA131113 WLW131113 WVS131113 K196649 JG196649 TC196649 ACY196649 AMU196649 AWQ196649 BGM196649 BQI196649 CAE196649 CKA196649 CTW196649 DDS196649 DNO196649 DXK196649 EHG196649 ERC196649 FAY196649 FKU196649 FUQ196649 GEM196649 GOI196649 GYE196649 HIA196649 HRW196649 IBS196649 ILO196649 IVK196649 JFG196649 JPC196649 JYY196649 KIU196649 KSQ196649 LCM196649 LMI196649 LWE196649 MGA196649 MPW196649 MZS196649 NJO196649 NTK196649 ODG196649 ONC196649 OWY196649 PGU196649 PQQ196649 QAM196649 QKI196649 QUE196649 REA196649 RNW196649 RXS196649 SHO196649 SRK196649 TBG196649 TLC196649 TUY196649 UEU196649 UOQ196649 UYM196649 VII196649 VSE196649 WCA196649 WLW196649 WVS196649 K262185 JG262185 TC262185 ACY262185 AMU262185 AWQ262185 BGM262185 BQI262185 CAE262185 CKA262185 CTW262185 DDS262185 DNO262185 DXK262185 EHG262185 ERC262185 FAY262185 FKU262185 FUQ262185 GEM262185 GOI262185 GYE262185 HIA262185 HRW262185 IBS262185 ILO262185 IVK262185 JFG262185 JPC262185 JYY262185 KIU262185 KSQ262185 LCM262185 LMI262185 LWE262185 MGA262185 MPW262185 MZS262185 NJO262185 NTK262185 ODG262185 ONC262185 OWY262185 PGU262185 PQQ262185 QAM262185 QKI262185 QUE262185 REA262185 RNW262185 RXS262185 SHO262185 SRK262185 TBG262185 TLC262185 TUY262185 UEU262185 UOQ262185 UYM262185 VII262185 VSE262185 WCA262185 WLW262185 WVS262185 K327721 JG327721 TC327721 ACY327721 AMU327721 AWQ327721 BGM327721 BQI327721 CAE327721 CKA327721 CTW327721 DDS327721 DNO327721 DXK327721 EHG327721 ERC327721 FAY327721 FKU327721 FUQ327721 GEM327721 GOI327721 GYE327721 HIA327721 HRW327721 IBS327721 ILO327721 IVK327721 JFG327721 JPC327721 JYY327721 KIU327721 KSQ327721 LCM327721 LMI327721 LWE327721 MGA327721 MPW327721 MZS327721 NJO327721 NTK327721 ODG327721 ONC327721 OWY327721 PGU327721 PQQ327721 QAM327721 QKI327721 QUE327721 REA327721 RNW327721 RXS327721 SHO327721 SRK327721 TBG327721 TLC327721 TUY327721 UEU327721 UOQ327721 UYM327721 VII327721 VSE327721 WCA327721 WLW327721 WVS327721 K393257 JG393257 TC393257 ACY393257 AMU393257 AWQ393257 BGM393257 BQI393257 CAE393257 CKA393257 CTW393257 DDS393257 DNO393257 DXK393257 EHG393257 ERC393257 FAY393257 FKU393257 FUQ393257 GEM393257 GOI393257 GYE393257 HIA393257 HRW393257 IBS393257 ILO393257 IVK393257 JFG393257 JPC393257 JYY393257 KIU393257 KSQ393257 LCM393257 LMI393257 LWE393257 MGA393257 MPW393257 MZS393257 NJO393257 NTK393257 ODG393257 ONC393257 OWY393257 PGU393257 PQQ393257 QAM393257 QKI393257 QUE393257 REA393257 RNW393257 RXS393257 SHO393257 SRK393257 TBG393257 TLC393257 TUY393257 UEU393257 UOQ393257 UYM393257 VII393257 VSE393257 WCA393257 WLW393257 WVS393257 K458793 JG458793 TC458793 ACY458793 AMU458793 AWQ458793 BGM458793 BQI458793 CAE458793 CKA458793 CTW458793 DDS458793 DNO458793 DXK458793 EHG458793 ERC458793 FAY458793 FKU458793 FUQ458793 GEM458793 GOI458793 GYE458793 HIA458793 HRW458793 IBS458793 ILO458793 IVK458793 JFG458793 JPC458793 JYY458793 KIU458793 KSQ458793 LCM458793 LMI458793 LWE458793 MGA458793 MPW458793 MZS458793 NJO458793 NTK458793 ODG458793 ONC458793 OWY458793 PGU458793 PQQ458793 QAM458793 QKI458793 QUE458793 REA458793 RNW458793 RXS458793 SHO458793 SRK458793 TBG458793 TLC458793 TUY458793 UEU458793 UOQ458793 UYM458793 VII458793 VSE458793 WCA458793 WLW458793 WVS458793 K524329 JG524329 TC524329 ACY524329 AMU524329 AWQ524329 BGM524329 BQI524329 CAE524329 CKA524329 CTW524329 DDS524329 DNO524329 DXK524329 EHG524329 ERC524329 FAY524329 FKU524329 FUQ524329 GEM524329 GOI524329 GYE524329 HIA524329 HRW524329 IBS524329 ILO524329 IVK524329 JFG524329 JPC524329 JYY524329 KIU524329 KSQ524329 LCM524329 LMI524329 LWE524329 MGA524329 MPW524329 MZS524329 NJO524329 NTK524329 ODG524329 ONC524329 OWY524329 PGU524329 PQQ524329 QAM524329 QKI524329 QUE524329 REA524329 RNW524329 RXS524329 SHO524329 SRK524329 TBG524329 TLC524329 TUY524329 UEU524329 UOQ524329 UYM524329 VII524329 VSE524329 WCA524329 WLW524329 WVS524329 K589865 JG589865 TC589865 ACY589865 AMU589865 AWQ589865 BGM589865 BQI589865 CAE589865 CKA589865 CTW589865 DDS589865 DNO589865 DXK589865 EHG589865 ERC589865 FAY589865 FKU589865 FUQ589865 GEM589865 GOI589865 GYE589865 HIA589865 HRW589865 IBS589865 ILO589865 IVK589865 JFG589865 JPC589865 JYY589865 KIU589865 KSQ589865 LCM589865 LMI589865 LWE589865 MGA589865 MPW589865 MZS589865 NJO589865 NTK589865 ODG589865 ONC589865 OWY589865 PGU589865 PQQ589865 QAM589865 QKI589865 QUE589865 REA589865 RNW589865 RXS589865 SHO589865 SRK589865 TBG589865 TLC589865 TUY589865 UEU589865 UOQ589865 UYM589865 VII589865 VSE589865 WCA589865 WLW589865 WVS589865 K655401 JG655401 TC655401 ACY655401 AMU655401 AWQ655401 BGM655401 BQI655401 CAE655401 CKA655401 CTW655401 DDS655401 DNO655401 DXK655401 EHG655401 ERC655401 FAY655401 FKU655401 FUQ655401 GEM655401 GOI655401 GYE655401 HIA655401 HRW655401 IBS655401 ILO655401 IVK655401 JFG655401 JPC655401 JYY655401 KIU655401 KSQ655401 LCM655401 LMI655401 LWE655401 MGA655401 MPW655401 MZS655401 NJO655401 NTK655401 ODG655401 ONC655401 OWY655401 PGU655401 PQQ655401 QAM655401 QKI655401 QUE655401 REA655401 RNW655401 RXS655401 SHO655401 SRK655401 TBG655401 TLC655401 TUY655401 UEU655401 UOQ655401 UYM655401 VII655401 VSE655401 WCA655401 WLW655401 WVS655401 K720937 JG720937 TC720937 ACY720937 AMU720937 AWQ720937 BGM720937 BQI720937 CAE720937 CKA720937 CTW720937 DDS720937 DNO720937 DXK720937 EHG720937 ERC720937 FAY720937 FKU720937 FUQ720937 GEM720937 GOI720937 GYE720937 HIA720937 HRW720937 IBS720937 ILO720937 IVK720937 JFG720937 JPC720937 JYY720937 KIU720937 KSQ720937 LCM720937 LMI720937 LWE720937 MGA720937 MPW720937 MZS720937 NJO720937 NTK720937 ODG720937 ONC720937 OWY720937 PGU720937 PQQ720937 QAM720937 QKI720937 QUE720937 REA720937 RNW720937 RXS720937 SHO720937 SRK720937 TBG720937 TLC720937 TUY720937 UEU720937 UOQ720937 UYM720937 VII720937 VSE720937 WCA720937 WLW720937 WVS720937 K786473 JG786473 TC786473 ACY786473 AMU786473 AWQ786473 BGM786473 BQI786473 CAE786473 CKA786473 CTW786473 DDS786473 DNO786473 DXK786473 EHG786473 ERC786473 FAY786473 FKU786473 FUQ786473 GEM786473 GOI786473 GYE786473 HIA786473 HRW786473 IBS786473 ILO786473 IVK786473 JFG786473 JPC786473 JYY786473 KIU786473 KSQ786473 LCM786473 LMI786473 LWE786473 MGA786473 MPW786473 MZS786473 NJO786473 NTK786473 ODG786473 ONC786473 OWY786473 PGU786473 PQQ786473 QAM786473 QKI786473 QUE786473 REA786473 RNW786473 RXS786473 SHO786473 SRK786473 TBG786473 TLC786473 TUY786473 UEU786473 UOQ786473 UYM786473 VII786473 VSE786473 WCA786473 WLW786473 WVS786473 K852009 JG852009 TC852009 ACY852009 AMU852009 AWQ852009 BGM852009 BQI852009 CAE852009 CKA852009 CTW852009 DDS852009 DNO852009 DXK852009 EHG852009 ERC852009 FAY852009 FKU852009 FUQ852009 GEM852009 GOI852009 GYE852009 HIA852009 HRW852009 IBS852009 ILO852009 IVK852009 JFG852009 JPC852009 JYY852009 KIU852009 KSQ852009 LCM852009 LMI852009 LWE852009 MGA852009 MPW852009 MZS852009 NJO852009 NTK852009 ODG852009 ONC852009 OWY852009 PGU852009 PQQ852009 QAM852009 QKI852009 QUE852009 REA852009 RNW852009 RXS852009 SHO852009 SRK852009 TBG852009 TLC852009 TUY852009 UEU852009 UOQ852009 UYM852009 VII852009 VSE852009 WCA852009 WLW852009 WVS852009 K917545 JG917545 TC917545 ACY917545 AMU917545 AWQ917545 BGM917545 BQI917545 CAE917545 CKA917545 CTW917545 DDS917545 DNO917545 DXK917545 EHG917545 ERC917545 FAY917545 FKU917545 FUQ917545 GEM917545 GOI917545 GYE917545 HIA917545 HRW917545 IBS917545 ILO917545 IVK917545 JFG917545 JPC917545 JYY917545 KIU917545 KSQ917545 LCM917545 LMI917545 LWE917545 MGA917545 MPW917545 MZS917545 NJO917545 NTK917545 ODG917545 ONC917545 OWY917545 PGU917545 PQQ917545 QAM917545 QKI917545 QUE917545 REA917545 RNW917545 RXS917545 SHO917545 SRK917545 TBG917545 TLC917545 TUY917545 UEU917545 UOQ917545 UYM917545 VII917545 VSE917545 WCA917545 WLW917545 WVS917545 K983081 JG983081 TC983081 ACY983081 AMU983081 AWQ983081 BGM983081 BQI983081 CAE983081 CKA983081 CTW983081 DDS983081 DNO983081 DXK983081 EHG983081 ERC983081 FAY983081 FKU983081 FUQ983081 GEM983081 GOI983081 GYE983081 HIA983081 HRW983081 IBS983081 ILO983081 IVK983081 JFG983081 JPC983081 JYY983081 KIU983081 KSQ983081 LCM983081 LMI983081 LWE983081 MGA983081 MPW983081 MZS983081 NJO983081 NTK983081 ODG983081 ONC983081 OWY983081 PGU983081 PQQ983081 QAM983081 QKI983081 QUE983081 REA983081 RNW983081 RXS983081 SHO983081 SRK983081 TBG983081 TLC983081 TUY983081 UEU983081 UOQ983081 UYM983081 VII983081 VSE983081 WCA983081 WLW983081 WVS983081 M45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M65581 JI65581 TE65581 ADA65581 AMW65581 AWS65581 BGO65581 BQK65581 CAG65581 CKC65581 CTY65581 DDU65581 DNQ65581 DXM65581 EHI65581 ERE65581 FBA65581 FKW65581 FUS65581 GEO65581 GOK65581 GYG65581 HIC65581 HRY65581 IBU65581 ILQ65581 IVM65581 JFI65581 JPE65581 JZA65581 KIW65581 KSS65581 LCO65581 LMK65581 LWG65581 MGC65581 MPY65581 MZU65581 NJQ65581 NTM65581 ODI65581 ONE65581 OXA65581 PGW65581 PQS65581 QAO65581 QKK65581 QUG65581 REC65581 RNY65581 RXU65581 SHQ65581 SRM65581 TBI65581 TLE65581 TVA65581 UEW65581 UOS65581 UYO65581 VIK65581 VSG65581 WCC65581 WLY65581 WVU65581 M131117 JI131117 TE131117 ADA131117 AMW131117 AWS131117 BGO131117 BQK131117 CAG131117 CKC131117 CTY131117 DDU131117 DNQ131117 DXM131117 EHI131117 ERE131117 FBA131117 FKW131117 FUS131117 GEO131117 GOK131117 GYG131117 HIC131117 HRY131117 IBU131117 ILQ131117 IVM131117 JFI131117 JPE131117 JZA131117 KIW131117 KSS131117 LCO131117 LMK131117 LWG131117 MGC131117 MPY131117 MZU131117 NJQ131117 NTM131117 ODI131117 ONE131117 OXA131117 PGW131117 PQS131117 QAO131117 QKK131117 QUG131117 REC131117 RNY131117 RXU131117 SHQ131117 SRM131117 TBI131117 TLE131117 TVA131117 UEW131117 UOS131117 UYO131117 VIK131117 VSG131117 WCC131117 WLY131117 WVU131117 M196653 JI196653 TE196653 ADA196653 AMW196653 AWS196653 BGO196653 BQK196653 CAG196653 CKC196653 CTY196653 DDU196653 DNQ196653 DXM196653 EHI196653 ERE196653 FBA196653 FKW196653 FUS196653 GEO196653 GOK196653 GYG196653 HIC196653 HRY196653 IBU196653 ILQ196653 IVM196653 JFI196653 JPE196653 JZA196653 KIW196653 KSS196653 LCO196653 LMK196653 LWG196653 MGC196653 MPY196653 MZU196653 NJQ196653 NTM196653 ODI196653 ONE196653 OXA196653 PGW196653 PQS196653 QAO196653 QKK196653 QUG196653 REC196653 RNY196653 RXU196653 SHQ196653 SRM196653 TBI196653 TLE196653 TVA196653 UEW196653 UOS196653 UYO196653 VIK196653 VSG196653 WCC196653 WLY196653 WVU196653 M262189 JI262189 TE262189 ADA262189 AMW262189 AWS262189 BGO262189 BQK262189 CAG262189 CKC262189 CTY262189 DDU262189 DNQ262189 DXM262189 EHI262189 ERE262189 FBA262189 FKW262189 FUS262189 GEO262189 GOK262189 GYG262189 HIC262189 HRY262189 IBU262189 ILQ262189 IVM262189 JFI262189 JPE262189 JZA262189 KIW262189 KSS262189 LCO262189 LMK262189 LWG262189 MGC262189 MPY262189 MZU262189 NJQ262189 NTM262189 ODI262189 ONE262189 OXA262189 PGW262189 PQS262189 QAO262189 QKK262189 QUG262189 REC262189 RNY262189 RXU262189 SHQ262189 SRM262189 TBI262189 TLE262189 TVA262189 UEW262189 UOS262189 UYO262189 VIK262189 VSG262189 WCC262189 WLY262189 WVU262189 M327725 JI327725 TE327725 ADA327725 AMW327725 AWS327725 BGO327725 BQK327725 CAG327725 CKC327725 CTY327725 DDU327725 DNQ327725 DXM327725 EHI327725 ERE327725 FBA327725 FKW327725 FUS327725 GEO327725 GOK327725 GYG327725 HIC327725 HRY327725 IBU327725 ILQ327725 IVM327725 JFI327725 JPE327725 JZA327725 KIW327725 KSS327725 LCO327725 LMK327725 LWG327725 MGC327725 MPY327725 MZU327725 NJQ327725 NTM327725 ODI327725 ONE327725 OXA327725 PGW327725 PQS327725 QAO327725 QKK327725 QUG327725 REC327725 RNY327725 RXU327725 SHQ327725 SRM327725 TBI327725 TLE327725 TVA327725 UEW327725 UOS327725 UYO327725 VIK327725 VSG327725 WCC327725 WLY327725 WVU327725 M393261 JI393261 TE393261 ADA393261 AMW393261 AWS393261 BGO393261 BQK393261 CAG393261 CKC393261 CTY393261 DDU393261 DNQ393261 DXM393261 EHI393261 ERE393261 FBA393261 FKW393261 FUS393261 GEO393261 GOK393261 GYG393261 HIC393261 HRY393261 IBU393261 ILQ393261 IVM393261 JFI393261 JPE393261 JZA393261 KIW393261 KSS393261 LCO393261 LMK393261 LWG393261 MGC393261 MPY393261 MZU393261 NJQ393261 NTM393261 ODI393261 ONE393261 OXA393261 PGW393261 PQS393261 QAO393261 QKK393261 QUG393261 REC393261 RNY393261 RXU393261 SHQ393261 SRM393261 TBI393261 TLE393261 TVA393261 UEW393261 UOS393261 UYO393261 VIK393261 VSG393261 WCC393261 WLY393261 WVU393261 M458797 JI458797 TE458797 ADA458797 AMW458797 AWS458797 BGO458797 BQK458797 CAG458797 CKC458797 CTY458797 DDU458797 DNQ458797 DXM458797 EHI458797 ERE458797 FBA458797 FKW458797 FUS458797 GEO458797 GOK458797 GYG458797 HIC458797 HRY458797 IBU458797 ILQ458797 IVM458797 JFI458797 JPE458797 JZA458797 KIW458797 KSS458797 LCO458797 LMK458797 LWG458797 MGC458797 MPY458797 MZU458797 NJQ458797 NTM458797 ODI458797 ONE458797 OXA458797 PGW458797 PQS458797 QAO458797 QKK458797 QUG458797 REC458797 RNY458797 RXU458797 SHQ458797 SRM458797 TBI458797 TLE458797 TVA458797 UEW458797 UOS458797 UYO458797 VIK458797 VSG458797 WCC458797 WLY458797 WVU458797 M524333 JI524333 TE524333 ADA524333 AMW524333 AWS524333 BGO524333 BQK524333 CAG524333 CKC524333 CTY524333 DDU524333 DNQ524333 DXM524333 EHI524333 ERE524333 FBA524333 FKW524333 FUS524333 GEO524333 GOK524333 GYG524333 HIC524333 HRY524333 IBU524333 ILQ524333 IVM524333 JFI524333 JPE524333 JZA524333 KIW524333 KSS524333 LCO524333 LMK524333 LWG524333 MGC524333 MPY524333 MZU524333 NJQ524333 NTM524333 ODI524333 ONE524333 OXA524333 PGW524333 PQS524333 QAO524333 QKK524333 QUG524333 REC524333 RNY524333 RXU524333 SHQ524333 SRM524333 TBI524333 TLE524333 TVA524333 UEW524333 UOS524333 UYO524333 VIK524333 VSG524333 WCC524333 WLY524333 WVU524333 M589869 JI589869 TE589869 ADA589869 AMW589869 AWS589869 BGO589869 BQK589869 CAG589869 CKC589869 CTY589869 DDU589869 DNQ589869 DXM589869 EHI589869 ERE589869 FBA589869 FKW589869 FUS589869 GEO589869 GOK589869 GYG589869 HIC589869 HRY589869 IBU589869 ILQ589869 IVM589869 JFI589869 JPE589869 JZA589869 KIW589869 KSS589869 LCO589869 LMK589869 LWG589869 MGC589869 MPY589869 MZU589869 NJQ589869 NTM589869 ODI589869 ONE589869 OXA589869 PGW589869 PQS589869 QAO589869 QKK589869 QUG589869 REC589869 RNY589869 RXU589869 SHQ589869 SRM589869 TBI589869 TLE589869 TVA589869 UEW589869 UOS589869 UYO589869 VIK589869 VSG589869 WCC589869 WLY589869 WVU589869 M655405 JI655405 TE655405 ADA655405 AMW655405 AWS655405 BGO655405 BQK655405 CAG655405 CKC655405 CTY655405 DDU655405 DNQ655405 DXM655405 EHI655405 ERE655405 FBA655405 FKW655405 FUS655405 GEO655405 GOK655405 GYG655405 HIC655405 HRY655405 IBU655405 ILQ655405 IVM655405 JFI655405 JPE655405 JZA655405 KIW655405 KSS655405 LCO655405 LMK655405 LWG655405 MGC655405 MPY655405 MZU655405 NJQ655405 NTM655405 ODI655405 ONE655405 OXA655405 PGW655405 PQS655405 QAO655405 QKK655405 QUG655405 REC655405 RNY655405 RXU655405 SHQ655405 SRM655405 TBI655405 TLE655405 TVA655405 UEW655405 UOS655405 UYO655405 VIK655405 VSG655405 WCC655405 WLY655405 WVU655405 M720941 JI720941 TE720941 ADA720941 AMW720941 AWS720941 BGO720941 BQK720941 CAG720941 CKC720941 CTY720941 DDU720941 DNQ720941 DXM720941 EHI720941 ERE720941 FBA720941 FKW720941 FUS720941 GEO720941 GOK720941 GYG720941 HIC720941 HRY720941 IBU720941 ILQ720941 IVM720941 JFI720941 JPE720941 JZA720941 KIW720941 KSS720941 LCO720941 LMK720941 LWG720941 MGC720941 MPY720941 MZU720941 NJQ720941 NTM720941 ODI720941 ONE720941 OXA720941 PGW720941 PQS720941 QAO720941 QKK720941 QUG720941 REC720941 RNY720941 RXU720941 SHQ720941 SRM720941 TBI720941 TLE720941 TVA720941 UEW720941 UOS720941 UYO720941 VIK720941 VSG720941 WCC720941 WLY720941 WVU720941 M786477 JI786477 TE786477 ADA786477 AMW786477 AWS786477 BGO786477 BQK786477 CAG786477 CKC786477 CTY786477 DDU786477 DNQ786477 DXM786477 EHI786477 ERE786477 FBA786477 FKW786477 FUS786477 GEO786477 GOK786477 GYG786477 HIC786477 HRY786477 IBU786477 ILQ786477 IVM786477 JFI786477 JPE786477 JZA786477 KIW786477 KSS786477 LCO786477 LMK786477 LWG786477 MGC786477 MPY786477 MZU786477 NJQ786477 NTM786477 ODI786477 ONE786477 OXA786477 PGW786477 PQS786477 QAO786477 QKK786477 QUG786477 REC786477 RNY786477 RXU786477 SHQ786477 SRM786477 TBI786477 TLE786477 TVA786477 UEW786477 UOS786477 UYO786477 VIK786477 VSG786477 WCC786477 WLY786477 WVU786477 M852013 JI852013 TE852013 ADA852013 AMW852013 AWS852013 BGO852013 BQK852013 CAG852013 CKC852013 CTY852013 DDU852013 DNQ852013 DXM852013 EHI852013 ERE852013 FBA852013 FKW852013 FUS852013 GEO852013 GOK852013 GYG852013 HIC852013 HRY852013 IBU852013 ILQ852013 IVM852013 JFI852013 JPE852013 JZA852013 KIW852013 KSS852013 LCO852013 LMK852013 LWG852013 MGC852013 MPY852013 MZU852013 NJQ852013 NTM852013 ODI852013 ONE852013 OXA852013 PGW852013 PQS852013 QAO852013 QKK852013 QUG852013 REC852013 RNY852013 RXU852013 SHQ852013 SRM852013 TBI852013 TLE852013 TVA852013 UEW852013 UOS852013 UYO852013 VIK852013 VSG852013 WCC852013 WLY852013 WVU852013 M917549 JI917549 TE917549 ADA917549 AMW917549 AWS917549 BGO917549 BQK917549 CAG917549 CKC917549 CTY917549 DDU917549 DNQ917549 DXM917549 EHI917549 ERE917549 FBA917549 FKW917549 FUS917549 GEO917549 GOK917549 GYG917549 HIC917549 HRY917549 IBU917549 ILQ917549 IVM917549 JFI917549 JPE917549 JZA917549 KIW917549 KSS917549 LCO917549 LMK917549 LWG917549 MGC917549 MPY917549 MZU917549 NJQ917549 NTM917549 ODI917549 ONE917549 OXA917549 PGW917549 PQS917549 QAO917549 QKK917549 QUG917549 REC917549 RNY917549 RXU917549 SHQ917549 SRM917549 TBI917549 TLE917549 TVA917549 UEW917549 UOS917549 UYO917549 VIK917549 VSG917549 WCC917549 WLY917549 WVU917549 M983085 JI983085 TE983085 ADA983085 AMW983085 AWS983085 BGO983085 BQK983085 CAG983085 CKC983085 CTY983085 DDU983085 DNQ983085 DXM983085 EHI983085 ERE983085 FBA983085 FKW983085 FUS983085 GEO983085 GOK983085 GYG983085 HIC983085 HRY983085 IBU983085 ILQ983085 IVM983085 JFI983085 JPE983085 JZA983085 KIW983085 KSS983085 LCO983085 LMK983085 LWG983085 MGC983085 MPY983085 MZU983085 NJQ983085 NTM983085 ODI983085 ONE983085 OXA983085 PGW983085 PQS983085 QAO983085 QKK983085 QUG983085 REC983085 RNY983085 RXU983085 SHQ983085 SRM983085 TBI983085 TLE983085 TVA983085 UEW983085 UOS983085 UYO983085 VIK983085 VSG983085 WCC983085 WLY983085 WVU983085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K25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WVS25 K65561 JG65561 TC65561 ACY65561 AMU65561 AWQ65561 BGM65561 BQI65561 CAE65561 CKA65561 CTW65561 DDS65561 DNO65561 DXK65561 EHG65561 ERC65561 FAY65561 FKU65561 FUQ65561 GEM65561 GOI65561 GYE65561 HIA65561 HRW65561 IBS65561 ILO65561 IVK65561 JFG65561 JPC65561 JYY65561 KIU65561 KSQ65561 LCM65561 LMI65561 LWE65561 MGA65561 MPW65561 MZS65561 NJO65561 NTK65561 ODG65561 ONC65561 OWY65561 PGU65561 PQQ65561 QAM65561 QKI65561 QUE65561 REA65561 RNW65561 RXS65561 SHO65561 SRK65561 TBG65561 TLC65561 TUY65561 UEU65561 UOQ65561 UYM65561 VII65561 VSE65561 WCA65561 WLW65561 WVS65561 K131097 JG131097 TC131097 ACY131097 AMU131097 AWQ131097 BGM131097 BQI131097 CAE131097 CKA131097 CTW131097 DDS131097 DNO131097 DXK131097 EHG131097 ERC131097 FAY131097 FKU131097 FUQ131097 GEM131097 GOI131097 GYE131097 HIA131097 HRW131097 IBS131097 ILO131097 IVK131097 JFG131097 JPC131097 JYY131097 KIU131097 KSQ131097 LCM131097 LMI131097 LWE131097 MGA131097 MPW131097 MZS131097 NJO131097 NTK131097 ODG131097 ONC131097 OWY131097 PGU131097 PQQ131097 QAM131097 QKI131097 QUE131097 REA131097 RNW131097 RXS131097 SHO131097 SRK131097 TBG131097 TLC131097 TUY131097 UEU131097 UOQ131097 UYM131097 VII131097 VSE131097 WCA131097 WLW131097 WVS131097 K196633 JG196633 TC196633 ACY196633 AMU196633 AWQ196633 BGM196633 BQI196633 CAE196633 CKA196633 CTW196633 DDS196633 DNO196633 DXK196633 EHG196633 ERC196633 FAY196633 FKU196633 FUQ196633 GEM196633 GOI196633 GYE196633 HIA196633 HRW196633 IBS196633 ILO196633 IVK196633 JFG196633 JPC196633 JYY196633 KIU196633 KSQ196633 LCM196633 LMI196633 LWE196633 MGA196633 MPW196633 MZS196633 NJO196633 NTK196633 ODG196633 ONC196633 OWY196633 PGU196633 PQQ196633 QAM196633 QKI196633 QUE196633 REA196633 RNW196633 RXS196633 SHO196633 SRK196633 TBG196633 TLC196633 TUY196633 UEU196633 UOQ196633 UYM196633 VII196633 VSE196633 WCA196633 WLW196633 WVS196633 K262169 JG262169 TC262169 ACY262169 AMU262169 AWQ262169 BGM262169 BQI262169 CAE262169 CKA262169 CTW262169 DDS262169 DNO262169 DXK262169 EHG262169 ERC262169 FAY262169 FKU262169 FUQ262169 GEM262169 GOI262169 GYE262169 HIA262169 HRW262169 IBS262169 ILO262169 IVK262169 JFG262169 JPC262169 JYY262169 KIU262169 KSQ262169 LCM262169 LMI262169 LWE262169 MGA262169 MPW262169 MZS262169 NJO262169 NTK262169 ODG262169 ONC262169 OWY262169 PGU262169 PQQ262169 QAM262169 QKI262169 QUE262169 REA262169 RNW262169 RXS262169 SHO262169 SRK262169 TBG262169 TLC262169 TUY262169 UEU262169 UOQ262169 UYM262169 VII262169 VSE262169 WCA262169 WLW262169 WVS262169 K327705 JG327705 TC327705 ACY327705 AMU327705 AWQ327705 BGM327705 BQI327705 CAE327705 CKA327705 CTW327705 DDS327705 DNO327705 DXK327705 EHG327705 ERC327705 FAY327705 FKU327705 FUQ327705 GEM327705 GOI327705 GYE327705 HIA327705 HRW327705 IBS327705 ILO327705 IVK327705 JFG327705 JPC327705 JYY327705 KIU327705 KSQ327705 LCM327705 LMI327705 LWE327705 MGA327705 MPW327705 MZS327705 NJO327705 NTK327705 ODG327705 ONC327705 OWY327705 PGU327705 PQQ327705 QAM327705 QKI327705 QUE327705 REA327705 RNW327705 RXS327705 SHO327705 SRK327705 TBG327705 TLC327705 TUY327705 UEU327705 UOQ327705 UYM327705 VII327705 VSE327705 WCA327705 WLW327705 WVS327705 K393241 JG393241 TC393241 ACY393241 AMU393241 AWQ393241 BGM393241 BQI393241 CAE393241 CKA393241 CTW393241 DDS393241 DNO393241 DXK393241 EHG393241 ERC393241 FAY393241 FKU393241 FUQ393241 GEM393241 GOI393241 GYE393241 HIA393241 HRW393241 IBS393241 ILO393241 IVK393241 JFG393241 JPC393241 JYY393241 KIU393241 KSQ393241 LCM393241 LMI393241 LWE393241 MGA393241 MPW393241 MZS393241 NJO393241 NTK393241 ODG393241 ONC393241 OWY393241 PGU393241 PQQ393241 QAM393241 QKI393241 QUE393241 REA393241 RNW393241 RXS393241 SHO393241 SRK393241 TBG393241 TLC393241 TUY393241 UEU393241 UOQ393241 UYM393241 VII393241 VSE393241 WCA393241 WLW393241 WVS393241 K458777 JG458777 TC458777 ACY458777 AMU458777 AWQ458777 BGM458777 BQI458777 CAE458777 CKA458777 CTW458777 DDS458777 DNO458777 DXK458777 EHG458777 ERC458777 FAY458777 FKU458777 FUQ458777 GEM458777 GOI458777 GYE458777 HIA458777 HRW458777 IBS458777 ILO458777 IVK458777 JFG458777 JPC458777 JYY458777 KIU458777 KSQ458777 LCM458777 LMI458777 LWE458777 MGA458777 MPW458777 MZS458777 NJO458777 NTK458777 ODG458777 ONC458777 OWY458777 PGU458777 PQQ458777 QAM458777 QKI458777 QUE458777 REA458777 RNW458777 RXS458777 SHO458777 SRK458777 TBG458777 TLC458777 TUY458777 UEU458777 UOQ458777 UYM458777 VII458777 VSE458777 WCA458777 WLW458777 WVS458777 K524313 JG524313 TC524313 ACY524313 AMU524313 AWQ524313 BGM524313 BQI524313 CAE524313 CKA524313 CTW524313 DDS524313 DNO524313 DXK524313 EHG524313 ERC524313 FAY524313 FKU524313 FUQ524313 GEM524313 GOI524313 GYE524313 HIA524313 HRW524313 IBS524313 ILO524313 IVK524313 JFG524313 JPC524313 JYY524313 KIU524313 KSQ524313 LCM524313 LMI524313 LWE524313 MGA524313 MPW524313 MZS524313 NJO524313 NTK524313 ODG524313 ONC524313 OWY524313 PGU524313 PQQ524313 QAM524313 QKI524313 QUE524313 REA524313 RNW524313 RXS524313 SHO524313 SRK524313 TBG524313 TLC524313 TUY524313 UEU524313 UOQ524313 UYM524313 VII524313 VSE524313 WCA524313 WLW524313 WVS524313 K589849 JG589849 TC589849 ACY589849 AMU589849 AWQ589849 BGM589849 BQI589849 CAE589849 CKA589849 CTW589849 DDS589849 DNO589849 DXK589849 EHG589849 ERC589849 FAY589849 FKU589849 FUQ589849 GEM589849 GOI589849 GYE589849 HIA589849 HRW589849 IBS589849 ILO589849 IVK589849 JFG589849 JPC589849 JYY589849 KIU589849 KSQ589849 LCM589849 LMI589849 LWE589849 MGA589849 MPW589849 MZS589849 NJO589849 NTK589849 ODG589849 ONC589849 OWY589849 PGU589849 PQQ589849 QAM589849 QKI589849 QUE589849 REA589849 RNW589849 RXS589849 SHO589849 SRK589849 TBG589849 TLC589849 TUY589849 UEU589849 UOQ589849 UYM589849 VII589849 VSE589849 WCA589849 WLW589849 WVS589849 K655385 JG655385 TC655385 ACY655385 AMU655385 AWQ655385 BGM655385 BQI655385 CAE655385 CKA655385 CTW655385 DDS655385 DNO655385 DXK655385 EHG655385 ERC655385 FAY655385 FKU655385 FUQ655385 GEM655385 GOI655385 GYE655385 HIA655385 HRW655385 IBS655385 ILO655385 IVK655385 JFG655385 JPC655385 JYY655385 KIU655385 KSQ655385 LCM655385 LMI655385 LWE655385 MGA655385 MPW655385 MZS655385 NJO655385 NTK655385 ODG655385 ONC655385 OWY655385 PGU655385 PQQ655385 QAM655385 QKI655385 QUE655385 REA655385 RNW655385 RXS655385 SHO655385 SRK655385 TBG655385 TLC655385 TUY655385 UEU655385 UOQ655385 UYM655385 VII655385 VSE655385 WCA655385 WLW655385 WVS655385 K720921 JG720921 TC720921 ACY720921 AMU720921 AWQ720921 BGM720921 BQI720921 CAE720921 CKA720921 CTW720921 DDS720921 DNO720921 DXK720921 EHG720921 ERC720921 FAY720921 FKU720921 FUQ720921 GEM720921 GOI720921 GYE720921 HIA720921 HRW720921 IBS720921 ILO720921 IVK720921 JFG720921 JPC720921 JYY720921 KIU720921 KSQ720921 LCM720921 LMI720921 LWE720921 MGA720921 MPW720921 MZS720921 NJO720921 NTK720921 ODG720921 ONC720921 OWY720921 PGU720921 PQQ720921 QAM720921 QKI720921 QUE720921 REA720921 RNW720921 RXS720921 SHO720921 SRK720921 TBG720921 TLC720921 TUY720921 UEU720921 UOQ720921 UYM720921 VII720921 VSE720921 WCA720921 WLW720921 WVS720921 K786457 JG786457 TC786457 ACY786457 AMU786457 AWQ786457 BGM786457 BQI786457 CAE786457 CKA786457 CTW786457 DDS786457 DNO786457 DXK786457 EHG786457 ERC786457 FAY786457 FKU786457 FUQ786457 GEM786457 GOI786457 GYE786457 HIA786457 HRW786457 IBS786457 ILO786457 IVK786457 JFG786457 JPC786457 JYY786457 KIU786457 KSQ786457 LCM786457 LMI786457 LWE786457 MGA786457 MPW786457 MZS786457 NJO786457 NTK786457 ODG786457 ONC786457 OWY786457 PGU786457 PQQ786457 QAM786457 QKI786457 QUE786457 REA786457 RNW786457 RXS786457 SHO786457 SRK786457 TBG786457 TLC786457 TUY786457 UEU786457 UOQ786457 UYM786457 VII786457 VSE786457 WCA786457 WLW786457 WVS786457 K851993 JG851993 TC851993 ACY851993 AMU851993 AWQ851993 BGM851993 BQI851993 CAE851993 CKA851993 CTW851993 DDS851993 DNO851993 DXK851993 EHG851993 ERC851993 FAY851993 FKU851993 FUQ851993 GEM851993 GOI851993 GYE851993 HIA851993 HRW851993 IBS851993 ILO851993 IVK851993 JFG851993 JPC851993 JYY851993 KIU851993 KSQ851993 LCM851993 LMI851993 LWE851993 MGA851993 MPW851993 MZS851993 NJO851993 NTK851993 ODG851993 ONC851993 OWY851993 PGU851993 PQQ851993 QAM851993 QKI851993 QUE851993 REA851993 RNW851993 RXS851993 SHO851993 SRK851993 TBG851993 TLC851993 TUY851993 UEU851993 UOQ851993 UYM851993 VII851993 VSE851993 WCA851993 WLW851993 WVS851993 K917529 JG917529 TC917529 ACY917529 AMU917529 AWQ917529 BGM917529 BQI917529 CAE917529 CKA917529 CTW917529 DDS917529 DNO917529 DXK917529 EHG917529 ERC917529 FAY917529 FKU917529 FUQ917529 GEM917529 GOI917529 GYE917529 HIA917529 HRW917529 IBS917529 ILO917529 IVK917529 JFG917529 JPC917529 JYY917529 KIU917529 KSQ917529 LCM917529 LMI917529 LWE917529 MGA917529 MPW917529 MZS917529 NJO917529 NTK917529 ODG917529 ONC917529 OWY917529 PGU917529 PQQ917529 QAM917529 QKI917529 QUE917529 REA917529 RNW917529 RXS917529 SHO917529 SRK917529 TBG917529 TLC917529 TUY917529 UEU917529 UOQ917529 UYM917529 VII917529 VSE917529 WCA917529 WLW917529 WVS917529 K983065 JG983065 TC983065 ACY983065 AMU983065 AWQ983065 BGM983065 BQI983065 CAE983065 CKA983065 CTW983065 DDS983065 DNO983065 DXK983065 EHG983065 ERC983065 FAY983065 FKU983065 FUQ983065 GEM983065 GOI983065 GYE983065 HIA983065 HRW983065 IBS983065 ILO983065 IVK983065 JFG983065 JPC983065 JYY983065 KIU983065 KSQ983065 LCM983065 LMI983065 LWE983065 MGA983065 MPW983065 MZS983065 NJO983065 NTK983065 ODG983065 ONC983065 OWY983065 PGU983065 PQQ983065 QAM983065 QKI983065 QUE983065 REA983065 RNW983065 RXS983065 SHO983065 SRK983065 TBG983065 TLC983065 TUY983065 UEU983065 UOQ983065 UYM983065 VII983065 VSE983065 WCA983065 WLW983065 WVS983065 M29 JI29 TE29 ADA29 AMW29 AWS29 BGO29 BQK29 CAG29 CKC29 CTY29 DDU29 DNQ29 DXM29 EHI29 ERE29 FBA29 FKW29 FUS29 GEO29 GOK29 GYG29 HIC29 HRY29 IBU29 ILQ29 IVM29 JFI29 JPE29 JZA29 KIW29 KSS29 LCO29 LMK29 LWG29 MGC29 MPY29 MZU29 NJQ29 NTM29 ODI29 ONE29 OXA29 PGW29 PQS29 QAO29 QKK29 QUG29 REC29 RNY29 RXU29 SHQ29 SRM29 TBI29 TLE29 TVA29 UEW29 UOS29 UYO29 VIK29 VSG29 WCC29 WLY29 WVU29 M65565 JI65565 TE65565 ADA65565 AMW65565 AWS65565 BGO65565 BQK65565 CAG65565 CKC65565 CTY65565 DDU65565 DNQ65565 DXM65565 EHI65565 ERE65565 FBA65565 FKW65565 FUS65565 GEO65565 GOK65565 GYG65565 HIC65565 HRY65565 IBU65565 ILQ65565 IVM65565 JFI65565 JPE65565 JZA65565 KIW65565 KSS65565 LCO65565 LMK65565 LWG65565 MGC65565 MPY65565 MZU65565 NJQ65565 NTM65565 ODI65565 ONE65565 OXA65565 PGW65565 PQS65565 QAO65565 QKK65565 QUG65565 REC65565 RNY65565 RXU65565 SHQ65565 SRM65565 TBI65565 TLE65565 TVA65565 UEW65565 UOS65565 UYO65565 VIK65565 VSG65565 WCC65565 WLY65565 WVU65565 M131101 JI131101 TE131101 ADA131101 AMW131101 AWS131101 BGO131101 BQK131101 CAG131101 CKC131101 CTY131101 DDU131101 DNQ131101 DXM131101 EHI131101 ERE131101 FBA131101 FKW131101 FUS131101 GEO131101 GOK131101 GYG131101 HIC131101 HRY131101 IBU131101 ILQ131101 IVM131101 JFI131101 JPE131101 JZA131101 KIW131101 KSS131101 LCO131101 LMK131101 LWG131101 MGC131101 MPY131101 MZU131101 NJQ131101 NTM131101 ODI131101 ONE131101 OXA131101 PGW131101 PQS131101 QAO131101 QKK131101 QUG131101 REC131101 RNY131101 RXU131101 SHQ131101 SRM131101 TBI131101 TLE131101 TVA131101 UEW131101 UOS131101 UYO131101 VIK131101 VSG131101 WCC131101 WLY131101 WVU131101 M196637 JI196637 TE196637 ADA196637 AMW196637 AWS196637 BGO196637 BQK196637 CAG196637 CKC196637 CTY196637 DDU196637 DNQ196637 DXM196637 EHI196637 ERE196637 FBA196637 FKW196637 FUS196637 GEO196637 GOK196637 GYG196637 HIC196637 HRY196637 IBU196637 ILQ196637 IVM196637 JFI196637 JPE196637 JZA196637 KIW196637 KSS196637 LCO196637 LMK196637 LWG196637 MGC196637 MPY196637 MZU196637 NJQ196637 NTM196637 ODI196637 ONE196637 OXA196637 PGW196637 PQS196637 QAO196637 QKK196637 QUG196637 REC196637 RNY196637 RXU196637 SHQ196637 SRM196637 TBI196637 TLE196637 TVA196637 UEW196637 UOS196637 UYO196637 VIK196637 VSG196637 WCC196637 WLY196637 WVU196637 M262173 JI262173 TE262173 ADA262173 AMW262173 AWS262173 BGO262173 BQK262173 CAG262173 CKC262173 CTY262173 DDU262173 DNQ262173 DXM262173 EHI262173 ERE262173 FBA262173 FKW262173 FUS262173 GEO262173 GOK262173 GYG262173 HIC262173 HRY262173 IBU262173 ILQ262173 IVM262173 JFI262173 JPE262173 JZA262173 KIW262173 KSS262173 LCO262173 LMK262173 LWG262173 MGC262173 MPY262173 MZU262173 NJQ262173 NTM262173 ODI262173 ONE262173 OXA262173 PGW262173 PQS262173 QAO262173 QKK262173 QUG262173 REC262173 RNY262173 RXU262173 SHQ262173 SRM262173 TBI262173 TLE262173 TVA262173 UEW262173 UOS262173 UYO262173 VIK262173 VSG262173 WCC262173 WLY262173 WVU262173 M327709 JI327709 TE327709 ADA327709 AMW327709 AWS327709 BGO327709 BQK327709 CAG327709 CKC327709 CTY327709 DDU327709 DNQ327709 DXM327709 EHI327709 ERE327709 FBA327709 FKW327709 FUS327709 GEO327709 GOK327709 GYG327709 HIC327709 HRY327709 IBU327709 ILQ327709 IVM327709 JFI327709 JPE327709 JZA327709 KIW327709 KSS327709 LCO327709 LMK327709 LWG327709 MGC327709 MPY327709 MZU327709 NJQ327709 NTM327709 ODI327709 ONE327709 OXA327709 PGW327709 PQS327709 QAO327709 QKK327709 QUG327709 REC327709 RNY327709 RXU327709 SHQ327709 SRM327709 TBI327709 TLE327709 TVA327709 UEW327709 UOS327709 UYO327709 VIK327709 VSG327709 WCC327709 WLY327709 WVU327709 M393245 JI393245 TE393245 ADA393245 AMW393245 AWS393245 BGO393245 BQK393245 CAG393245 CKC393245 CTY393245 DDU393245 DNQ393245 DXM393245 EHI393245 ERE393245 FBA393245 FKW393245 FUS393245 GEO393245 GOK393245 GYG393245 HIC393245 HRY393245 IBU393245 ILQ393245 IVM393245 JFI393245 JPE393245 JZA393245 KIW393245 KSS393245 LCO393245 LMK393245 LWG393245 MGC393245 MPY393245 MZU393245 NJQ393245 NTM393245 ODI393245 ONE393245 OXA393245 PGW393245 PQS393245 QAO393245 QKK393245 QUG393245 REC393245 RNY393245 RXU393245 SHQ393245 SRM393245 TBI393245 TLE393245 TVA393245 UEW393245 UOS393245 UYO393245 VIK393245 VSG393245 WCC393245 WLY393245 WVU393245 M458781 JI458781 TE458781 ADA458781 AMW458781 AWS458781 BGO458781 BQK458781 CAG458781 CKC458781 CTY458781 DDU458781 DNQ458781 DXM458781 EHI458781 ERE458781 FBA458781 FKW458781 FUS458781 GEO458781 GOK458781 GYG458781 HIC458781 HRY458781 IBU458781 ILQ458781 IVM458781 JFI458781 JPE458781 JZA458781 KIW458781 KSS458781 LCO458781 LMK458781 LWG458781 MGC458781 MPY458781 MZU458781 NJQ458781 NTM458781 ODI458781 ONE458781 OXA458781 PGW458781 PQS458781 QAO458781 QKK458781 QUG458781 REC458781 RNY458781 RXU458781 SHQ458781 SRM458781 TBI458781 TLE458781 TVA458781 UEW458781 UOS458781 UYO458781 VIK458781 VSG458781 WCC458781 WLY458781 WVU458781 M524317 JI524317 TE524317 ADA524317 AMW524317 AWS524317 BGO524317 BQK524317 CAG524317 CKC524317 CTY524317 DDU524317 DNQ524317 DXM524317 EHI524317 ERE524317 FBA524317 FKW524317 FUS524317 GEO524317 GOK524317 GYG524317 HIC524317 HRY524317 IBU524317 ILQ524317 IVM524317 JFI524317 JPE524317 JZA524317 KIW524317 KSS524317 LCO524317 LMK524317 LWG524317 MGC524317 MPY524317 MZU524317 NJQ524317 NTM524317 ODI524317 ONE524317 OXA524317 PGW524317 PQS524317 QAO524317 QKK524317 QUG524317 REC524317 RNY524317 RXU524317 SHQ524317 SRM524317 TBI524317 TLE524317 TVA524317 UEW524317 UOS524317 UYO524317 VIK524317 VSG524317 WCC524317 WLY524317 WVU524317 M589853 JI589853 TE589853 ADA589853 AMW589853 AWS589853 BGO589853 BQK589853 CAG589853 CKC589853 CTY589853 DDU589853 DNQ589853 DXM589853 EHI589853 ERE589853 FBA589853 FKW589853 FUS589853 GEO589853 GOK589853 GYG589853 HIC589853 HRY589853 IBU589853 ILQ589853 IVM589853 JFI589853 JPE589853 JZA589853 KIW589853 KSS589853 LCO589853 LMK589853 LWG589853 MGC589853 MPY589853 MZU589853 NJQ589853 NTM589853 ODI589853 ONE589853 OXA589853 PGW589853 PQS589853 QAO589853 QKK589853 QUG589853 REC589853 RNY589853 RXU589853 SHQ589853 SRM589853 TBI589853 TLE589853 TVA589853 UEW589853 UOS589853 UYO589853 VIK589853 VSG589853 WCC589853 WLY589853 WVU589853 M655389 JI655389 TE655389 ADA655389 AMW655389 AWS655389 BGO655389 BQK655389 CAG655389 CKC655389 CTY655389 DDU655389 DNQ655389 DXM655389 EHI655389 ERE655389 FBA655389 FKW655389 FUS655389 GEO655389 GOK655389 GYG655389 HIC655389 HRY655389 IBU655389 ILQ655389 IVM655389 JFI655389 JPE655389 JZA655389 KIW655389 KSS655389 LCO655389 LMK655389 LWG655389 MGC655389 MPY655389 MZU655389 NJQ655389 NTM655389 ODI655389 ONE655389 OXA655389 PGW655389 PQS655389 QAO655389 QKK655389 QUG655389 REC655389 RNY655389 RXU655389 SHQ655389 SRM655389 TBI655389 TLE655389 TVA655389 UEW655389 UOS655389 UYO655389 VIK655389 VSG655389 WCC655389 WLY655389 WVU655389 M720925 JI720925 TE720925 ADA720925 AMW720925 AWS720925 BGO720925 BQK720925 CAG720925 CKC720925 CTY720925 DDU720925 DNQ720925 DXM720925 EHI720925 ERE720925 FBA720925 FKW720925 FUS720925 GEO720925 GOK720925 GYG720925 HIC720925 HRY720925 IBU720925 ILQ720925 IVM720925 JFI720925 JPE720925 JZA720925 KIW720925 KSS720925 LCO720925 LMK720925 LWG720925 MGC720925 MPY720925 MZU720925 NJQ720925 NTM720925 ODI720925 ONE720925 OXA720925 PGW720925 PQS720925 QAO720925 QKK720925 QUG720925 REC720925 RNY720925 RXU720925 SHQ720925 SRM720925 TBI720925 TLE720925 TVA720925 UEW720925 UOS720925 UYO720925 VIK720925 VSG720925 WCC720925 WLY720925 WVU720925 M786461 JI786461 TE786461 ADA786461 AMW786461 AWS786461 BGO786461 BQK786461 CAG786461 CKC786461 CTY786461 DDU786461 DNQ786461 DXM786461 EHI786461 ERE786461 FBA786461 FKW786461 FUS786461 GEO786461 GOK786461 GYG786461 HIC786461 HRY786461 IBU786461 ILQ786461 IVM786461 JFI786461 JPE786461 JZA786461 KIW786461 KSS786461 LCO786461 LMK786461 LWG786461 MGC786461 MPY786461 MZU786461 NJQ786461 NTM786461 ODI786461 ONE786461 OXA786461 PGW786461 PQS786461 QAO786461 QKK786461 QUG786461 REC786461 RNY786461 RXU786461 SHQ786461 SRM786461 TBI786461 TLE786461 TVA786461 UEW786461 UOS786461 UYO786461 VIK786461 VSG786461 WCC786461 WLY786461 WVU786461 M851997 JI851997 TE851997 ADA851997 AMW851997 AWS851997 BGO851997 BQK851997 CAG851997 CKC851997 CTY851997 DDU851997 DNQ851997 DXM851997 EHI851997 ERE851997 FBA851997 FKW851997 FUS851997 GEO851997 GOK851997 GYG851997 HIC851997 HRY851997 IBU851997 ILQ851997 IVM851997 JFI851997 JPE851997 JZA851997 KIW851997 KSS851997 LCO851997 LMK851997 LWG851997 MGC851997 MPY851997 MZU851997 NJQ851997 NTM851997 ODI851997 ONE851997 OXA851997 PGW851997 PQS851997 QAO851997 QKK851997 QUG851997 REC851997 RNY851997 RXU851997 SHQ851997 SRM851997 TBI851997 TLE851997 TVA851997 UEW851997 UOS851997 UYO851997 VIK851997 VSG851997 WCC851997 WLY851997 WVU851997 M917533 JI917533 TE917533 ADA917533 AMW917533 AWS917533 BGO917533 BQK917533 CAG917533 CKC917533 CTY917533 DDU917533 DNQ917533 DXM917533 EHI917533 ERE917533 FBA917533 FKW917533 FUS917533 GEO917533 GOK917533 GYG917533 HIC917533 HRY917533 IBU917533 ILQ917533 IVM917533 JFI917533 JPE917533 JZA917533 KIW917533 KSS917533 LCO917533 LMK917533 LWG917533 MGC917533 MPY917533 MZU917533 NJQ917533 NTM917533 ODI917533 ONE917533 OXA917533 PGW917533 PQS917533 QAO917533 QKK917533 QUG917533 REC917533 RNY917533 RXU917533 SHQ917533 SRM917533 TBI917533 TLE917533 TVA917533 UEW917533 UOS917533 UYO917533 VIK917533 VSG917533 WCC917533 WLY917533 WVU917533 M983069 JI983069 TE983069 ADA983069 AMW983069 AWS983069 BGO983069 BQK983069 CAG983069 CKC983069 CTY983069 DDU983069 DNQ983069 DXM983069 EHI983069 ERE983069 FBA983069 FKW983069 FUS983069 GEO983069 GOK983069 GYG983069 HIC983069 HRY983069 IBU983069 ILQ983069 IVM983069 JFI983069 JPE983069 JZA983069 KIW983069 KSS983069 LCO983069 LMK983069 LWG983069 MGC983069 MPY983069 MZU983069 NJQ983069 NTM983069 ODI983069 ONE983069 OXA983069 PGW983069 PQS983069 QAO983069 QKK983069 QUG983069 REC983069 RNY983069 RXU983069 SHQ983069 SRM983069 TBI983069 TLE983069 TVA983069 UEW983069 UOS983069 UYO983069 VIK983069 VSG983069 WCC983069 WLY983069 WVU983069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K65546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K131082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K196618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K262154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K327690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K393226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K458762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K524298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K589834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K655370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K720906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K786442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K851978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K917514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K983050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I20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M65550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M131086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M196622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M262158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M327694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M393230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M458766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M524302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M589838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M655374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M720910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M786446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M851982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M917518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M983054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B6E82-A9D7-4F66-957B-4041D892E487}">
  <sheetPr codeName="Munka46">
    <tabColor indexed="11"/>
  </sheetPr>
  <dimension ref="A1:AK41"/>
  <sheetViews>
    <sheetView topLeftCell="A2" workbookViewId="0">
      <selection activeCell="M18" sqref="M18"/>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2" width="8.5546875" customWidth="1"/>
    <col min="13" max="13" width="7.88671875" customWidth="1"/>
    <col min="15" max="16" width="4.44140625" customWidth="1"/>
    <col min="17" max="17" width="12.109375" customWidth="1"/>
    <col min="18" max="18" width="7.88671875" customWidth="1"/>
    <col min="19" max="19" width="7.44140625" customWidth="1"/>
    <col min="25" max="37" width="0" hidden="1" customWidth="1"/>
    <col min="257" max="257" width="5.44140625" customWidth="1"/>
    <col min="258" max="258" width="4.44140625" customWidth="1"/>
    <col min="259" max="259" width="8.33203125" customWidth="1"/>
    <col min="260" max="260" width="7.109375" customWidth="1"/>
    <col min="261" max="261" width="9.33203125" customWidth="1"/>
    <col min="262" max="262" width="7.109375" customWidth="1"/>
    <col min="263" max="263" width="9.33203125" customWidth="1"/>
    <col min="264" max="264" width="7.109375" customWidth="1"/>
    <col min="265" max="265" width="9.33203125" customWidth="1"/>
    <col min="266" max="266" width="7.88671875" customWidth="1"/>
    <col min="267" max="268" width="8.5546875" customWidth="1"/>
    <col min="269" max="269" width="7.88671875" customWidth="1"/>
    <col min="271" max="272" width="4.44140625" customWidth="1"/>
    <col min="273" max="273" width="12.109375" customWidth="1"/>
    <col min="274" max="274" width="7.88671875" customWidth="1"/>
    <col min="275" max="275" width="7.44140625" customWidth="1"/>
    <col min="281" max="293" width="0" hidden="1" customWidth="1"/>
    <col min="513" max="513" width="5.44140625" customWidth="1"/>
    <col min="514" max="514" width="4.44140625" customWidth="1"/>
    <col min="515" max="515" width="8.33203125" customWidth="1"/>
    <col min="516" max="516" width="7.109375" customWidth="1"/>
    <col min="517" max="517" width="9.33203125" customWidth="1"/>
    <col min="518" max="518" width="7.109375" customWidth="1"/>
    <col min="519" max="519" width="9.33203125" customWidth="1"/>
    <col min="520" max="520" width="7.109375" customWidth="1"/>
    <col min="521" max="521" width="9.33203125" customWidth="1"/>
    <col min="522" max="522" width="7.88671875" customWidth="1"/>
    <col min="523" max="524" width="8.5546875" customWidth="1"/>
    <col min="525" max="525" width="7.88671875" customWidth="1"/>
    <col min="527" max="528" width="4.44140625" customWidth="1"/>
    <col min="529" max="529" width="12.109375" customWidth="1"/>
    <col min="530" max="530" width="7.88671875" customWidth="1"/>
    <col min="531" max="531" width="7.44140625" customWidth="1"/>
    <col min="537" max="549" width="0" hidden="1" customWidth="1"/>
    <col min="769" max="769" width="5.44140625" customWidth="1"/>
    <col min="770" max="770" width="4.44140625" customWidth="1"/>
    <col min="771" max="771" width="8.33203125" customWidth="1"/>
    <col min="772" max="772" width="7.109375" customWidth="1"/>
    <col min="773" max="773" width="9.33203125" customWidth="1"/>
    <col min="774" max="774" width="7.109375" customWidth="1"/>
    <col min="775" max="775" width="9.33203125" customWidth="1"/>
    <col min="776" max="776" width="7.109375" customWidth="1"/>
    <col min="777" max="777" width="9.33203125" customWidth="1"/>
    <col min="778" max="778" width="7.88671875" customWidth="1"/>
    <col min="779" max="780" width="8.5546875" customWidth="1"/>
    <col min="781" max="781" width="7.88671875" customWidth="1"/>
    <col min="783" max="784" width="4.44140625" customWidth="1"/>
    <col min="785" max="785" width="12.109375" customWidth="1"/>
    <col min="786" max="786" width="7.88671875" customWidth="1"/>
    <col min="787" max="787" width="7.44140625" customWidth="1"/>
    <col min="793" max="805" width="0" hidden="1" customWidth="1"/>
    <col min="1025" max="1025" width="5.44140625" customWidth="1"/>
    <col min="1026" max="1026" width="4.44140625" customWidth="1"/>
    <col min="1027" max="1027" width="8.33203125" customWidth="1"/>
    <col min="1028" max="1028" width="7.109375" customWidth="1"/>
    <col min="1029" max="1029" width="9.33203125" customWidth="1"/>
    <col min="1030" max="1030" width="7.109375" customWidth="1"/>
    <col min="1031" max="1031" width="9.33203125" customWidth="1"/>
    <col min="1032" max="1032" width="7.109375" customWidth="1"/>
    <col min="1033" max="1033" width="9.33203125" customWidth="1"/>
    <col min="1034" max="1034" width="7.88671875" customWidth="1"/>
    <col min="1035" max="1036" width="8.5546875" customWidth="1"/>
    <col min="1037" max="1037" width="7.88671875" customWidth="1"/>
    <col min="1039" max="1040" width="4.44140625" customWidth="1"/>
    <col min="1041" max="1041" width="12.109375" customWidth="1"/>
    <col min="1042" max="1042" width="7.88671875" customWidth="1"/>
    <col min="1043" max="1043" width="7.44140625" customWidth="1"/>
    <col min="1049" max="1061" width="0" hidden="1" customWidth="1"/>
    <col min="1281" max="1281" width="5.44140625" customWidth="1"/>
    <col min="1282" max="1282" width="4.44140625" customWidth="1"/>
    <col min="1283" max="1283" width="8.33203125" customWidth="1"/>
    <col min="1284" max="1284" width="7.109375" customWidth="1"/>
    <col min="1285" max="1285" width="9.33203125" customWidth="1"/>
    <col min="1286" max="1286" width="7.109375" customWidth="1"/>
    <col min="1287" max="1287" width="9.33203125" customWidth="1"/>
    <col min="1288" max="1288" width="7.109375" customWidth="1"/>
    <col min="1289" max="1289" width="9.33203125" customWidth="1"/>
    <col min="1290" max="1290" width="7.88671875" customWidth="1"/>
    <col min="1291" max="1292" width="8.5546875" customWidth="1"/>
    <col min="1293" max="1293" width="7.88671875" customWidth="1"/>
    <col min="1295" max="1296" width="4.44140625" customWidth="1"/>
    <col min="1297" max="1297" width="12.109375" customWidth="1"/>
    <col min="1298" max="1298" width="7.88671875" customWidth="1"/>
    <col min="1299" max="1299" width="7.44140625" customWidth="1"/>
    <col min="1305" max="1317" width="0" hidden="1" customWidth="1"/>
    <col min="1537" max="1537" width="5.44140625" customWidth="1"/>
    <col min="1538" max="1538" width="4.44140625" customWidth="1"/>
    <col min="1539" max="1539" width="8.33203125" customWidth="1"/>
    <col min="1540" max="1540" width="7.109375" customWidth="1"/>
    <col min="1541" max="1541" width="9.33203125" customWidth="1"/>
    <col min="1542" max="1542" width="7.109375" customWidth="1"/>
    <col min="1543" max="1543" width="9.33203125" customWidth="1"/>
    <col min="1544" max="1544" width="7.109375" customWidth="1"/>
    <col min="1545" max="1545" width="9.33203125" customWidth="1"/>
    <col min="1546" max="1546" width="7.88671875" customWidth="1"/>
    <col min="1547" max="1548" width="8.5546875" customWidth="1"/>
    <col min="1549" max="1549" width="7.88671875" customWidth="1"/>
    <col min="1551" max="1552" width="4.44140625" customWidth="1"/>
    <col min="1553" max="1553" width="12.109375" customWidth="1"/>
    <col min="1554" max="1554" width="7.88671875" customWidth="1"/>
    <col min="1555" max="1555" width="7.44140625" customWidth="1"/>
    <col min="1561" max="1573" width="0" hidden="1" customWidth="1"/>
    <col min="1793" max="1793" width="5.44140625" customWidth="1"/>
    <col min="1794" max="1794" width="4.44140625" customWidth="1"/>
    <col min="1795" max="1795" width="8.33203125" customWidth="1"/>
    <col min="1796" max="1796" width="7.109375" customWidth="1"/>
    <col min="1797" max="1797" width="9.33203125" customWidth="1"/>
    <col min="1798" max="1798" width="7.109375" customWidth="1"/>
    <col min="1799" max="1799" width="9.33203125" customWidth="1"/>
    <col min="1800" max="1800" width="7.109375" customWidth="1"/>
    <col min="1801" max="1801" width="9.33203125" customWidth="1"/>
    <col min="1802" max="1802" width="7.88671875" customWidth="1"/>
    <col min="1803" max="1804" width="8.5546875" customWidth="1"/>
    <col min="1805" max="1805" width="7.88671875" customWidth="1"/>
    <col min="1807" max="1808" width="4.44140625" customWidth="1"/>
    <col min="1809" max="1809" width="12.109375" customWidth="1"/>
    <col min="1810" max="1810" width="7.88671875" customWidth="1"/>
    <col min="1811" max="1811" width="7.44140625" customWidth="1"/>
    <col min="1817" max="1829" width="0" hidden="1" customWidth="1"/>
    <col min="2049" max="2049" width="5.44140625" customWidth="1"/>
    <col min="2050" max="2050" width="4.44140625" customWidth="1"/>
    <col min="2051" max="2051" width="8.33203125" customWidth="1"/>
    <col min="2052" max="2052" width="7.109375" customWidth="1"/>
    <col min="2053" max="2053" width="9.33203125" customWidth="1"/>
    <col min="2054" max="2054" width="7.109375" customWidth="1"/>
    <col min="2055" max="2055" width="9.33203125" customWidth="1"/>
    <col min="2056" max="2056" width="7.109375" customWidth="1"/>
    <col min="2057" max="2057" width="9.33203125" customWidth="1"/>
    <col min="2058" max="2058" width="7.88671875" customWidth="1"/>
    <col min="2059" max="2060" width="8.5546875" customWidth="1"/>
    <col min="2061" max="2061" width="7.88671875" customWidth="1"/>
    <col min="2063" max="2064" width="4.44140625" customWidth="1"/>
    <col min="2065" max="2065" width="12.109375" customWidth="1"/>
    <col min="2066" max="2066" width="7.88671875" customWidth="1"/>
    <col min="2067" max="2067" width="7.44140625" customWidth="1"/>
    <col min="2073" max="2085" width="0" hidden="1" customWidth="1"/>
    <col min="2305" max="2305" width="5.44140625" customWidth="1"/>
    <col min="2306" max="2306" width="4.44140625" customWidth="1"/>
    <col min="2307" max="2307" width="8.33203125" customWidth="1"/>
    <col min="2308" max="2308" width="7.109375" customWidth="1"/>
    <col min="2309" max="2309" width="9.33203125" customWidth="1"/>
    <col min="2310" max="2310" width="7.109375" customWidth="1"/>
    <col min="2311" max="2311" width="9.33203125" customWidth="1"/>
    <col min="2312" max="2312" width="7.109375" customWidth="1"/>
    <col min="2313" max="2313" width="9.33203125" customWidth="1"/>
    <col min="2314" max="2314" width="7.88671875" customWidth="1"/>
    <col min="2315" max="2316" width="8.5546875" customWidth="1"/>
    <col min="2317" max="2317" width="7.88671875" customWidth="1"/>
    <col min="2319" max="2320" width="4.44140625" customWidth="1"/>
    <col min="2321" max="2321" width="12.109375" customWidth="1"/>
    <col min="2322" max="2322" width="7.88671875" customWidth="1"/>
    <col min="2323" max="2323" width="7.44140625" customWidth="1"/>
    <col min="2329" max="2341" width="0" hidden="1" customWidth="1"/>
    <col min="2561" max="2561" width="5.44140625" customWidth="1"/>
    <col min="2562" max="2562" width="4.44140625" customWidth="1"/>
    <col min="2563" max="2563" width="8.33203125" customWidth="1"/>
    <col min="2564" max="2564" width="7.109375" customWidth="1"/>
    <col min="2565" max="2565" width="9.33203125" customWidth="1"/>
    <col min="2566" max="2566" width="7.109375" customWidth="1"/>
    <col min="2567" max="2567" width="9.33203125" customWidth="1"/>
    <col min="2568" max="2568" width="7.109375" customWidth="1"/>
    <col min="2569" max="2569" width="9.33203125" customWidth="1"/>
    <col min="2570" max="2570" width="7.88671875" customWidth="1"/>
    <col min="2571" max="2572" width="8.5546875" customWidth="1"/>
    <col min="2573" max="2573" width="7.88671875" customWidth="1"/>
    <col min="2575" max="2576" width="4.44140625" customWidth="1"/>
    <col min="2577" max="2577" width="12.109375" customWidth="1"/>
    <col min="2578" max="2578" width="7.88671875" customWidth="1"/>
    <col min="2579" max="2579" width="7.44140625" customWidth="1"/>
    <col min="2585" max="2597" width="0" hidden="1" customWidth="1"/>
    <col min="2817" max="2817" width="5.44140625" customWidth="1"/>
    <col min="2818" max="2818" width="4.44140625" customWidth="1"/>
    <col min="2819" max="2819" width="8.33203125" customWidth="1"/>
    <col min="2820" max="2820" width="7.109375" customWidth="1"/>
    <col min="2821" max="2821" width="9.33203125" customWidth="1"/>
    <col min="2822" max="2822" width="7.109375" customWidth="1"/>
    <col min="2823" max="2823" width="9.33203125" customWidth="1"/>
    <col min="2824" max="2824" width="7.109375" customWidth="1"/>
    <col min="2825" max="2825" width="9.33203125" customWidth="1"/>
    <col min="2826" max="2826" width="7.88671875" customWidth="1"/>
    <col min="2827" max="2828" width="8.5546875" customWidth="1"/>
    <col min="2829" max="2829" width="7.88671875" customWidth="1"/>
    <col min="2831" max="2832" width="4.44140625" customWidth="1"/>
    <col min="2833" max="2833" width="12.109375" customWidth="1"/>
    <col min="2834" max="2834" width="7.88671875" customWidth="1"/>
    <col min="2835" max="2835" width="7.44140625" customWidth="1"/>
    <col min="2841" max="2853" width="0" hidden="1" customWidth="1"/>
    <col min="3073" max="3073" width="5.44140625" customWidth="1"/>
    <col min="3074" max="3074" width="4.44140625" customWidth="1"/>
    <col min="3075" max="3075" width="8.33203125" customWidth="1"/>
    <col min="3076" max="3076" width="7.109375" customWidth="1"/>
    <col min="3077" max="3077" width="9.33203125" customWidth="1"/>
    <col min="3078" max="3078" width="7.109375" customWidth="1"/>
    <col min="3079" max="3079" width="9.33203125" customWidth="1"/>
    <col min="3080" max="3080" width="7.109375" customWidth="1"/>
    <col min="3081" max="3081" width="9.33203125" customWidth="1"/>
    <col min="3082" max="3082" width="7.88671875" customWidth="1"/>
    <col min="3083" max="3084" width="8.5546875" customWidth="1"/>
    <col min="3085" max="3085" width="7.88671875" customWidth="1"/>
    <col min="3087" max="3088" width="4.44140625" customWidth="1"/>
    <col min="3089" max="3089" width="12.109375" customWidth="1"/>
    <col min="3090" max="3090" width="7.88671875" customWidth="1"/>
    <col min="3091" max="3091" width="7.44140625" customWidth="1"/>
    <col min="3097" max="3109" width="0" hidden="1" customWidth="1"/>
    <col min="3329" max="3329" width="5.44140625" customWidth="1"/>
    <col min="3330" max="3330" width="4.44140625" customWidth="1"/>
    <col min="3331" max="3331" width="8.33203125" customWidth="1"/>
    <col min="3332" max="3332" width="7.109375" customWidth="1"/>
    <col min="3333" max="3333" width="9.33203125" customWidth="1"/>
    <col min="3334" max="3334" width="7.109375" customWidth="1"/>
    <col min="3335" max="3335" width="9.33203125" customWidth="1"/>
    <col min="3336" max="3336" width="7.109375" customWidth="1"/>
    <col min="3337" max="3337" width="9.33203125" customWidth="1"/>
    <col min="3338" max="3338" width="7.88671875" customWidth="1"/>
    <col min="3339" max="3340" width="8.5546875" customWidth="1"/>
    <col min="3341" max="3341" width="7.88671875" customWidth="1"/>
    <col min="3343" max="3344" width="4.44140625" customWidth="1"/>
    <col min="3345" max="3345" width="12.109375" customWidth="1"/>
    <col min="3346" max="3346" width="7.88671875" customWidth="1"/>
    <col min="3347" max="3347" width="7.44140625" customWidth="1"/>
    <col min="3353" max="3365" width="0" hidden="1" customWidth="1"/>
    <col min="3585" max="3585" width="5.44140625" customWidth="1"/>
    <col min="3586" max="3586" width="4.44140625" customWidth="1"/>
    <col min="3587" max="3587" width="8.33203125" customWidth="1"/>
    <col min="3588" max="3588" width="7.109375" customWidth="1"/>
    <col min="3589" max="3589" width="9.33203125" customWidth="1"/>
    <col min="3590" max="3590" width="7.109375" customWidth="1"/>
    <col min="3591" max="3591" width="9.33203125" customWidth="1"/>
    <col min="3592" max="3592" width="7.109375" customWidth="1"/>
    <col min="3593" max="3593" width="9.33203125" customWidth="1"/>
    <col min="3594" max="3594" width="7.88671875" customWidth="1"/>
    <col min="3595" max="3596" width="8.5546875" customWidth="1"/>
    <col min="3597" max="3597" width="7.88671875" customWidth="1"/>
    <col min="3599" max="3600" width="4.44140625" customWidth="1"/>
    <col min="3601" max="3601" width="12.109375" customWidth="1"/>
    <col min="3602" max="3602" width="7.88671875" customWidth="1"/>
    <col min="3603" max="3603" width="7.44140625" customWidth="1"/>
    <col min="3609" max="3621" width="0" hidden="1" customWidth="1"/>
    <col min="3841" max="3841" width="5.44140625" customWidth="1"/>
    <col min="3842" max="3842" width="4.44140625" customWidth="1"/>
    <col min="3843" max="3843" width="8.33203125" customWidth="1"/>
    <col min="3844" max="3844" width="7.109375" customWidth="1"/>
    <col min="3845" max="3845" width="9.33203125" customWidth="1"/>
    <col min="3846" max="3846" width="7.109375" customWidth="1"/>
    <col min="3847" max="3847" width="9.33203125" customWidth="1"/>
    <col min="3848" max="3848" width="7.109375" customWidth="1"/>
    <col min="3849" max="3849" width="9.33203125" customWidth="1"/>
    <col min="3850" max="3850" width="7.88671875" customWidth="1"/>
    <col min="3851" max="3852" width="8.5546875" customWidth="1"/>
    <col min="3853" max="3853" width="7.88671875" customWidth="1"/>
    <col min="3855" max="3856" width="4.44140625" customWidth="1"/>
    <col min="3857" max="3857" width="12.109375" customWidth="1"/>
    <col min="3858" max="3858" width="7.88671875" customWidth="1"/>
    <col min="3859" max="3859" width="7.44140625" customWidth="1"/>
    <col min="3865" max="3877" width="0" hidden="1" customWidth="1"/>
    <col min="4097" max="4097" width="5.44140625" customWidth="1"/>
    <col min="4098" max="4098" width="4.44140625" customWidth="1"/>
    <col min="4099" max="4099" width="8.33203125" customWidth="1"/>
    <col min="4100" max="4100" width="7.109375" customWidth="1"/>
    <col min="4101" max="4101" width="9.33203125" customWidth="1"/>
    <col min="4102" max="4102" width="7.109375" customWidth="1"/>
    <col min="4103" max="4103" width="9.33203125" customWidth="1"/>
    <col min="4104" max="4104" width="7.109375" customWidth="1"/>
    <col min="4105" max="4105" width="9.33203125" customWidth="1"/>
    <col min="4106" max="4106" width="7.88671875" customWidth="1"/>
    <col min="4107" max="4108" width="8.5546875" customWidth="1"/>
    <col min="4109" max="4109" width="7.88671875" customWidth="1"/>
    <col min="4111" max="4112" width="4.44140625" customWidth="1"/>
    <col min="4113" max="4113" width="12.109375" customWidth="1"/>
    <col min="4114" max="4114" width="7.88671875" customWidth="1"/>
    <col min="4115" max="4115" width="7.44140625" customWidth="1"/>
    <col min="4121" max="4133" width="0" hidden="1" customWidth="1"/>
    <col min="4353" max="4353" width="5.44140625" customWidth="1"/>
    <col min="4354" max="4354" width="4.44140625" customWidth="1"/>
    <col min="4355" max="4355" width="8.33203125" customWidth="1"/>
    <col min="4356" max="4356" width="7.109375" customWidth="1"/>
    <col min="4357" max="4357" width="9.33203125" customWidth="1"/>
    <col min="4358" max="4358" width="7.109375" customWidth="1"/>
    <col min="4359" max="4359" width="9.33203125" customWidth="1"/>
    <col min="4360" max="4360" width="7.109375" customWidth="1"/>
    <col min="4361" max="4361" width="9.33203125" customWidth="1"/>
    <col min="4362" max="4362" width="7.88671875" customWidth="1"/>
    <col min="4363" max="4364" width="8.5546875" customWidth="1"/>
    <col min="4365" max="4365" width="7.88671875" customWidth="1"/>
    <col min="4367" max="4368" width="4.44140625" customWidth="1"/>
    <col min="4369" max="4369" width="12.109375" customWidth="1"/>
    <col min="4370" max="4370" width="7.88671875" customWidth="1"/>
    <col min="4371" max="4371" width="7.44140625" customWidth="1"/>
    <col min="4377" max="4389" width="0" hidden="1" customWidth="1"/>
    <col min="4609" max="4609" width="5.44140625" customWidth="1"/>
    <col min="4610" max="4610" width="4.44140625" customWidth="1"/>
    <col min="4611" max="4611" width="8.33203125" customWidth="1"/>
    <col min="4612" max="4612" width="7.109375" customWidth="1"/>
    <col min="4613" max="4613" width="9.33203125" customWidth="1"/>
    <col min="4614" max="4614" width="7.109375" customWidth="1"/>
    <col min="4615" max="4615" width="9.33203125" customWidth="1"/>
    <col min="4616" max="4616" width="7.109375" customWidth="1"/>
    <col min="4617" max="4617" width="9.33203125" customWidth="1"/>
    <col min="4618" max="4618" width="7.88671875" customWidth="1"/>
    <col min="4619" max="4620" width="8.5546875" customWidth="1"/>
    <col min="4621" max="4621" width="7.88671875" customWidth="1"/>
    <col min="4623" max="4624" width="4.44140625" customWidth="1"/>
    <col min="4625" max="4625" width="12.109375" customWidth="1"/>
    <col min="4626" max="4626" width="7.88671875" customWidth="1"/>
    <col min="4627" max="4627" width="7.44140625" customWidth="1"/>
    <col min="4633" max="4645" width="0" hidden="1" customWidth="1"/>
    <col min="4865" max="4865" width="5.44140625" customWidth="1"/>
    <col min="4866" max="4866" width="4.44140625" customWidth="1"/>
    <col min="4867" max="4867" width="8.33203125" customWidth="1"/>
    <col min="4868" max="4868" width="7.109375" customWidth="1"/>
    <col min="4869" max="4869" width="9.33203125" customWidth="1"/>
    <col min="4870" max="4870" width="7.109375" customWidth="1"/>
    <col min="4871" max="4871" width="9.33203125" customWidth="1"/>
    <col min="4872" max="4872" width="7.109375" customWidth="1"/>
    <col min="4873" max="4873" width="9.33203125" customWidth="1"/>
    <col min="4874" max="4874" width="7.88671875" customWidth="1"/>
    <col min="4875" max="4876" width="8.5546875" customWidth="1"/>
    <col min="4877" max="4877" width="7.88671875" customWidth="1"/>
    <col min="4879" max="4880" width="4.44140625" customWidth="1"/>
    <col min="4881" max="4881" width="12.109375" customWidth="1"/>
    <col min="4882" max="4882" width="7.88671875" customWidth="1"/>
    <col min="4883" max="4883" width="7.44140625" customWidth="1"/>
    <col min="4889" max="4901" width="0" hidden="1" customWidth="1"/>
    <col min="5121" max="5121" width="5.44140625" customWidth="1"/>
    <col min="5122" max="5122" width="4.44140625" customWidth="1"/>
    <col min="5123" max="5123" width="8.33203125" customWidth="1"/>
    <col min="5124" max="5124" width="7.109375" customWidth="1"/>
    <col min="5125" max="5125" width="9.33203125" customWidth="1"/>
    <col min="5126" max="5126" width="7.109375" customWidth="1"/>
    <col min="5127" max="5127" width="9.33203125" customWidth="1"/>
    <col min="5128" max="5128" width="7.109375" customWidth="1"/>
    <col min="5129" max="5129" width="9.33203125" customWidth="1"/>
    <col min="5130" max="5130" width="7.88671875" customWidth="1"/>
    <col min="5131" max="5132" width="8.5546875" customWidth="1"/>
    <col min="5133" max="5133" width="7.88671875" customWidth="1"/>
    <col min="5135" max="5136" width="4.44140625" customWidth="1"/>
    <col min="5137" max="5137" width="12.109375" customWidth="1"/>
    <col min="5138" max="5138" width="7.88671875" customWidth="1"/>
    <col min="5139" max="5139" width="7.44140625" customWidth="1"/>
    <col min="5145" max="5157" width="0" hidden="1" customWidth="1"/>
    <col min="5377" max="5377" width="5.44140625" customWidth="1"/>
    <col min="5378" max="5378" width="4.44140625" customWidth="1"/>
    <col min="5379" max="5379" width="8.33203125" customWidth="1"/>
    <col min="5380" max="5380" width="7.109375" customWidth="1"/>
    <col min="5381" max="5381" width="9.33203125" customWidth="1"/>
    <col min="5382" max="5382" width="7.109375" customWidth="1"/>
    <col min="5383" max="5383" width="9.33203125" customWidth="1"/>
    <col min="5384" max="5384" width="7.109375" customWidth="1"/>
    <col min="5385" max="5385" width="9.33203125" customWidth="1"/>
    <col min="5386" max="5386" width="7.88671875" customWidth="1"/>
    <col min="5387" max="5388" width="8.5546875" customWidth="1"/>
    <col min="5389" max="5389" width="7.88671875" customWidth="1"/>
    <col min="5391" max="5392" width="4.44140625" customWidth="1"/>
    <col min="5393" max="5393" width="12.109375" customWidth="1"/>
    <col min="5394" max="5394" width="7.88671875" customWidth="1"/>
    <col min="5395" max="5395" width="7.44140625" customWidth="1"/>
    <col min="5401" max="5413" width="0" hidden="1" customWidth="1"/>
    <col min="5633" max="5633" width="5.44140625" customWidth="1"/>
    <col min="5634" max="5634" width="4.44140625" customWidth="1"/>
    <col min="5635" max="5635" width="8.33203125" customWidth="1"/>
    <col min="5636" max="5636" width="7.109375" customWidth="1"/>
    <col min="5637" max="5637" width="9.33203125" customWidth="1"/>
    <col min="5638" max="5638" width="7.109375" customWidth="1"/>
    <col min="5639" max="5639" width="9.33203125" customWidth="1"/>
    <col min="5640" max="5640" width="7.109375" customWidth="1"/>
    <col min="5641" max="5641" width="9.33203125" customWidth="1"/>
    <col min="5642" max="5642" width="7.88671875" customWidth="1"/>
    <col min="5643" max="5644" width="8.5546875" customWidth="1"/>
    <col min="5645" max="5645" width="7.88671875" customWidth="1"/>
    <col min="5647" max="5648" width="4.44140625" customWidth="1"/>
    <col min="5649" max="5649" width="12.109375" customWidth="1"/>
    <col min="5650" max="5650" width="7.88671875" customWidth="1"/>
    <col min="5651" max="5651" width="7.44140625" customWidth="1"/>
    <col min="5657" max="5669" width="0" hidden="1" customWidth="1"/>
    <col min="5889" max="5889" width="5.44140625" customWidth="1"/>
    <col min="5890" max="5890" width="4.44140625" customWidth="1"/>
    <col min="5891" max="5891" width="8.33203125" customWidth="1"/>
    <col min="5892" max="5892" width="7.109375" customWidth="1"/>
    <col min="5893" max="5893" width="9.33203125" customWidth="1"/>
    <col min="5894" max="5894" width="7.109375" customWidth="1"/>
    <col min="5895" max="5895" width="9.33203125" customWidth="1"/>
    <col min="5896" max="5896" width="7.109375" customWidth="1"/>
    <col min="5897" max="5897" width="9.33203125" customWidth="1"/>
    <col min="5898" max="5898" width="7.88671875" customWidth="1"/>
    <col min="5899" max="5900" width="8.5546875" customWidth="1"/>
    <col min="5901" max="5901" width="7.88671875" customWidth="1"/>
    <col min="5903" max="5904" width="4.44140625" customWidth="1"/>
    <col min="5905" max="5905" width="12.109375" customWidth="1"/>
    <col min="5906" max="5906" width="7.88671875" customWidth="1"/>
    <col min="5907" max="5907" width="7.44140625" customWidth="1"/>
    <col min="5913" max="5925" width="0" hidden="1" customWidth="1"/>
    <col min="6145" max="6145" width="5.44140625" customWidth="1"/>
    <col min="6146" max="6146" width="4.44140625" customWidth="1"/>
    <col min="6147" max="6147" width="8.33203125" customWidth="1"/>
    <col min="6148" max="6148" width="7.109375" customWidth="1"/>
    <col min="6149" max="6149" width="9.33203125" customWidth="1"/>
    <col min="6150" max="6150" width="7.109375" customWidth="1"/>
    <col min="6151" max="6151" width="9.33203125" customWidth="1"/>
    <col min="6152" max="6152" width="7.109375" customWidth="1"/>
    <col min="6153" max="6153" width="9.33203125" customWidth="1"/>
    <col min="6154" max="6154" width="7.88671875" customWidth="1"/>
    <col min="6155" max="6156" width="8.5546875" customWidth="1"/>
    <col min="6157" max="6157" width="7.88671875" customWidth="1"/>
    <col min="6159" max="6160" width="4.44140625" customWidth="1"/>
    <col min="6161" max="6161" width="12.109375" customWidth="1"/>
    <col min="6162" max="6162" width="7.88671875" customWidth="1"/>
    <col min="6163" max="6163" width="7.44140625" customWidth="1"/>
    <col min="6169" max="6181" width="0" hidden="1" customWidth="1"/>
    <col min="6401" max="6401" width="5.44140625" customWidth="1"/>
    <col min="6402" max="6402" width="4.44140625" customWidth="1"/>
    <col min="6403" max="6403" width="8.33203125" customWidth="1"/>
    <col min="6404" max="6404" width="7.109375" customWidth="1"/>
    <col min="6405" max="6405" width="9.33203125" customWidth="1"/>
    <col min="6406" max="6406" width="7.109375" customWidth="1"/>
    <col min="6407" max="6407" width="9.33203125" customWidth="1"/>
    <col min="6408" max="6408" width="7.109375" customWidth="1"/>
    <col min="6409" max="6409" width="9.33203125" customWidth="1"/>
    <col min="6410" max="6410" width="7.88671875" customWidth="1"/>
    <col min="6411" max="6412" width="8.5546875" customWidth="1"/>
    <col min="6413" max="6413" width="7.88671875" customWidth="1"/>
    <col min="6415" max="6416" width="4.44140625" customWidth="1"/>
    <col min="6417" max="6417" width="12.109375" customWidth="1"/>
    <col min="6418" max="6418" width="7.88671875" customWidth="1"/>
    <col min="6419" max="6419" width="7.44140625" customWidth="1"/>
    <col min="6425" max="6437" width="0" hidden="1" customWidth="1"/>
    <col min="6657" max="6657" width="5.44140625" customWidth="1"/>
    <col min="6658" max="6658" width="4.44140625" customWidth="1"/>
    <col min="6659" max="6659" width="8.33203125" customWidth="1"/>
    <col min="6660" max="6660" width="7.109375" customWidth="1"/>
    <col min="6661" max="6661" width="9.33203125" customWidth="1"/>
    <col min="6662" max="6662" width="7.109375" customWidth="1"/>
    <col min="6663" max="6663" width="9.33203125" customWidth="1"/>
    <col min="6664" max="6664" width="7.109375" customWidth="1"/>
    <col min="6665" max="6665" width="9.33203125" customWidth="1"/>
    <col min="6666" max="6666" width="7.88671875" customWidth="1"/>
    <col min="6667" max="6668" width="8.5546875" customWidth="1"/>
    <col min="6669" max="6669" width="7.88671875" customWidth="1"/>
    <col min="6671" max="6672" width="4.44140625" customWidth="1"/>
    <col min="6673" max="6673" width="12.109375" customWidth="1"/>
    <col min="6674" max="6674" width="7.88671875" customWidth="1"/>
    <col min="6675" max="6675" width="7.44140625" customWidth="1"/>
    <col min="6681" max="6693" width="0" hidden="1" customWidth="1"/>
    <col min="6913" max="6913" width="5.44140625" customWidth="1"/>
    <col min="6914" max="6914" width="4.44140625" customWidth="1"/>
    <col min="6915" max="6915" width="8.33203125" customWidth="1"/>
    <col min="6916" max="6916" width="7.109375" customWidth="1"/>
    <col min="6917" max="6917" width="9.33203125" customWidth="1"/>
    <col min="6918" max="6918" width="7.109375" customWidth="1"/>
    <col min="6919" max="6919" width="9.33203125" customWidth="1"/>
    <col min="6920" max="6920" width="7.109375" customWidth="1"/>
    <col min="6921" max="6921" width="9.33203125" customWidth="1"/>
    <col min="6922" max="6922" width="7.88671875" customWidth="1"/>
    <col min="6923" max="6924" width="8.5546875" customWidth="1"/>
    <col min="6925" max="6925" width="7.88671875" customWidth="1"/>
    <col min="6927" max="6928" width="4.44140625" customWidth="1"/>
    <col min="6929" max="6929" width="12.109375" customWidth="1"/>
    <col min="6930" max="6930" width="7.88671875" customWidth="1"/>
    <col min="6931" max="6931" width="7.44140625" customWidth="1"/>
    <col min="6937" max="6949" width="0" hidden="1" customWidth="1"/>
    <col min="7169" max="7169" width="5.44140625" customWidth="1"/>
    <col min="7170" max="7170" width="4.44140625" customWidth="1"/>
    <col min="7171" max="7171" width="8.33203125" customWidth="1"/>
    <col min="7172" max="7172" width="7.109375" customWidth="1"/>
    <col min="7173" max="7173" width="9.33203125" customWidth="1"/>
    <col min="7174" max="7174" width="7.109375" customWidth="1"/>
    <col min="7175" max="7175" width="9.33203125" customWidth="1"/>
    <col min="7176" max="7176" width="7.109375" customWidth="1"/>
    <col min="7177" max="7177" width="9.33203125" customWidth="1"/>
    <col min="7178" max="7178" width="7.88671875" customWidth="1"/>
    <col min="7179" max="7180" width="8.5546875" customWidth="1"/>
    <col min="7181" max="7181" width="7.88671875" customWidth="1"/>
    <col min="7183" max="7184" width="4.44140625" customWidth="1"/>
    <col min="7185" max="7185" width="12.109375" customWidth="1"/>
    <col min="7186" max="7186" width="7.88671875" customWidth="1"/>
    <col min="7187" max="7187" width="7.44140625" customWidth="1"/>
    <col min="7193" max="7205" width="0" hidden="1" customWidth="1"/>
    <col min="7425" max="7425" width="5.44140625" customWidth="1"/>
    <col min="7426" max="7426" width="4.44140625" customWidth="1"/>
    <col min="7427" max="7427" width="8.33203125" customWidth="1"/>
    <col min="7428" max="7428" width="7.109375" customWidth="1"/>
    <col min="7429" max="7429" width="9.33203125" customWidth="1"/>
    <col min="7430" max="7430" width="7.109375" customWidth="1"/>
    <col min="7431" max="7431" width="9.33203125" customWidth="1"/>
    <col min="7432" max="7432" width="7.109375" customWidth="1"/>
    <col min="7433" max="7433" width="9.33203125" customWidth="1"/>
    <col min="7434" max="7434" width="7.88671875" customWidth="1"/>
    <col min="7435" max="7436" width="8.5546875" customWidth="1"/>
    <col min="7437" max="7437" width="7.88671875" customWidth="1"/>
    <col min="7439" max="7440" width="4.44140625" customWidth="1"/>
    <col min="7441" max="7441" width="12.109375" customWidth="1"/>
    <col min="7442" max="7442" width="7.88671875" customWidth="1"/>
    <col min="7443" max="7443" width="7.44140625" customWidth="1"/>
    <col min="7449" max="7461" width="0" hidden="1" customWidth="1"/>
    <col min="7681" max="7681" width="5.44140625" customWidth="1"/>
    <col min="7682" max="7682" width="4.44140625" customWidth="1"/>
    <col min="7683" max="7683" width="8.33203125" customWidth="1"/>
    <col min="7684" max="7684" width="7.109375" customWidth="1"/>
    <col min="7685" max="7685" width="9.33203125" customWidth="1"/>
    <col min="7686" max="7686" width="7.109375" customWidth="1"/>
    <col min="7687" max="7687" width="9.33203125" customWidth="1"/>
    <col min="7688" max="7688" width="7.109375" customWidth="1"/>
    <col min="7689" max="7689" width="9.33203125" customWidth="1"/>
    <col min="7690" max="7690" width="7.88671875" customWidth="1"/>
    <col min="7691" max="7692" width="8.5546875" customWidth="1"/>
    <col min="7693" max="7693" width="7.88671875" customWidth="1"/>
    <col min="7695" max="7696" width="4.44140625" customWidth="1"/>
    <col min="7697" max="7697" width="12.109375" customWidth="1"/>
    <col min="7698" max="7698" width="7.88671875" customWidth="1"/>
    <col min="7699" max="7699" width="7.44140625" customWidth="1"/>
    <col min="7705" max="7717" width="0" hidden="1" customWidth="1"/>
    <col min="7937" max="7937" width="5.44140625" customWidth="1"/>
    <col min="7938" max="7938" width="4.44140625" customWidth="1"/>
    <col min="7939" max="7939" width="8.33203125" customWidth="1"/>
    <col min="7940" max="7940" width="7.109375" customWidth="1"/>
    <col min="7941" max="7941" width="9.33203125" customWidth="1"/>
    <col min="7942" max="7942" width="7.109375" customWidth="1"/>
    <col min="7943" max="7943" width="9.33203125" customWidth="1"/>
    <col min="7944" max="7944" width="7.109375" customWidth="1"/>
    <col min="7945" max="7945" width="9.33203125" customWidth="1"/>
    <col min="7946" max="7946" width="7.88671875" customWidth="1"/>
    <col min="7947" max="7948" width="8.5546875" customWidth="1"/>
    <col min="7949" max="7949" width="7.88671875" customWidth="1"/>
    <col min="7951" max="7952" width="4.44140625" customWidth="1"/>
    <col min="7953" max="7953" width="12.109375" customWidth="1"/>
    <col min="7954" max="7954" width="7.88671875" customWidth="1"/>
    <col min="7955" max="7955" width="7.44140625" customWidth="1"/>
    <col min="7961" max="7973" width="0" hidden="1" customWidth="1"/>
    <col min="8193" max="8193" width="5.44140625" customWidth="1"/>
    <col min="8194" max="8194" width="4.44140625" customWidth="1"/>
    <col min="8195" max="8195" width="8.33203125" customWidth="1"/>
    <col min="8196" max="8196" width="7.109375" customWidth="1"/>
    <col min="8197" max="8197" width="9.33203125" customWidth="1"/>
    <col min="8198" max="8198" width="7.109375" customWidth="1"/>
    <col min="8199" max="8199" width="9.33203125" customWidth="1"/>
    <col min="8200" max="8200" width="7.109375" customWidth="1"/>
    <col min="8201" max="8201" width="9.33203125" customWidth="1"/>
    <col min="8202" max="8202" width="7.88671875" customWidth="1"/>
    <col min="8203" max="8204" width="8.5546875" customWidth="1"/>
    <col min="8205" max="8205" width="7.88671875" customWidth="1"/>
    <col min="8207" max="8208" width="4.44140625" customWidth="1"/>
    <col min="8209" max="8209" width="12.109375" customWidth="1"/>
    <col min="8210" max="8210" width="7.88671875" customWidth="1"/>
    <col min="8211" max="8211" width="7.44140625" customWidth="1"/>
    <col min="8217" max="8229" width="0" hidden="1" customWidth="1"/>
    <col min="8449" max="8449" width="5.44140625" customWidth="1"/>
    <col min="8450" max="8450" width="4.44140625" customWidth="1"/>
    <col min="8451" max="8451" width="8.33203125" customWidth="1"/>
    <col min="8452" max="8452" width="7.109375" customWidth="1"/>
    <col min="8453" max="8453" width="9.33203125" customWidth="1"/>
    <col min="8454" max="8454" width="7.109375" customWidth="1"/>
    <col min="8455" max="8455" width="9.33203125" customWidth="1"/>
    <col min="8456" max="8456" width="7.109375" customWidth="1"/>
    <col min="8457" max="8457" width="9.33203125" customWidth="1"/>
    <col min="8458" max="8458" width="7.88671875" customWidth="1"/>
    <col min="8459" max="8460" width="8.5546875" customWidth="1"/>
    <col min="8461" max="8461" width="7.88671875" customWidth="1"/>
    <col min="8463" max="8464" width="4.44140625" customWidth="1"/>
    <col min="8465" max="8465" width="12.109375" customWidth="1"/>
    <col min="8466" max="8466" width="7.88671875" customWidth="1"/>
    <col min="8467" max="8467" width="7.44140625" customWidth="1"/>
    <col min="8473" max="8485" width="0" hidden="1" customWidth="1"/>
    <col min="8705" max="8705" width="5.44140625" customWidth="1"/>
    <col min="8706" max="8706" width="4.44140625" customWidth="1"/>
    <col min="8707" max="8707" width="8.33203125" customWidth="1"/>
    <col min="8708" max="8708" width="7.109375" customWidth="1"/>
    <col min="8709" max="8709" width="9.33203125" customWidth="1"/>
    <col min="8710" max="8710" width="7.109375" customWidth="1"/>
    <col min="8711" max="8711" width="9.33203125" customWidth="1"/>
    <col min="8712" max="8712" width="7.109375" customWidth="1"/>
    <col min="8713" max="8713" width="9.33203125" customWidth="1"/>
    <col min="8714" max="8714" width="7.88671875" customWidth="1"/>
    <col min="8715" max="8716" width="8.5546875" customWidth="1"/>
    <col min="8717" max="8717" width="7.88671875" customWidth="1"/>
    <col min="8719" max="8720" width="4.44140625" customWidth="1"/>
    <col min="8721" max="8721" width="12.109375" customWidth="1"/>
    <col min="8722" max="8722" width="7.88671875" customWidth="1"/>
    <col min="8723" max="8723" width="7.44140625" customWidth="1"/>
    <col min="8729" max="8741" width="0" hidden="1" customWidth="1"/>
    <col min="8961" max="8961" width="5.44140625" customWidth="1"/>
    <col min="8962" max="8962" width="4.44140625" customWidth="1"/>
    <col min="8963" max="8963" width="8.33203125" customWidth="1"/>
    <col min="8964" max="8964" width="7.109375" customWidth="1"/>
    <col min="8965" max="8965" width="9.33203125" customWidth="1"/>
    <col min="8966" max="8966" width="7.109375" customWidth="1"/>
    <col min="8967" max="8967" width="9.33203125" customWidth="1"/>
    <col min="8968" max="8968" width="7.109375" customWidth="1"/>
    <col min="8969" max="8969" width="9.33203125" customWidth="1"/>
    <col min="8970" max="8970" width="7.88671875" customWidth="1"/>
    <col min="8971" max="8972" width="8.5546875" customWidth="1"/>
    <col min="8973" max="8973" width="7.88671875" customWidth="1"/>
    <col min="8975" max="8976" width="4.44140625" customWidth="1"/>
    <col min="8977" max="8977" width="12.109375" customWidth="1"/>
    <col min="8978" max="8978" width="7.88671875" customWidth="1"/>
    <col min="8979" max="8979" width="7.44140625" customWidth="1"/>
    <col min="8985" max="8997" width="0" hidden="1" customWidth="1"/>
    <col min="9217" max="9217" width="5.44140625" customWidth="1"/>
    <col min="9218" max="9218" width="4.44140625" customWidth="1"/>
    <col min="9219" max="9219" width="8.33203125" customWidth="1"/>
    <col min="9220" max="9220" width="7.109375" customWidth="1"/>
    <col min="9221" max="9221" width="9.33203125" customWidth="1"/>
    <col min="9222" max="9222" width="7.109375" customWidth="1"/>
    <col min="9223" max="9223" width="9.33203125" customWidth="1"/>
    <col min="9224" max="9224" width="7.109375" customWidth="1"/>
    <col min="9225" max="9225" width="9.33203125" customWidth="1"/>
    <col min="9226" max="9226" width="7.88671875" customWidth="1"/>
    <col min="9227" max="9228" width="8.5546875" customWidth="1"/>
    <col min="9229" max="9229" width="7.88671875" customWidth="1"/>
    <col min="9231" max="9232" width="4.44140625" customWidth="1"/>
    <col min="9233" max="9233" width="12.109375" customWidth="1"/>
    <col min="9234" max="9234" width="7.88671875" customWidth="1"/>
    <col min="9235" max="9235" width="7.44140625" customWidth="1"/>
    <col min="9241" max="9253" width="0" hidden="1" customWidth="1"/>
    <col min="9473" max="9473" width="5.44140625" customWidth="1"/>
    <col min="9474" max="9474" width="4.44140625" customWidth="1"/>
    <col min="9475" max="9475" width="8.33203125" customWidth="1"/>
    <col min="9476" max="9476" width="7.109375" customWidth="1"/>
    <col min="9477" max="9477" width="9.33203125" customWidth="1"/>
    <col min="9478" max="9478" width="7.109375" customWidth="1"/>
    <col min="9479" max="9479" width="9.33203125" customWidth="1"/>
    <col min="9480" max="9480" width="7.109375" customWidth="1"/>
    <col min="9481" max="9481" width="9.33203125" customWidth="1"/>
    <col min="9482" max="9482" width="7.88671875" customWidth="1"/>
    <col min="9483" max="9484" width="8.5546875" customWidth="1"/>
    <col min="9485" max="9485" width="7.88671875" customWidth="1"/>
    <col min="9487" max="9488" width="4.44140625" customWidth="1"/>
    <col min="9489" max="9489" width="12.109375" customWidth="1"/>
    <col min="9490" max="9490" width="7.88671875" customWidth="1"/>
    <col min="9491" max="9491" width="7.44140625" customWidth="1"/>
    <col min="9497" max="9509" width="0" hidden="1" customWidth="1"/>
    <col min="9729" max="9729" width="5.44140625" customWidth="1"/>
    <col min="9730" max="9730" width="4.44140625" customWidth="1"/>
    <col min="9731" max="9731" width="8.33203125" customWidth="1"/>
    <col min="9732" max="9732" width="7.109375" customWidth="1"/>
    <col min="9733" max="9733" width="9.33203125" customWidth="1"/>
    <col min="9734" max="9734" width="7.109375" customWidth="1"/>
    <col min="9735" max="9735" width="9.33203125" customWidth="1"/>
    <col min="9736" max="9736" width="7.109375" customWidth="1"/>
    <col min="9737" max="9737" width="9.33203125" customWidth="1"/>
    <col min="9738" max="9738" width="7.88671875" customWidth="1"/>
    <col min="9739" max="9740" width="8.5546875" customWidth="1"/>
    <col min="9741" max="9741" width="7.88671875" customWidth="1"/>
    <col min="9743" max="9744" width="4.44140625" customWidth="1"/>
    <col min="9745" max="9745" width="12.109375" customWidth="1"/>
    <col min="9746" max="9746" width="7.88671875" customWidth="1"/>
    <col min="9747" max="9747" width="7.44140625" customWidth="1"/>
    <col min="9753" max="9765" width="0" hidden="1" customWidth="1"/>
    <col min="9985" max="9985" width="5.44140625" customWidth="1"/>
    <col min="9986" max="9986" width="4.44140625" customWidth="1"/>
    <col min="9987" max="9987" width="8.33203125" customWidth="1"/>
    <col min="9988" max="9988" width="7.109375" customWidth="1"/>
    <col min="9989" max="9989" width="9.33203125" customWidth="1"/>
    <col min="9990" max="9990" width="7.109375" customWidth="1"/>
    <col min="9991" max="9991" width="9.33203125" customWidth="1"/>
    <col min="9992" max="9992" width="7.109375" customWidth="1"/>
    <col min="9993" max="9993" width="9.33203125" customWidth="1"/>
    <col min="9994" max="9994" width="7.88671875" customWidth="1"/>
    <col min="9995" max="9996" width="8.5546875" customWidth="1"/>
    <col min="9997" max="9997" width="7.88671875" customWidth="1"/>
    <col min="9999" max="10000" width="4.44140625" customWidth="1"/>
    <col min="10001" max="10001" width="12.109375" customWidth="1"/>
    <col min="10002" max="10002" width="7.88671875" customWidth="1"/>
    <col min="10003" max="10003" width="7.44140625" customWidth="1"/>
    <col min="10009" max="10021" width="0" hidden="1" customWidth="1"/>
    <col min="10241" max="10241" width="5.44140625" customWidth="1"/>
    <col min="10242" max="10242" width="4.44140625" customWidth="1"/>
    <col min="10243" max="10243" width="8.33203125" customWidth="1"/>
    <col min="10244" max="10244" width="7.109375" customWidth="1"/>
    <col min="10245" max="10245" width="9.33203125" customWidth="1"/>
    <col min="10246" max="10246" width="7.109375" customWidth="1"/>
    <col min="10247" max="10247" width="9.33203125" customWidth="1"/>
    <col min="10248" max="10248" width="7.109375" customWidth="1"/>
    <col min="10249" max="10249" width="9.33203125" customWidth="1"/>
    <col min="10250" max="10250" width="7.88671875" customWidth="1"/>
    <col min="10251" max="10252" width="8.5546875" customWidth="1"/>
    <col min="10253" max="10253" width="7.88671875" customWidth="1"/>
    <col min="10255" max="10256" width="4.44140625" customWidth="1"/>
    <col min="10257" max="10257" width="12.109375" customWidth="1"/>
    <col min="10258" max="10258" width="7.88671875" customWidth="1"/>
    <col min="10259" max="10259" width="7.44140625" customWidth="1"/>
    <col min="10265" max="10277" width="0" hidden="1" customWidth="1"/>
    <col min="10497" max="10497" width="5.44140625" customWidth="1"/>
    <col min="10498" max="10498" width="4.44140625" customWidth="1"/>
    <col min="10499" max="10499" width="8.33203125" customWidth="1"/>
    <col min="10500" max="10500" width="7.109375" customWidth="1"/>
    <col min="10501" max="10501" width="9.33203125" customWidth="1"/>
    <col min="10502" max="10502" width="7.109375" customWidth="1"/>
    <col min="10503" max="10503" width="9.33203125" customWidth="1"/>
    <col min="10504" max="10504" width="7.109375" customWidth="1"/>
    <col min="10505" max="10505" width="9.33203125" customWidth="1"/>
    <col min="10506" max="10506" width="7.88671875" customWidth="1"/>
    <col min="10507" max="10508" width="8.5546875" customWidth="1"/>
    <col min="10509" max="10509" width="7.88671875" customWidth="1"/>
    <col min="10511" max="10512" width="4.44140625" customWidth="1"/>
    <col min="10513" max="10513" width="12.109375" customWidth="1"/>
    <col min="10514" max="10514" width="7.88671875" customWidth="1"/>
    <col min="10515" max="10515" width="7.44140625" customWidth="1"/>
    <col min="10521" max="10533" width="0" hidden="1" customWidth="1"/>
    <col min="10753" max="10753" width="5.44140625" customWidth="1"/>
    <col min="10754" max="10754" width="4.44140625" customWidth="1"/>
    <col min="10755" max="10755" width="8.33203125" customWidth="1"/>
    <col min="10756" max="10756" width="7.109375" customWidth="1"/>
    <col min="10757" max="10757" width="9.33203125" customWidth="1"/>
    <col min="10758" max="10758" width="7.109375" customWidth="1"/>
    <col min="10759" max="10759" width="9.33203125" customWidth="1"/>
    <col min="10760" max="10760" width="7.109375" customWidth="1"/>
    <col min="10761" max="10761" width="9.33203125" customWidth="1"/>
    <col min="10762" max="10762" width="7.88671875" customWidth="1"/>
    <col min="10763" max="10764" width="8.5546875" customWidth="1"/>
    <col min="10765" max="10765" width="7.88671875" customWidth="1"/>
    <col min="10767" max="10768" width="4.44140625" customWidth="1"/>
    <col min="10769" max="10769" width="12.109375" customWidth="1"/>
    <col min="10770" max="10770" width="7.88671875" customWidth="1"/>
    <col min="10771" max="10771" width="7.44140625" customWidth="1"/>
    <col min="10777" max="10789" width="0" hidden="1" customWidth="1"/>
    <col min="11009" max="11009" width="5.44140625" customWidth="1"/>
    <col min="11010" max="11010" width="4.44140625" customWidth="1"/>
    <col min="11011" max="11011" width="8.33203125" customWidth="1"/>
    <col min="11012" max="11012" width="7.109375" customWidth="1"/>
    <col min="11013" max="11013" width="9.33203125" customWidth="1"/>
    <col min="11014" max="11014" width="7.109375" customWidth="1"/>
    <col min="11015" max="11015" width="9.33203125" customWidth="1"/>
    <col min="11016" max="11016" width="7.109375" customWidth="1"/>
    <col min="11017" max="11017" width="9.33203125" customWidth="1"/>
    <col min="11018" max="11018" width="7.88671875" customWidth="1"/>
    <col min="11019" max="11020" width="8.5546875" customWidth="1"/>
    <col min="11021" max="11021" width="7.88671875" customWidth="1"/>
    <col min="11023" max="11024" width="4.44140625" customWidth="1"/>
    <col min="11025" max="11025" width="12.109375" customWidth="1"/>
    <col min="11026" max="11026" width="7.88671875" customWidth="1"/>
    <col min="11027" max="11027" width="7.44140625" customWidth="1"/>
    <col min="11033" max="11045" width="0" hidden="1" customWidth="1"/>
    <col min="11265" max="11265" width="5.44140625" customWidth="1"/>
    <col min="11266" max="11266" width="4.44140625" customWidth="1"/>
    <col min="11267" max="11267" width="8.33203125" customWidth="1"/>
    <col min="11268" max="11268" width="7.109375" customWidth="1"/>
    <col min="11269" max="11269" width="9.33203125" customWidth="1"/>
    <col min="11270" max="11270" width="7.109375" customWidth="1"/>
    <col min="11271" max="11271" width="9.33203125" customWidth="1"/>
    <col min="11272" max="11272" width="7.109375" customWidth="1"/>
    <col min="11273" max="11273" width="9.33203125" customWidth="1"/>
    <col min="11274" max="11274" width="7.88671875" customWidth="1"/>
    <col min="11275" max="11276" width="8.5546875" customWidth="1"/>
    <col min="11277" max="11277" width="7.88671875" customWidth="1"/>
    <col min="11279" max="11280" width="4.44140625" customWidth="1"/>
    <col min="11281" max="11281" width="12.109375" customWidth="1"/>
    <col min="11282" max="11282" width="7.88671875" customWidth="1"/>
    <col min="11283" max="11283" width="7.44140625" customWidth="1"/>
    <col min="11289" max="11301" width="0" hidden="1" customWidth="1"/>
    <col min="11521" max="11521" width="5.44140625" customWidth="1"/>
    <col min="11522" max="11522" width="4.44140625" customWidth="1"/>
    <col min="11523" max="11523" width="8.33203125" customWidth="1"/>
    <col min="11524" max="11524" width="7.109375" customWidth="1"/>
    <col min="11525" max="11525" width="9.33203125" customWidth="1"/>
    <col min="11526" max="11526" width="7.109375" customWidth="1"/>
    <col min="11527" max="11527" width="9.33203125" customWidth="1"/>
    <col min="11528" max="11528" width="7.109375" customWidth="1"/>
    <col min="11529" max="11529" width="9.33203125" customWidth="1"/>
    <col min="11530" max="11530" width="7.88671875" customWidth="1"/>
    <col min="11531" max="11532" width="8.5546875" customWidth="1"/>
    <col min="11533" max="11533" width="7.88671875" customWidth="1"/>
    <col min="11535" max="11536" width="4.44140625" customWidth="1"/>
    <col min="11537" max="11537" width="12.109375" customWidth="1"/>
    <col min="11538" max="11538" width="7.88671875" customWidth="1"/>
    <col min="11539" max="11539" width="7.44140625" customWidth="1"/>
    <col min="11545" max="11557" width="0" hidden="1" customWidth="1"/>
    <col min="11777" max="11777" width="5.44140625" customWidth="1"/>
    <col min="11778" max="11778" width="4.44140625" customWidth="1"/>
    <col min="11779" max="11779" width="8.33203125" customWidth="1"/>
    <col min="11780" max="11780" width="7.109375" customWidth="1"/>
    <col min="11781" max="11781" width="9.33203125" customWidth="1"/>
    <col min="11782" max="11782" width="7.109375" customWidth="1"/>
    <col min="11783" max="11783" width="9.33203125" customWidth="1"/>
    <col min="11784" max="11784" width="7.109375" customWidth="1"/>
    <col min="11785" max="11785" width="9.33203125" customWidth="1"/>
    <col min="11786" max="11786" width="7.88671875" customWidth="1"/>
    <col min="11787" max="11788" width="8.5546875" customWidth="1"/>
    <col min="11789" max="11789" width="7.88671875" customWidth="1"/>
    <col min="11791" max="11792" width="4.44140625" customWidth="1"/>
    <col min="11793" max="11793" width="12.109375" customWidth="1"/>
    <col min="11794" max="11794" width="7.88671875" customWidth="1"/>
    <col min="11795" max="11795" width="7.44140625" customWidth="1"/>
    <col min="11801" max="11813" width="0" hidden="1" customWidth="1"/>
    <col min="12033" max="12033" width="5.44140625" customWidth="1"/>
    <col min="12034" max="12034" width="4.44140625" customWidth="1"/>
    <col min="12035" max="12035" width="8.33203125" customWidth="1"/>
    <col min="12036" max="12036" width="7.109375" customWidth="1"/>
    <col min="12037" max="12037" width="9.33203125" customWidth="1"/>
    <col min="12038" max="12038" width="7.109375" customWidth="1"/>
    <col min="12039" max="12039" width="9.33203125" customWidth="1"/>
    <col min="12040" max="12040" width="7.109375" customWidth="1"/>
    <col min="12041" max="12041" width="9.33203125" customWidth="1"/>
    <col min="12042" max="12042" width="7.88671875" customWidth="1"/>
    <col min="12043" max="12044" width="8.5546875" customWidth="1"/>
    <col min="12045" max="12045" width="7.88671875" customWidth="1"/>
    <col min="12047" max="12048" width="4.44140625" customWidth="1"/>
    <col min="12049" max="12049" width="12.109375" customWidth="1"/>
    <col min="12050" max="12050" width="7.88671875" customWidth="1"/>
    <col min="12051" max="12051" width="7.44140625" customWidth="1"/>
    <col min="12057" max="12069" width="0" hidden="1" customWidth="1"/>
    <col min="12289" max="12289" width="5.44140625" customWidth="1"/>
    <col min="12290" max="12290" width="4.44140625" customWidth="1"/>
    <col min="12291" max="12291" width="8.33203125" customWidth="1"/>
    <col min="12292" max="12292" width="7.109375" customWidth="1"/>
    <col min="12293" max="12293" width="9.33203125" customWidth="1"/>
    <col min="12294" max="12294" width="7.109375" customWidth="1"/>
    <col min="12295" max="12295" width="9.33203125" customWidth="1"/>
    <col min="12296" max="12296" width="7.109375" customWidth="1"/>
    <col min="12297" max="12297" width="9.33203125" customWidth="1"/>
    <col min="12298" max="12298" width="7.88671875" customWidth="1"/>
    <col min="12299" max="12300" width="8.5546875" customWidth="1"/>
    <col min="12301" max="12301" width="7.88671875" customWidth="1"/>
    <col min="12303" max="12304" width="4.44140625" customWidth="1"/>
    <col min="12305" max="12305" width="12.109375" customWidth="1"/>
    <col min="12306" max="12306" width="7.88671875" customWidth="1"/>
    <col min="12307" max="12307" width="7.44140625" customWidth="1"/>
    <col min="12313" max="12325" width="0" hidden="1" customWidth="1"/>
    <col min="12545" max="12545" width="5.44140625" customWidth="1"/>
    <col min="12546" max="12546" width="4.44140625" customWidth="1"/>
    <col min="12547" max="12547" width="8.33203125" customWidth="1"/>
    <col min="12548" max="12548" width="7.109375" customWidth="1"/>
    <col min="12549" max="12549" width="9.33203125" customWidth="1"/>
    <col min="12550" max="12550" width="7.109375" customWidth="1"/>
    <col min="12551" max="12551" width="9.33203125" customWidth="1"/>
    <col min="12552" max="12552" width="7.109375" customWidth="1"/>
    <col min="12553" max="12553" width="9.33203125" customWidth="1"/>
    <col min="12554" max="12554" width="7.88671875" customWidth="1"/>
    <col min="12555" max="12556" width="8.5546875" customWidth="1"/>
    <col min="12557" max="12557" width="7.88671875" customWidth="1"/>
    <col min="12559" max="12560" width="4.44140625" customWidth="1"/>
    <col min="12561" max="12561" width="12.109375" customWidth="1"/>
    <col min="12562" max="12562" width="7.88671875" customWidth="1"/>
    <col min="12563" max="12563" width="7.44140625" customWidth="1"/>
    <col min="12569" max="12581" width="0" hidden="1" customWidth="1"/>
    <col min="12801" max="12801" width="5.44140625" customWidth="1"/>
    <col min="12802" max="12802" width="4.44140625" customWidth="1"/>
    <col min="12803" max="12803" width="8.33203125" customWidth="1"/>
    <col min="12804" max="12804" width="7.109375" customWidth="1"/>
    <col min="12805" max="12805" width="9.33203125" customWidth="1"/>
    <col min="12806" max="12806" width="7.109375" customWidth="1"/>
    <col min="12807" max="12807" width="9.33203125" customWidth="1"/>
    <col min="12808" max="12808" width="7.109375" customWidth="1"/>
    <col min="12809" max="12809" width="9.33203125" customWidth="1"/>
    <col min="12810" max="12810" width="7.88671875" customWidth="1"/>
    <col min="12811" max="12812" width="8.5546875" customWidth="1"/>
    <col min="12813" max="12813" width="7.88671875" customWidth="1"/>
    <col min="12815" max="12816" width="4.44140625" customWidth="1"/>
    <col min="12817" max="12817" width="12.109375" customWidth="1"/>
    <col min="12818" max="12818" width="7.88671875" customWidth="1"/>
    <col min="12819" max="12819" width="7.44140625" customWidth="1"/>
    <col min="12825" max="12837" width="0" hidden="1" customWidth="1"/>
    <col min="13057" max="13057" width="5.44140625" customWidth="1"/>
    <col min="13058" max="13058" width="4.44140625" customWidth="1"/>
    <col min="13059" max="13059" width="8.33203125" customWidth="1"/>
    <col min="13060" max="13060" width="7.109375" customWidth="1"/>
    <col min="13061" max="13061" width="9.33203125" customWidth="1"/>
    <col min="13062" max="13062" width="7.109375" customWidth="1"/>
    <col min="13063" max="13063" width="9.33203125" customWidth="1"/>
    <col min="13064" max="13064" width="7.109375" customWidth="1"/>
    <col min="13065" max="13065" width="9.33203125" customWidth="1"/>
    <col min="13066" max="13066" width="7.88671875" customWidth="1"/>
    <col min="13067" max="13068" width="8.5546875" customWidth="1"/>
    <col min="13069" max="13069" width="7.88671875" customWidth="1"/>
    <col min="13071" max="13072" width="4.44140625" customWidth="1"/>
    <col min="13073" max="13073" width="12.109375" customWidth="1"/>
    <col min="13074" max="13074" width="7.88671875" customWidth="1"/>
    <col min="13075" max="13075" width="7.44140625" customWidth="1"/>
    <col min="13081" max="13093" width="0" hidden="1" customWidth="1"/>
    <col min="13313" max="13313" width="5.44140625" customWidth="1"/>
    <col min="13314" max="13314" width="4.44140625" customWidth="1"/>
    <col min="13315" max="13315" width="8.33203125" customWidth="1"/>
    <col min="13316" max="13316" width="7.109375" customWidth="1"/>
    <col min="13317" max="13317" width="9.33203125" customWidth="1"/>
    <col min="13318" max="13318" width="7.109375" customWidth="1"/>
    <col min="13319" max="13319" width="9.33203125" customWidth="1"/>
    <col min="13320" max="13320" width="7.109375" customWidth="1"/>
    <col min="13321" max="13321" width="9.33203125" customWidth="1"/>
    <col min="13322" max="13322" width="7.88671875" customWidth="1"/>
    <col min="13323" max="13324" width="8.5546875" customWidth="1"/>
    <col min="13325" max="13325" width="7.88671875" customWidth="1"/>
    <col min="13327" max="13328" width="4.44140625" customWidth="1"/>
    <col min="13329" max="13329" width="12.109375" customWidth="1"/>
    <col min="13330" max="13330" width="7.88671875" customWidth="1"/>
    <col min="13331" max="13331" width="7.44140625" customWidth="1"/>
    <col min="13337" max="13349" width="0" hidden="1" customWidth="1"/>
    <col min="13569" max="13569" width="5.44140625" customWidth="1"/>
    <col min="13570" max="13570" width="4.44140625" customWidth="1"/>
    <col min="13571" max="13571" width="8.33203125" customWidth="1"/>
    <col min="13572" max="13572" width="7.109375" customWidth="1"/>
    <col min="13573" max="13573" width="9.33203125" customWidth="1"/>
    <col min="13574" max="13574" width="7.109375" customWidth="1"/>
    <col min="13575" max="13575" width="9.33203125" customWidth="1"/>
    <col min="13576" max="13576" width="7.109375" customWidth="1"/>
    <col min="13577" max="13577" width="9.33203125" customWidth="1"/>
    <col min="13578" max="13578" width="7.88671875" customWidth="1"/>
    <col min="13579" max="13580" width="8.5546875" customWidth="1"/>
    <col min="13581" max="13581" width="7.88671875" customWidth="1"/>
    <col min="13583" max="13584" width="4.44140625" customWidth="1"/>
    <col min="13585" max="13585" width="12.109375" customWidth="1"/>
    <col min="13586" max="13586" width="7.88671875" customWidth="1"/>
    <col min="13587" max="13587" width="7.44140625" customWidth="1"/>
    <col min="13593" max="13605" width="0" hidden="1" customWidth="1"/>
    <col min="13825" max="13825" width="5.44140625" customWidth="1"/>
    <col min="13826" max="13826" width="4.44140625" customWidth="1"/>
    <col min="13827" max="13827" width="8.33203125" customWidth="1"/>
    <col min="13828" max="13828" width="7.109375" customWidth="1"/>
    <col min="13829" max="13829" width="9.33203125" customWidth="1"/>
    <col min="13830" max="13830" width="7.109375" customWidth="1"/>
    <col min="13831" max="13831" width="9.33203125" customWidth="1"/>
    <col min="13832" max="13832" width="7.109375" customWidth="1"/>
    <col min="13833" max="13833" width="9.33203125" customWidth="1"/>
    <col min="13834" max="13834" width="7.88671875" customWidth="1"/>
    <col min="13835" max="13836" width="8.5546875" customWidth="1"/>
    <col min="13837" max="13837" width="7.88671875" customWidth="1"/>
    <col min="13839" max="13840" width="4.44140625" customWidth="1"/>
    <col min="13841" max="13841" width="12.109375" customWidth="1"/>
    <col min="13842" max="13842" width="7.88671875" customWidth="1"/>
    <col min="13843" max="13843" width="7.44140625" customWidth="1"/>
    <col min="13849" max="13861" width="0" hidden="1" customWidth="1"/>
    <col min="14081" max="14081" width="5.44140625" customWidth="1"/>
    <col min="14082" max="14082" width="4.44140625" customWidth="1"/>
    <col min="14083" max="14083" width="8.33203125" customWidth="1"/>
    <col min="14084" max="14084" width="7.109375" customWidth="1"/>
    <col min="14085" max="14085" width="9.33203125" customWidth="1"/>
    <col min="14086" max="14086" width="7.109375" customWidth="1"/>
    <col min="14087" max="14087" width="9.33203125" customWidth="1"/>
    <col min="14088" max="14088" width="7.109375" customWidth="1"/>
    <col min="14089" max="14089" width="9.33203125" customWidth="1"/>
    <col min="14090" max="14090" width="7.88671875" customWidth="1"/>
    <col min="14091" max="14092" width="8.5546875" customWidth="1"/>
    <col min="14093" max="14093" width="7.88671875" customWidth="1"/>
    <col min="14095" max="14096" width="4.44140625" customWidth="1"/>
    <col min="14097" max="14097" width="12.109375" customWidth="1"/>
    <col min="14098" max="14098" width="7.88671875" customWidth="1"/>
    <col min="14099" max="14099" width="7.44140625" customWidth="1"/>
    <col min="14105" max="14117" width="0" hidden="1" customWidth="1"/>
    <col min="14337" max="14337" width="5.44140625" customWidth="1"/>
    <col min="14338" max="14338" width="4.44140625" customWidth="1"/>
    <col min="14339" max="14339" width="8.33203125" customWidth="1"/>
    <col min="14340" max="14340" width="7.109375" customWidth="1"/>
    <col min="14341" max="14341" width="9.33203125" customWidth="1"/>
    <col min="14342" max="14342" width="7.109375" customWidth="1"/>
    <col min="14343" max="14343" width="9.33203125" customWidth="1"/>
    <col min="14344" max="14344" width="7.109375" customWidth="1"/>
    <col min="14345" max="14345" width="9.33203125" customWidth="1"/>
    <col min="14346" max="14346" width="7.88671875" customWidth="1"/>
    <col min="14347" max="14348" width="8.5546875" customWidth="1"/>
    <col min="14349" max="14349" width="7.88671875" customWidth="1"/>
    <col min="14351" max="14352" width="4.44140625" customWidth="1"/>
    <col min="14353" max="14353" width="12.109375" customWidth="1"/>
    <col min="14354" max="14354" width="7.88671875" customWidth="1"/>
    <col min="14355" max="14355" width="7.44140625" customWidth="1"/>
    <col min="14361" max="14373" width="0" hidden="1" customWidth="1"/>
    <col min="14593" max="14593" width="5.44140625" customWidth="1"/>
    <col min="14594" max="14594" width="4.44140625" customWidth="1"/>
    <col min="14595" max="14595" width="8.33203125" customWidth="1"/>
    <col min="14596" max="14596" width="7.109375" customWidth="1"/>
    <col min="14597" max="14597" width="9.33203125" customWidth="1"/>
    <col min="14598" max="14598" width="7.109375" customWidth="1"/>
    <col min="14599" max="14599" width="9.33203125" customWidth="1"/>
    <col min="14600" max="14600" width="7.109375" customWidth="1"/>
    <col min="14601" max="14601" width="9.33203125" customWidth="1"/>
    <col min="14602" max="14602" width="7.88671875" customWidth="1"/>
    <col min="14603" max="14604" width="8.5546875" customWidth="1"/>
    <col min="14605" max="14605" width="7.88671875" customWidth="1"/>
    <col min="14607" max="14608" width="4.44140625" customWidth="1"/>
    <col min="14609" max="14609" width="12.109375" customWidth="1"/>
    <col min="14610" max="14610" width="7.88671875" customWidth="1"/>
    <col min="14611" max="14611" width="7.44140625" customWidth="1"/>
    <col min="14617" max="14629" width="0" hidden="1" customWidth="1"/>
    <col min="14849" max="14849" width="5.44140625" customWidth="1"/>
    <col min="14850" max="14850" width="4.44140625" customWidth="1"/>
    <col min="14851" max="14851" width="8.33203125" customWidth="1"/>
    <col min="14852" max="14852" width="7.109375" customWidth="1"/>
    <col min="14853" max="14853" width="9.33203125" customWidth="1"/>
    <col min="14854" max="14854" width="7.109375" customWidth="1"/>
    <col min="14855" max="14855" width="9.33203125" customWidth="1"/>
    <col min="14856" max="14856" width="7.109375" customWidth="1"/>
    <col min="14857" max="14857" width="9.33203125" customWidth="1"/>
    <col min="14858" max="14858" width="7.88671875" customWidth="1"/>
    <col min="14859" max="14860" width="8.5546875" customWidth="1"/>
    <col min="14861" max="14861" width="7.88671875" customWidth="1"/>
    <col min="14863" max="14864" width="4.44140625" customWidth="1"/>
    <col min="14865" max="14865" width="12.109375" customWidth="1"/>
    <col min="14866" max="14866" width="7.88671875" customWidth="1"/>
    <col min="14867" max="14867" width="7.44140625" customWidth="1"/>
    <col min="14873" max="14885" width="0" hidden="1" customWidth="1"/>
    <col min="15105" max="15105" width="5.44140625" customWidth="1"/>
    <col min="15106" max="15106" width="4.44140625" customWidth="1"/>
    <col min="15107" max="15107" width="8.33203125" customWidth="1"/>
    <col min="15108" max="15108" width="7.109375" customWidth="1"/>
    <col min="15109" max="15109" width="9.33203125" customWidth="1"/>
    <col min="15110" max="15110" width="7.109375" customWidth="1"/>
    <col min="15111" max="15111" width="9.33203125" customWidth="1"/>
    <col min="15112" max="15112" width="7.109375" customWidth="1"/>
    <col min="15113" max="15113" width="9.33203125" customWidth="1"/>
    <col min="15114" max="15114" width="7.88671875" customWidth="1"/>
    <col min="15115" max="15116" width="8.5546875" customWidth="1"/>
    <col min="15117" max="15117" width="7.88671875" customWidth="1"/>
    <col min="15119" max="15120" width="4.44140625" customWidth="1"/>
    <col min="15121" max="15121" width="12.109375" customWidth="1"/>
    <col min="15122" max="15122" width="7.88671875" customWidth="1"/>
    <col min="15123" max="15123" width="7.44140625" customWidth="1"/>
    <col min="15129" max="15141" width="0" hidden="1" customWidth="1"/>
    <col min="15361" max="15361" width="5.44140625" customWidth="1"/>
    <col min="15362" max="15362" width="4.44140625" customWidth="1"/>
    <col min="15363" max="15363" width="8.33203125" customWidth="1"/>
    <col min="15364" max="15364" width="7.109375" customWidth="1"/>
    <col min="15365" max="15365" width="9.33203125" customWidth="1"/>
    <col min="15366" max="15366" width="7.109375" customWidth="1"/>
    <col min="15367" max="15367" width="9.33203125" customWidth="1"/>
    <col min="15368" max="15368" width="7.109375" customWidth="1"/>
    <col min="15369" max="15369" width="9.33203125" customWidth="1"/>
    <col min="15370" max="15370" width="7.88671875" customWidth="1"/>
    <col min="15371" max="15372" width="8.5546875" customWidth="1"/>
    <col min="15373" max="15373" width="7.88671875" customWidth="1"/>
    <col min="15375" max="15376" width="4.44140625" customWidth="1"/>
    <col min="15377" max="15377" width="12.109375" customWidth="1"/>
    <col min="15378" max="15378" width="7.88671875" customWidth="1"/>
    <col min="15379" max="15379" width="7.44140625" customWidth="1"/>
    <col min="15385" max="15397" width="0" hidden="1" customWidth="1"/>
    <col min="15617" max="15617" width="5.44140625" customWidth="1"/>
    <col min="15618" max="15618" width="4.44140625" customWidth="1"/>
    <col min="15619" max="15619" width="8.33203125" customWidth="1"/>
    <col min="15620" max="15620" width="7.109375" customWidth="1"/>
    <col min="15621" max="15621" width="9.33203125" customWidth="1"/>
    <col min="15622" max="15622" width="7.109375" customWidth="1"/>
    <col min="15623" max="15623" width="9.33203125" customWidth="1"/>
    <col min="15624" max="15624" width="7.109375" customWidth="1"/>
    <col min="15625" max="15625" width="9.33203125" customWidth="1"/>
    <col min="15626" max="15626" width="7.88671875" customWidth="1"/>
    <col min="15627" max="15628" width="8.5546875" customWidth="1"/>
    <col min="15629" max="15629" width="7.88671875" customWidth="1"/>
    <col min="15631" max="15632" width="4.44140625" customWidth="1"/>
    <col min="15633" max="15633" width="12.109375" customWidth="1"/>
    <col min="15634" max="15634" width="7.88671875" customWidth="1"/>
    <col min="15635" max="15635" width="7.44140625" customWidth="1"/>
    <col min="15641" max="15653" width="0" hidden="1" customWidth="1"/>
    <col min="15873" max="15873" width="5.44140625" customWidth="1"/>
    <col min="15874" max="15874" width="4.44140625" customWidth="1"/>
    <col min="15875" max="15875" width="8.33203125" customWidth="1"/>
    <col min="15876" max="15876" width="7.109375" customWidth="1"/>
    <col min="15877" max="15877" width="9.33203125" customWidth="1"/>
    <col min="15878" max="15878" width="7.109375" customWidth="1"/>
    <col min="15879" max="15879" width="9.33203125" customWidth="1"/>
    <col min="15880" max="15880" width="7.109375" customWidth="1"/>
    <col min="15881" max="15881" width="9.33203125" customWidth="1"/>
    <col min="15882" max="15882" width="7.88671875" customWidth="1"/>
    <col min="15883" max="15884" width="8.5546875" customWidth="1"/>
    <col min="15885" max="15885" width="7.88671875" customWidth="1"/>
    <col min="15887" max="15888" width="4.44140625" customWidth="1"/>
    <col min="15889" max="15889" width="12.109375" customWidth="1"/>
    <col min="15890" max="15890" width="7.88671875" customWidth="1"/>
    <col min="15891" max="15891" width="7.44140625" customWidth="1"/>
    <col min="15897" max="15909" width="0" hidden="1" customWidth="1"/>
    <col min="16129" max="16129" width="5.44140625" customWidth="1"/>
    <col min="16130" max="16130" width="4.44140625" customWidth="1"/>
    <col min="16131" max="16131" width="8.33203125" customWidth="1"/>
    <col min="16132" max="16132" width="7.109375" customWidth="1"/>
    <col min="16133" max="16133" width="9.33203125" customWidth="1"/>
    <col min="16134" max="16134" width="7.109375" customWidth="1"/>
    <col min="16135" max="16135" width="9.33203125" customWidth="1"/>
    <col min="16136" max="16136" width="7.109375" customWidth="1"/>
    <col min="16137" max="16137" width="9.33203125" customWidth="1"/>
    <col min="16138" max="16138" width="7.88671875" customWidth="1"/>
    <col min="16139" max="16140" width="8.5546875" customWidth="1"/>
    <col min="16141" max="16141" width="7.88671875" customWidth="1"/>
    <col min="16143" max="16144" width="4.44140625" customWidth="1"/>
    <col min="16145" max="16145" width="12.109375" customWidth="1"/>
    <col min="16146" max="16146" width="7.88671875" customWidth="1"/>
    <col min="16147" max="16147" width="7.44140625" customWidth="1"/>
    <col min="16153" max="16165" width="0" hidden="1" customWidth="1"/>
  </cols>
  <sheetData>
    <row r="1" spans="1:37" ht="24.6" x14ac:dyDescent="0.25">
      <c r="A1" s="322" t="str">
        <f>[1]Altalanos!$A$6</f>
        <v>Korosztályos Budapest Csapatbajnokság 2026</v>
      </c>
      <c r="B1" s="322"/>
      <c r="C1" s="322"/>
      <c r="D1" s="322"/>
      <c r="E1" s="322"/>
      <c r="F1" s="322"/>
      <c r="G1" s="2"/>
      <c r="H1" s="5" t="s">
        <v>47</v>
      </c>
      <c r="I1" s="3"/>
      <c r="J1" s="4"/>
      <c r="L1" s="6"/>
      <c r="M1" s="7"/>
      <c r="N1" s="175"/>
      <c r="O1" s="175" t="s">
        <v>0</v>
      </c>
      <c r="P1" s="175"/>
      <c r="Q1" s="173"/>
      <c r="R1" s="175"/>
      <c r="AB1" s="10" t="e">
        <f>IF(Y5=1,CONCATENATE(VLOOKUP(Y3,AA16:AH27,2)),CONCATENATE(VLOOKUP(Y3,AA2:AK13,2)))</f>
        <v>#N/A</v>
      </c>
      <c r="AC1" s="10" t="e">
        <f>IF(Y5=1,CONCATENATE(VLOOKUP(Y3,AA16:AK27,3)),CONCATENATE(VLOOKUP(Y3,AA2:AK13,3)))</f>
        <v>#N/A</v>
      </c>
      <c r="AD1" s="10" t="e">
        <f>IF(Y5=1,CONCATENATE(VLOOKUP(Y3,AA16:AK27,4)),CONCATENATE(VLOOKUP(Y3,AA2:AK13,4)))</f>
        <v>#N/A</v>
      </c>
      <c r="AE1" s="10" t="e">
        <f>IF(Y5=1,CONCATENATE(VLOOKUP(Y3,AA16:AK27,5)),CONCATENATE(VLOOKUP(Y3,AA2:AK13,5)))</f>
        <v>#N/A</v>
      </c>
      <c r="AF1" s="10" t="e">
        <f>IF(Y5=1,CONCATENATE(VLOOKUP(Y3,AA16:AK27,6)),CONCATENATE(VLOOKUP(Y3,AA2:AK13,6)))</f>
        <v>#N/A</v>
      </c>
      <c r="AG1" s="10" t="e">
        <f>IF(Y5=1,CONCATENATE(VLOOKUP(Y3,AA16:AK27,7)),CONCATENATE(VLOOKUP(Y3,AA2:AK13,7)))</f>
        <v>#N/A</v>
      </c>
      <c r="AH1" s="10" t="e">
        <f>IF(Y5=1,CONCATENATE(VLOOKUP(Y3,AA16:AK27,8)),CONCATENATE(VLOOKUP(Y3,AA2:AK13,8)))</f>
        <v>#N/A</v>
      </c>
      <c r="AI1" s="10" t="e">
        <f>IF(Y5=1,CONCATENATE(VLOOKUP(Y3,AA16:AK27,9)),CONCATENATE(VLOOKUP(Y3,AA2:AK13,9)))</f>
        <v>#N/A</v>
      </c>
      <c r="AJ1" s="10" t="e">
        <f>IF(Y5=1,CONCATENATE(VLOOKUP(Y3,AA16:AK27,10)),CONCATENATE(VLOOKUP(Y3,AA2:AK13,10)))</f>
        <v>#N/A</v>
      </c>
      <c r="AK1" s="10" t="e">
        <f>IF(Y5=1,CONCATENATE(VLOOKUP(Y3,AA16:AK27,11)),CONCATENATE(VLOOKUP(Y3,AA2:AK13,11)))</f>
        <v>#N/A</v>
      </c>
    </row>
    <row r="2" spans="1:37" x14ac:dyDescent="0.25">
      <c r="A2" s="12" t="s">
        <v>1</v>
      </c>
      <c r="B2" s="13"/>
      <c r="C2" s="13"/>
      <c r="D2" s="13"/>
      <c r="E2" s="309" t="str">
        <f>[1]Altalanos!$E$8</f>
        <v>L16</v>
      </c>
      <c r="F2" s="13"/>
      <c r="G2" s="14"/>
      <c r="H2" s="15"/>
      <c r="I2" s="15"/>
      <c r="J2" s="16"/>
      <c r="K2" s="6"/>
      <c r="L2" s="6"/>
      <c r="M2" s="6"/>
      <c r="N2" s="184"/>
      <c r="O2" s="183"/>
      <c r="P2" s="184"/>
      <c r="Q2" s="183"/>
      <c r="R2" s="184"/>
      <c r="Y2" s="19"/>
      <c r="Z2" s="20"/>
      <c r="AA2" s="20" t="s">
        <v>2</v>
      </c>
      <c r="AB2" s="21">
        <v>150</v>
      </c>
      <c r="AC2" s="21">
        <v>120</v>
      </c>
      <c r="AD2" s="21">
        <v>100</v>
      </c>
      <c r="AE2" s="21">
        <v>80</v>
      </c>
      <c r="AF2" s="21">
        <v>70</v>
      </c>
      <c r="AG2" s="21">
        <v>60</v>
      </c>
      <c r="AH2" s="21">
        <v>55</v>
      </c>
      <c r="AI2" s="21">
        <v>50</v>
      </c>
      <c r="AJ2" s="21">
        <v>45</v>
      </c>
      <c r="AK2" s="21">
        <v>40</v>
      </c>
    </row>
    <row r="3" spans="1:37" x14ac:dyDescent="0.25">
      <c r="A3" s="23" t="s">
        <v>3</v>
      </c>
      <c r="B3" s="23"/>
      <c r="C3" s="23"/>
      <c r="D3" s="23"/>
      <c r="E3" s="23" t="s">
        <v>4</v>
      </c>
      <c r="F3" s="23"/>
      <c r="G3" s="23"/>
      <c r="H3" s="23" t="s">
        <v>5</v>
      </c>
      <c r="I3" s="23"/>
      <c r="J3" s="24"/>
      <c r="K3" s="23"/>
      <c r="L3" s="25"/>
      <c r="M3" s="25" t="s">
        <v>6</v>
      </c>
      <c r="N3" s="259"/>
      <c r="O3" s="260"/>
      <c r="P3" s="259"/>
      <c r="Q3" s="264" t="s">
        <v>54</v>
      </c>
      <c r="R3" s="21" t="s">
        <v>69</v>
      </c>
      <c r="S3" s="21" t="s">
        <v>92</v>
      </c>
      <c r="Y3" s="20">
        <f>IF(H4="OB","A",IF(H4="IX","W",H4))</f>
        <v>0</v>
      </c>
      <c r="Z3" s="20"/>
      <c r="AA3" s="20" t="s">
        <v>8</v>
      </c>
      <c r="AB3" s="21">
        <v>120</v>
      </c>
      <c r="AC3" s="21">
        <v>90</v>
      </c>
      <c r="AD3" s="21">
        <v>65</v>
      </c>
      <c r="AE3" s="21">
        <v>55</v>
      </c>
      <c r="AF3" s="21">
        <v>50</v>
      </c>
      <c r="AG3" s="21">
        <v>45</v>
      </c>
      <c r="AH3" s="21">
        <v>40</v>
      </c>
      <c r="AI3" s="21">
        <v>35</v>
      </c>
      <c r="AJ3" s="21">
        <v>25</v>
      </c>
      <c r="AK3" s="21">
        <v>20</v>
      </c>
    </row>
    <row r="4" spans="1:37" ht="13.8" thickBot="1" x14ac:dyDescent="0.3">
      <c r="A4" s="323" t="str">
        <f>[1]Altalanos!$A$10</f>
        <v>2026-06-20 - 2026-07-02</v>
      </c>
      <c r="B4" s="323"/>
      <c r="C4" s="323"/>
      <c r="D4" s="28"/>
      <c r="E4" s="29" t="str">
        <f>[1]Altalanos!$C$10</f>
        <v>Budapest</v>
      </c>
      <c r="F4" s="29"/>
      <c r="G4" s="29"/>
      <c r="H4" s="32"/>
      <c r="I4" s="29"/>
      <c r="J4" s="31"/>
      <c r="K4" s="32"/>
      <c r="L4" s="310"/>
      <c r="M4" s="34" t="str">
        <f>[1]Altalanos!$E$10</f>
        <v>Kovács Annamária</v>
      </c>
      <c r="N4" s="262"/>
      <c r="O4" s="263"/>
      <c r="P4" s="262"/>
      <c r="Q4" s="269" t="s">
        <v>64</v>
      </c>
      <c r="R4" s="270" t="s">
        <v>71</v>
      </c>
      <c r="S4" s="270" t="s">
        <v>65</v>
      </c>
      <c r="Y4" s="20"/>
      <c r="Z4" s="20"/>
      <c r="AA4" s="20" t="s">
        <v>18</v>
      </c>
      <c r="AB4" s="21">
        <v>90</v>
      </c>
      <c r="AC4" s="21">
        <v>60</v>
      </c>
      <c r="AD4" s="21">
        <v>45</v>
      </c>
      <c r="AE4" s="21">
        <v>34</v>
      </c>
      <c r="AF4" s="21">
        <v>27</v>
      </c>
      <c r="AG4" s="21">
        <v>22</v>
      </c>
      <c r="AH4" s="21">
        <v>18</v>
      </c>
      <c r="AI4" s="21">
        <v>15</v>
      </c>
      <c r="AJ4" s="21">
        <v>12</v>
      </c>
      <c r="AK4" s="21">
        <v>9</v>
      </c>
    </row>
    <row r="5" spans="1:37" x14ac:dyDescent="0.25">
      <c r="A5" s="266"/>
      <c r="B5" s="266" t="s">
        <v>57</v>
      </c>
      <c r="C5" s="267" t="s">
        <v>58</v>
      </c>
      <c r="D5" s="266" t="s">
        <v>10</v>
      </c>
      <c r="E5" s="266" t="s">
        <v>59</v>
      </c>
      <c r="F5" s="266"/>
      <c r="G5" s="266" t="s">
        <v>60</v>
      </c>
      <c r="H5" s="266"/>
      <c r="I5" s="266" t="s">
        <v>14</v>
      </c>
      <c r="J5" s="266"/>
      <c r="K5" s="268" t="s">
        <v>61</v>
      </c>
      <c r="L5" s="268" t="s">
        <v>62</v>
      </c>
      <c r="M5" s="268" t="s">
        <v>63</v>
      </c>
      <c r="Q5" s="271" t="s">
        <v>67</v>
      </c>
      <c r="R5" s="272" t="s">
        <v>74</v>
      </c>
      <c r="S5" s="272" t="s">
        <v>56</v>
      </c>
      <c r="Y5" s="20">
        <f>IF(OR([1]Altalanos!$A$8="F1",[1]Altalanos!$A$8="F2",[1]Altalanos!$A$8="N1",[1]Altalanos!$A$8="N2"),1,2)</f>
        <v>2</v>
      </c>
      <c r="Z5" s="20"/>
      <c r="AA5" s="20" t="s">
        <v>19</v>
      </c>
      <c r="AB5" s="21">
        <v>60</v>
      </c>
      <c r="AC5" s="21">
        <v>40</v>
      </c>
      <c r="AD5" s="21">
        <v>30</v>
      </c>
      <c r="AE5" s="21">
        <v>20</v>
      </c>
      <c r="AF5" s="21">
        <v>18</v>
      </c>
      <c r="AG5" s="21">
        <v>15</v>
      </c>
      <c r="AH5" s="21">
        <v>12</v>
      </c>
      <c r="AI5" s="21">
        <v>10</v>
      </c>
      <c r="AJ5" s="21">
        <v>8</v>
      </c>
      <c r="AK5" s="21">
        <v>6</v>
      </c>
    </row>
    <row r="6" spans="1:37" x14ac:dyDescent="0.25">
      <c r="A6" s="171"/>
      <c r="B6" s="171"/>
      <c r="C6" s="22"/>
      <c r="D6" s="171"/>
      <c r="E6" s="171"/>
      <c r="F6" s="171"/>
      <c r="G6" s="171"/>
      <c r="H6" s="171"/>
      <c r="I6" s="171"/>
      <c r="J6" s="171"/>
      <c r="K6" s="171"/>
      <c r="L6" s="171"/>
      <c r="M6" s="171"/>
      <c r="Y6" s="20"/>
      <c r="Z6" s="20"/>
      <c r="AA6" s="20" t="s">
        <v>20</v>
      </c>
      <c r="AB6" s="21">
        <v>40</v>
      </c>
      <c r="AC6" s="21">
        <v>25</v>
      </c>
      <c r="AD6" s="21">
        <v>18</v>
      </c>
      <c r="AE6" s="21">
        <v>13</v>
      </c>
      <c r="AF6" s="21">
        <v>10</v>
      </c>
      <c r="AG6" s="21">
        <v>8</v>
      </c>
      <c r="AH6" s="21">
        <v>6</v>
      </c>
      <c r="AI6" s="21">
        <v>5</v>
      </c>
      <c r="AJ6" s="21">
        <v>4</v>
      </c>
      <c r="AK6" s="21">
        <v>3</v>
      </c>
    </row>
    <row r="7" spans="1:37" x14ac:dyDescent="0.25">
      <c r="A7" s="273" t="s">
        <v>2</v>
      </c>
      <c r="B7" s="274">
        <v>1</v>
      </c>
      <c r="C7" s="275">
        <f>IF($B7="","",VLOOKUP($B7,[1]L16_Lista!$A$7:$O$22,5))</f>
        <v>0</v>
      </c>
      <c r="D7" s="275">
        <f>IF($B7="","",VLOOKUP($B7,[1]L16_Lista!$A$7:$O$22,15))</f>
        <v>0</v>
      </c>
      <c r="E7" s="321" t="str">
        <f>UPPER(IF($B7="","",VLOOKUP($B7,[1]L16_Lista!$A$7:$O$22,2)))</f>
        <v>BUDAPESTI HONVÉD SE</v>
      </c>
      <c r="F7" s="321"/>
      <c r="G7" s="321">
        <f>IF($B7="","",VLOOKUP($B7,[1]L16_Lista!$A$7:$O$22,3))</f>
        <v>0</v>
      </c>
      <c r="H7" s="321"/>
      <c r="I7" s="276">
        <f>IF($B7="","",VLOOKUP($B7,[1]L16_Lista!$A$7:$O$22,4))</f>
        <v>0</v>
      </c>
      <c r="J7" s="171"/>
      <c r="K7" s="277" t="s">
        <v>110</v>
      </c>
      <c r="L7" s="278"/>
      <c r="M7" s="279"/>
      <c r="Y7" s="20"/>
      <c r="Z7" s="20"/>
      <c r="AA7" s="20" t="s">
        <v>22</v>
      </c>
      <c r="AB7" s="21">
        <v>25</v>
      </c>
      <c r="AC7" s="21">
        <v>15</v>
      </c>
      <c r="AD7" s="21">
        <v>13</v>
      </c>
      <c r="AE7" s="21">
        <v>8</v>
      </c>
      <c r="AF7" s="21">
        <v>6</v>
      </c>
      <c r="AG7" s="21">
        <v>4</v>
      </c>
      <c r="AH7" s="21">
        <v>3</v>
      </c>
      <c r="AI7" s="21">
        <v>2</v>
      </c>
      <c r="AJ7" s="21">
        <v>1</v>
      </c>
      <c r="AK7" s="21">
        <v>0</v>
      </c>
    </row>
    <row r="8" spans="1:37" x14ac:dyDescent="0.25">
      <c r="A8" s="273"/>
      <c r="B8" s="280"/>
      <c r="C8" s="281"/>
      <c r="D8" s="281"/>
      <c r="E8" s="281"/>
      <c r="F8" s="281"/>
      <c r="G8" s="281"/>
      <c r="H8" s="281"/>
      <c r="I8" s="281"/>
      <c r="J8" s="171"/>
      <c r="K8" s="273"/>
      <c r="L8" s="273"/>
      <c r="M8" s="282"/>
      <c r="Y8" s="20"/>
      <c r="Z8" s="20"/>
      <c r="AA8" s="20" t="s">
        <v>24</v>
      </c>
      <c r="AB8" s="21">
        <v>15</v>
      </c>
      <c r="AC8" s="21">
        <v>10</v>
      </c>
      <c r="AD8" s="21">
        <v>7</v>
      </c>
      <c r="AE8" s="21">
        <v>5</v>
      </c>
      <c r="AF8" s="21">
        <v>4</v>
      </c>
      <c r="AG8" s="21">
        <v>3</v>
      </c>
      <c r="AH8" s="21">
        <v>2</v>
      </c>
      <c r="AI8" s="21">
        <v>1</v>
      </c>
      <c r="AJ8" s="21">
        <v>0</v>
      </c>
      <c r="AK8" s="21">
        <v>0</v>
      </c>
    </row>
    <row r="9" spans="1:37" x14ac:dyDescent="0.25">
      <c r="A9" s="273" t="s">
        <v>7</v>
      </c>
      <c r="B9" s="274">
        <v>2</v>
      </c>
      <c r="C9" s="275">
        <f>IF($B9="","",VLOOKUP($B9,[1]L16_Lista!$A$7:$O$22,5))</f>
        <v>0</v>
      </c>
      <c r="D9" s="275">
        <f>IF($B9="","",VLOOKUP($B9,[1]L16_Lista!$A$7:$O$22,15))</f>
        <v>0</v>
      </c>
      <c r="E9" s="321" t="str">
        <f>UPPER(IF($B9="","",VLOOKUP($B9,[1]L16_Lista!$A$7:$O$22,2)))</f>
        <v>TENISZ MŰHELY</v>
      </c>
      <c r="F9" s="321"/>
      <c r="G9" s="321">
        <f>IF($B9="","",VLOOKUP($B9,[1]L16_Lista!$A$7:$O$22,3))</f>
        <v>0</v>
      </c>
      <c r="H9" s="321"/>
      <c r="I9" s="276">
        <f>IF($B9="","",VLOOKUP($B9,[1]L16_Lista!$A$7:$O$22,4))</f>
        <v>0</v>
      </c>
      <c r="J9" s="171"/>
      <c r="K9" s="277" t="s">
        <v>111</v>
      </c>
      <c r="L9" s="278"/>
      <c r="M9" s="279"/>
      <c r="Y9" s="20"/>
      <c r="Z9" s="20"/>
      <c r="AA9" s="20" t="s">
        <v>25</v>
      </c>
      <c r="AB9" s="21">
        <v>10</v>
      </c>
      <c r="AC9" s="21">
        <v>6</v>
      </c>
      <c r="AD9" s="21">
        <v>4</v>
      </c>
      <c r="AE9" s="21">
        <v>2</v>
      </c>
      <c r="AF9" s="21">
        <v>1</v>
      </c>
      <c r="AG9" s="21">
        <v>0</v>
      </c>
      <c r="AH9" s="21">
        <v>0</v>
      </c>
      <c r="AI9" s="21">
        <v>0</v>
      </c>
      <c r="AJ9" s="21">
        <v>0</v>
      </c>
      <c r="AK9" s="21">
        <v>0</v>
      </c>
    </row>
    <row r="10" spans="1:37" x14ac:dyDescent="0.25">
      <c r="A10" s="273"/>
      <c r="B10" s="280"/>
      <c r="C10" s="281"/>
      <c r="D10" s="281"/>
      <c r="E10" s="281"/>
      <c r="F10" s="281"/>
      <c r="G10" s="281"/>
      <c r="H10" s="281"/>
      <c r="I10" s="281"/>
      <c r="J10" s="171"/>
      <c r="K10" s="273"/>
      <c r="L10" s="273"/>
      <c r="M10" s="282"/>
      <c r="Y10" s="20"/>
      <c r="Z10" s="20"/>
      <c r="AA10" s="20" t="s">
        <v>26</v>
      </c>
      <c r="AB10" s="21">
        <v>6</v>
      </c>
      <c r="AC10" s="21">
        <v>3</v>
      </c>
      <c r="AD10" s="21">
        <v>2</v>
      </c>
      <c r="AE10" s="21">
        <v>1</v>
      </c>
      <c r="AF10" s="21">
        <v>0</v>
      </c>
      <c r="AG10" s="21">
        <v>0</v>
      </c>
      <c r="AH10" s="21">
        <v>0</v>
      </c>
      <c r="AI10" s="21">
        <v>0</v>
      </c>
      <c r="AJ10" s="21">
        <v>0</v>
      </c>
      <c r="AK10" s="21">
        <v>0</v>
      </c>
    </row>
    <row r="11" spans="1:37" x14ac:dyDescent="0.25">
      <c r="A11" s="273" t="s">
        <v>76</v>
      </c>
      <c r="B11" s="274">
        <v>3</v>
      </c>
      <c r="C11" s="275">
        <f>IF($B11="","",VLOOKUP($B11,[1]L16_Lista!$A$7:$O$22,5))</f>
        <v>0</v>
      </c>
      <c r="D11" s="275">
        <f>IF($B11="","",VLOOKUP($B11,[1]L16_Lista!$A$7:$O$22,15))</f>
        <v>0</v>
      </c>
      <c r="E11" s="321" t="str">
        <f>UPPER(IF($B11="","",VLOOKUP($B11,[1]L16_Lista!$A$7:$O$22,2)))</f>
        <v xml:space="preserve">VASAS SC </v>
      </c>
      <c r="F11" s="321"/>
      <c r="G11" s="321">
        <f>IF($B11="","",VLOOKUP($B11,[1]L16_Lista!$A$7:$O$22,3))</f>
        <v>0</v>
      </c>
      <c r="H11" s="321"/>
      <c r="I11" s="276">
        <f>IF($B11="","",VLOOKUP($B11,[1]L16_Lista!$A$7:$O$22,4))</f>
        <v>0</v>
      </c>
      <c r="J11" s="171"/>
      <c r="K11" s="277" t="s">
        <v>112</v>
      </c>
      <c r="L11" s="278"/>
      <c r="M11" s="279"/>
      <c r="Y11" s="20"/>
      <c r="Z11" s="20"/>
      <c r="AA11" s="20" t="s">
        <v>27</v>
      </c>
      <c r="AB11" s="21">
        <v>3</v>
      </c>
      <c r="AC11" s="21">
        <v>2</v>
      </c>
      <c r="AD11" s="21">
        <v>1</v>
      </c>
      <c r="AE11" s="21">
        <v>0</v>
      </c>
      <c r="AF11" s="21">
        <v>0</v>
      </c>
      <c r="AG11" s="21">
        <v>0</v>
      </c>
      <c r="AH11" s="21">
        <v>0</v>
      </c>
      <c r="AI11" s="21">
        <v>0</v>
      </c>
      <c r="AJ11" s="21">
        <v>0</v>
      </c>
      <c r="AK11" s="21">
        <v>0</v>
      </c>
    </row>
    <row r="12" spans="1:37" x14ac:dyDescent="0.25">
      <c r="A12" s="273"/>
      <c r="B12" s="280"/>
      <c r="C12" s="281"/>
      <c r="D12" s="281"/>
      <c r="E12" s="281"/>
      <c r="F12" s="281"/>
      <c r="G12" s="281"/>
      <c r="H12" s="281"/>
      <c r="I12" s="281"/>
      <c r="J12" s="171"/>
      <c r="K12" s="22"/>
      <c r="L12" s="22"/>
      <c r="M12" s="282"/>
      <c r="Y12" s="20"/>
      <c r="Z12" s="20"/>
      <c r="AA12" s="20" t="s">
        <v>23</v>
      </c>
      <c r="AB12" s="283">
        <v>0</v>
      </c>
      <c r="AC12" s="283">
        <v>0</v>
      </c>
      <c r="AD12" s="283">
        <v>0</v>
      </c>
      <c r="AE12" s="283">
        <v>0</v>
      </c>
      <c r="AF12" s="283">
        <v>0</v>
      </c>
      <c r="AG12" s="283">
        <v>0</v>
      </c>
      <c r="AH12" s="283">
        <v>0</v>
      </c>
      <c r="AI12" s="283">
        <v>0</v>
      </c>
      <c r="AJ12" s="283">
        <v>0</v>
      </c>
      <c r="AK12" s="283">
        <v>0</v>
      </c>
    </row>
    <row r="13" spans="1:37" x14ac:dyDescent="0.25">
      <c r="A13" s="273" t="s">
        <v>77</v>
      </c>
      <c r="B13" s="274">
        <v>4</v>
      </c>
      <c r="C13" s="275">
        <f>IF($B13="","",VLOOKUP($B13,[1]L16_Lista!$A$7:$O$22,5))</f>
        <v>0</v>
      </c>
      <c r="D13" s="275">
        <f>IF($B13="","",VLOOKUP($B13,[1]L16_Lista!$A$7:$O$22,15))</f>
        <v>0</v>
      </c>
      <c r="E13" s="321" t="str">
        <f>UPPER(IF($B13="","",VLOOKUP($B13,[1]L16_Lista!$A$7:$O$22,2)))</f>
        <v>MTK BUDAPEST</v>
      </c>
      <c r="F13" s="321"/>
      <c r="G13" s="321">
        <f>IF($B13="","",VLOOKUP($B13,[1]L16_Lista!$A$7:$O$22,3))</f>
        <v>0</v>
      </c>
      <c r="H13" s="321"/>
      <c r="I13" s="276">
        <f>IF($B13="","",VLOOKUP($B13,[1]L16_Lista!$A$7:$O$22,4))</f>
        <v>0</v>
      </c>
      <c r="J13" s="171"/>
      <c r="K13" s="277" t="s">
        <v>117</v>
      </c>
      <c r="L13" s="278"/>
      <c r="M13" s="279"/>
      <c r="Y13" s="20"/>
      <c r="Z13" s="20"/>
      <c r="AA13" s="20" t="s">
        <v>28</v>
      </c>
      <c r="AB13" s="283">
        <v>0</v>
      </c>
      <c r="AC13" s="283">
        <v>0</v>
      </c>
      <c r="AD13" s="283">
        <v>0</v>
      </c>
      <c r="AE13" s="283">
        <v>0</v>
      </c>
      <c r="AF13" s="283">
        <v>0</v>
      </c>
      <c r="AG13" s="283">
        <v>0</v>
      </c>
      <c r="AH13" s="283">
        <v>0</v>
      </c>
      <c r="AI13" s="283">
        <v>0</v>
      </c>
      <c r="AJ13" s="283">
        <v>0</v>
      </c>
      <c r="AK13" s="283">
        <v>0</v>
      </c>
    </row>
    <row r="14" spans="1:37" x14ac:dyDescent="0.25">
      <c r="A14" s="171"/>
      <c r="B14" s="171"/>
      <c r="C14" s="171"/>
      <c r="D14" s="171"/>
      <c r="E14" s="171"/>
      <c r="F14" s="171"/>
      <c r="G14" s="171"/>
      <c r="H14" s="171"/>
      <c r="I14" s="171"/>
      <c r="J14" s="171"/>
      <c r="K14" s="171"/>
      <c r="L14" s="171"/>
      <c r="M14" s="171"/>
      <c r="Y14" s="20"/>
      <c r="Z14" s="20"/>
      <c r="AA14" s="20"/>
      <c r="AB14" s="20"/>
      <c r="AC14" s="20"/>
      <c r="AD14" s="20"/>
      <c r="AE14" s="20"/>
      <c r="AF14" s="20"/>
      <c r="AG14" s="20"/>
      <c r="AH14" s="20"/>
      <c r="AI14" s="20"/>
      <c r="AJ14" s="20"/>
      <c r="AK14" s="20"/>
    </row>
    <row r="15" spans="1:37" x14ac:dyDescent="0.25">
      <c r="A15" s="171"/>
      <c r="B15" s="171"/>
      <c r="C15" s="171"/>
      <c r="D15" s="171"/>
      <c r="E15" s="171"/>
      <c r="F15" s="171"/>
      <c r="G15" s="171"/>
      <c r="H15" s="171"/>
      <c r="I15" s="171"/>
      <c r="J15" s="171"/>
      <c r="K15" s="171"/>
      <c r="L15" s="171"/>
      <c r="M15" s="171"/>
      <c r="Y15" s="20"/>
      <c r="Z15" s="20"/>
      <c r="AA15" s="20"/>
      <c r="AB15" s="20"/>
      <c r="AC15" s="20"/>
      <c r="AD15" s="20"/>
      <c r="AE15" s="20"/>
      <c r="AF15" s="20"/>
      <c r="AG15" s="20"/>
      <c r="AH15" s="20"/>
      <c r="AI15" s="20"/>
      <c r="AJ15" s="20"/>
      <c r="AK15" s="20"/>
    </row>
    <row r="16" spans="1:37" x14ac:dyDescent="0.25">
      <c r="A16" s="171"/>
      <c r="B16" s="171"/>
      <c r="C16" s="171"/>
      <c r="D16" s="171"/>
      <c r="E16" s="171"/>
      <c r="F16" s="171"/>
      <c r="G16" s="171"/>
      <c r="H16" s="171"/>
      <c r="I16" s="171"/>
      <c r="J16" s="171"/>
      <c r="K16" s="171"/>
      <c r="L16" s="171"/>
      <c r="M16" s="171"/>
      <c r="Y16" s="20"/>
      <c r="Z16" s="20"/>
      <c r="AA16" s="20" t="s">
        <v>2</v>
      </c>
      <c r="AB16" s="20">
        <v>300</v>
      </c>
      <c r="AC16" s="20">
        <v>250</v>
      </c>
      <c r="AD16" s="20">
        <v>220</v>
      </c>
      <c r="AE16" s="20">
        <v>180</v>
      </c>
      <c r="AF16" s="20">
        <v>160</v>
      </c>
      <c r="AG16" s="20">
        <v>150</v>
      </c>
      <c r="AH16" s="20">
        <v>140</v>
      </c>
      <c r="AI16" s="20">
        <v>130</v>
      </c>
      <c r="AJ16" s="20">
        <v>120</v>
      </c>
      <c r="AK16" s="20">
        <v>110</v>
      </c>
    </row>
    <row r="17" spans="1:37" x14ac:dyDescent="0.25">
      <c r="A17" s="171"/>
      <c r="B17" s="171"/>
      <c r="C17" s="171"/>
      <c r="D17" s="171"/>
      <c r="E17" s="171"/>
      <c r="F17" s="171"/>
      <c r="G17" s="171"/>
      <c r="H17" s="171"/>
      <c r="I17" s="171"/>
      <c r="J17" s="171"/>
      <c r="K17" s="171"/>
      <c r="L17" s="171"/>
      <c r="M17" s="171"/>
      <c r="Y17" s="20"/>
      <c r="Z17" s="20"/>
      <c r="AA17" s="20" t="s">
        <v>8</v>
      </c>
      <c r="AB17" s="20">
        <v>250</v>
      </c>
      <c r="AC17" s="20">
        <v>200</v>
      </c>
      <c r="AD17" s="20">
        <v>160</v>
      </c>
      <c r="AE17" s="20">
        <v>140</v>
      </c>
      <c r="AF17" s="20">
        <v>120</v>
      </c>
      <c r="AG17" s="20">
        <v>110</v>
      </c>
      <c r="AH17" s="20">
        <v>100</v>
      </c>
      <c r="AI17" s="20">
        <v>90</v>
      </c>
      <c r="AJ17" s="20">
        <v>80</v>
      </c>
      <c r="AK17" s="20">
        <v>70</v>
      </c>
    </row>
    <row r="18" spans="1:37" ht="18.75" customHeight="1" x14ac:dyDescent="0.25">
      <c r="A18" s="171"/>
      <c r="B18" s="319"/>
      <c r="C18" s="319"/>
      <c r="D18" s="320" t="str">
        <f>E7</f>
        <v>BUDAPESTI HONVÉD SE</v>
      </c>
      <c r="E18" s="320"/>
      <c r="F18" s="320" t="str">
        <f>E9</f>
        <v>TENISZ MŰHELY</v>
      </c>
      <c r="G18" s="320"/>
      <c r="H18" s="320" t="str">
        <f>E11</f>
        <v xml:space="preserve">VASAS SC </v>
      </c>
      <c r="I18" s="320"/>
      <c r="J18" s="320" t="str">
        <f>E13</f>
        <v>MTK BUDAPEST</v>
      </c>
      <c r="K18" s="320"/>
      <c r="L18" s="171"/>
      <c r="M18" s="171"/>
      <c r="Y18" s="20"/>
      <c r="Z18" s="20"/>
      <c r="AA18" s="20" t="s">
        <v>18</v>
      </c>
      <c r="AB18" s="20">
        <v>200</v>
      </c>
      <c r="AC18" s="20">
        <v>150</v>
      </c>
      <c r="AD18" s="20">
        <v>130</v>
      </c>
      <c r="AE18" s="20">
        <v>110</v>
      </c>
      <c r="AF18" s="20">
        <v>95</v>
      </c>
      <c r="AG18" s="20">
        <v>80</v>
      </c>
      <c r="AH18" s="20">
        <v>70</v>
      </c>
      <c r="AI18" s="20">
        <v>60</v>
      </c>
      <c r="AJ18" s="20">
        <v>55</v>
      </c>
      <c r="AK18" s="20">
        <v>50</v>
      </c>
    </row>
    <row r="19" spans="1:37" ht="18.75" customHeight="1" x14ac:dyDescent="0.25">
      <c r="A19" s="284" t="s">
        <v>2</v>
      </c>
      <c r="B19" s="315" t="str">
        <f>E7</f>
        <v>BUDAPESTI HONVÉD SE</v>
      </c>
      <c r="C19" s="315"/>
      <c r="D19" s="318"/>
      <c r="E19" s="318"/>
      <c r="F19" s="316" t="s">
        <v>109</v>
      </c>
      <c r="G19" s="316"/>
      <c r="H19" s="316" t="s">
        <v>103</v>
      </c>
      <c r="I19" s="316"/>
      <c r="J19" s="317" t="s">
        <v>88</v>
      </c>
      <c r="K19" s="317"/>
      <c r="L19" s="171"/>
      <c r="M19" s="171"/>
      <c r="Y19" s="20"/>
      <c r="Z19" s="20"/>
      <c r="AA19" s="20" t="s">
        <v>19</v>
      </c>
      <c r="AB19" s="20">
        <v>150</v>
      </c>
      <c r="AC19" s="20">
        <v>120</v>
      </c>
      <c r="AD19" s="20">
        <v>100</v>
      </c>
      <c r="AE19" s="20">
        <v>80</v>
      </c>
      <c r="AF19" s="20">
        <v>70</v>
      </c>
      <c r="AG19" s="20">
        <v>60</v>
      </c>
      <c r="AH19" s="20">
        <v>55</v>
      </c>
      <c r="AI19" s="20">
        <v>50</v>
      </c>
      <c r="AJ19" s="20">
        <v>45</v>
      </c>
      <c r="AK19" s="20">
        <v>40</v>
      </c>
    </row>
    <row r="20" spans="1:37" ht="18.75" customHeight="1" x14ac:dyDescent="0.25">
      <c r="A20" s="284" t="s">
        <v>7</v>
      </c>
      <c r="B20" s="315" t="str">
        <f>E9</f>
        <v>TENISZ MŰHELY</v>
      </c>
      <c r="C20" s="315"/>
      <c r="D20" s="316" t="s">
        <v>108</v>
      </c>
      <c r="E20" s="316"/>
      <c r="F20" s="318"/>
      <c r="G20" s="318"/>
      <c r="H20" s="316" t="s">
        <v>88</v>
      </c>
      <c r="I20" s="316"/>
      <c r="J20" s="316" t="s">
        <v>108</v>
      </c>
      <c r="K20" s="316"/>
      <c r="L20" s="171"/>
      <c r="M20" s="171"/>
      <c r="Y20" s="20"/>
      <c r="Z20" s="20"/>
      <c r="AA20" s="20" t="s">
        <v>20</v>
      </c>
      <c r="AB20" s="20">
        <v>120</v>
      </c>
      <c r="AC20" s="20">
        <v>90</v>
      </c>
      <c r="AD20" s="20">
        <v>65</v>
      </c>
      <c r="AE20" s="20">
        <v>55</v>
      </c>
      <c r="AF20" s="20">
        <v>50</v>
      </c>
      <c r="AG20" s="20">
        <v>45</v>
      </c>
      <c r="AH20" s="20">
        <v>40</v>
      </c>
      <c r="AI20" s="20">
        <v>35</v>
      </c>
      <c r="AJ20" s="20">
        <v>25</v>
      </c>
      <c r="AK20" s="20">
        <v>20</v>
      </c>
    </row>
    <row r="21" spans="1:37" ht="18.75" customHeight="1" x14ac:dyDescent="0.25">
      <c r="A21" s="284" t="s">
        <v>76</v>
      </c>
      <c r="B21" s="315" t="str">
        <f>E11</f>
        <v xml:space="preserve">VASAS SC </v>
      </c>
      <c r="C21" s="315"/>
      <c r="D21" s="316" t="s">
        <v>104</v>
      </c>
      <c r="E21" s="316"/>
      <c r="F21" s="316" t="s">
        <v>102</v>
      </c>
      <c r="G21" s="316"/>
      <c r="H21" s="318"/>
      <c r="I21" s="318"/>
      <c r="J21" s="316" t="s">
        <v>88</v>
      </c>
      <c r="K21" s="316"/>
      <c r="L21" s="171"/>
      <c r="M21" s="171"/>
      <c r="Y21" s="20"/>
      <c r="Z21" s="20"/>
      <c r="AA21" s="20" t="s">
        <v>22</v>
      </c>
      <c r="AB21" s="20">
        <v>90</v>
      </c>
      <c r="AC21" s="20">
        <v>60</v>
      </c>
      <c r="AD21" s="20">
        <v>45</v>
      </c>
      <c r="AE21" s="20">
        <v>34</v>
      </c>
      <c r="AF21" s="20">
        <v>27</v>
      </c>
      <c r="AG21" s="20">
        <v>22</v>
      </c>
      <c r="AH21" s="20">
        <v>18</v>
      </c>
      <c r="AI21" s="20">
        <v>15</v>
      </c>
      <c r="AJ21" s="20">
        <v>12</v>
      </c>
      <c r="AK21" s="20">
        <v>9</v>
      </c>
    </row>
    <row r="22" spans="1:37" ht="18.75" customHeight="1" x14ac:dyDescent="0.25">
      <c r="A22" s="284" t="s">
        <v>77</v>
      </c>
      <c r="B22" s="315" t="str">
        <f>E13</f>
        <v>MTK BUDAPEST</v>
      </c>
      <c r="C22" s="315"/>
      <c r="D22" s="316" t="s">
        <v>102</v>
      </c>
      <c r="E22" s="316"/>
      <c r="F22" s="316" t="s">
        <v>109</v>
      </c>
      <c r="G22" s="316"/>
      <c r="H22" s="317" t="s">
        <v>102</v>
      </c>
      <c r="I22" s="317"/>
      <c r="J22" s="318"/>
      <c r="K22" s="318"/>
      <c r="L22" s="171"/>
      <c r="M22" s="171"/>
      <c r="Y22" s="20"/>
      <c r="Z22" s="20"/>
      <c r="AA22" s="20" t="s">
        <v>24</v>
      </c>
      <c r="AB22" s="20">
        <v>60</v>
      </c>
      <c r="AC22" s="20">
        <v>40</v>
      </c>
      <c r="AD22" s="20">
        <v>30</v>
      </c>
      <c r="AE22" s="20">
        <v>20</v>
      </c>
      <c r="AF22" s="20">
        <v>18</v>
      </c>
      <c r="AG22" s="20">
        <v>15</v>
      </c>
      <c r="AH22" s="20">
        <v>12</v>
      </c>
      <c r="AI22" s="20">
        <v>10</v>
      </c>
      <c r="AJ22" s="20">
        <v>8</v>
      </c>
      <c r="AK22" s="20">
        <v>6</v>
      </c>
    </row>
    <row r="23" spans="1:37" x14ac:dyDescent="0.25">
      <c r="A23" s="171"/>
      <c r="B23" s="171"/>
      <c r="C23" s="171"/>
      <c r="D23" s="171"/>
      <c r="E23" s="171"/>
      <c r="F23" s="171"/>
      <c r="G23" s="171"/>
      <c r="H23" s="171"/>
      <c r="I23" s="171"/>
      <c r="J23" s="171"/>
      <c r="K23" s="171"/>
      <c r="L23" s="171"/>
      <c r="M23" s="171"/>
      <c r="Y23" s="20"/>
      <c r="Z23" s="20"/>
      <c r="AA23" s="20" t="s">
        <v>25</v>
      </c>
      <c r="AB23" s="20">
        <v>40</v>
      </c>
      <c r="AC23" s="20">
        <v>25</v>
      </c>
      <c r="AD23" s="20">
        <v>18</v>
      </c>
      <c r="AE23" s="20">
        <v>13</v>
      </c>
      <c r="AF23" s="20">
        <v>8</v>
      </c>
      <c r="AG23" s="20">
        <v>7</v>
      </c>
      <c r="AH23" s="20">
        <v>6</v>
      </c>
      <c r="AI23" s="20">
        <v>5</v>
      </c>
      <c r="AJ23" s="20">
        <v>4</v>
      </c>
      <c r="AK23" s="20">
        <v>3</v>
      </c>
    </row>
    <row r="24" spans="1:37" x14ac:dyDescent="0.25">
      <c r="A24" s="171"/>
      <c r="B24" s="171"/>
      <c r="C24" s="171"/>
      <c r="D24" s="171"/>
      <c r="E24" s="171"/>
      <c r="F24" s="171"/>
      <c r="G24" s="171"/>
      <c r="H24" s="171"/>
      <c r="I24" s="171"/>
      <c r="J24" s="171"/>
      <c r="K24" s="171"/>
      <c r="L24" s="171"/>
      <c r="M24" s="171"/>
      <c r="Y24" s="20"/>
      <c r="Z24" s="20"/>
      <c r="AA24" s="20" t="s">
        <v>26</v>
      </c>
      <c r="AB24" s="20">
        <v>25</v>
      </c>
      <c r="AC24" s="20">
        <v>15</v>
      </c>
      <c r="AD24" s="20">
        <v>13</v>
      </c>
      <c r="AE24" s="20">
        <v>7</v>
      </c>
      <c r="AF24" s="20">
        <v>6</v>
      </c>
      <c r="AG24" s="20">
        <v>5</v>
      </c>
      <c r="AH24" s="20">
        <v>4</v>
      </c>
      <c r="AI24" s="20">
        <v>3</v>
      </c>
      <c r="AJ24" s="20">
        <v>2</v>
      </c>
      <c r="AK24" s="20">
        <v>1</v>
      </c>
    </row>
    <row r="25" spans="1:37" x14ac:dyDescent="0.25">
      <c r="A25" s="171"/>
      <c r="B25" s="171"/>
      <c r="C25" s="171"/>
      <c r="D25" s="171"/>
      <c r="E25" s="171"/>
      <c r="F25" s="171"/>
      <c r="G25" s="171"/>
      <c r="H25" s="171"/>
      <c r="I25" s="171"/>
      <c r="J25" s="171"/>
      <c r="K25" s="171"/>
      <c r="L25" s="171"/>
      <c r="M25" s="171"/>
      <c r="Y25" s="20"/>
      <c r="Z25" s="20"/>
      <c r="AA25" s="20" t="s">
        <v>27</v>
      </c>
      <c r="AB25" s="20">
        <v>15</v>
      </c>
      <c r="AC25" s="20">
        <v>10</v>
      </c>
      <c r="AD25" s="20">
        <v>8</v>
      </c>
      <c r="AE25" s="20">
        <v>4</v>
      </c>
      <c r="AF25" s="20">
        <v>3</v>
      </c>
      <c r="AG25" s="20">
        <v>2</v>
      </c>
      <c r="AH25" s="20">
        <v>1</v>
      </c>
      <c r="AI25" s="20">
        <v>0</v>
      </c>
      <c r="AJ25" s="20">
        <v>0</v>
      </c>
      <c r="AK25" s="20">
        <v>0</v>
      </c>
    </row>
    <row r="26" spans="1:37" x14ac:dyDescent="0.25">
      <c r="A26" s="171"/>
      <c r="B26" s="171"/>
      <c r="C26" s="171"/>
      <c r="D26" s="171"/>
      <c r="E26" s="171"/>
      <c r="F26" s="171"/>
      <c r="G26" s="171"/>
      <c r="H26" s="171"/>
      <c r="I26" s="171"/>
      <c r="J26" s="171"/>
      <c r="K26" s="171"/>
      <c r="L26" s="171"/>
      <c r="M26" s="171"/>
      <c r="Y26" s="20"/>
      <c r="Z26" s="20"/>
      <c r="AA26" s="20" t="s">
        <v>23</v>
      </c>
      <c r="AB26" s="20">
        <v>10</v>
      </c>
      <c r="AC26" s="20">
        <v>6</v>
      </c>
      <c r="AD26" s="20">
        <v>4</v>
      </c>
      <c r="AE26" s="20">
        <v>2</v>
      </c>
      <c r="AF26" s="20">
        <v>1</v>
      </c>
      <c r="AG26" s="20">
        <v>0</v>
      </c>
      <c r="AH26" s="20">
        <v>0</v>
      </c>
      <c r="AI26" s="20">
        <v>0</v>
      </c>
      <c r="AJ26" s="20">
        <v>0</v>
      </c>
      <c r="AK26" s="20">
        <v>0</v>
      </c>
    </row>
    <row r="27" spans="1:37" x14ac:dyDescent="0.25">
      <c r="A27" s="171"/>
      <c r="B27" s="171"/>
      <c r="C27" s="171"/>
      <c r="D27" s="171"/>
      <c r="E27" s="171"/>
      <c r="F27" s="171"/>
      <c r="G27" s="171"/>
      <c r="H27" s="171"/>
      <c r="I27" s="171"/>
      <c r="J27" s="171"/>
      <c r="K27" s="171"/>
      <c r="L27" s="171"/>
      <c r="M27" s="171"/>
      <c r="Y27" s="20"/>
      <c r="Z27" s="20"/>
      <c r="AA27" s="20" t="s">
        <v>28</v>
      </c>
      <c r="AB27" s="20">
        <v>3</v>
      </c>
      <c r="AC27" s="20">
        <v>2</v>
      </c>
      <c r="AD27" s="20">
        <v>1</v>
      </c>
      <c r="AE27" s="20">
        <v>0</v>
      </c>
      <c r="AF27" s="20">
        <v>0</v>
      </c>
      <c r="AG27" s="20">
        <v>0</v>
      </c>
      <c r="AH27" s="20">
        <v>0</v>
      </c>
      <c r="AI27" s="20">
        <v>0</v>
      </c>
      <c r="AJ27" s="20">
        <v>0</v>
      </c>
      <c r="AK27" s="20">
        <v>0</v>
      </c>
    </row>
    <row r="28" spans="1:37" x14ac:dyDescent="0.25">
      <c r="A28" s="171"/>
      <c r="B28" s="171"/>
      <c r="C28" s="171"/>
      <c r="D28" s="171"/>
      <c r="E28" s="171"/>
      <c r="F28" s="171"/>
      <c r="G28" s="171"/>
      <c r="H28" s="171"/>
      <c r="I28" s="171"/>
      <c r="J28" s="171"/>
      <c r="K28" s="171"/>
      <c r="L28" s="171"/>
      <c r="M28" s="171"/>
    </row>
    <row r="29" spans="1:37" x14ac:dyDescent="0.25">
      <c r="A29" s="171"/>
      <c r="B29" s="171"/>
      <c r="C29" s="171"/>
      <c r="D29" s="171"/>
      <c r="E29" s="171"/>
      <c r="F29" s="171"/>
      <c r="G29" s="171"/>
      <c r="H29" s="171"/>
      <c r="I29" s="171"/>
      <c r="J29" s="171"/>
      <c r="K29" s="171"/>
      <c r="L29" s="171"/>
      <c r="M29" s="171"/>
    </row>
    <row r="30" spans="1:37" x14ac:dyDescent="0.25">
      <c r="A30" s="171"/>
      <c r="B30" s="171"/>
      <c r="C30" s="171"/>
      <c r="D30" s="171"/>
      <c r="E30" s="171"/>
      <c r="F30" s="171"/>
      <c r="G30" s="171"/>
      <c r="H30" s="171"/>
      <c r="I30" s="171"/>
      <c r="J30" s="171"/>
      <c r="K30" s="171"/>
      <c r="L30" s="171"/>
      <c r="M30" s="171"/>
    </row>
    <row r="31" spans="1:37" x14ac:dyDescent="0.25">
      <c r="A31" s="171"/>
      <c r="B31" s="171"/>
      <c r="C31" s="171"/>
      <c r="D31" s="171"/>
      <c r="E31" s="171"/>
      <c r="F31" s="171"/>
      <c r="G31" s="171"/>
      <c r="H31" s="171"/>
      <c r="I31" s="171"/>
      <c r="J31" s="171"/>
      <c r="K31" s="171"/>
      <c r="L31" s="171"/>
      <c r="M31" s="171"/>
    </row>
    <row r="32" spans="1:37" x14ac:dyDescent="0.25">
      <c r="A32" s="171"/>
      <c r="B32" s="171"/>
      <c r="C32" s="171"/>
      <c r="D32" s="171"/>
      <c r="E32" s="171"/>
      <c r="F32" s="171"/>
      <c r="G32" s="171"/>
      <c r="H32" s="171"/>
      <c r="I32" s="171"/>
      <c r="J32" s="171"/>
      <c r="K32" s="171"/>
      <c r="L32" s="285"/>
      <c r="M32" s="171"/>
    </row>
    <row r="33" spans="1:18" x14ac:dyDescent="0.25">
      <c r="A33" s="114" t="s">
        <v>10</v>
      </c>
      <c r="B33" s="115"/>
      <c r="C33" s="116"/>
      <c r="D33" s="286" t="s">
        <v>29</v>
      </c>
      <c r="E33" s="287" t="s">
        <v>30</v>
      </c>
      <c r="F33" s="288"/>
      <c r="G33" s="286" t="s">
        <v>29</v>
      </c>
      <c r="H33" s="287" t="s">
        <v>31</v>
      </c>
      <c r="I33" s="289"/>
      <c r="J33" s="287" t="s">
        <v>32</v>
      </c>
      <c r="K33" s="290" t="s">
        <v>33</v>
      </c>
      <c r="L33" s="266"/>
      <c r="M33" s="288"/>
      <c r="P33" s="291"/>
      <c r="Q33" s="291"/>
      <c r="R33" s="292"/>
    </row>
    <row r="34" spans="1:18" x14ac:dyDescent="0.25">
      <c r="A34" s="129" t="s">
        <v>34</v>
      </c>
      <c r="B34" s="130"/>
      <c r="C34" s="132"/>
      <c r="D34" s="293"/>
      <c r="E34" s="313"/>
      <c r="F34" s="313"/>
      <c r="G34" s="294" t="s">
        <v>35</v>
      </c>
      <c r="H34" s="130"/>
      <c r="I34" s="295"/>
      <c r="J34" s="296"/>
      <c r="K34" s="139" t="s">
        <v>36</v>
      </c>
      <c r="L34" s="297"/>
      <c r="M34" s="298"/>
      <c r="P34" s="299"/>
      <c r="Q34" s="299"/>
      <c r="R34" s="244"/>
    </row>
    <row r="35" spans="1:18" x14ac:dyDescent="0.25">
      <c r="A35" s="141" t="s">
        <v>37</v>
      </c>
      <c r="B35" s="142"/>
      <c r="C35" s="144"/>
      <c r="D35" s="300"/>
      <c r="E35" s="314"/>
      <c r="F35" s="314"/>
      <c r="G35" s="301" t="s">
        <v>38</v>
      </c>
      <c r="H35" s="136"/>
      <c r="I35" s="137"/>
      <c r="J35" s="134"/>
      <c r="K35" s="302"/>
      <c r="L35" s="285"/>
      <c r="M35" s="303"/>
      <c r="P35" s="244"/>
      <c r="Q35" s="243"/>
      <c r="R35" s="244"/>
    </row>
    <row r="36" spans="1:18" x14ac:dyDescent="0.25">
      <c r="A36" s="148"/>
      <c r="B36" s="149"/>
      <c r="C36" s="151"/>
      <c r="D36" s="300"/>
      <c r="E36" s="127"/>
      <c r="F36" s="171"/>
      <c r="G36" s="301" t="s">
        <v>39</v>
      </c>
      <c r="H36" s="136"/>
      <c r="I36" s="137"/>
      <c r="J36" s="134"/>
      <c r="K36" s="139" t="s">
        <v>40</v>
      </c>
      <c r="L36" s="297"/>
      <c r="M36" s="298"/>
      <c r="P36" s="299"/>
      <c r="Q36" s="299"/>
      <c r="R36" s="244"/>
    </row>
    <row r="37" spans="1:18" x14ac:dyDescent="0.25">
      <c r="A37" s="152"/>
      <c r="B37" s="37"/>
      <c r="C37" s="153"/>
      <c r="D37" s="300"/>
      <c r="E37" s="127"/>
      <c r="F37" s="171"/>
      <c r="G37" s="301" t="s">
        <v>41</v>
      </c>
      <c r="H37" s="136"/>
      <c r="I37" s="137"/>
      <c r="J37" s="134"/>
      <c r="K37" s="304"/>
      <c r="L37" s="171"/>
      <c r="M37" s="305"/>
      <c r="P37" s="244"/>
      <c r="Q37" s="243"/>
      <c r="R37" s="244"/>
    </row>
    <row r="38" spans="1:18" x14ac:dyDescent="0.25">
      <c r="A38" s="154"/>
      <c r="B38" s="155"/>
      <c r="C38" s="156"/>
      <c r="D38" s="300"/>
      <c r="E38" s="127"/>
      <c r="F38" s="171"/>
      <c r="G38" s="301" t="s">
        <v>42</v>
      </c>
      <c r="H38" s="136"/>
      <c r="I38" s="137"/>
      <c r="J38" s="134"/>
      <c r="K38" s="141"/>
      <c r="L38" s="285"/>
      <c r="M38" s="303"/>
      <c r="P38" s="244"/>
      <c r="Q38" s="243"/>
      <c r="R38" s="244"/>
    </row>
    <row r="39" spans="1:18" x14ac:dyDescent="0.25">
      <c r="A39" s="157"/>
      <c r="B39" s="158"/>
      <c r="C39" s="153"/>
      <c r="D39" s="300"/>
      <c r="E39" s="127"/>
      <c r="F39" s="171"/>
      <c r="G39" s="301" t="s">
        <v>43</v>
      </c>
      <c r="H39" s="136"/>
      <c r="I39" s="137"/>
      <c r="J39" s="134"/>
      <c r="K39" s="139" t="s">
        <v>44</v>
      </c>
      <c r="L39" s="297"/>
      <c r="M39" s="298"/>
      <c r="P39" s="299"/>
      <c r="Q39" s="299"/>
      <c r="R39" s="244"/>
    </row>
    <row r="40" spans="1:18" x14ac:dyDescent="0.25">
      <c r="A40" s="157"/>
      <c r="B40" s="158"/>
      <c r="C40" s="160"/>
      <c r="D40" s="300"/>
      <c r="E40" s="127"/>
      <c r="F40" s="171"/>
      <c r="G40" s="301" t="s">
        <v>45</v>
      </c>
      <c r="H40" s="136"/>
      <c r="I40" s="137"/>
      <c r="J40" s="134"/>
      <c r="K40" s="304"/>
      <c r="L40" s="171"/>
      <c r="M40" s="305"/>
      <c r="P40" s="244"/>
      <c r="Q40" s="243"/>
      <c r="R40" s="244"/>
    </row>
    <row r="41" spans="1:18" x14ac:dyDescent="0.25">
      <c r="A41" s="161"/>
      <c r="B41" s="162"/>
      <c r="C41" s="164"/>
      <c r="D41" s="306"/>
      <c r="E41" s="145"/>
      <c r="F41" s="285"/>
      <c r="G41" s="307" t="s">
        <v>46</v>
      </c>
      <c r="H41" s="142"/>
      <c r="I41" s="146"/>
      <c r="J41" s="166"/>
      <c r="K41" s="141" t="str">
        <f>M4</f>
        <v>Kovács Annamária</v>
      </c>
      <c r="L41" s="285"/>
      <c r="M41" s="303"/>
      <c r="P41" s="244"/>
      <c r="Q41" s="243"/>
      <c r="R41" s="308"/>
    </row>
  </sheetData>
  <mergeCells count="37">
    <mergeCell ref="A1:F1"/>
    <mergeCell ref="A4:C4"/>
    <mergeCell ref="E7:F7"/>
    <mergeCell ref="G7:H7"/>
    <mergeCell ref="E9:F9"/>
    <mergeCell ref="G9:H9"/>
    <mergeCell ref="E11:F11"/>
    <mergeCell ref="G11:H11"/>
    <mergeCell ref="E13:F13"/>
    <mergeCell ref="G13:H13"/>
    <mergeCell ref="B18:C18"/>
    <mergeCell ref="D18:E18"/>
    <mergeCell ref="F18:G18"/>
    <mergeCell ref="H18:I18"/>
    <mergeCell ref="J18:K18"/>
    <mergeCell ref="B19:C19"/>
    <mergeCell ref="D19:E19"/>
    <mergeCell ref="F19:G19"/>
    <mergeCell ref="H19:I19"/>
    <mergeCell ref="J19:K19"/>
    <mergeCell ref="J22:K22"/>
    <mergeCell ref="E34:F34"/>
    <mergeCell ref="B20:C20"/>
    <mergeCell ref="D20:E20"/>
    <mergeCell ref="F20:G20"/>
    <mergeCell ref="H20:I20"/>
    <mergeCell ref="J20:K20"/>
    <mergeCell ref="B21:C21"/>
    <mergeCell ref="D21:E21"/>
    <mergeCell ref="F21:G21"/>
    <mergeCell ref="H21:I21"/>
    <mergeCell ref="J21:K21"/>
    <mergeCell ref="E35:F35"/>
    <mergeCell ref="B22:C22"/>
    <mergeCell ref="D22:E22"/>
    <mergeCell ref="F22:G22"/>
    <mergeCell ref="H22:I22"/>
  </mergeCells>
  <conditionalFormatting sqref="E7 E9 E11 E13">
    <cfRule type="cellIs" dxfId="20" priority="2" stopIfTrue="1" operator="equal">
      <formula>"Bye"</formula>
    </cfRule>
  </conditionalFormatting>
  <conditionalFormatting sqref="R41">
    <cfRule type="expression" dxfId="19"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A7F98-E02A-459A-BFCE-8612E05E08FC}">
  <sheetPr codeName="Munka25">
    <tabColor indexed="11"/>
  </sheetPr>
  <dimension ref="A1:AK41"/>
  <sheetViews>
    <sheetView workbookViewId="0">
      <selection activeCell="N25" sqref="N25"/>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 min="25" max="37" width="0" hidden="1" customWidth="1"/>
    <col min="257" max="257" width="5.44140625" customWidth="1"/>
    <col min="258" max="258" width="4.44140625" customWidth="1"/>
    <col min="259" max="259" width="8.33203125" customWidth="1"/>
    <col min="260" max="260" width="7.109375" customWidth="1"/>
    <col min="261" max="261" width="9.33203125" customWidth="1"/>
    <col min="262" max="262" width="7.109375" customWidth="1"/>
    <col min="263" max="263" width="9.33203125" customWidth="1"/>
    <col min="264" max="264" width="7.109375" customWidth="1"/>
    <col min="265" max="265" width="10.5546875" customWidth="1"/>
    <col min="266" max="266" width="7.88671875" customWidth="1"/>
    <col min="267" max="268" width="8.5546875" customWidth="1"/>
    <col min="269" max="269" width="7.88671875" customWidth="1"/>
    <col min="271" max="271" width="5.109375" customWidth="1"/>
    <col min="272" max="272" width="11.5546875" customWidth="1"/>
    <col min="273" max="273" width="9.33203125" customWidth="1"/>
    <col min="281" max="293" width="0" hidden="1" customWidth="1"/>
    <col min="513" max="513" width="5.44140625" customWidth="1"/>
    <col min="514" max="514" width="4.44140625" customWidth="1"/>
    <col min="515" max="515" width="8.33203125" customWidth="1"/>
    <col min="516" max="516" width="7.109375" customWidth="1"/>
    <col min="517" max="517" width="9.33203125" customWidth="1"/>
    <col min="518" max="518" width="7.109375" customWidth="1"/>
    <col min="519" max="519" width="9.33203125" customWidth="1"/>
    <col min="520" max="520" width="7.109375" customWidth="1"/>
    <col min="521" max="521" width="10.5546875" customWidth="1"/>
    <col min="522" max="522" width="7.88671875" customWidth="1"/>
    <col min="523" max="524" width="8.5546875" customWidth="1"/>
    <col min="525" max="525" width="7.88671875" customWidth="1"/>
    <col min="527" max="527" width="5.109375" customWidth="1"/>
    <col min="528" max="528" width="11.5546875" customWidth="1"/>
    <col min="529" max="529" width="9.33203125" customWidth="1"/>
    <col min="537" max="549" width="0" hidden="1" customWidth="1"/>
    <col min="769" max="769" width="5.44140625" customWidth="1"/>
    <col min="770" max="770" width="4.44140625" customWidth="1"/>
    <col min="771" max="771" width="8.33203125" customWidth="1"/>
    <col min="772" max="772" width="7.109375" customWidth="1"/>
    <col min="773" max="773" width="9.33203125" customWidth="1"/>
    <col min="774" max="774" width="7.109375" customWidth="1"/>
    <col min="775" max="775" width="9.33203125" customWidth="1"/>
    <col min="776" max="776" width="7.109375" customWidth="1"/>
    <col min="777" max="777" width="10.5546875" customWidth="1"/>
    <col min="778" max="778" width="7.88671875" customWidth="1"/>
    <col min="779" max="780" width="8.5546875" customWidth="1"/>
    <col min="781" max="781" width="7.88671875" customWidth="1"/>
    <col min="783" max="783" width="5.109375" customWidth="1"/>
    <col min="784" max="784" width="11.5546875" customWidth="1"/>
    <col min="785" max="785" width="9.33203125" customWidth="1"/>
    <col min="793" max="805" width="0" hidden="1" customWidth="1"/>
    <col min="1025" max="1025" width="5.44140625" customWidth="1"/>
    <col min="1026" max="1026" width="4.44140625" customWidth="1"/>
    <col min="1027" max="1027" width="8.33203125" customWidth="1"/>
    <col min="1028" max="1028" width="7.109375" customWidth="1"/>
    <col min="1029" max="1029" width="9.33203125" customWidth="1"/>
    <col min="1030" max="1030" width="7.109375" customWidth="1"/>
    <col min="1031" max="1031" width="9.33203125" customWidth="1"/>
    <col min="1032" max="1032" width="7.109375" customWidth="1"/>
    <col min="1033" max="1033" width="10.5546875" customWidth="1"/>
    <col min="1034" max="1034" width="7.88671875" customWidth="1"/>
    <col min="1035" max="1036" width="8.5546875" customWidth="1"/>
    <col min="1037" max="1037" width="7.88671875" customWidth="1"/>
    <col min="1039" max="1039" width="5.109375" customWidth="1"/>
    <col min="1040" max="1040" width="11.5546875" customWidth="1"/>
    <col min="1041" max="1041" width="9.33203125" customWidth="1"/>
    <col min="1049" max="1061" width="0" hidden="1" customWidth="1"/>
    <col min="1281" max="1281" width="5.44140625" customWidth="1"/>
    <col min="1282" max="1282" width="4.44140625" customWidth="1"/>
    <col min="1283" max="1283" width="8.33203125" customWidth="1"/>
    <col min="1284" max="1284" width="7.109375" customWidth="1"/>
    <col min="1285" max="1285" width="9.33203125" customWidth="1"/>
    <col min="1286" max="1286" width="7.109375" customWidth="1"/>
    <col min="1287" max="1287" width="9.33203125" customWidth="1"/>
    <col min="1288" max="1288" width="7.109375" customWidth="1"/>
    <col min="1289" max="1289" width="10.5546875" customWidth="1"/>
    <col min="1290" max="1290" width="7.88671875" customWidth="1"/>
    <col min="1291" max="1292" width="8.5546875" customWidth="1"/>
    <col min="1293" max="1293" width="7.88671875" customWidth="1"/>
    <col min="1295" max="1295" width="5.109375" customWidth="1"/>
    <col min="1296" max="1296" width="11.5546875" customWidth="1"/>
    <col min="1297" max="1297" width="9.33203125" customWidth="1"/>
    <col min="1305" max="1317" width="0" hidden="1" customWidth="1"/>
    <col min="1537" max="1537" width="5.44140625" customWidth="1"/>
    <col min="1538" max="1538" width="4.44140625" customWidth="1"/>
    <col min="1539" max="1539" width="8.33203125" customWidth="1"/>
    <col min="1540" max="1540" width="7.109375" customWidth="1"/>
    <col min="1541" max="1541" width="9.33203125" customWidth="1"/>
    <col min="1542" max="1542" width="7.109375" customWidth="1"/>
    <col min="1543" max="1543" width="9.33203125" customWidth="1"/>
    <col min="1544" max="1544" width="7.109375" customWidth="1"/>
    <col min="1545" max="1545" width="10.5546875" customWidth="1"/>
    <col min="1546" max="1546" width="7.88671875" customWidth="1"/>
    <col min="1547" max="1548" width="8.5546875" customWidth="1"/>
    <col min="1549" max="1549" width="7.88671875" customWidth="1"/>
    <col min="1551" max="1551" width="5.109375" customWidth="1"/>
    <col min="1552" max="1552" width="11.5546875" customWidth="1"/>
    <col min="1553" max="1553" width="9.33203125" customWidth="1"/>
    <col min="1561" max="1573" width="0" hidden="1" customWidth="1"/>
    <col min="1793" max="1793" width="5.44140625" customWidth="1"/>
    <col min="1794" max="1794" width="4.44140625" customWidth="1"/>
    <col min="1795" max="1795" width="8.33203125" customWidth="1"/>
    <col min="1796" max="1796" width="7.109375" customWidth="1"/>
    <col min="1797" max="1797" width="9.33203125" customWidth="1"/>
    <col min="1798" max="1798" width="7.109375" customWidth="1"/>
    <col min="1799" max="1799" width="9.33203125" customWidth="1"/>
    <col min="1800" max="1800" width="7.109375" customWidth="1"/>
    <col min="1801" max="1801" width="10.5546875" customWidth="1"/>
    <col min="1802" max="1802" width="7.88671875" customWidth="1"/>
    <col min="1803" max="1804" width="8.5546875" customWidth="1"/>
    <col min="1805" max="1805" width="7.88671875" customWidth="1"/>
    <col min="1807" max="1807" width="5.109375" customWidth="1"/>
    <col min="1808" max="1808" width="11.5546875" customWidth="1"/>
    <col min="1809" max="1809" width="9.33203125" customWidth="1"/>
    <col min="1817" max="1829" width="0" hidden="1" customWidth="1"/>
    <col min="2049" max="2049" width="5.44140625" customWidth="1"/>
    <col min="2050" max="2050" width="4.44140625" customWidth="1"/>
    <col min="2051" max="2051" width="8.33203125" customWidth="1"/>
    <col min="2052" max="2052" width="7.109375" customWidth="1"/>
    <col min="2053" max="2053" width="9.33203125" customWidth="1"/>
    <col min="2054" max="2054" width="7.109375" customWidth="1"/>
    <col min="2055" max="2055" width="9.33203125" customWidth="1"/>
    <col min="2056" max="2056" width="7.109375" customWidth="1"/>
    <col min="2057" max="2057" width="10.5546875" customWidth="1"/>
    <col min="2058" max="2058" width="7.88671875" customWidth="1"/>
    <col min="2059" max="2060" width="8.5546875" customWidth="1"/>
    <col min="2061" max="2061" width="7.88671875" customWidth="1"/>
    <col min="2063" max="2063" width="5.109375" customWidth="1"/>
    <col min="2064" max="2064" width="11.5546875" customWidth="1"/>
    <col min="2065" max="2065" width="9.33203125" customWidth="1"/>
    <col min="2073" max="2085" width="0" hidden="1" customWidth="1"/>
    <col min="2305" max="2305" width="5.44140625" customWidth="1"/>
    <col min="2306" max="2306" width="4.44140625" customWidth="1"/>
    <col min="2307" max="2307" width="8.33203125" customWidth="1"/>
    <col min="2308" max="2308" width="7.109375" customWidth="1"/>
    <col min="2309" max="2309" width="9.33203125" customWidth="1"/>
    <col min="2310" max="2310" width="7.109375" customWidth="1"/>
    <col min="2311" max="2311" width="9.33203125" customWidth="1"/>
    <col min="2312" max="2312" width="7.109375" customWidth="1"/>
    <col min="2313" max="2313" width="10.5546875" customWidth="1"/>
    <col min="2314" max="2314" width="7.88671875" customWidth="1"/>
    <col min="2315" max="2316" width="8.5546875" customWidth="1"/>
    <col min="2317" max="2317" width="7.88671875" customWidth="1"/>
    <col min="2319" max="2319" width="5.109375" customWidth="1"/>
    <col min="2320" max="2320" width="11.5546875" customWidth="1"/>
    <col min="2321" max="2321" width="9.33203125" customWidth="1"/>
    <col min="2329" max="2341" width="0" hidden="1" customWidth="1"/>
    <col min="2561" max="2561" width="5.44140625" customWidth="1"/>
    <col min="2562" max="2562" width="4.44140625" customWidth="1"/>
    <col min="2563" max="2563" width="8.33203125" customWidth="1"/>
    <col min="2564" max="2564" width="7.109375" customWidth="1"/>
    <col min="2565" max="2565" width="9.33203125" customWidth="1"/>
    <col min="2566" max="2566" width="7.109375" customWidth="1"/>
    <col min="2567" max="2567" width="9.33203125" customWidth="1"/>
    <col min="2568" max="2568" width="7.109375" customWidth="1"/>
    <col min="2569" max="2569" width="10.5546875" customWidth="1"/>
    <col min="2570" max="2570" width="7.88671875" customWidth="1"/>
    <col min="2571" max="2572" width="8.5546875" customWidth="1"/>
    <col min="2573" max="2573" width="7.88671875" customWidth="1"/>
    <col min="2575" max="2575" width="5.109375" customWidth="1"/>
    <col min="2576" max="2576" width="11.5546875" customWidth="1"/>
    <col min="2577" max="2577" width="9.33203125" customWidth="1"/>
    <col min="2585" max="2597" width="0" hidden="1" customWidth="1"/>
    <col min="2817" max="2817" width="5.44140625" customWidth="1"/>
    <col min="2818" max="2818" width="4.44140625" customWidth="1"/>
    <col min="2819" max="2819" width="8.33203125" customWidth="1"/>
    <col min="2820" max="2820" width="7.109375" customWidth="1"/>
    <col min="2821" max="2821" width="9.33203125" customWidth="1"/>
    <col min="2822" max="2822" width="7.109375" customWidth="1"/>
    <col min="2823" max="2823" width="9.33203125" customWidth="1"/>
    <col min="2824" max="2824" width="7.109375" customWidth="1"/>
    <col min="2825" max="2825" width="10.5546875" customWidth="1"/>
    <col min="2826" max="2826" width="7.88671875" customWidth="1"/>
    <col min="2827" max="2828" width="8.5546875" customWidth="1"/>
    <col min="2829" max="2829" width="7.88671875" customWidth="1"/>
    <col min="2831" max="2831" width="5.109375" customWidth="1"/>
    <col min="2832" max="2832" width="11.5546875" customWidth="1"/>
    <col min="2833" max="2833" width="9.33203125" customWidth="1"/>
    <col min="2841" max="2853" width="0" hidden="1" customWidth="1"/>
    <col min="3073" max="3073" width="5.44140625" customWidth="1"/>
    <col min="3074" max="3074" width="4.44140625" customWidth="1"/>
    <col min="3075" max="3075" width="8.33203125" customWidth="1"/>
    <col min="3076" max="3076" width="7.109375" customWidth="1"/>
    <col min="3077" max="3077" width="9.33203125" customWidth="1"/>
    <col min="3078" max="3078" width="7.109375" customWidth="1"/>
    <col min="3079" max="3079" width="9.33203125" customWidth="1"/>
    <col min="3080" max="3080" width="7.109375" customWidth="1"/>
    <col min="3081" max="3081" width="10.5546875" customWidth="1"/>
    <col min="3082" max="3082" width="7.88671875" customWidth="1"/>
    <col min="3083" max="3084" width="8.5546875" customWidth="1"/>
    <col min="3085" max="3085" width="7.88671875" customWidth="1"/>
    <col min="3087" max="3087" width="5.109375" customWidth="1"/>
    <col min="3088" max="3088" width="11.5546875" customWidth="1"/>
    <col min="3089" max="3089" width="9.33203125" customWidth="1"/>
    <col min="3097" max="3109" width="0" hidden="1" customWidth="1"/>
    <col min="3329" max="3329" width="5.44140625" customWidth="1"/>
    <col min="3330" max="3330" width="4.44140625" customWidth="1"/>
    <col min="3331" max="3331" width="8.33203125" customWidth="1"/>
    <col min="3332" max="3332" width="7.109375" customWidth="1"/>
    <col min="3333" max="3333" width="9.33203125" customWidth="1"/>
    <col min="3334" max="3334" width="7.109375" customWidth="1"/>
    <col min="3335" max="3335" width="9.33203125" customWidth="1"/>
    <col min="3336" max="3336" width="7.109375" customWidth="1"/>
    <col min="3337" max="3337" width="10.5546875" customWidth="1"/>
    <col min="3338" max="3338" width="7.88671875" customWidth="1"/>
    <col min="3339" max="3340" width="8.5546875" customWidth="1"/>
    <col min="3341" max="3341" width="7.88671875" customWidth="1"/>
    <col min="3343" max="3343" width="5.109375" customWidth="1"/>
    <col min="3344" max="3344" width="11.5546875" customWidth="1"/>
    <col min="3345" max="3345" width="9.33203125" customWidth="1"/>
    <col min="3353" max="3365" width="0" hidden="1" customWidth="1"/>
    <col min="3585" max="3585" width="5.44140625" customWidth="1"/>
    <col min="3586" max="3586" width="4.44140625" customWidth="1"/>
    <col min="3587" max="3587" width="8.33203125" customWidth="1"/>
    <col min="3588" max="3588" width="7.109375" customWidth="1"/>
    <col min="3589" max="3589" width="9.33203125" customWidth="1"/>
    <col min="3590" max="3590" width="7.109375" customWidth="1"/>
    <col min="3591" max="3591" width="9.33203125" customWidth="1"/>
    <col min="3592" max="3592" width="7.109375" customWidth="1"/>
    <col min="3593" max="3593" width="10.5546875" customWidth="1"/>
    <col min="3594" max="3594" width="7.88671875" customWidth="1"/>
    <col min="3595" max="3596" width="8.5546875" customWidth="1"/>
    <col min="3597" max="3597" width="7.88671875" customWidth="1"/>
    <col min="3599" max="3599" width="5.109375" customWidth="1"/>
    <col min="3600" max="3600" width="11.5546875" customWidth="1"/>
    <col min="3601" max="3601" width="9.33203125" customWidth="1"/>
    <col min="3609" max="3621" width="0" hidden="1" customWidth="1"/>
    <col min="3841" max="3841" width="5.44140625" customWidth="1"/>
    <col min="3842" max="3842" width="4.44140625" customWidth="1"/>
    <col min="3843" max="3843" width="8.33203125" customWidth="1"/>
    <col min="3844" max="3844" width="7.109375" customWidth="1"/>
    <col min="3845" max="3845" width="9.33203125" customWidth="1"/>
    <col min="3846" max="3846" width="7.109375" customWidth="1"/>
    <col min="3847" max="3847" width="9.33203125" customWidth="1"/>
    <col min="3848" max="3848" width="7.109375" customWidth="1"/>
    <col min="3849" max="3849" width="10.5546875" customWidth="1"/>
    <col min="3850" max="3850" width="7.88671875" customWidth="1"/>
    <col min="3851" max="3852" width="8.5546875" customWidth="1"/>
    <col min="3853" max="3853" width="7.88671875" customWidth="1"/>
    <col min="3855" max="3855" width="5.109375" customWidth="1"/>
    <col min="3856" max="3856" width="11.5546875" customWidth="1"/>
    <col min="3857" max="3857" width="9.33203125" customWidth="1"/>
    <col min="3865" max="3877" width="0" hidden="1" customWidth="1"/>
    <col min="4097" max="4097" width="5.44140625" customWidth="1"/>
    <col min="4098" max="4098" width="4.44140625" customWidth="1"/>
    <col min="4099" max="4099" width="8.33203125" customWidth="1"/>
    <col min="4100" max="4100" width="7.109375" customWidth="1"/>
    <col min="4101" max="4101" width="9.33203125" customWidth="1"/>
    <col min="4102" max="4102" width="7.109375" customWidth="1"/>
    <col min="4103" max="4103" width="9.33203125" customWidth="1"/>
    <col min="4104" max="4104" width="7.109375" customWidth="1"/>
    <col min="4105" max="4105" width="10.5546875" customWidth="1"/>
    <col min="4106" max="4106" width="7.88671875" customWidth="1"/>
    <col min="4107" max="4108" width="8.5546875" customWidth="1"/>
    <col min="4109" max="4109" width="7.88671875" customWidth="1"/>
    <col min="4111" max="4111" width="5.109375" customWidth="1"/>
    <col min="4112" max="4112" width="11.5546875" customWidth="1"/>
    <col min="4113" max="4113" width="9.33203125" customWidth="1"/>
    <col min="4121" max="4133" width="0" hidden="1" customWidth="1"/>
    <col min="4353" max="4353" width="5.44140625" customWidth="1"/>
    <col min="4354" max="4354" width="4.44140625" customWidth="1"/>
    <col min="4355" max="4355" width="8.33203125" customWidth="1"/>
    <col min="4356" max="4356" width="7.109375" customWidth="1"/>
    <col min="4357" max="4357" width="9.33203125" customWidth="1"/>
    <col min="4358" max="4358" width="7.109375" customWidth="1"/>
    <col min="4359" max="4359" width="9.33203125" customWidth="1"/>
    <col min="4360" max="4360" width="7.109375" customWidth="1"/>
    <col min="4361" max="4361" width="10.5546875" customWidth="1"/>
    <col min="4362" max="4362" width="7.88671875" customWidth="1"/>
    <col min="4363" max="4364" width="8.5546875" customWidth="1"/>
    <col min="4365" max="4365" width="7.88671875" customWidth="1"/>
    <col min="4367" max="4367" width="5.109375" customWidth="1"/>
    <col min="4368" max="4368" width="11.5546875" customWidth="1"/>
    <col min="4369" max="4369" width="9.33203125" customWidth="1"/>
    <col min="4377" max="4389" width="0" hidden="1" customWidth="1"/>
    <col min="4609" max="4609" width="5.44140625" customWidth="1"/>
    <col min="4610" max="4610" width="4.44140625" customWidth="1"/>
    <col min="4611" max="4611" width="8.33203125" customWidth="1"/>
    <col min="4612" max="4612" width="7.109375" customWidth="1"/>
    <col min="4613" max="4613" width="9.33203125" customWidth="1"/>
    <col min="4614" max="4614" width="7.109375" customWidth="1"/>
    <col min="4615" max="4615" width="9.33203125" customWidth="1"/>
    <col min="4616" max="4616" width="7.109375" customWidth="1"/>
    <col min="4617" max="4617" width="10.5546875" customWidth="1"/>
    <col min="4618" max="4618" width="7.88671875" customWidth="1"/>
    <col min="4619" max="4620" width="8.5546875" customWidth="1"/>
    <col min="4621" max="4621" width="7.88671875" customWidth="1"/>
    <col min="4623" max="4623" width="5.109375" customWidth="1"/>
    <col min="4624" max="4624" width="11.5546875" customWidth="1"/>
    <col min="4625" max="4625" width="9.33203125" customWidth="1"/>
    <col min="4633" max="4645" width="0" hidden="1" customWidth="1"/>
    <col min="4865" max="4865" width="5.44140625" customWidth="1"/>
    <col min="4866" max="4866" width="4.44140625" customWidth="1"/>
    <col min="4867" max="4867" width="8.33203125" customWidth="1"/>
    <col min="4868" max="4868" width="7.109375" customWidth="1"/>
    <col min="4869" max="4869" width="9.33203125" customWidth="1"/>
    <col min="4870" max="4870" width="7.109375" customWidth="1"/>
    <col min="4871" max="4871" width="9.33203125" customWidth="1"/>
    <col min="4872" max="4872" width="7.109375" customWidth="1"/>
    <col min="4873" max="4873" width="10.5546875" customWidth="1"/>
    <col min="4874" max="4874" width="7.88671875" customWidth="1"/>
    <col min="4875" max="4876" width="8.5546875" customWidth="1"/>
    <col min="4877" max="4877" width="7.88671875" customWidth="1"/>
    <col min="4879" max="4879" width="5.109375" customWidth="1"/>
    <col min="4880" max="4880" width="11.5546875" customWidth="1"/>
    <col min="4881" max="4881" width="9.33203125" customWidth="1"/>
    <col min="4889" max="4901" width="0" hidden="1" customWidth="1"/>
    <col min="5121" max="5121" width="5.44140625" customWidth="1"/>
    <col min="5122" max="5122" width="4.44140625" customWidth="1"/>
    <col min="5123" max="5123" width="8.33203125" customWidth="1"/>
    <col min="5124" max="5124" width="7.109375" customWidth="1"/>
    <col min="5125" max="5125" width="9.33203125" customWidth="1"/>
    <col min="5126" max="5126" width="7.109375" customWidth="1"/>
    <col min="5127" max="5127" width="9.33203125" customWidth="1"/>
    <col min="5128" max="5128" width="7.109375" customWidth="1"/>
    <col min="5129" max="5129" width="10.5546875" customWidth="1"/>
    <col min="5130" max="5130" width="7.88671875" customWidth="1"/>
    <col min="5131" max="5132" width="8.5546875" customWidth="1"/>
    <col min="5133" max="5133" width="7.88671875" customWidth="1"/>
    <col min="5135" max="5135" width="5.109375" customWidth="1"/>
    <col min="5136" max="5136" width="11.5546875" customWidth="1"/>
    <col min="5137" max="5137" width="9.33203125" customWidth="1"/>
    <col min="5145" max="5157" width="0" hidden="1" customWidth="1"/>
    <col min="5377" max="5377" width="5.44140625" customWidth="1"/>
    <col min="5378" max="5378" width="4.44140625" customWidth="1"/>
    <col min="5379" max="5379" width="8.33203125" customWidth="1"/>
    <col min="5380" max="5380" width="7.109375" customWidth="1"/>
    <col min="5381" max="5381" width="9.33203125" customWidth="1"/>
    <col min="5382" max="5382" width="7.109375" customWidth="1"/>
    <col min="5383" max="5383" width="9.33203125" customWidth="1"/>
    <col min="5384" max="5384" width="7.109375" customWidth="1"/>
    <col min="5385" max="5385" width="10.5546875" customWidth="1"/>
    <col min="5386" max="5386" width="7.88671875" customWidth="1"/>
    <col min="5387" max="5388" width="8.5546875" customWidth="1"/>
    <col min="5389" max="5389" width="7.88671875" customWidth="1"/>
    <col min="5391" max="5391" width="5.109375" customWidth="1"/>
    <col min="5392" max="5392" width="11.5546875" customWidth="1"/>
    <col min="5393" max="5393" width="9.33203125" customWidth="1"/>
    <col min="5401" max="5413" width="0" hidden="1" customWidth="1"/>
    <col min="5633" max="5633" width="5.44140625" customWidth="1"/>
    <col min="5634" max="5634" width="4.44140625" customWidth="1"/>
    <col min="5635" max="5635" width="8.33203125" customWidth="1"/>
    <col min="5636" max="5636" width="7.109375" customWidth="1"/>
    <col min="5637" max="5637" width="9.33203125" customWidth="1"/>
    <col min="5638" max="5638" width="7.109375" customWidth="1"/>
    <col min="5639" max="5639" width="9.33203125" customWidth="1"/>
    <col min="5640" max="5640" width="7.109375" customWidth="1"/>
    <col min="5641" max="5641" width="10.5546875" customWidth="1"/>
    <col min="5642" max="5642" width="7.88671875" customWidth="1"/>
    <col min="5643" max="5644" width="8.5546875" customWidth="1"/>
    <col min="5645" max="5645" width="7.88671875" customWidth="1"/>
    <col min="5647" max="5647" width="5.109375" customWidth="1"/>
    <col min="5648" max="5648" width="11.5546875" customWidth="1"/>
    <col min="5649" max="5649" width="9.33203125" customWidth="1"/>
    <col min="5657" max="5669" width="0" hidden="1" customWidth="1"/>
    <col min="5889" max="5889" width="5.44140625" customWidth="1"/>
    <col min="5890" max="5890" width="4.44140625" customWidth="1"/>
    <col min="5891" max="5891" width="8.33203125" customWidth="1"/>
    <col min="5892" max="5892" width="7.109375" customWidth="1"/>
    <col min="5893" max="5893" width="9.33203125" customWidth="1"/>
    <col min="5894" max="5894" width="7.109375" customWidth="1"/>
    <col min="5895" max="5895" width="9.33203125" customWidth="1"/>
    <col min="5896" max="5896" width="7.109375" customWidth="1"/>
    <col min="5897" max="5897" width="10.5546875" customWidth="1"/>
    <col min="5898" max="5898" width="7.88671875" customWidth="1"/>
    <col min="5899" max="5900" width="8.5546875" customWidth="1"/>
    <col min="5901" max="5901" width="7.88671875" customWidth="1"/>
    <col min="5903" max="5903" width="5.109375" customWidth="1"/>
    <col min="5904" max="5904" width="11.5546875" customWidth="1"/>
    <col min="5905" max="5905" width="9.33203125" customWidth="1"/>
    <col min="5913" max="5925" width="0" hidden="1" customWidth="1"/>
    <col min="6145" max="6145" width="5.44140625" customWidth="1"/>
    <col min="6146" max="6146" width="4.44140625" customWidth="1"/>
    <col min="6147" max="6147" width="8.33203125" customWidth="1"/>
    <col min="6148" max="6148" width="7.109375" customWidth="1"/>
    <col min="6149" max="6149" width="9.33203125" customWidth="1"/>
    <col min="6150" max="6150" width="7.109375" customWidth="1"/>
    <col min="6151" max="6151" width="9.33203125" customWidth="1"/>
    <col min="6152" max="6152" width="7.109375" customWidth="1"/>
    <col min="6153" max="6153" width="10.5546875" customWidth="1"/>
    <col min="6154" max="6154" width="7.88671875" customWidth="1"/>
    <col min="6155" max="6156" width="8.5546875" customWidth="1"/>
    <col min="6157" max="6157" width="7.88671875" customWidth="1"/>
    <col min="6159" max="6159" width="5.109375" customWidth="1"/>
    <col min="6160" max="6160" width="11.5546875" customWidth="1"/>
    <col min="6161" max="6161" width="9.33203125" customWidth="1"/>
    <col min="6169" max="6181" width="0" hidden="1" customWidth="1"/>
    <col min="6401" max="6401" width="5.44140625" customWidth="1"/>
    <col min="6402" max="6402" width="4.44140625" customWidth="1"/>
    <col min="6403" max="6403" width="8.33203125" customWidth="1"/>
    <col min="6404" max="6404" width="7.109375" customWidth="1"/>
    <col min="6405" max="6405" width="9.33203125" customWidth="1"/>
    <col min="6406" max="6406" width="7.109375" customWidth="1"/>
    <col min="6407" max="6407" width="9.33203125" customWidth="1"/>
    <col min="6408" max="6408" width="7.109375" customWidth="1"/>
    <col min="6409" max="6409" width="10.5546875" customWidth="1"/>
    <col min="6410" max="6410" width="7.88671875" customWidth="1"/>
    <col min="6411" max="6412" width="8.5546875" customWidth="1"/>
    <col min="6413" max="6413" width="7.88671875" customWidth="1"/>
    <col min="6415" max="6415" width="5.109375" customWidth="1"/>
    <col min="6416" max="6416" width="11.5546875" customWidth="1"/>
    <col min="6417" max="6417" width="9.33203125" customWidth="1"/>
    <col min="6425" max="6437" width="0" hidden="1" customWidth="1"/>
    <col min="6657" max="6657" width="5.44140625" customWidth="1"/>
    <col min="6658" max="6658" width="4.44140625" customWidth="1"/>
    <col min="6659" max="6659" width="8.33203125" customWidth="1"/>
    <col min="6660" max="6660" width="7.109375" customWidth="1"/>
    <col min="6661" max="6661" width="9.33203125" customWidth="1"/>
    <col min="6662" max="6662" width="7.109375" customWidth="1"/>
    <col min="6663" max="6663" width="9.33203125" customWidth="1"/>
    <col min="6664" max="6664" width="7.109375" customWidth="1"/>
    <col min="6665" max="6665" width="10.5546875" customWidth="1"/>
    <col min="6666" max="6666" width="7.88671875" customWidth="1"/>
    <col min="6667" max="6668" width="8.5546875" customWidth="1"/>
    <col min="6669" max="6669" width="7.88671875" customWidth="1"/>
    <col min="6671" max="6671" width="5.109375" customWidth="1"/>
    <col min="6672" max="6672" width="11.5546875" customWidth="1"/>
    <col min="6673" max="6673" width="9.33203125" customWidth="1"/>
    <col min="6681" max="6693" width="0" hidden="1" customWidth="1"/>
    <col min="6913" max="6913" width="5.44140625" customWidth="1"/>
    <col min="6914" max="6914" width="4.44140625" customWidth="1"/>
    <col min="6915" max="6915" width="8.33203125" customWidth="1"/>
    <col min="6916" max="6916" width="7.109375" customWidth="1"/>
    <col min="6917" max="6917" width="9.33203125" customWidth="1"/>
    <col min="6918" max="6918" width="7.109375" customWidth="1"/>
    <col min="6919" max="6919" width="9.33203125" customWidth="1"/>
    <col min="6920" max="6920" width="7.109375" customWidth="1"/>
    <col min="6921" max="6921" width="10.5546875" customWidth="1"/>
    <col min="6922" max="6922" width="7.88671875" customWidth="1"/>
    <col min="6923" max="6924" width="8.5546875" customWidth="1"/>
    <col min="6925" max="6925" width="7.88671875" customWidth="1"/>
    <col min="6927" max="6927" width="5.109375" customWidth="1"/>
    <col min="6928" max="6928" width="11.5546875" customWidth="1"/>
    <col min="6929" max="6929" width="9.33203125" customWidth="1"/>
    <col min="6937" max="6949" width="0" hidden="1" customWidth="1"/>
    <col min="7169" max="7169" width="5.44140625" customWidth="1"/>
    <col min="7170" max="7170" width="4.44140625" customWidth="1"/>
    <col min="7171" max="7171" width="8.33203125" customWidth="1"/>
    <col min="7172" max="7172" width="7.109375" customWidth="1"/>
    <col min="7173" max="7173" width="9.33203125" customWidth="1"/>
    <col min="7174" max="7174" width="7.109375" customWidth="1"/>
    <col min="7175" max="7175" width="9.33203125" customWidth="1"/>
    <col min="7176" max="7176" width="7.109375" customWidth="1"/>
    <col min="7177" max="7177" width="10.5546875" customWidth="1"/>
    <col min="7178" max="7178" width="7.88671875" customWidth="1"/>
    <col min="7179" max="7180" width="8.5546875" customWidth="1"/>
    <col min="7181" max="7181" width="7.88671875" customWidth="1"/>
    <col min="7183" max="7183" width="5.109375" customWidth="1"/>
    <col min="7184" max="7184" width="11.5546875" customWidth="1"/>
    <col min="7185" max="7185" width="9.33203125" customWidth="1"/>
    <col min="7193" max="7205" width="0" hidden="1" customWidth="1"/>
    <col min="7425" max="7425" width="5.44140625" customWidth="1"/>
    <col min="7426" max="7426" width="4.44140625" customWidth="1"/>
    <col min="7427" max="7427" width="8.33203125" customWidth="1"/>
    <col min="7428" max="7428" width="7.109375" customWidth="1"/>
    <col min="7429" max="7429" width="9.33203125" customWidth="1"/>
    <col min="7430" max="7430" width="7.109375" customWidth="1"/>
    <col min="7431" max="7431" width="9.33203125" customWidth="1"/>
    <col min="7432" max="7432" width="7.109375" customWidth="1"/>
    <col min="7433" max="7433" width="10.5546875" customWidth="1"/>
    <col min="7434" max="7434" width="7.88671875" customWidth="1"/>
    <col min="7435" max="7436" width="8.5546875" customWidth="1"/>
    <col min="7437" max="7437" width="7.88671875" customWidth="1"/>
    <col min="7439" max="7439" width="5.109375" customWidth="1"/>
    <col min="7440" max="7440" width="11.5546875" customWidth="1"/>
    <col min="7441" max="7441" width="9.33203125" customWidth="1"/>
    <col min="7449" max="7461" width="0" hidden="1" customWidth="1"/>
    <col min="7681" max="7681" width="5.44140625" customWidth="1"/>
    <col min="7682" max="7682" width="4.44140625" customWidth="1"/>
    <col min="7683" max="7683" width="8.33203125" customWidth="1"/>
    <col min="7684" max="7684" width="7.109375" customWidth="1"/>
    <col min="7685" max="7685" width="9.33203125" customWidth="1"/>
    <col min="7686" max="7686" width="7.109375" customWidth="1"/>
    <col min="7687" max="7687" width="9.33203125" customWidth="1"/>
    <col min="7688" max="7688" width="7.109375" customWidth="1"/>
    <col min="7689" max="7689" width="10.5546875" customWidth="1"/>
    <col min="7690" max="7690" width="7.88671875" customWidth="1"/>
    <col min="7691" max="7692" width="8.5546875" customWidth="1"/>
    <col min="7693" max="7693" width="7.88671875" customWidth="1"/>
    <col min="7695" max="7695" width="5.109375" customWidth="1"/>
    <col min="7696" max="7696" width="11.5546875" customWidth="1"/>
    <col min="7697" max="7697" width="9.33203125" customWidth="1"/>
    <col min="7705" max="7717" width="0" hidden="1" customWidth="1"/>
    <col min="7937" max="7937" width="5.44140625" customWidth="1"/>
    <col min="7938" max="7938" width="4.44140625" customWidth="1"/>
    <col min="7939" max="7939" width="8.33203125" customWidth="1"/>
    <col min="7940" max="7940" width="7.109375" customWidth="1"/>
    <col min="7941" max="7941" width="9.33203125" customWidth="1"/>
    <col min="7942" max="7942" width="7.109375" customWidth="1"/>
    <col min="7943" max="7943" width="9.33203125" customWidth="1"/>
    <col min="7944" max="7944" width="7.109375" customWidth="1"/>
    <col min="7945" max="7945" width="10.5546875" customWidth="1"/>
    <col min="7946" max="7946" width="7.88671875" customWidth="1"/>
    <col min="7947" max="7948" width="8.5546875" customWidth="1"/>
    <col min="7949" max="7949" width="7.88671875" customWidth="1"/>
    <col min="7951" max="7951" width="5.109375" customWidth="1"/>
    <col min="7952" max="7952" width="11.5546875" customWidth="1"/>
    <col min="7953" max="7953" width="9.33203125" customWidth="1"/>
    <col min="7961" max="7973" width="0" hidden="1" customWidth="1"/>
    <col min="8193" max="8193" width="5.44140625" customWidth="1"/>
    <col min="8194" max="8194" width="4.44140625" customWidth="1"/>
    <col min="8195" max="8195" width="8.33203125" customWidth="1"/>
    <col min="8196" max="8196" width="7.109375" customWidth="1"/>
    <col min="8197" max="8197" width="9.33203125" customWidth="1"/>
    <col min="8198" max="8198" width="7.109375" customWidth="1"/>
    <col min="8199" max="8199" width="9.33203125" customWidth="1"/>
    <col min="8200" max="8200" width="7.109375" customWidth="1"/>
    <col min="8201" max="8201" width="10.5546875" customWidth="1"/>
    <col min="8202" max="8202" width="7.88671875" customWidth="1"/>
    <col min="8203" max="8204" width="8.5546875" customWidth="1"/>
    <col min="8205" max="8205" width="7.88671875" customWidth="1"/>
    <col min="8207" max="8207" width="5.109375" customWidth="1"/>
    <col min="8208" max="8208" width="11.5546875" customWidth="1"/>
    <col min="8209" max="8209" width="9.33203125" customWidth="1"/>
    <col min="8217" max="8229" width="0" hidden="1" customWidth="1"/>
    <col min="8449" max="8449" width="5.44140625" customWidth="1"/>
    <col min="8450" max="8450" width="4.44140625" customWidth="1"/>
    <col min="8451" max="8451" width="8.33203125" customWidth="1"/>
    <col min="8452" max="8452" width="7.109375" customWidth="1"/>
    <col min="8453" max="8453" width="9.33203125" customWidth="1"/>
    <col min="8454" max="8454" width="7.109375" customWidth="1"/>
    <col min="8455" max="8455" width="9.33203125" customWidth="1"/>
    <col min="8456" max="8456" width="7.109375" customWidth="1"/>
    <col min="8457" max="8457" width="10.5546875" customWidth="1"/>
    <col min="8458" max="8458" width="7.88671875" customWidth="1"/>
    <col min="8459" max="8460" width="8.5546875" customWidth="1"/>
    <col min="8461" max="8461" width="7.88671875" customWidth="1"/>
    <col min="8463" max="8463" width="5.109375" customWidth="1"/>
    <col min="8464" max="8464" width="11.5546875" customWidth="1"/>
    <col min="8465" max="8465" width="9.33203125" customWidth="1"/>
    <col min="8473" max="8485" width="0" hidden="1" customWidth="1"/>
    <col min="8705" max="8705" width="5.44140625" customWidth="1"/>
    <col min="8706" max="8706" width="4.44140625" customWidth="1"/>
    <col min="8707" max="8707" width="8.33203125" customWidth="1"/>
    <col min="8708" max="8708" width="7.109375" customWidth="1"/>
    <col min="8709" max="8709" width="9.33203125" customWidth="1"/>
    <col min="8710" max="8710" width="7.109375" customWidth="1"/>
    <col min="8711" max="8711" width="9.33203125" customWidth="1"/>
    <col min="8712" max="8712" width="7.109375" customWidth="1"/>
    <col min="8713" max="8713" width="10.5546875" customWidth="1"/>
    <col min="8714" max="8714" width="7.88671875" customWidth="1"/>
    <col min="8715" max="8716" width="8.5546875" customWidth="1"/>
    <col min="8717" max="8717" width="7.88671875" customWidth="1"/>
    <col min="8719" max="8719" width="5.109375" customWidth="1"/>
    <col min="8720" max="8720" width="11.5546875" customWidth="1"/>
    <col min="8721" max="8721" width="9.33203125" customWidth="1"/>
    <col min="8729" max="8741" width="0" hidden="1" customWidth="1"/>
    <col min="8961" max="8961" width="5.44140625" customWidth="1"/>
    <col min="8962" max="8962" width="4.44140625" customWidth="1"/>
    <col min="8963" max="8963" width="8.33203125" customWidth="1"/>
    <col min="8964" max="8964" width="7.109375" customWidth="1"/>
    <col min="8965" max="8965" width="9.33203125" customWidth="1"/>
    <col min="8966" max="8966" width="7.109375" customWidth="1"/>
    <col min="8967" max="8967" width="9.33203125" customWidth="1"/>
    <col min="8968" max="8968" width="7.109375" customWidth="1"/>
    <col min="8969" max="8969" width="10.5546875" customWidth="1"/>
    <col min="8970" max="8970" width="7.88671875" customWidth="1"/>
    <col min="8971" max="8972" width="8.5546875" customWidth="1"/>
    <col min="8973" max="8973" width="7.88671875" customWidth="1"/>
    <col min="8975" max="8975" width="5.109375" customWidth="1"/>
    <col min="8976" max="8976" width="11.5546875" customWidth="1"/>
    <col min="8977" max="8977" width="9.33203125" customWidth="1"/>
    <col min="8985" max="8997" width="0" hidden="1" customWidth="1"/>
    <col min="9217" max="9217" width="5.44140625" customWidth="1"/>
    <col min="9218" max="9218" width="4.44140625" customWidth="1"/>
    <col min="9219" max="9219" width="8.33203125" customWidth="1"/>
    <col min="9220" max="9220" width="7.109375" customWidth="1"/>
    <col min="9221" max="9221" width="9.33203125" customWidth="1"/>
    <col min="9222" max="9222" width="7.109375" customWidth="1"/>
    <col min="9223" max="9223" width="9.33203125" customWidth="1"/>
    <col min="9224" max="9224" width="7.109375" customWidth="1"/>
    <col min="9225" max="9225" width="10.5546875" customWidth="1"/>
    <col min="9226" max="9226" width="7.88671875" customWidth="1"/>
    <col min="9227" max="9228" width="8.5546875" customWidth="1"/>
    <col min="9229" max="9229" width="7.88671875" customWidth="1"/>
    <col min="9231" max="9231" width="5.109375" customWidth="1"/>
    <col min="9232" max="9232" width="11.5546875" customWidth="1"/>
    <col min="9233" max="9233" width="9.33203125" customWidth="1"/>
    <col min="9241" max="9253" width="0" hidden="1" customWidth="1"/>
    <col min="9473" max="9473" width="5.44140625" customWidth="1"/>
    <col min="9474" max="9474" width="4.44140625" customWidth="1"/>
    <col min="9475" max="9475" width="8.33203125" customWidth="1"/>
    <col min="9476" max="9476" width="7.109375" customWidth="1"/>
    <col min="9477" max="9477" width="9.33203125" customWidth="1"/>
    <col min="9478" max="9478" width="7.109375" customWidth="1"/>
    <col min="9479" max="9479" width="9.33203125" customWidth="1"/>
    <col min="9480" max="9480" width="7.109375" customWidth="1"/>
    <col min="9481" max="9481" width="10.5546875" customWidth="1"/>
    <col min="9482" max="9482" width="7.88671875" customWidth="1"/>
    <col min="9483" max="9484" width="8.5546875" customWidth="1"/>
    <col min="9485" max="9485" width="7.88671875" customWidth="1"/>
    <col min="9487" max="9487" width="5.109375" customWidth="1"/>
    <col min="9488" max="9488" width="11.5546875" customWidth="1"/>
    <col min="9489" max="9489" width="9.33203125" customWidth="1"/>
    <col min="9497" max="9509" width="0" hidden="1" customWidth="1"/>
    <col min="9729" max="9729" width="5.44140625" customWidth="1"/>
    <col min="9730" max="9730" width="4.44140625" customWidth="1"/>
    <col min="9731" max="9731" width="8.33203125" customWidth="1"/>
    <col min="9732" max="9732" width="7.109375" customWidth="1"/>
    <col min="9733" max="9733" width="9.33203125" customWidth="1"/>
    <col min="9734" max="9734" width="7.109375" customWidth="1"/>
    <col min="9735" max="9735" width="9.33203125" customWidth="1"/>
    <col min="9736" max="9736" width="7.109375" customWidth="1"/>
    <col min="9737" max="9737" width="10.5546875" customWidth="1"/>
    <col min="9738" max="9738" width="7.88671875" customWidth="1"/>
    <col min="9739" max="9740" width="8.5546875" customWidth="1"/>
    <col min="9741" max="9741" width="7.88671875" customWidth="1"/>
    <col min="9743" max="9743" width="5.109375" customWidth="1"/>
    <col min="9744" max="9744" width="11.5546875" customWidth="1"/>
    <col min="9745" max="9745" width="9.33203125" customWidth="1"/>
    <col min="9753" max="9765" width="0" hidden="1" customWidth="1"/>
    <col min="9985" max="9985" width="5.44140625" customWidth="1"/>
    <col min="9986" max="9986" width="4.44140625" customWidth="1"/>
    <col min="9987" max="9987" width="8.33203125" customWidth="1"/>
    <col min="9988" max="9988" width="7.109375" customWidth="1"/>
    <col min="9989" max="9989" width="9.33203125" customWidth="1"/>
    <col min="9990" max="9990" width="7.109375" customWidth="1"/>
    <col min="9991" max="9991" width="9.33203125" customWidth="1"/>
    <col min="9992" max="9992" width="7.109375" customWidth="1"/>
    <col min="9993" max="9993" width="10.5546875" customWidth="1"/>
    <col min="9994" max="9994" width="7.88671875" customWidth="1"/>
    <col min="9995" max="9996" width="8.5546875" customWidth="1"/>
    <col min="9997" max="9997" width="7.88671875" customWidth="1"/>
    <col min="9999" max="9999" width="5.109375" customWidth="1"/>
    <col min="10000" max="10000" width="11.5546875" customWidth="1"/>
    <col min="10001" max="10001" width="9.33203125" customWidth="1"/>
    <col min="10009" max="10021" width="0" hidden="1" customWidth="1"/>
    <col min="10241" max="10241" width="5.44140625" customWidth="1"/>
    <col min="10242" max="10242" width="4.44140625" customWidth="1"/>
    <col min="10243" max="10243" width="8.33203125" customWidth="1"/>
    <col min="10244" max="10244" width="7.109375" customWidth="1"/>
    <col min="10245" max="10245" width="9.33203125" customWidth="1"/>
    <col min="10246" max="10246" width="7.109375" customWidth="1"/>
    <col min="10247" max="10247" width="9.33203125" customWidth="1"/>
    <col min="10248" max="10248" width="7.109375" customWidth="1"/>
    <col min="10249" max="10249" width="10.5546875" customWidth="1"/>
    <col min="10250" max="10250" width="7.88671875" customWidth="1"/>
    <col min="10251" max="10252" width="8.5546875" customWidth="1"/>
    <col min="10253" max="10253" width="7.88671875" customWidth="1"/>
    <col min="10255" max="10255" width="5.109375" customWidth="1"/>
    <col min="10256" max="10256" width="11.5546875" customWidth="1"/>
    <col min="10257" max="10257" width="9.33203125" customWidth="1"/>
    <col min="10265" max="10277" width="0" hidden="1" customWidth="1"/>
    <col min="10497" max="10497" width="5.44140625" customWidth="1"/>
    <col min="10498" max="10498" width="4.44140625" customWidth="1"/>
    <col min="10499" max="10499" width="8.33203125" customWidth="1"/>
    <col min="10500" max="10500" width="7.109375" customWidth="1"/>
    <col min="10501" max="10501" width="9.33203125" customWidth="1"/>
    <col min="10502" max="10502" width="7.109375" customWidth="1"/>
    <col min="10503" max="10503" width="9.33203125" customWidth="1"/>
    <col min="10504" max="10504" width="7.109375" customWidth="1"/>
    <col min="10505" max="10505" width="10.5546875" customWidth="1"/>
    <col min="10506" max="10506" width="7.88671875" customWidth="1"/>
    <col min="10507" max="10508" width="8.5546875" customWidth="1"/>
    <col min="10509" max="10509" width="7.88671875" customWidth="1"/>
    <col min="10511" max="10511" width="5.109375" customWidth="1"/>
    <col min="10512" max="10512" width="11.5546875" customWidth="1"/>
    <col min="10513" max="10513" width="9.33203125" customWidth="1"/>
    <col min="10521" max="10533" width="0" hidden="1" customWidth="1"/>
    <col min="10753" max="10753" width="5.44140625" customWidth="1"/>
    <col min="10754" max="10754" width="4.44140625" customWidth="1"/>
    <col min="10755" max="10755" width="8.33203125" customWidth="1"/>
    <col min="10756" max="10756" width="7.109375" customWidth="1"/>
    <col min="10757" max="10757" width="9.33203125" customWidth="1"/>
    <col min="10758" max="10758" width="7.109375" customWidth="1"/>
    <col min="10759" max="10759" width="9.33203125" customWidth="1"/>
    <col min="10760" max="10760" width="7.109375" customWidth="1"/>
    <col min="10761" max="10761" width="10.5546875" customWidth="1"/>
    <col min="10762" max="10762" width="7.88671875" customWidth="1"/>
    <col min="10763" max="10764" width="8.5546875" customWidth="1"/>
    <col min="10765" max="10765" width="7.88671875" customWidth="1"/>
    <col min="10767" max="10767" width="5.109375" customWidth="1"/>
    <col min="10768" max="10768" width="11.5546875" customWidth="1"/>
    <col min="10769" max="10769" width="9.33203125" customWidth="1"/>
    <col min="10777" max="10789" width="0" hidden="1" customWidth="1"/>
    <col min="11009" max="11009" width="5.44140625" customWidth="1"/>
    <col min="11010" max="11010" width="4.44140625" customWidth="1"/>
    <col min="11011" max="11011" width="8.33203125" customWidth="1"/>
    <col min="11012" max="11012" width="7.109375" customWidth="1"/>
    <col min="11013" max="11013" width="9.33203125" customWidth="1"/>
    <col min="11014" max="11014" width="7.109375" customWidth="1"/>
    <col min="11015" max="11015" width="9.33203125" customWidth="1"/>
    <col min="11016" max="11016" width="7.109375" customWidth="1"/>
    <col min="11017" max="11017" width="10.5546875" customWidth="1"/>
    <col min="11018" max="11018" width="7.88671875" customWidth="1"/>
    <col min="11019" max="11020" width="8.5546875" customWidth="1"/>
    <col min="11021" max="11021" width="7.88671875" customWidth="1"/>
    <col min="11023" max="11023" width="5.109375" customWidth="1"/>
    <col min="11024" max="11024" width="11.5546875" customWidth="1"/>
    <col min="11025" max="11025" width="9.33203125" customWidth="1"/>
    <col min="11033" max="11045" width="0" hidden="1" customWidth="1"/>
    <col min="11265" max="11265" width="5.44140625" customWidth="1"/>
    <col min="11266" max="11266" width="4.44140625" customWidth="1"/>
    <col min="11267" max="11267" width="8.33203125" customWidth="1"/>
    <col min="11268" max="11268" width="7.109375" customWidth="1"/>
    <col min="11269" max="11269" width="9.33203125" customWidth="1"/>
    <col min="11270" max="11270" width="7.109375" customWidth="1"/>
    <col min="11271" max="11271" width="9.33203125" customWidth="1"/>
    <col min="11272" max="11272" width="7.109375" customWidth="1"/>
    <col min="11273" max="11273" width="10.5546875" customWidth="1"/>
    <col min="11274" max="11274" width="7.88671875" customWidth="1"/>
    <col min="11275" max="11276" width="8.5546875" customWidth="1"/>
    <col min="11277" max="11277" width="7.88671875" customWidth="1"/>
    <col min="11279" max="11279" width="5.109375" customWidth="1"/>
    <col min="11280" max="11280" width="11.5546875" customWidth="1"/>
    <col min="11281" max="11281" width="9.33203125" customWidth="1"/>
    <col min="11289" max="11301" width="0" hidden="1" customWidth="1"/>
    <col min="11521" max="11521" width="5.44140625" customWidth="1"/>
    <col min="11522" max="11522" width="4.44140625" customWidth="1"/>
    <col min="11523" max="11523" width="8.33203125" customWidth="1"/>
    <col min="11524" max="11524" width="7.109375" customWidth="1"/>
    <col min="11525" max="11525" width="9.33203125" customWidth="1"/>
    <col min="11526" max="11526" width="7.109375" customWidth="1"/>
    <col min="11527" max="11527" width="9.33203125" customWidth="1"/>
    <col min="11528" max="11528" width="7.109375" customWidth="1"/>
    <col min="11529" max="11529" width="10.5546875" customWidth="1"/>
    <col min="11530" max="11530" width="7.88671875" customWidth="1"/>
    <col min="11531" max="11532" width="8.5546875" customWidth="1"/>
    <col min="11533" max="11533" width="7.88671875" customWidth="1"/>
    <col min="11535" max="11535" width="5.109375" customWidth="1"/>
    <col min="11536" max="11536" width="11.5546875" customWidth="1"/>
    <col min="11537" max="11537" width="9.33203125" customWidth="1"/>
    <col min="11545" max="11557" width="0" hidden="1" customWidth="1"/>
    <col min="11777" max="11777" width="5.44140625" customWidth="1"/>
    <col min="11778" max="11778" width="4.44140625" customWidth="1"/>
    <col min="11779" max="11779" width="8.33203125" customWidth="1"/>
    <col min="11780" max="11780" width="7.109375" customWidth="1"/>
    <col min="11781" max="11781" width="9.33203125" customWidth="1"/>
    <col min="11782" max="11782" width="7.109375" customWidth="1"/>
    <col min="11783" max="11783" width="9.33203125" customWidth="1"/>
    <col min="11784" max="11784" width="7.109375" customWidth="1"/>
    <col min="11785" max="11785" width="10.5546875" customWidth="1"/>
    <col min="11786" max="11786" width="7.88671875" customWidth="1"/>
    <col min="11787" max="11788" width="8.5546875" customWidth="1"/>
    <col min="11789" max="11789" width="7.88671875" customWidth="1"/>
    <col min="11791" max="11791" width="5.109375" customWidth="1"/>
    <col min="11792" max="11792" width="11.5546875" customWidth="1"/>
    <col min="11793" max="11793" width="9.33203125" customWidth="1"/>
    <col min="11801" max="11813" width="0" hidden="1" customWidth="1"/>
    <col min="12033" max="12033" width="5.44140625" customWidth="1"/>
    <col min="12034" max="12034" width="4.44140625" customWidth="1"/>
    <col min="12035" max="12035" width="8.33203125" customWidth="1"/>
    <col min="12036" max="12036" width="7.109375" customWidth="1"/>
    <col min="12037" max="12037" width="9.33203125" customWidth="1"/>
    <col min="12038" max="12038" width="7.109375" customWidth="1"/>
    <col min="12039" max="12039" width="9.33203125" customWidth="1"/>
    <col min="12040" max="12040" width="7.109375" customWidth="1"/>
    <col min="12041" max="12041" width="10.5546875" customWidth="1"/>
    <col min="12042" max="12042" width="7.88671875" customWidth="1"/>
    <col min="12043" max="12044" width="8.5546875" customWidth="1"/>
    <col min="12045" max="12045" width="7.88671875" customWidth="1"/>
    <col min="12047" max="12047" width="5.109375" customWidth="1"/>
    <col min="12048" max="12048" width="11.5546875" customWidth="1"/>
    <col min="12049" max="12049" width="9.33203125" customWidth="1"/>
    <col min="12057" max="12069" width="0" hidden="1" customWidth="1"/>
    <col min="12289" max="12289" width="5.44140625" customWidth="1"/>
    <col min="12290" max="12290" width="4.44140625" customWidth="1"/>
    <col min="12291" max="12291" width="8.33203125" customWidth="1"/>
    <col min="12292" max="12292" width="7.109375" customWidth="1"/>
    <col min="12293" max="12293" width="9.33203125" customWidth="1"/>
    <col min="12294" max="12294" width="7.109375" customWidth="1"/>
    <col min="12295" max="12295" width="9.33203125" customWidth="1"/>
    <col min="12296" max="12296" width="7.109375" customWidth="1"/>
    <col min="12297" max="12297" width="10.5546875" customWidth="1"/>
    <col min="12298" max="12298" width="7.88671875" customWidth="1"/>
    <col min="12299" max="12300" width="8.5546875" customWidth="1"/>
    <col min="12301" max="12301" width="7.88671875" customWidth="1"/>
    <col min="12303" max="12303" width="5.109375" customWidth="1"/>
    <col min="12304" max="12304" width="11.5546875" customWidth="1"/>
    <col min="12305" max="12305" width="9.33203125" customWidth="1"/>
    <col min="12313" max="12325" width="0" hidden="1" customWidth="1"/>
    <col min="12545" max="12545" width="5.44140625" customWidth="1"/>
    <col min="12546" max="12546" width="4.44140625" customWidth="1"/>
    <col min="12547" max="12547" width="8.33203125" customWidth="1"/>
    <col min="12548" max="12548" width="7.109375" customWidth="1"/>
    <col min="12549" max="12549" width="9.33203125" customWidth="1"/>
    <col min="12550" max="12550" width="7.109375" customWidth="1"/>
    <col min="12551" max="12551" width="9.33203125" customWidth="1"/>
    <col min="12552" max="12552" width="7.109375" customWidth="1"/>
    <col min="12553" max="12553" width="10.5546875" customWidth="1"/>
    <col min="12554" max="12554" width="7.88671875" customWidth="1"/>
    <col min="12555" max="12556" width="8.5546875" customWidth="1"/>
    <col min="12557" max="12557" width="7.88671875" customWidth="1"/>
    <col min="12559" max="12559" width="5.109375" customWidth="1"/>
    <col min="12560" max="12560" width="11.5546875" customWidth="1"/>
    <col min="12561" max="12561" width="9.33203125" customWidth="1"/>
    <col min="12569" max="12581" width="0" hidden="1" customWidth="1"/>
    <col min="12801" max="12801" width="5.44140625" customWidth="1"/>
    <col min="12802" max="12802" width="4.44140625" customWidth="1"/>
    <col min="12803" max="12803" width="8.33203125" customWidth="1"/>
    <col min="12804" max="12804" width="7.109375" customWidth="1"/>
    <col min="12805" max="12805" width="9.33203125" customWidth="1"/>
    <col min="12806" max="12806" width="7.109375" customWidth="1"/>
    <col min="12807" max="12807" width="9.33203125" customWidth="1"/>
    <col min="12808" max="12808" width="7.109375" customWidth="1"/>
    <col min="12809" max="12809" width="10.5546875" customWidth="1"/>
    <col min="12810" max="12810" width="7.88671875" customWidth="1"/>
    <col min="12811" max="12812" width="8.5546875" customWidth="1"/>
    <col min="12813" max="12813" width="7.88671875" customWidth="1"/>
    <col min="12815" max="12815" width="5.109375" customWidth="1"/>
    <col min="12816" max="12816" width="11.5546875" customWidth="1"/>
    <col min="12817" max="12817" width="9.33203125" customWidth="1"/>
    <col min="12825" max="12837" width="0" hidden="1" customWidth="1"/>
    <col min="13057" max="13057" width="5.44140625" customWidth="1"/>
    <col min="13058" max="13058" width="4.44140625" customWidth="1"/>
    <col min="13059" max="13059" width="8.33203125" customWidth="1"/>
    <col min="13060" max="13060" width="7.109375" customWidth="1"/>
    <col min="13061" max="13061" width="9.33203125" customWidth="1"/>
    <col min="13062" max="13062" width="7.109375" customWidth="1"/>
    <col min="13063" max="13063" width="9.33203125" customWidth="1"/>
    <col min="13064" max="13064" width="7.109375" customWidth="1"/>
    <col min="13065" max="13065" width="10.5546875" customWidth="1"/>
    <col min="13066" max="13066" width="7.88671875" customWidth="1"/>
    <col min="13067" max="13068" width="8.5546875" customWidth="1"/>
    <col min="13069" max="13069" width="7.88671875" customWidth="1"/>
    <col min="13071" max="13071" width="5.109375" customWidth="1"/>
    <col min="13072" max="13072" width="11.5546875" customWidth="1"/>
    <col min="13073" max="13073" width="9.33203125" customWidth="1"/>
    <col min="13081" max="13093" width="0" hidden="1" customWidth="1"/>
    <col min="13313" max="13313" width="5.44140625" customWidth="1"/>
    <col min="13314" max="13314" width="4.44140625" customWidth="1"/>
    <col min="13315" max="13315" width="8.33203125" customWidth="1"/>
    <col min="13316" max="13316" width="7.109375" customWidth="1"/>
    <col min="13317" max="13317" width="9.33203125" customWidth="1"/>
    <col min="13318" max="13318" width="7.109375" customWidth="1"/>
    <col min="13319" max="13319" width="9.33203125" customWidth="1"/>
    <col min="13320" max="13320" width="7.109375" customWidth="1"/>
    <col min="13321" max="13321" width="10.5546875" customWidth="1"/>
    <col min="13322" max="13322" width="7.88671875" customWidth="1"/>
    <col min="13323" max="13324" width="8.5546875" customWidth="1"/>
    <col min="13325" max="13325" width="7.88671875" customWidth="1"/>
    <col min="13327" max="13327" width="5.109375" customWidth="1"/>
    <col min="13328" max="13328" width="11.5546875" customWidth="1"/>
    <col min="13329" max="13329" width="9.33203125" customWidth="1"/>
    <col min="13337" max="13349" width="0" hidden="1" customWidth="1"/>
    <col min="13569" max="13569" width="5.44140625" customWidth="1"/>
    <col min="13570" max="13570" width="4.44140625" customWidth="1"/>
    <col min="13571" max="13571" width="8.33203125" customWidth="1"/>
    <col min="13572" max="13572" width="7.109375" customWidth="1"/>
    <col min="13573" max="13573" width="9.33203125" customWidth="1"/>
    <col min="13574" max="13574" width="7.109375" customWidth="1"/>
    <col min="13575" max="13575" width="9.33203125" customWidth="1"/>
    <col min="13576" max="13576" width="7.109375" customWidth="1"/>
    <col min="13577" max="13577" width="10.5546875" customWidth="1"/>
    <col min="13578" max="13578" width="7.88671875" customWidth="1"/>
    <col min="13579" max="13580" width="8.5546875" customWidth="1"/>
    <col min="13581" max="13581" width="7.88671875" customWidth="1"/>
    <col min="13583" max="13583" width="5.109375" customWidth="1"/>
    <col min="13584" max="13584" width="11.5546875" customWidth="1"/>
    <col min="13585" max="13585" width="9.33203125" customWidth="1"/>
    <col min="13593" max="13605" width="0" hidden="1" customWidth="1"/>
    <col min="13825" max="13825" width="5.44140625" customWidth="1"/>
    <col min="13826" max="13826" width="4.44140625" customWidth="1"/>
    <col min="13827" max="13827" width="8.33203125" customWidth="1"/>
    <col min="13828" max="13828" width="7.109375" customWidth="1"/>
    <col min="13829" max="13829" width="9.33203125" customWidth="1"/>
    <col min="13830" max="13830" width="7.109375" customWidth="1"/>
    <col min="13831" max="13831" width="9.33203125" customWidth="1"/>
    <col min="13832" max="13832" width="7.109375" customWidth="1"/>
    <col min="13833" max="13833" width="10.5546875" customWidth="1"/>
    <col min="13834" max="13834" width="7.88671875" customWidth="1"/>
    <col min="13835" max="13836" width="8.5546875" customWidth="1"/>
    <col min="13837" max="13837" width="7.88671875" customWidth="1"/>
    <col min="13839" max="13839" width="5.109375" customWidth="1"/>
    <col min="13840" max="13840" width="11.5546875" customWidth="1"/>
    <col min="13841" max="13841" width="9.33203125" customWidth="1"/>
    <col min="13849" max="13861" width="0" hidden="1" customWidth="1"/>
    <col min="14081" max="14081" width="5.44140625" customWidth="1"/>
    <col min="14082" max="14082" width="4.44140625" customWidth="1"/>
    <col min="14083" max="14083" width="8.33203125" customWidth="1"/>
    <col min="14084" max="14084" width="7.109375" customWidth="1"/>
    <col min="14085" max="14085" width="9.33203125" customWidth="1"/>
    <col min="14086" max="14086" width="7.109375" customWidth="1"/>
    <col min="14087" max="14087" width="9.33203125" customWidth="1"/>
    <col min="14088" max="14088" width="7.109375" customWidth="1"/>
    <col min="14089" max="14089" width="10.5546875" customWidth="1"/>
    <col min="14090" max="14090" width="7.88671875" customWidth="1"/>
    <col min="14091" max="14092" width="8.5546875" customWidth="1"/>
    <col min="14093" max="14093" width="7.88671875" customWidth="1"/>
    <col min="14095" max="14095" width="5.109375" customWidth="1"/>
    <col min="14096" max="14096" width="11.5546875" customWidth="1"/>
    <col min="14097" max="14097" width="9.33203125" customWidth="1"/>
    <col min="14105" max="14117" width="0" hidden="1" customWidth="1"/>
    <col min="14337" max="14337" width="5.44140625" customWidth="1"/>
    <col min="14338" max="14338" width="4.44140625" customWidth="1"/>
    <col min="14339" max="14339" width="8.33203125" customWidth="1"/>
    <col min="14340" max="14340" width="7.109375" customWidth="1"/>
    <col min="14341" max="14341" width="9.33203125" customWidth="1"/>
    <col min="14342" max="14342" width="7.109375" customWidth="1"/>
    <col min="14343" max="14343" width="9.33203125" customWidth="1"/>
    <col min="14344" max="14344" width="7.109375" customWidth="1"/>
    <col min="14345" max="14345" width="10.5546875" customWidth="1"/>
    <col min="14346" max="14346" width="7.88671875" customWidth="1"/>
    <col min="14347" max="14348" width="8.5546875" customWidth="1"/>
    <col min="14349" max="14349" width="7.88671875" customWidth="1"/>
    <col min="14351" max="14351" width="5.109375" customWidth="1"/>
    <col min="14352" max="14352" width="11.5546875" customWidth="1"/>
    <col min="14353" max="14353" width="9.33203125" customWidth="1"/>
    <col min="14361" max="14373" width="0" hidden="1" customWidth="1"/>
    <col min="14593" max="14593" width="5.44140625" customWidth="1"/>
    <col min="14594" max="14594" width="4.44140625" customWidth="1"/>
    <col min="14595" max="14595" width="8.33203125" customWidth="1"/>
    <col min="14596" max="14596" width="7.109375" customWidth="1"/>
    <col min="14597" max="14597" width="9.33203125" customWidth="1"/>
    <col min="14598" max="14598" width="7.109375" customWidth="1"/>
    <col min="14599" max="14599" width="9.33203125" customWidth="1"/>
    <col min="14600" max="14600" width="7.109375" customWidth="1"/>
    <col min="14601" max="14601" width="10.5546875" customWidth="1"/>
    <col min="14602" max="14602" width="7.88671875" customWidth="1"/>
    <col min="14603" max="14604" width="8.5546875" customWidth="1"/>
    <col min="14605" max="14605" width="7.88671875" customWidth="1"/>
    <col min="14607" max="14607" width="5.109375" customWidth="1"/>
    <col min="14608" max="14608" width="11.5546875" customWidth="1"/>
    <col min="14609" max="14609" width="9.33203125" customWidth="1"/>
    <col min="14617" max="14629" width="0" hidden="1" customWidth="1"/>
    <col min="14849" max="14849" width="5.44140625" customWidth="1"/>
    <col min="14850" max="14850" width="4.44140625" customWidth="1"/>
    <col min="14851" max="14851" width="8.33203125" customWidth="1"/>
    <col min="14852" max="14852" width="7.109375" customWidth="1"/>
    <col min="14853" max="14853" width="9.33203125" customWidth="1"/>
    <col min="14854" max="14854" width="7.109375" customWidth="1"/>
    <col min="14855" max="14855" width="9.33203125" customWidth="1"/>
    <col min="14856" max="14856" width="7.109375" customWidth="1"/>
    <col min="14857" max="14857" width="10.5546875" customWidth="1"/>
    <col min="14858" max="14858" width="7.88671875" customWidth="1"/>
    <col min="14859" max="14860" width="8.5546875" customWidth="1"/>
    <col min="14861" max="14861" width="7.88671875" customWidth="1"/>
    <col min="14863" max="14863" width="5.109375" customWidth="1"/>
    <col min="14864" max="14864" width="11.5546875" customWidth="1"/>
    <col min="14865" max="14865" width="9.33203125" customWidth="1"/>
    <col min="14873" max="14885" width="0" hidden="1" customWidth="1"/>
    <col min="15105" max="15105" width="5.44140625" customWidth="1"/>
    <col min="15106" max="15106" width="4.44140625" customWidth="1"/>
    <col min="15107" max="15107" width="8.33203125" customWidth="1"/>
    <col min="15108" max="15108" width="7.109375" customWidth="1"/>
    <col min="15109" max="15109" width="9.33203125" customWidth="1"/>
    <col min="15110" max="15110" width="7.109375" customWidth="1"/>
    <col min="15111" max="15111" width="9.33203125" customWidth="1"/>
    <col min="15112" max="15112" width="7.109375" customWidth="1"/>
    <col min="15113" max="15113" width="10.5546875" customWidth="1"/>
    <col min="15114" max="15114" width="7.88671875" customWidth="1"/>
    <col min="15115" max="15116" width="8.5546875" customWidth="1"/>
    <col min="15117" max="15117" width="7.88671875" customWidth="1"/>
    <col min="15119" max="15119" width="5.109375" customWidth="1"/>
    <col min="15120" max="15120" width="11.5546875" customWidth="1"/>
    <col min="15121" max="15121" width="9.33203125" customWidth="1"/>
    <col min="15129" max="15141" width="0" hidden="1" customWidth="1"/>
    <col min="15361" max="15361" width="5.44140625" customWidth="1"/>
    <col min="15362" max="15362" width="4.44140625" customWidth="1"/>
    <col min="15363" max="15363" width="8.33203125" customWidth="1"/>
    <col min="15364" max="15364" width="7.109375" customWidth="1"/>
    <col min="15365" max="15365" width="9.33203125" customWidth="1"/>
    <col min="15366" max="15366" width="7.109375" customWidth="1"/>
    <col min="15367" max="15367" width="9.33203125" customWidth="1"/>
    <col min="15368" max="15368" width="7.109375" customWidth="1"/>
    <col min="15369" max="15369" width="10.5546875" customWidth="1"/>
    <col min="15370" max="15370" width="7.88671875" customWidth="1"/>
    <col min="15371" max="15372" width="8.5546875" customWidth="1"/>
    <col min="15373" max="15373" width="7.88671875" customWidth="1"/>
    <col min="15375" max="15375" width="5.109375" customWidth="1"/>
    <col min="15376" max="15376" width="11.5546875" customWidth="1"/>
    <col min="15377" max="15377" width="9.33203125" customWidth="1"/>
    <col min="15385" max="15397" width="0" hidden="1" customWidth="1"/>
    <col min="15617" max="15617" width="5.44140625" customWidth="1"/>
    <col min="15618" max="15618" width="4.44140625" customWidth="1"/>
    <col min="15619" max="15619" width="8.33203125" customWidth="1"/>
    <col min="15620" max="15620" width="7.109375" customWidth="1"/>
    <col min="15621" max="15621" width="9.33203125" customWidth="1"/>
    <col min="15622" max="15622" width="7.109375" customWidth="1"/>
    <col min="15623" max="15623" width="9.33203125" customWidth="1"/>
    <col min="15624" max="15624" width="7.109375" customWidth="1"/>
    <col min="15625" max="15625" width="10.5546875" customWidth="1"/>
    <col min="15626" max="15626" width="7.88671875" customWidth="1"/>
    <col min="15627" max="15628" width="8.5546875" customWidth="1"/>
    <col min="15629" max="15629" width="7.88671875" customWidth="1"/>
    <col min="15631" max="15631" width="5.109375" customWidth="1"/>
    <col min="15632" max="15632" width="11.5546875" customWidth="1"/>
    <col min="15633" max="15633" width="9.33203125" customWidth="1"/>
    <col min="15641" max="15653" width="0" hidden="1" customWidth="1"/>
    <col min="15873" max="15873" width="5.44140625" customWidth="1"/>
    <col min="15874" max="15874" width="4.44140625" customWidth="1"/>
    <col min="15875" max="15875" width="8.33203125" customWidth="1"/>
    <col min="15876" max="15876" width="7.109375" customWidth="1"/>
    <col min="15877" max="15877" width="9.33203125" customWidth="1"/>
    <col min="15878" max="15878" width="7.109375" customWidth="1"/>
    <col min="15879" max="15879" width="9.33203125" customWidth="1"/>
    <col min="15880" max="15880" width="7.109375" customWidth="1"/>
    <col min="15881" max="15881" width="10.5546875" customWidth="1"/>
    <col min="15882" max="15882" width="7.88671875" customWidth="1"/>
    <col min="15883" max="15884" width="8.5546875" customWidth="1"/>
    <col min="15885" max="15885" width="7.88671875" customWidth="1"/>
    <col min="15887" max="15887" width="5.109375" customWidth="1"/>
    <col min="15888" max="15888" width="11.5546875" customWidth="1"/>
    <col min="15889" max="15889" width="9.33203125" customWidth="1"/>
    <col min="15897" max="15909" width="0" hidden="1" customWidth="1"/>
    <col min="16129" max="16129" width="5.44140625" customWidth="1"/>
    <col min="16130" max="16130" width="4.44140625" customWidth="1"/>
    <col min="16131" max="16131" width="8.33203125" customWidth="1"/>
    <col min="16132" max="16132" width="7.109375" customWidth="1"/>
    <col min="16133" max="16133" width="9.33203125" customWidth="1"/>
    <col min="16134" max="16134" width="7.109375" customWidth="1"/>
    <col min="16135" max="16135" width="9.33203125" customWidth="1"/>
    <col min="16136" max="16136" width="7.109375" customWidth="1"/>
    <col min="16137" max="16137" width="10.5546875" customWidth="1"/>
    <col min="16138" max="16138" width="7.88671875" customWidth="1"/>
    <col min="16139" max="16140" width="8.5546875" customWidth="1"/>
    <col min="16141" max="16141" width="7.88671875" customWidth="1"/>
    <col min="16143" max="16143" width="5.109375" customWidth="1"/>
    <col min="16144" max="16144" width="11.5546875" customWidth="1"/>
    <col min="16145" max="16145" width="9.33203125" customWidth="1"/>
    <col min="16153" max="16165" width="0" hidden="1" customWidth="1"/>
  </cols>
  <sheetData>
    <row r="1" spans="1:37" ht="24.6" x14ac:dyDescent="0.25">
      <c r="A1" s="322" t="str">
        <f>[1]Altalanos!$A$6</f>
        <v>Korosztályos Budapest Csapatbajnokság 2026</v>
      </c>
      <c r="B1" s="322"/>
      <c r="C1" s="322"/>
      <c r="D1" s="322"/>
      <c r="E1" s="322"/>
      <c r="F1" s="322"/>
      <c r="G1" s="2"/>
      <c r="H1" s="5" t="s">
        <v>47</v>
      </c>
      <c r="I1" s="3"/>
      <c r="J1" s="4"/>
      <c r="L1" s="6"/>
      <c r="M1" s="7"/>
      <c r="N1" s="175"/>
      <c r="O1" s="175" t="s">
        <v>0</v>
      </c>
      <c r="P1" s="175"/>
      <c r="Q1" s="173"/>
      <c r="R1" s="175"/>
      <c r="AB1" s="10" t="e">
        <f>IF(Y5=1,CONCATENATE(VLOOKUP(Y3,AA16:AH27,2)),CONCATENATE(VLOOKUP(Y3,AA2:AK13,2)))</f>
        <v>#N/A</v>
      </c>
      <c r="AC1" s="10" t="e">
        <f>IF(Y5=1,CONCATENATE(VLOOKUP(Y3,AA16:AK27,3)),CONCATENATE(VLOOKUP(Y3,AA2:AK13,3)))</f>
        <v>#N/A</v>
      </c>
      <c r="AD1" s="10" t="e">
        <f>IF(Y5=1,CONCATENATE(VLOOKUP(Y3,AA16:AK27,4)),CONCATENATE(VLOOKUP(Y3,AA2:AK13,4)))</f>
        <v>#N/A</v>
      </c>
      <c r="AE1" s="10" t="e">
        <f>IF(Y5=1,CONCATENATE(VLOOKUP(Y3,AA16:AK27,5)),CONCATENATE(VLOOKUP(Y3,AA2:AK13,5)))</f>
        <v>#N/A</v>
      </c>
      <c r="AF1" s="10" t="e">
        <f>IF(Y5=1,CONCATENATE(VLOOKUP(Y3,AA16:AK27,6)),CONCATENATE(VLOOKUP(Y3,AA2:AK13,6)))</f>
        <v>#N/A</v>
      </c>
      <c r="AG1" s="10" t="e">
        <f>IF(Y5=1,CONCATENATE(VLOOKUP(Y3,AA16:AK27,7)),CONCATENATE(VLOOKUP(Y3,AA2:AK13,7)))</f>
        <v>#N/A</v>
      </c>
      <c r="AH1" s="10" t="e">
        <f>IF(Y5=1,CONCATENATE(VLOOKUP(Y3,AA16:AK27,8)),CONCATENATE(VLOOKUP(Y3,AA2:AK13,8)))</f>
        <v>#N/A</v>
      </c>
      <c r="AI1" s="10" t="e">
        <f>IF(Y5=1,CONCATENATE(VLOOKUP(Y3,AA16:AK27,9)),CONCATENATE(VLOOKUP(Y3,AA2:AK13,9)))</f>
        <v>#N/A</v>
      </c>
      <c r="AJ1" s="10" t="e">
        <f>IF(Y5=1,CONCATENATE(VLOOKUP(Y3,AA16:AK27,10)),CONCATENATE(VLOOKUP(Y3,AA2:AK13,10)))</f>
        <v>#N/A</v>
      </c>
      <c r="AK1" s="10" t="e">
        <f>IF(Y5=1,CONCATENATE(VLOOKUP(Y3,AA16:AK27,11)),CONCATENATE(VLOOKUP(Y3,AA2:AK13,11)))</f>
        <v>#N/A</v>
      </c>
    </row>
    <row r="2" spans="1:37" x14ac:dyDescent="0.25">
      <c r="A2" s="12" t="s">
        <v>1</v>
      </c>
      <c r="B2" s="13"/>
      <c r="C2" s="13"/>
      <c r="D2" s="13"/>
      <c r="E2" s="258" t="s">
        <v>99</v>
      </c>
      <c r="F2" s="13"/>
      <c r="G2" s="14"/>
      <c r="H2" s="15"/>
      <c r="I2" s="15"/>
      <c r="J2" s="16"/>
      <c r="K2" s="6"/>
      <c r="L2" s="6"/>
      <c r="M2" s="6"/>
      <c r="N2" s="184"/>
      <c r="O2" s="183"/>
      <c r="P2" s="184"/>
      <c r="Q2" s="183"/>
      <c r="R2" s="184"/>
      <c r="Y2" s="19"/>
      <c r="Z2" s="20"/>
      <c r="AA2" s="20" t="s">
        <v>2</v>
      </c>
      <c r="AB2" s="21">
        <v>150</v>
      </c>
      <c r="AC2" s="21">
        <v>120</v>
      </c>
      <c r="AD2" s="21">
        <v>100</v>
      </c>
      <c r="AE2" s="21">
        <v>80</v>
      </c>
      <c r="AF2" s="21">
        <v>70</v>
      </c>
      <c r="AG2" s="21">
        <v>60</v>
      </c>
      <c r="AH2" s="21">
        <v>55</v>
      </c>
      <c r="AI2" s="21">
        <v>50</v>
      </c>
      <c r="AJ2" s="21">
        <v>45</v>
      </c>
      <c r="AK2" s="21">
        <v>40</v>
      </c>
    </row>
    <row r="3" spans="1:37" x14ac:dyDescent="0.25">
      <c r="A3" s="23" t="s">
        <v>3</v>
      </c>
      <c r="B3" s="23"/>
      <c r="C3" s="23"/>
      <c r="D3" s="23"/>
      <c r="E3" s="23" t="s">
        <v>4</v>
      </c>
      <c r="F3" s="23"/>
      <c r="G3" s="23"/>
      <c r="H3" s="23" t="s">
        <v>5</v>
      </c>
      <c r="I3" s="23"/>
      <c r="J3" s="24"/>
      <c r="K3" s="23"/>
      <c r="L3" s="25" t="s">
        <v>6</v>
      </c>
      <c r="M3" s="23"/>
      <c r="N3" s="259"/>
      <c r="O3" s="260"/>
      <c r="P3" s="259"/>
      <c r="Q3" s="260"/>
      <c r="R3" s="261"/>
      <c r="Y3" s="20">
        <f>IF(H4="OB","A",IF(H4="IX","W",H4))</f>
        <v>0</v>
      </c>
      <c r="Z3" s="20"/>
      <c r="AA3" s="20" t="s">
        <v>8</v>
      </c>
      <c r="AB3" s="21">
        <v>120</v>
      </c>
      <c r="AC3" s="21">
        <v>90</v>
      </c>
      <c r="AD3" s="21">
        <v>65</v>
      </c>
      <c r="AE3" s="21">
        <v>55</v>
      </c>
      <c r="AF3" s="21">
        <v>50</v>
      </c>
      <c r="AG3" s="21">
        <v>45</v>
      </c>
      <c r="AH3" s="21">
        <v>40</v>
      </c>
      <c r="AI3" s="21">
        <v>35</v>
      </c>
      <c r="AJ3" s="21">
        <v>25</v>
      </c>
      <c r="AK3" s="21">
        <v>20</v>
      </c>
    </row>
    <row r="4" spans="1:37" ht="13.8" thickBot="1" x14ac:dyDescent="0.3">
      <c r="A4" s="323" t="str">
        <f>[1]Altalanos!$A$10</f>
        <v>2026-06-20 - 2026-07-02</v>
      </c>
      <c r="B4" s="323"/>
      <c r="C4" s="323"/>
      <c r="D4" s="28"/>
      <c r="E4" s="29" t="str">
        <f>[1]Altalanos!$C$10</f>
        <v>Budapest</v>
      </c>
      <c r="F4" s="29"/>
      <c r="G4" s="29"/>
      <c r="H4" s="32"/>
      <c r="I4" s="29"/>
      <c r="J4" s="31"/>
      <c r="K4" s="32"/>
      <c r="L4" s="34" t="str">
        <f>[1]Altalanos!$E$10</f>
        <v>Kovács Annamária</v>
      </c>
      <c r="M4" s="32"/>
      <c r="N4" s="262"/>
      <c r="O4" s="263"/>
      <c r="P4" s="264" t="s">
        <v>54</v>
      </c>
      <c r="Q4" s="21" t="s">
        <v>55</v>
      </c>
      <c r="R4" s="21" t="s">
        <v>56</v>
      </c>
      <c r="S4" s="265"/>
      <c r="Y4" s="20"/>
      <c r="Z4" s="20"/>
      <c r="AA4" s="20" t="s">
        <v>18</v>
      </c>
      <c r="AB4" s="21">
        <v>90</v>
      </c>
      <c r="AC4" s="21">
        <v>60</v>
      </c>
      <c r="AD4" s="21">
        <v>45</v>
      </c>
      <c r="AE4" s="21">
        <v>34</v>
      </c>
      <c r="AF4" s="21">
        <v>27</v>
      </c>
      <c r="AG4" s="21">
        <v>22</v>
      </c>
      <c r="AH4" s="21">
        <v>18</v>
      </c>
      <c r="AI4" s="21">
        <v>15</v>
      </c>
      <c r="AJ4" s="21">
        <v>12</v>
      </c>
      <c r="AK4" s="21">
        <v>9</v>
      </c>
    </row>
    <row r="5" spans="1:37" x14ac:dyDescent="0.25">
      <c r="A5" s="266"/>
      <c r="B5" s="266" t="s">
        <v>57</v>
      </c>
      <c r="C5" s="267" t="s">
        <v>58</v>
      </c>
      <c r="D5" s="266" t="s">
        <v>10</v>
      </c>
      <c r="E5" s="266" t="s">
        <v>59</v>
      </c>
      <c r="F5" s="266"/>
      <c r="G5" s="266" t="s">
        <v>60</v>
      </c>
      <c r="H5" s="266"/>
      <c r="I5" s="266" t="s">
        <v>14</v>
      </c>
      <c r="J5" s="266"/>
      <c r="K5" s="268" t="s">
        <v>61</v>
      </c>
      <c r="L5" s="268" t="s">
        <v>62</v>
      </c>
      <c r="M5" s="268" t="s">
        <v>63</v>
      </c>
      <c r="P5" s="269" t="s">
        <v>64</v>
      </c>
      <c r="Q5" s="270" t="s">
        <v>65</v>
      </c>
      <c r="R5" s="270" t="s">
        <v>66</v>
      </c>
      <c r="S5" s="265"/>
      <c r="Y5" s="20">
        <f>IF(OR([1]Altalanos!$A$8="F1",[1]Altalanos!$A$8="F2",[1]Altalanos!$A$8="N1",[1]Altalanos!$A$8="N2"),1,2)</f>
        <v>2</v>
      </c>
      <c r="Z5" s="20"/>
      <c r="AA5" s="20" t="s">
        <v>19</v>
      </c>
      <c r="AB5" s="21">
        <v>60</v>
      </c>
      <c r="AC5" s="21">
        <v>40</v>
      </c>
      <c r="AD5" s="21">
        <v>30</v>
      </c>
      <c r="AE5" s="21">
        <v>20</v>
      </c>
      <c r="AF5" s="21">
        <v>18</v>
      </c>
      <c r="AG5" s="21">
        <v>15</v>
      </c>
      <c r="AH5" s="21">
        <v>12</v>
      </c>
      <c r="AI5" s="21">
        <v>10</v>
      </c>
      <c r="AJ5" s="21">
        <v>8</v>
      </c>
      <c r="AK5" s="21">
        <v>6</v>
      </c>
    </row>
    <row r="6" spans="1:37" x14ac:dyDescent="0.25">
      <c r="A6" s="171"/>
      <c r="B6" s="171"/>
      <c r="C6" s="22"/>
      <c r="D6" s="171"/>
      <c r="E6" s="171"/>
      <c r="F6" s="171"/>
      <c r="G6" s="171"/>
      <c r="H6" s="171"/>
      <c r="I6" s="171"/>
      <c r="J6" s="171"/>
      <c r="K6" s="171"/>
      <c r="L6" s="171"/>
      <c r="M6" s="171"/>
      <c r="P6" s="271" t="s">
        <v>67</v>
      </c>
      <c r="Q6" s="272" t="s">
        <v>68</v>
      </c>
      <c r="R6" s="272" t="s">
        <v>69</v>
      </c>
      <c r="S6" s="265"/>
      <c r="Y6" s="20"/>
      <c r="Z6" s="20"/>
      <c r="AA6" s="20" t="s">
        <v>20</v>
      </c>
      <c r="AB6" s="21">
        <v>40</v>
      </c>
      <c r="AC6" s="21">
        <v>25</v>
      </c>
      <c r="AD6" s="21">
        <v>18</v>
      </c>
      <c r="AE6" s="21">
        <v>13</v>
      </c>
      <c r="AF6" s="21">
        <v>10</v>
      </c>
      <c r="AG6" s="21">
        <v>8</v>
      </c>
      <c r="AH6" s="21">
        <v>6</v>
      </c>
      <c r="AI6" s="21">
        <v>5</v>
      </c>
      <c r="AJ6" s="21">
        <v>4</v>
      </c>
      <c r="AK6" s="21">
        <v>3</v>
      </c>
    </row>
    <row r="7" spans="1:37" x14ac:dyDescent="0.25">
      <c r="A7" s="273" t="s">
        <v>2</v>
      </c>
      <c r="B7" s="274">
        <v>1</v>
      </c>
      <c r="C7" s="275">
        <f>IF($B7="","",VLOOKUP($B7,[1]L12_Lista!$A$7:$O$22,5))</f>
        <v>0</v>
      </c>
      <c r="D7" s="275">
        <f>IF($B7="","",VLOOKUP($B7,[1]L12_Lista!$A$7:$O$22,15))</f>
        <v>0</v>
      </c>
      <c r="E7" s="325" t="s">
        <v>81</v>
      </c>
      <c r="F7" s="321"/>
      <c r="G7" s="321">
        <f>IF($B7="","",VLOOKUP($B7,[1]L12_Lista!$A$7:$O$22,3))</f>
        <v>0</v>
      </c>
      <c r="H7" s="321"/>
      <c r="I7" s="276">
        <f>IF($B7="","",VLOOKUP($B7,[1]L12_Lista!$A$7:$O$22,4))</f>
        <v>0</v>
      </c>
      <c r="J7" s="171"/>
      <c r="K7" s="277" t="s">
        <v>110</v>
      </c>
      <c r="L7" s="278"/>
      <c r="M7" s="279"/>
      <c r="P7" s="264" t="s">
        <v>70</v>
      </c>
      <c r="Q7" s="21" t="s">
        <v>71</v>
      </c>
      <c r="R7" s="21" t="s">
        <v>72</v>
      </c>
      <c r="Y7" s="20"/>
      <c r="Z7" s="20"/>
      <c r="AA7" s="20" t="s">
        <v>22</v>
      </c>
      <c r="AB7" s="21">
        <v>25</v>
      </c>
      <c r="AC7" s="21">
        <v>15</v>
      </c>
      <c r="AD7" s="21">
        <v>13</v>
      </c>
      <c r="AE7" s="21">
        <v>8</v>
      </c>
      <c r="AF7" s="21">
        <v>6</v>
      </c>
      <c r="AG7" s="21">
        <v>4</v>
      </c>
      <c r="AH7" s="21">
        <v>3</v>
      </c>
      <c r="AI7" s="21">
        <v>2</v>
      </c>
      <c r="AJ7" s="21">
        <v>1</v>
      </c>
      <c r="AK7" s="21">
        <v>0</v>
      </c>
    </row>
    <row r="8" spans="1:37" x14ac:dyDescent="0.25">
      <c r="A8" s="273"/>
      <c r="B8" s="280"/>
      <c r="C8" s="281"/>
      <c r="D8" s="281"/>
      <c r="E8" s="281"/>
      <c r="F8" s="281"/>
      <c r="G8" s="281"/>
      <c r="H8" s="281"/>
      <c r="I8" s="281"/>
      <c r="J8" s="171"/>
      <c r="K8" s="273"/>
      <c r="L8" s="273"/>
      <c r="M8" s="282"/>
      <c r="P8" s="269" t="s">
        <v>73</v>
      </c>
      <c r="Q8" s="270" t="s">
        <v>74</v>
      </c>
      <c r="R8" s="270" t="s">
        <v>75</v>
      </c>
      <c r="Y8" s="20"/>
      <c r="Z8" s="20"/>
      <c r="AA8" s="20" t="s">
        <v>24</v>
      </c>
      <c r="AB8" s="21">
        <v>15</v>
      </c>
      <c r="AC8" s="21">
        <v>10</v>
      </c>
      <c r="AD8" s="21">
        <v>7</v>
      </c>
      <c r="AE8" s="21">
        <v>5</v>
      </c>
      <c r="AF8" s="21">
        <v>4</v>
      </c>
      <c r="AG8" s="21">
        <v>3</v>
      </c>
      <c r="AH8" s="21">
        <v>2</v>
      </c>
      <c r="AI8" s="21">
        <v>1</v>
      </c>
      <c r="AJ8" s="21">
        <v>0</v>
      </c>
      <c r="AK8" s="21">
        <v>0</v>
      </c>
    </row>
    <row r="9" spans="1:37" x14ac:dyDescent="0.25">
      <c r="A9" s="273" t="s">
        <v>7</v>
      </c>
      <c r="B9" s="274">
        <v>2</v>
      </c>
      <c r="C9" s="275">
        <f>IF($B9="","",VLOOKUP($B9,[1]L12_Lista!$A$7:$O$22,5))</f>
        <v>0</v>
      </c>
      <c r="D9" s="275">
        <f>IF($B9="","",VLOOKUP($B9,[1]L12_Lista!$A$7:$O$22,15))</f>
        <v>0</v>
      </c>
      <c r="E9" s="321" t="str">
        <f>UPPER(IF($B9="","",VLOOKUP($B9,[1]L12_Lista!$A$7:$O$22,2)))</f>
        <v xml:space="preserve">VASAS SC </v>
      </c>
      <c r="F9" s="321"/>
      <c r="G9" s="321">
        <f>IF($B9="","",VLOOKUP($B9,[1]L12_Lista!$A$7:$O$22,3))</f>
        <v>0</v>
      </c>
      <c r="H9" s="321"/>
      <c r="I9" s="276">
        <f>IF($B9="","",VLOOKUP($B9,[1]L12_Lista!$A$7:$O$22,4))</f>
        <v>0</v>
      </c>
      <c r="J9" s="171"/>
      <c r="K9" s="277" t="s">
        <v>23</v>
      </c>
      <c r="L9" s="278"/>
      <c r="M9" s="279"/>
      <c r="Y9" s="20"/>
      <c r="Z9" s="20"/>
      <c r="AA9" s="20" t="s">
        <v>25</v>
      </c>
      <c r="AB9" s="21">
        <v>10</v>
      </c>
      <c r="AC9" s="21">
        <v>6</v>
      </c>
      <c r="AD9" s="21">
        <v>4</v>
      </c>
      <c r="AE9" s="21">
        <v>2</v>
      </c>
      <c r="AF9" s="21">
        <v>1</v>
      </c>
      <c r="AG9" s="21">
        <v>0</v>
      </c>
      <c r="AH9" s="21">
        <v>0</v>
      </c>
      <c r="AI9" s="21">
        <v>0</v>
      </c>
      <c r="AJ9" s="21">
        <v>0</v>
      </c>
      <c r="AK9" s="21">
        <v>0</v>
      </c>
    </row>
    <row r="10" spans="1:37" x14ac:dyDescent="0.25">
      <c r="A10" s="273"/>
      <c r="B10" s="280"/>
      <c r="C10" s="281"/>
      <c r="D10" s="281"/>
      <c r="E10" s="281"/>
      <c r="F10" s="281"/>
      <c r="G10" s="281"/>
      <c r="H10" s="281"/>
      <c r="I10" s="281"/>
      <c r="J10" s="171"/>
      <c r="K10" s="273"/>
      <c r="L10" s="273"/>
      <c r="M10" s="282"/>
      <c r="Y10" s="20"/>
      <c r="Z10" s="20"/>
      <c r="AA10" s="20" t="s">
        <v>26</v>
      </c>
      <c r="AB10" s="21">
        <v>6</v>
      </c>
      <c r="AC10" s="21">
        <v>3</v>
      </c>
      <c r="AD10" s="21">
        <v>2</v>
      </c>
      <c r="AE10" s="21">
        <v>1</v>
      </c>
      <c r="AF10" s="21">
        <v>0</v>
      </c>
      <c r="AG10" s="21">
        <v>0</v>
      </c>
      <c r="AH10" s="21">
        <v>0</v>
      </c>
      <c r="AI10" s="21">
        <v>0</v>
      </c>
      <c r="AJ10" s="21">
        <v>0</v>
      </c>
      <c r="AK10" s="21">
        <v>0</v>
      </c>
    </row>
    <row r="11" spans="1:37" x14ac:dyDescent="0.25">
      <c r="A11" s="273" t="s">
        <v>76</v>
      </c>
      <c r="B11" s="274">
        <v>3</v>
      </c>
      <c r="C11" s="275">
        <f>IF($B11="","",VLOOKUP($B11,[1]L12_Lista!$A$7:$O$22,5))</f>
        <v>0</v>
      </c>
      <c r="D11" s="275">
        <f>IF($B11="","",VLOOKUP($B11,[1]L12_Lista!$A$7:$O$22,15))</f>
        <v>0</v>
      </c>
      <c r="E11" s="325" t="s">
        <v>82</v>
      </c>
      <c r="F11" s="321"/>
      <c r="G11" s="321">
        <f>IF($B11="","",VLOOKUP($B11,[1]L12_Lista!$A$7:$O$22,3))</f>
        <v>0</v>
      </c>
      <c r="H11" s="321"/>
      <c r="I11" s="276">
        <f>IF($B11="","",VLOOKUP($B11,[1]L12_Lista!$A$7:$O$22,4))</f>
        <v>0</v>
      </c>
      <c r="J11" s="171"/>
      <c r="K11" s="277" t="s">
        <v>111</v>
      </c>
      <c r="L11" s="278"/>
      <c r="M11" s="279"/>
      <c r="Y11" s="20"/>
      <c r="Z11" s="20"/>
      <c r="AA11" s="20" t="s">
        <v>27</v>
      </c>
      <c r="AB11" s="21">
        <v>3</v>
      </c>
      <c r="AC11" s="21">
        <v>2</v>
      </c>
      <c r="AD11" s="21">
        <v>1</v>
      </c>
      <c r="AE11" s="21">
        <v>0</v>
      </c>
      <c r="AF11" s="21">
        <v>0</v>
      </c>
      <c r="AG11" s="21">
        <v>0</v>
      </c>
      <c r="AH11" s="21">
        <v>0</v>
      </c>
      <c r="AI11" s="21">
        <v>0</v>
      </c>
      <c r="AJ11" s="21">
        <v>0</v>
      </c>
      <c r="AK11" s="21">
        <v>0</v>
      </c>
    </row>
    <row r="12" spans="1:37" x14ac:dyDescent="0.25">
      <c r="A12" s="273"/>
      <c r="B12" s="280"/>
      <c r="C12" s="281"/>
      <c r="D12" s="281"/>
      <c r="E12" s="281"/>
      <c r="F12" s="281"/>
      <c r="G12" s="281"/>
      <c r="H12" s="281"/>
      <c r="I12" s="281"/>
      <c r="J12" s="171"/>
      <c r="K12" s="22"/>
      <c r="L12" s="22"/>
      <c r="M12" s="282"/>
      <c r="Y12" s="20"/>
      <c r="Z12" s="20"/>
      <c r="AA12" s="20" t="s">
        <v>23</v>
      </c>
      <c r="AB12" s="283">
        <v>0</v>
      </c>
      <c r="AC12" s="283">
        <v>0</v>
      </c>
      <c r="AD12" s="283">
        <v>0</v>
      </c>
      <c r="AE12" s="283">
        <v>0</v>
      </c>
      <c r="AF12" s="283">
        <v>0</v>
      </c>
      <c r="AG12" s="283">
        <v>0</v>
      </c>
      <c r="AH12" s="283">
        <v>0</v>
      </c>
      <c r="AI12" s="283">
        <v>0</v>
      </c>
      <c r="AJ12" s="283">
        <v>0</v>
      </c>
      <c r="AK12" s="283">
        <v>0</v>
      </c>
    </row>
    <row r="13" spans="1:37" x14ac:dyDescent="0.25">
      <c r="A13" s="273" t="s">
        <v>77</v>
      </c>
      <c r="B13" s="274">
        <v>5</v>
      </c>
      <c r="C13" s="275">
        <f>IF($B13="","",VLOOKUP($B13,[1]L12_Lista!$A$7:$O$22,5))</f>
        <v>0</v>
      </c>
      <c r="D13" s="275">
        <f>IF($B13="","",VLOOKUP($B13,[1]L12_Lista!$A$7:$O$22,15))</f>
        <v>0</v>
      </c>
      <c r="E13" s="325" t="s">
        <v>85</v>
      </c>
      <c r="F13" s="321"/>
      <c r="G13" s="321">
        <f>IF($B13="","",VLOOKUP($B13,[1]L12_Lista!$A$7:$O$22,3))</f>
        <v>0</v>
      </c>
      <c r="H13" s="321"/>
      <c r="I13" s="276">
        <f>IF($B13="","",VLOOKUP($B13,[1]L12_Lista!$A$7:$O$22,4))</f>
        <v>0</v>
      </c>
      <c r="J13" s="171"/>
      <c r="K13" s="277" t="s">
        <v>117</v>
      </c>
      <c r="L13" s="278"/>
      <c r="M13" s="279"/>
      <c r="Y13" s="20"/>
      <c r="Z13" s="20"/>
      <c r="AA13" s="20" t="s">
        <v>28</v>
      </c>
      <c r="AB13" s="283">
        <v>0</v>
      </c>
      <c r="AC13" s="283">
        <v>0</v>
      </c>
      <c r="AD13" s="283">
        <v>0</v>
      </c>
      <c r="AE13" s="283">
        <v>0</v>
      </c>
      <c r="AF13" s="283">
        <v>0</v>
      </c>
      <c r="AG13" s="283">
        <v>0</v>
      </c>
      <c r="AH13" s="283">
        <v>0</v>
      </c>
      <c r="AI13" s="283">
        <v>0</v>
      </c>
      <c r="AJ13" s="283">
        <v>0</v>
      </c>
      <c r="AK13" s="283">
        <v>0</v>
      </c>
    </row>
    <row r="14" spans="1:37" x14ac:dyDescent="0.25">
      <c r="A14" s="273"/>
      <c r="B14" s="280"/>
      <c r="C14" s="281"/>
      <c r="D14" s="281"/>
      <c r="E14" s="281"/>
      <c r="F14" s="281"/>
      <c r="G14" s="281"/>
      <c r="H14" s="281"/>
      <c r="I14" s="281"/>
      <c r="J14" s="171"/>
      <c r="K14" s="273"/>
      <c r="L14" s="273"/>
      <c r="M14" s="282"/>
      <c r="Y14" s="20"/>
      <c r="Z14" s="20"/>
      <c r="AA14" s="20"/>
      <c r="AB14" s="20"/>
      <c r="AC14" s="20"/>
      <c r="AD14" s="20"/>
      <c r="AE14" s="20"/>
      <c r="AF14" s="20"/>
      <c r="AG14" s="20"/>
      <c r="AH14" s="20"/>
      <c r="AI14" s="20"/>
      <c r="AJ14" s="20"/>
      <c r="AK14" s="20"/>
    </row>
    <row r="15" spans="1:37" x14ac:dyDescent="0.25">
      <c r="A15" s="273" t="s">
        <v>78</v>
      </c>
      <c r="B15" s="274">
        <v>4</v>
      </c>
      <c r="C15" s="275">
        <f>IF($B15="","",VLOOKUP($B15,[1]L12_Lista!$A$7:$O$22,5))</f>
        <v>0</v>
      </c>
      <c r="D15" s="275">
        <f>IF($B15="","",VLOOKUP($B15,[1]L12_Lista!$A$7:$O$22,15))</f>
        <v>0</v>
      </c>
      <c r="E15" s="325" t="s">
        <v>86</v>
      </c>
      <c r="F15" s="321"/>
      <c r="G15" s="321">
        <f>IF($B15="","",VLOOKUP($B15,[1]L12_Lista!$A$7:$O$22,3))</f>
        <v>0</v>
      </c>
      <c r="H15" s="321"/>
      <c r="I15" s="276">
        <f>IF($B15="","",VLOOKUP($B15,[1]L12_Lista!$A$7:$O$22,4))</f>
        <v>0</v>
      </c>
      <c r="J15" s="171"/>
      <c r="K15" s="277" t="s">
        <v>112</v>
      </c>
      <c r="L15" s="278"/>
      <c r="M15" s="279"/>
      <c r="N15" s="311"/>
      <c r="Y15" s="20"/>
      <c r="Z15" s="20"/>
      <c r="AA15" s="20"/>
      <c r="AB15" s="20"/>
      <c r="AC15" s="20"/>
      <c r="AD15" s="20"/>
      <c r="AE15" s="20"/>
      <c r="AF15" s="20"/>
      <c r="AG15" s="20"/>
      <c r="AH15" s="20"/>
      <c r="AI15" s="20"/>
      <c r="AJ15" s="20"/>
      <c r="AK15" s="20"/>
    </row>
    <row r="16" spans="1:37" x14ac:dyDescent="0.25">
      <c r="A16" s="171"/>
      <c r="B16" s="171"/>
      <c r="C16" s="171"/>
      <c r="D16" s="171"/>
      <c r="E16" s="171"/>
      <c r="F16" s="171"/>
      <c r="G16" s="171"/>
      <c r="H16" s="171"/>
      <c r="I16" s="171"/>
      <c r="J16" s="171"/>
      <c r="K16" s="171"/>
      <c r="L16" s="171"/>
      <c r="M16" s="171"/>
      <c r="Y16" s="20"/>
      <c r="Z16" s="20"/>
      <c r="AA16" s="20" t="s">
        <v>2</v>
      </c>
      <c r="AB16" s="20">
        <v>300</v>
      </c>
      <c r="AC16" s="20">
        <v>250</v>
      </c>
      <c r="AD16" s="20">
        <v>220</v>
      </c>
      <c r="AE16" s="20">
        <v>180</v>
      </c>
      <c r="AF16" s="20">
        <v>160</v>
      </c>
      <c r="AG16" s="20">
        <v>150</v>
      </c>
      <c r="AH16" s="20">
        <v>140</v>
      </c>
      <c r="AI16" s="20">
        <v>130</v>
      </c>
      <c r="AJ16" s="20">
        <v>120</v>
      </c>
      <c r="AK16" s="20">
        <v>110</v>
      </c>
    </row>
    <row r="17" spans="1:37" x14ac:dyDescent="0.25">
      <c r="A17" s="171"/>
      <c r="B17" s="171"/>
      <c r="C17" s="171"/>
      <c r="D17" s="171"/>
      <c r="E17" s="171"/>
      <c r="F17" s="171"/>
      <c r="G17" s="171"/>
      <c r="H17" s="171"/>
      <c r="I17" s="171"/>
      <c r="J17" s="171"/>
      <c r="K17" s="171"/>
      <c r="L17" s="171"/>
      <c r="M17" s="171"/>
      <c r="Y17" s="20"/>
      <c r="Z17" s="20"/>
      <c r="AA17" s="20" t="s">
        <v>8</v>
      </c>
      <c r="AB17" s="20">
        <v>250</v>
      </c>
      <c r="AC17" s="20">
        <v>200</v>
      </c>
      <c r="AD17" s="20">
        <v>160</v>
      </c>
      <c r="AE17" s="20">
        <v>140</v>
      </c>
      <c r="AF17" s="20">
        <v>120</v>
      </c>
      <c r="AG17" s="20">
        <v>110</v>
      </c>
      <c r="AH17" s="20">
        <v>100</v>
      </c>
      <c r="AI17" s="20">
        <v>90</v>
      </c>
      <c r="AJ17" s="20">
        <v>80</v>
      </c>
      <c r="AK17" s="20">
        <v>70</v>
      </c>
    </row>
    <row r="18" spans="1:37" ht="18.75" customHeight="1" x14ac:dyDescent="0.25">
      <c r="A18" s="171"/>
      <c r="B18" s="319"/>
      <c r="C18" s="319"/>
      <c r="D18" s="320" t="str">
        <f>E7</f>
        <v>Tenisz Műhely</v>
      </c>
      <c r="E18" s="320"/>
      <c r="F18" s="320" t="str">
        <f>E9</f>
        <v xml:space="preserve">VASAS SC </v>
      </c>
      <c r="G18" s="320"/>
      <c r="H18" s="320" t="str">
        <f>E11</f>
        <v>Budapesti Honvéd SE</v>
      </c>
      <c r="I18" s="320"/>
      <c r="J18" s="320" t="str">
        <f>E13</f>
        <v>HTF CSO-KO</v>
      </c>
      <c r="K18" s="320"/>
      <c r="L18" s="320" t="str">
        <f>E15</f>
        <v>MTK Budapest</v>
      </c>
      <c r="M18" s="320"/>
      <c r="Y18" s="20"/>
      <c r="Z18" s="20"/>
      <c r="AA18" s="20" t="s">
        <v>18</v>
      </c>
      <c r="AB18" s="20">
        <v>200</v>
      </c>
      <c r="AC18" s="20">
        <v>150</v>
      </c>
      <c r="AD18" s="20">
        <v>130</v>
      </c>
      <c r="AE18" s="20">
        <v>110</v>
      </c>
      <c r="AF18" s="20">
        <v>95</v>
      </c>
      <c r="AG18" s="20">
        <v>80</v>
      </c>
      <c r="AH18" s="20">
        <v>70</v>
      </c>
      <c r="AI18" s="20">
        <v>60</v>
      </c>
      <c r="AJ18" s="20">
        <v>55</v>
      </c>
      <c r="AK18" s="20">
        <v>50</v>
      </c>
    </row>
    <row r="19" spans="1:37" ht="18.75" customHeight="1" x14ac:dyDescent="0.25">
      <c r="A19" s="284" t="s">
        <v>2</v>
      </c>
      <c r="B19" s="315" t="str">
        <f>E7</f>
        <v>Tenisz Műhely</v>
      </c>
      <c r="C19" s="315"/>
      <c r="D19" s="326"/>
      <c r="E19" s="326"/>
      <c r="F19" s="327" t="s">
        <v>101</v>
      </c>
      <c r="G19" s="327"/>
      <c r="H19" s="327" t="s">
        <v>100</v>
      </c>
      <c r="I19" s="327"/>
      <c r="J19" s="320" t="s">
        <v>106</v>
      </c>
      <c r="K19" s="320"/>
      <c r="L19" s="317" t="s">
        <v>103</v>
      </c>
      <c r="M19" s="317"/>
      <c r="Y19" s="20"/>
      <c r="Z19" s="20"/>
      <c r="AA19" s="20" t="s">
        <v>19</v>
      </c>
      <c r="AB19" s="20">
        <v>150</v>
      </c>
      <c r="AC19" s="20">
        <v>120</v>
      </c>
      <c r="AD19" s="20">
        <v>100</v>
      </c>
      <c r="AE19" s="20">
        <v>80</v>
      </c>
      <c r="AF19" s="20">
        <v>70</v>
      </c>
      <c r="AG19" s="20">
        <v>60</v>
      </c>
      <c r="AH19" s="20">
        <v>55</v>
      </c>
      <c r="AI19" s="20">
        <v>50</v>
      </c>
      <c r="AJ19" s="20">
        <v>45</v>
      </c>
      <c r="AK19" s="20">
        <v>40</v>
      </c>
    </row>
    <row r="20" spans="1:37" ht="18.75" customHeight="1" x14ac:dyDescent="0.25">
      <c r="A20" s="284" t="s">
        <v>7</v>
      </c>
      <c r="B20" s="315" t="str">
        <f>E9</f>
        <v xml:space="preserve">VASAS SC </v>
      </c>
      <c r="C20" s="315"/>
      <c r="D20" s="327" t="s">
        <v>100</v>
      </c>
      <c r="E20" s="327"/>
      <c r="F20" s="326"/>
      <c r="G20" s="326"/>
      <c r="H20" s="327" t="s">
        <v>100</v>
      </c>
      <c r="I20" s="327"/>
      <c r="J20" s="327" t="s">
        <v>100</v>
      </c>
      <c r="K20" s="327"/>
      <c r="L20" s="320" t="s">
        <v>100</v>
      </c>
      <c r="M20" s="320"/>
      <c r="Y20" s="20"/>
      <c r="Z20" s="20"/>
      <c r="AA20" s="20" t="s">
        <v>20</v>
      </c>
      <c r="AB20" s="20">
        <v>120</v>
      </c>
      <c r="AC20" s="20">
        <v>90</v>
      </c>
      <c r="AD20" s="20">
        <v>65</v>
      </c>
      <c r="AE20" s="20">
        <v>55</v>
      </c>
      <c r="AF20" s="20">
        <v>50</v>
      </c>
      <c r="AG20" s="20">
        <v>45</v>
      </c>
      <c r="AH20" s="20">
        <v>40</v>
      </c>
      <c r="AI20" s="20">
        <v>35</v>
      </c>
      <c r="AJ20" s="20">
        <v>25</v>
      </c>
      <c r="AK20" s="20">
        <v>20</v>
      </c>
    </row>
    <row r="21" spans="1:37" ht="18.75" customHeight="1" x14ac:dyDescent="0.25">
      <c r="A21" s="284" t="s">
        <v>76</v>
      </c>
      <c r="B21" s="315" t="str">
        <f>E11</f>
        <v>Budapesti Honvéd SE</v>
      </c>
      <c r="C21" s="315"/>
      <c r="D21" s="327" t="s">
        <v>101</v>
      </c>
      <c r="E21" s="327"/>
      <c r="F21" s="327" t="s">
        <v>101</v>
      </c>
      <c r="G21" s="327"/>
      <c r="H21" s="326"/>
      <c r="I21" s="326"/>
      <c r="J21" s="327" t="s">
        <v>88</v>
      </c>
      <c r="K21" s="327"/>
      <c r="L21" s="327" t="s">
        <v>108</v>
      </c>
      <c r="M21" s="327"/>
      <c r="Y21" s="20"/>
      <c r="Z21" s="20"/>
      <c r="AA21" s="20" t="s">
        <v>22</v>
      </c>
      <c r="AB21" s="20">
        <v>90</v>
      </c>
      <c r="AC21" s="20">
        <v>60</v>
      </c>
      <c r="AD21" s="20">
        <v>45</v>
      </c>
      <c r="AE21" s="20">
        <v>34</v>
      </c>
      <c r="AF21" s="20">
        <v>27</v>
      </c>
      <c r="AG21" s="20">
        <v>22</v>
      </c>
      <c r="AH21" s="20">
        <v>18</v>
      </c>
      <c r="AI21" s="20">
        <v>15</v>
      </c>
      <c r="AJ21" s="20">
        <v>12</v>
      </c>
      <c r="AK21" s="20">
        <v>9</v>
      </c>
    </row>
    <row r="22" spans="1:37" ht="18.75" customHeight="1" x14ac:dyDescent="0.25">
      <c r="A22" s="284" t="s">
        <v>77</v>
      </c>
      <c r="B22" s="315" t="str">
        <f>E13</f>
        <v>HTF CSO-KO</v>
      </c>
      <c r="C22" s="315"/>
      <c r="D22" s="327" t="s">
        <v>107</v>
      </c>
      <c r="E22" s="327"/>
      <c r="F22" s="327" t="s">
        <v>101</v>
      </c>
      <c r="G22" s="327"/>
      <c r="H22" s="320" t="s">
        <v>102</v>
      </c>
      <c r="I22" s="320"/>
      <c r="J22" s="326"/>
      <c r="K22" s="326"/>
      <c r="L22" s="327" t="s">
        <v>107</v>
      </c>
      <c r="M22" s="327"/>
      <c r="Y22" s="20"/>
      <c r="Z22" s="20"/>
      <c r="AA22" s="20" t="s">
        <v>24</v>
      </c>
      <c r="AB22" s="20">
        <v>60</v>
      </c>
      <c r="AC22" s="20">
        <v>40</v>
      </c>
      <c r="AD22" s="20">
        <v>30</v>
      </c>
      <c r="AE22" s="20">
        <v>20</v>
      </c>
      <c r="AF22" s="20">
        <v>18</v>
      </c>
      <c r="AG22" s="20">
        <v>15</v>
      </c>
      <c r="AH22" s="20">
        <v>12</v>
      </c>
      <c r="AI22" s="20">
        <v>10</v>
      </c>
      <c r="AJ22" s="20">
        <v>8</v>
      </c>
      <c r="AK22" s="20">
        <v>6</v>
      </c>
    </row>
    <row r="23" spans="1:37" ht="18.75" customHeight="1" x14ac:dyDescent="0.25">
      <c r="A23" s="284" t="s">
        <v>78</v>
      </c>
      <c r="B23" s="315" t="str">
        <f>E15</f>
        <v>MTK Budapest</v>
      </c>
      <c r="C23" s="315"/>
      <c r="D23" s="316" t="s">
        <v>104</v>
      </c>
      <c r="E23" s="316"/>
      <c r="F23" s="327" t="s">
        <v>101</v>
      </c>
      <c r="G23" s="327"/>
      <c r="H23" s="320" t="s">
        <v>109</v>
      </c>
      <c r="I23" s="320"/>
      <c r="J23" s="320" t="s">
        <v>106</v>
      </c>
      <c r="K23" s="320"/>
      <c r="L23" s="326"/>
      <c r="M23" s="326"/>
      <c r="Y23" s="20"/>
      <c r="Z23" s="20"/>
      <c r="AA23" s="20" t="s">
        <v>25</v>
      </c>
      <c r="AB23" s="20">
        <v>40</v>
      </c>
      <c r="AC23" s="20">
        <v>25</v>
      </c>
      <c r="AD23" s="20">
        <v>18</v>
      </c>
      <c r="AE23" s="20">
        <v>13</v>
      </c>
      <c r="AF23" s="20">
        <v>8</v>
      </c>
      <c r="AG23" s="20">
        <v>7</v>
      </c>
      <c r="AH23" s="20">
        <v>6</v>
      </c>
      <c r="AI23" s="20">
        <v>5</v>
      </c>
      <c r="AJ23" s="20">
        <v>4</v>
      </c>
      <c r="AK23" s="20">
        <v>3</v>
      </c>
    </row>
    <row r="24" spans="1:37" x14ac:dyDescent="0.25">
      <c r="A24" s="171"/>
      <c r="B24" s="171"/>
      <c r="C24" s="171"/>
      <c r="D24" s="171"/>
      <c r="E24" s="171"/>
      <c r="F24" s="171"/>
      <c r="G24" s="171"/>
      <c r="H24" s="171"/>
      <c r="I24" s="171"/>
      <c r="J24" s="171"/>
      <c r="K24" s="171"/>
      <c r="L24" s="171"/>
      <c r="M24" s="171"/>
      <c r="Y24" s="20"/>
      <c r="Z24" s="20"/>
      <c r="AA24" s="20" t="s">
        <v>26</v>
      </c>
      <c r="AB24" s="20">
        <v>25</v>
      </c>
      <c r="AC24" s="20">
        <v>15</v>
      </c>
      <c r="AD24" s="20">
        <v>13</v>
      </c>
      <c r="AE24" s="20">
        <v>7</v>
      </c>
      <c r="AF24" s="20">
        <v>6</v>
      </c>
      <c r="AG24" s="20">
        <v>5</v>
      </c>
      <c r="AH24" s="20">
        <v>4</v>
      </c>
      <c r="AI24" s="20">
        <v>3</v>
      </c>
      <c r="AJ24" s="20">
        <v>2</v>
      </c>
      <c r="AK24" s="20">
        <v>1</v>
      </c>
    </row>
    <row r="25" spans="1:37" x14ac:dyDescent="0.25">
      <c r="A25" s="171"/>
      <c r="B25" s="171"/>
      <c r="C25" s="171"/>
      <c r="D25" s="171"/>
      <c r="E25" s="171"/>
      <c r="F25" s="171"/>
      <c r="G25" s="171"/>
      <c r="H25" s="171"/>
      <c r="I25" s="171"/>
      <c r="J25" s="171"/>
      <c r="K25" s="171"/>
      <c r="L25" s="171"/>
      <c r="M25" s="171"/>
      <c r="Y25" s="20"/>
      <c r="Z25" s="20"/>
      <c r="AA25" s="20" t="s">
        <v>27</v>
      </c>
      <c r="AB25" s="20">
        <v>15</v>
      </c>
      <c r="AC25" s="20">
        <v>10</v>
      </c>
      <c r="AD25" s="20">
        <v>8</v>
      </c>
      <c r="AE25" s="20">
        <v>4</v>
      </c>
      <c r="AF25" s="20">
        <v>3</v>
      </c>
      <c r="AG25" s="20">
        <v>2</v>
      </c>
      <c r="AH25" s="20">
        <v>1</v>
      </c>
      <c r="AI25" s="20">
        <v>0</v>
      </c>
      <c r="AJ25" s="20">
        <v>0</v>
      </c>
      <c r="AK25" s="20">
        <v>0</v>
      </c>
    </row>
    <row r="26" spans="1:37" x14ac:dyDescent="0.25">
      <c r="A26" s="171"/>
      <c r="B26" s="171"/>
      <c r="C26" s="171"/>
      <c r="D26" s="171"/>
      <c r="E26" s="171"/>
      <c r="F26" s="171"/>
      <c r="G26" s="171"/>
      <c r="H26" s="171"/>
      <c r="I26" s="171"/>
      <c r="J26" s="171"/>
      <c r="K26" s="171"/>
      <c r="L26" s="171"/>
      <c r="M26" s="171"/>
      <c r="Y26" s="20"/>
      <c r="Z26" s="20"/>
      <c r="AA26" s="20" t="s">
        <v>23</v>
      </c>
      <c r="AB26" s="20">
        <v>10</v>
      </c>
      <c r="AC26" s="20">
        <v>6</v>
      </c>
      <c r="AD26" s="20">
        <v>4</v>
      </c>
      <c r="AE26" s="20">
        <v>2</v>
      </c>
      <c r="AF26" s="20">
        <v>1</v>
      </c>
      <c r="AG26" s="20">
        <v>0</v>
      </c>
      <c r="AH26" s="20">
        <v>0</v>
      </c>
      <c r="AI26" s="20">
        <v>0</v>
      </c>
      <c r="AJ26" s="20">
        <v>0</v>
      </c>
      <c r="AK26" s="20">
        <v>0</v>
      </c>
    </row>
    <row r="27" spans="1:37" x14ac:dyDescent="0.25">
      <c r="A27" s="171"/>
      <c r="B27" s="171"/>
      <c r="C27" s="171"/>
      <c r="D27" s="171"/>
      <c r="E27" s="171"/>
      <c r="F27" s="171"/>
      <c r="G27" s="171"/>
      <c r="H27" s="171"/>
      <c r="I27" s="171"/>
      <c r="J27" s="171"/>
      <c r="K27" s="171"/>
      <c r="L27" s="171"/>
      <c r="M27" s="171"/>
      <c r="Y27" s="20"/>
      <c r="Z27" s="20"/>
      <c r="AA27" s="20" t="s">
        <v>28</v>
      </c>
      <c r="AB27" s="20">
        <v>3</v>
      </c>
      <c r="AC27" s="20">
        <v>2</v>
      </c>
      <c r="AD27" s="20">
        <v>1</v>
      </c>
      <c r="AE27" s="20">
        <v>0</v>
      </c>
      <c r="AF27" s="20">
        <v>0</v>
      </c>
      <c r="AG27" s="20">
        <v>0</v>
      </c>
      <c r="AH27" s="20">
        <v>0</v>
      </c>
      <c r="AI27" s="20">
        <v>0</v>
      </c>
      <c r="AJ27" s="20">
        <v>0</v>
      </c>
      <c r="AK27" s="20">
        <v>0</v>
      </c>
    </row>
    <row r="28" spans="1:37" x14ac:dyDescent="0.25">
      <c r="A28" s="171"/>
      <c r="B28" s="171"/>
      <c r="C28" s="171"/>
      <c r="D28" s="171"/>
      <c r="E28" s="171"/>
      <c r="F28" s="171"/>
      <c r="G28" s="171"/>
      <c r="H28" s="171"/>
      <c r="I28" s="171"/>
      <c r="J28" s="171"/>
      <c r="K28" s="171"/>
      <c r="L28" s="171"/>
      <c r="M28" s="171"/>
    </row>
    <row r="29" spans="1:37" x14ac:dyDescent="0.25">
      <c r="A29" s="171"/>
      <c r="B29" s="171"/>
      <c r="C29" s="171"/>
      <c r="D29" s="171"/>
      <c r="E29" s="171"/>
      <c r="F29" s="171"/>
      <c r="G29" s="171"/>
      <c r="H29" s="171"/>
      <c r="I29" s="171"/>
      <c r="J29" s="171"/>
      <c r="K29" s="171"/>
      <c r="L29" s="171"/>
      <c r="M29" s="171"/>
    </row>
    <row r="30" spans="1:37" x14ac:dyDescent="0.25">
      <c r="A30" s="171"/>
      <c r="B30" s="171"/>
      <c r="C30" s="171"/>
      <c r="D30" s="171"/>
      <c r="E30" s="171"/>
      <c r="F30" s="171"/>
      <c r="G30" s="171"/>
      <c r="H30" s="171"/>
      <c r="I30" s="171"/>
      <c r="J30" s="171"/>
      <c r="K30" s="171"/>
      <c r="L30" s="171"/>
      <c r="M30" s="171"/>
    </row>
    <row r="31" spans="1:37" x14ac:dyDescent="0.25">
      <c r="A31" s="171"/>
      <c r="B31" s="171"/>
      <c r="C31" s="171"/>
      <c r="D31" s="171"/>
      <c r="E31" s="171"/>
      <c r="F31" s="171"/>
      <c r="G31" s="171"/>
      <c r="H31" s="171"/>
      <c r="I31" s="171"/>
      <c r="J31" s="171"/>
      <c r="K31" s="171"/>
      <c r="L31" s="171"/>
      <c r="M31" s="171"/>
    </row>
    <row r="32" spans="1:37" x14ac:dyDescent="0.25">
      <c r="A32" s="171"/>
      <c r="B32" s="171"/>
      <c r="C32" s="171"/>
      <c r="D32" s="171"/>
      <c r="E32" s="171"/>
      <c r="F32" s="171"/>
      <c r="G32" s="171"/>
      <c r="H32" s="171"/>
      <c r="I32" s="171"/>
      <c r="J32" s="171"/>
      <c r="K32" s="171"/>
      <c r="L32" s="285"/>
      <c r="M32" s="171"/>
    </row>
    <row r="33" spans="1:18" x14ac:dyDescent="0.25">
      <c r="A33" s="114" t="s">
        <v>10</v>
      </c>
      <c r="B33" s="115"/>
      <c r="C33" s="116"/>
      <c r="D33" s="286" t="s">
        <v>29</v>
      </c>
      <c r="E33" s="287" t="s">
        <v>30</v>
      </c>
      <c r="F33" s="288"/>
      <c r="G33" s="286" t="s">
        <v>29</v>
      </c>
      <c r="H33" s="287" t="s">
        <v>31</v>
      </c>
      <c r="I33" s="289"/>
      <c r="J33" s="287" t="s">
        <v>32</v>
      </c>
      <c r="K33" s="290" t="s">
        <v>33</v>
      </c>
      <c r="L33" s="266"/>
      <c r="M33" s="288"/>
      <c r="P33" s="291"/>
      <c r="Q33" s="291"/>
      <c r="R33" s="292"/>
    </row>
    <row r="34" spans="1:18" x14ac:dyDescent="0.25">
      <c r="A34" s="129" t="s">
        <v>34</v>
      </c>
      <c r="B34" s="130"/>
      <c r="C34" s="132"/>
      <c r="D34" s="293"/>
      <c r="E34" s="313"/>
      <c r="F34" s="313"/>
      <c r="G34" s="294" t="s">
        <v>35</v>
      </c>
      <c r="H34" s="130"/>
      <c r="I34" s="295"/>
      <c r="J34" s="296"/>
      <c r="K34" s="139" t="s">
        <v>36</v>
      </c>
      <c r="L34" s="297"/>
      <c r="M34" s="298"/>
      <c r="P34" s="299"/>
      <c r="Q34" s="299"/>
      <c r="R34" s="244"/>
    </row>
    <row r="35" spans="1:18" x14ac:dyDescent="0.25">
      <c r="A35" s="141" t="s">
        <v>37</v>
      </c>
      <c r="B35" s="142"/>
      <c r="C35" s="144"/>
      <c r="D35" s="300"/>
      <c r="E35" s="314"/>
      <c r="F35" s="314"/>
      <c r="G35" s="301" t="s">
        <v>38</v>
      </c>
      <c r="H35" s="136"/>
      <c r="I35" s="137"/>
      <c r="J35" s="134"/>
      <c r="K35" s="302"/>
      <c r="L35" s="285"/>
      <c r="M35" s="303"/>
      <c r="P35" s="244"/>
      <c r="Q35" s="243"/>
      <c r="R35" s="244"/>
    </row>
    <row r="36" spans="1:18" x14ac:dyDescent="0.25">
      <c r="A36" s="148"/>
      <c r="B36" s="149"/>
      <c r="C36" s="151"/>
      <c r="D36" s="300"/>
      <c r="E36" s="127"/>
      <c r="F36" s="171"/>
      <c r="G36" s="301" t="s">
        <v>39</v>
      </c>
      <c r="H36" s="136"/>
      <c r="I36" s="137"/>
      <c r="J36" s="134"/>
      <c r="K36" s="139" t="s">
        <v>40</v>
      </c>
      <c r="L36" s="297"/>
      <c r="M36" s="298"/>
      <c r="P36" s="299"/>
      <c r="Q36" s="299"/>
      <c r="R36" s="244"/>
    </row>
    <row r="37" spans="1:18" x14ac:dyDescent="0.25">
      <c r="A37" s="152"/>
      <c r="B37" s="37"/>
      <c r="C37" s="153"/>
      <c r="D37" s="300"/>
      <c r="E37" s="127"/>
      <c r="F37" s="171"/>
      <c r="G37" s="301" t="s">
        <v>41</v>
      </c>
      <c r="H37" s="136"/>
      <c r="I37" s="137"/>
      <c r="J37" s="134"/>
      <c r="K37" s="304"/>
      <c r="L37" s="171"/>
      <c r="M37" s="305"/>
      <c r="P37" s="244"/>
      <c r="Q37" s="243"/>
      <c r="R37" s="244"/>
    </row>
    <row r="38" spans="1:18" x14ac:dyDescent="0.25">
      <c r="A38" s="154"/>
      <c r="B38" s="155"/>
      <c r="C38" s="156"/>
      <c r="D38" s="300"/>
      <c r="E38" s="127"/>
      <c r="F38" s="171"/>
      <c r="G38" s="301" t="s">
        <v>42</v>
      </c>
      <c r="H38" s="136"/>
      <c r="I38" s="137"/>
      <c r="J38" s="134"/>
      <c r="K38" s="141"/>
      <c r="L38" s="285"/>
      <c r="M38" s="303"/>
      <c r="P38" s="244"/>
      <c r="Q38" s="243"/>
      <c r="R38" s="244"/>
    </row>
    <row r="39" spans="1:18" x14ac:dyDescent="0.25">
      <c r="A39" s="157"/>
      <c r="B39" s="158"/>
      <c r="C39" s="153"/>
      <c r="D39" s="300"/>
      <c r="E39" s="127"/>
      <c r="F39" s="171"/>
      <c r="G39" s="301" t="s">
        <v>43</v>
      </c>
      <c r="H39" s="136"/>
      <c r="I39" s="137"/>
      <c r="J39" s="134"/>
      <c r="K39" s="139" t="s">
        <v>44</v>
      </c>
      <c r="L39" s="297"/>
      <c r="M39" s="298"/>
      <c r="P39" s="299"/>
      <c r="Q39" s="299"/>
      <c r="R39" s="244"/>
    </row>
    <row r="40" spans="1:18" x14ac:dyDescent="0.25">
      <c r="A40" s="157"/>
      <c r="B40" s="158"/>
      <c r="C40" s="160"/>
      <c r="D40" s="300"/>
      <c r="E40" s="127"/>
      <c r="F40" s="171"/>
      <c r="G40" s="301" t="s">
        <v>45</v>
      </c>
      <c r="H40" s="136"/>
      <c r="I40" s="137"/>
      <c r="J40" s="134"/>
      <c r="K40" s="304"/>
      <c r="L40" s="171"/>
      <c r="M40" s="305"/>
      <c r="P40" s="244"/>
      <c r="Q40" s="243"/>
      <c r="R40" s="244"/>
    </row>
    <row r="41" spans="1:18" x14ac:dyDescent="0.25">
      <c r="A41" s="161"/>
      <c r="B41" s="162"/>
      <c r="C41" s="164"/>
      <c r="D41" s="306"/>
      <c r="E41" s="145"/>
      <c r="F41" s="285"/>
      <c r="G41" s="307" t="s">
        <v>46</v>
      </c>
      <c r="H41" s="142"/>
      <c r="I41" s="146"/>
      <c r="J41" s="166"/>
      <c r="K41" s="141" t="str">
        <f>L4</f>
        <v>Kovács Annamária</v>
      </c>
      <c r="L41" s="285"/>
      <c r="M41" s="303"/>
      <c r="P41" s="244"/>
      <c r="Q41" s="243"/>
      <c r="R41" s="308"/>
    </row>
  </sheetData>
  <mergeCells count="50">
    <mergeCell ref="E34:F34"/>
    <mergeCell ref="E35:F35"/>
    <mergeCell ref="B23:C23"/>
    <mergeCell ref="D23:E23"/>
    <mergeCell ref="F23:G23"/>
    <mergeCell ref="H23:I23"/>
    <mergeCell ref="J23:K23"/>
    <mergeCell ref="L23:M23"/>
    <mergeCell ref="B22:C22"/>
    <mergeCell ref="D22:E22"/>
    <mergeCell ref="F22:G22"/>
    <mergeCell ref="H22:I22"/>
    <mergeCell ref="J22:K22"/>
    <mergeCell ref="L22:M22"/>
    <mergeCell ref="L21:M21"/>
    <mergeCell ref="B20:C20"/>
    <mergeCell ref="D20:E20"/>
    <mergeCell ref="F20:G20"/>
    <mergeCell ref="H20:I20"/>
    <mergeCell ref="J20:K20"/>
    <mergeCell ref="L20:M20"/>
    <mergeCell ref="B21:C21"/>
    <mergeCell ref="D21:E21"/>
    <mergeCell ref="F21:G21"/>
    <mergeCell ref="H21:I21"/>
    <mergeCell ref="J21:K21"/>
    <mergeCell ref="L19:M19"/>
    <mergeCell ref="B18:C18"/>
    <mergeCell ref="D18:E18"/>
    <mergeCell ref="F18:G18"/>
    <mergeCell ref="H18:I18"/>
    <mergeCell ref="J18:K18"/>
    <mergeCell ref="L18:M18"/>
    <mergeCell ref="B19:C19"/>
    <mergeCell ref="D19:E19"/>
    <mergeCell ref="F19:G19"/>
    <mergeCell ref="H19:I19"/>
    <mergeCell ref="J19:K19"/>
    <mergeCell ref="E11:F11"/>
    <mergeCell ref="G11:H11"/>
    <mergeCell ref="E13:F13"/>
    <mergeCell ref="G13:H13"/>
    <mergeCell ref="E15:F15"/>
    <mergeCell ref="G15:H15"/>
    <mergeCell ref="A1:F1"/>
    <mergeCell ref="A4:C4"/>
    <mergeCell ref="E7:F7"/>
    <mergeCell ref="G7:H7"/>
    <mergeCell ref="E9:F9"/>
    <mergeCell ref="G9:H9"/>
  </mergeCells>
  <conditionalFormatting sqref="E7 E9 E11 E13 E15">
    <cfRule type="cellIs" dxfId="36" priority="2" stopIfTrue="1" operator="equal">
      <formula>"Bye"</formula>
    </cfRule>
  </conditionalFormatting>
  <conditionalFormatting sqref="R41">
    <cfRule type="expression" dxfId="35"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verticalDpi="30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FF831-0B79-46F0-8DE2-0C60546F11ED}">
  <sheetPr codeName="Munka6">
    <tabColor indexed="11"/>
  </sheetPr>
  <dimension ref="A1:AS140"/>
  <sheetViews>
    <sheetView workbookViewId="0">
      <selection activeCell="K5" sqref="K5"/>
    </sheetView>
  </sheetViews>
  <sheetFormatPr defaultRowHeight="13.2" x14ac:dyDescent="0.25"/>
  <cols>
    <col min="1" max="2" width="3.33203125" customWidth="1"/>
    <col min="3" max="3" width="4.6640625" customWidth="1"/>
    <col min="4" max="4" width="7.33203125" customWidth="1"/>
    <col min="5" max="5" width="4.33203125" customWidth="1"/>
    <col min="6" max="6" width="12.6640625" customWidth="1"/>
    <col min="7" max="7" width="2.6640625" customWidth="1"/>
    <col min="8" max="8" width="4" customWidth="1"/>
    <col min="9" max="9" width="5.88671875" customWidth="1"/>
    <col min="10" max="10" width="1.6640625" style="169" customWidth="1"/>
    <col min="11" max="11" width="8.33203125" customWidth="1"/>
    <col min="12" max="12" width="10.6640625" style="169" customWidth="1"/>
    <col min="13" max="13" width="7.77734375" customWidth="1"/>
    <col min="14" max="14" width="1.44140625" style="170" customWidth="1"/>
    <col min="15" max="15" width="10.6640625" customWidth="1"/>
    <col min="16" max="16" width="1.6640625" style="169" customWidth="1"/>
    <col min="17" max="17" width="10.6640625" customWidth="1"/>
    <col min="18" max="18" width="1.6640625" style="170" customWidth="1"/>
    <col min="19" max="19" width="9.109375" hidden="1" customWidth="1"/>
    <col min="20" max="20" width="8.6640625" customWidth="1"/>
    <col min="21" max="21" width="9.109375" hidden="1" customWidth="1"/>
    <col min="25" max="27" width="0" hidden="1" customWidth="1"/>
    <col min="28" max="28" width="10.33203125" hidden="1" customWidth="1"/>
    <col min="29" max="34" width="0" hidden="1" customWidth="1"/>
    <col min="35" max="37" width="9.109375" style="22" customWidth="1"/>
    <col min="257" max="258" width="3.33203125" customWidth="1"/>
    <col min="259" max="259" width="4.6640625" customWidth="1"/>
    <col min="260" max="260" width="7.33203125" customWidth="1"/>
    <col min="261" max="261" width="4.33203125" customWidth="1"/>
    <col min="262" max="262" width="12.6640625" customWidth="1"/>
    <col min="263" max="263" width="2.6640625" customWidth="1"/>
    <col min="264" max="264" width="7.6640625" customWidth="1"/>
    <col min="265" max="265" width="5.88671875" customWidth="1"/>
    <col min="266" max="266" width="1.6640625" customWidth="1"/>
    <col min="267" max="267" width="10.6640625" customWidth="1"/>
    <col min="268" max="268" width="1.6640625" customWidth="1"/>
    <col min="269" max="269" width="10.6640625" customWidth="1"/>
    <col min="270" max="270" width="1.6640625" customWidth="1"/>
    <col min="271" max="271" width="10.6640625" customWidth="1"/>
    <col min="272" max="272" width="1.6640625" customWidth="1"/>
    <col min="273" max="273" width="10.6640625" customWidth="1"/>
    <col min="274" max="274" width="1.6640625" customWidth="1"/>
    <col min="275" max="275" width="0" hidden="1" customWidth="1"/>
    <col min="276" max="276" width="8.6640625" customWidth="1"/>
    <col min="277" max="277" width="0" hidden="1" customWidth="1"/>
    <col min="281" max="290" width="0" hidden="1" customWidth="1"/>
    <col min="291" max="293" width="9.109375" customWidth="1"/>
    <col min="513" max="514" width="3.33203125" customWidth="1"/>
    <col min="515" max="515" width="4.6640625" customWidth="1"/>
    <col min="516" max="516" width="7.33203125" customWidth="1"/>
    <col min="517" max="517" width="4.33203125" customWidth="1"/>
    <col min="518" max="518" width="12.6640625" customWidth="1"/>
    <col min="519" max="519" width="2.6640625" customWidth="1"/>
    <col min="520" max="520" width="7.6640625" customWidth="1"/>
    <col min="521" max="521" width="5.88671875" customWidth="1"/>
    <col min="522" max="522" width="1.6640625" customWidth="1"/>
    <col min="523" max="523" width="10.6640625" customWidth="1"/>
    <col min="524" max="524" width="1.6640625" customWidth="1"/>
    <col min="525" max="525" width="10.6640625" customWidth="1"/>
    <col min="526" max="526" width="1.6640625" customWidth="1"/>
    <col min="527" max="527" width="10.6640625" customWidth="1"/>
    <col min="528" max="528" width="1.6640625" customWidth="1"/>
    <col min="529" max="529" width="10.6640625" customWidth="1"/>
    <col min="530" max="530" width="1.6640625" customWidth="1"/>
    <col min="531" max="531" width="0" hidden="1" customWidth="1"/>
    <col min="532" max="532" width="8.6640625" customWidth="1"/>
    <col min="533" max="533" width="0" hidden="1" customWidth="1"/>
    <col min="537" max="546" width="0" hidden="1" customWidth="1"/>
    <col min="547" max="549" width="9.109375" customWidth="1"/>
    <col min="769" max="770" width="3.33203125" customWidth="1"/>
    <col min="771" max="771" width="4.6640625" customWidth="1"/>
    <col min="772" max="772" width="7.33203125" customWidth="1"/>
    <col min="773" max="773" width="4.33203125" customWidth="1"/>
    <col min="774" max="774" width="12.6640625" customWidth="1"/>
    <col min="775" max="775" width="2.6640625" customWidth="1"/>
    <col min="776" max="776" width="7.6640625" customWidth="1"/>
    <col min="777" max="777" width="5.88671875" customWidth="1"/>
    <col min="778" max="778" width="1.6640625" customWidth="1"/>
    <col min="779" max="779" width="10.6640625" customWidth="1"/>
    <col min="780" max="780" width="1.6640625" customWidth="1"/>
    <col min="781" max="781" width="10.6640625" customWidth="1"/>
    <col min="782" max="782" width="1.6640625" customWidth="1"/>
    <col min="783" max="783" width="10.6640625" customWidth="1"/>
    <col min="784" max="784" width="1.6640625" customWidth="1"/>
    <col min="785" max="785" width="10.6640625" customWidth="1"/>
    <col min="786" max="786" width="1.6640625" customWidth="1"/>
    <col min="787" max="787" width="0" hidden="1" customWidth="1"/>
    <col min="788" max="788" width="8.6640625" customWidth="1"/>
    <col min="789" max="789" width="0" hidden="1" customWidth="1"/>
    <col min="793" max="802" width="0" hidden="1" customWidth="1"/>
    <col min="803" max="805" width="9.109375" customWidth="1"/>
    <col min="1025" max="1026" width="3.33203125" customWidth="1"/>
    <col min="1027" max="1027" width="4.6640625" customWidth="1"/>
    <col min="1028" max="1028" width="7.33203125" customWidth="1"/>
    <col min="1029" max="1029" width="4.33203125" customWidth="1"/>
    <col min="1030" max="1030" width="12.6640625" customWidth="1"/>
    <col min="1031" max="1031" width="2.6640625" customWidth="1"/>
    <col min="1032" max="1032" width="7.6640625" customWidth="1"/>
    <col min="1033" max="1033" width="5.88671875" customWidth="1"/>
    <col min="1034" max="1034" width="1.6640625" customWidth="1"/>
    <col min="1035" max="1035" width="10.6640625" customWidth="1"/>
    <col min="1036" max="1036" width="1.6640625" customWidth="1"/>
    <col min="1037" max="1037" width="10.6640625" customWidth="1"/>
    <col min="1038" max="1038" width="1.6640625" customWidth="1"/>
    <col min="1039" max="1039" width="10.6640625" customWidth="1"/>
    <col min="1040" max="1040" width="1.6640625" customWidth="1"/>
    <col min="1041" max="1041" width="10.6640625" customWidth="1"/>
    <col min="1042" max="1042" width="1.6640625" customWidth="1"/>
    <col min="1043" max="1043" width="0" hidden="1" customWidth="1"/>
    <col min="1044" max="1044" width="8.6640625" customWidth="1"/>
    <col min="1045" max="1045" width="0" hidden="1" customWidth="1"/>
    <col min="1049" max="1058" width="0" hidden="1" customWidth="1"/>
    <col min="1059" max="1061" width="9.109375" customWidth="1"/>
    <col min="1281" max="1282" width="3.33203125" customWidth="1"/>
    <col min="1283" max="1283" width="4.6640625" customWidth="1"/>
    <col min="1284" max="1284" width="7.33203125" customWidth="1"/>
    <col min="1285" max="1285" width="4.33203125" customWidth="1"/>
    <col min="1286" max="1286" width="12.6640625" customWidth="1"/>
    <col min="1287" max="1287" width="2.6640625" customWidth="1"/>
    <col min="1288" max="1288" width="7.6640625" customWidth="1"/>
    <col min="1289" max="1289" width="5.88671875" customWidth="1"/>
    <col min="1290" max="1290" width="1.6640625" customWidth="1"/>
    <col min="1291" max="1291" width="10.6640625" customWidth="1"/>
    <col min="1292" max="1292" width="1.6640625" customWidth="1"/>
    <col min="1293" max="1293" width="10.6640625" customWidth="1"/>
    <col min="1294" max="1294" width="1.6640625" customWidth="1"/>
    <col min="1295" max="1295" width="10.6640625" customWidth="1"/>
    <col min="1296" max="1296" width="1.6640625" customWidth="1"/>
    <col min="1297" max="1297" width="10.6640625" customWidth="1"/>
    <col min="1298" max="1298" width="1.6640625" customWidth="1"/>
    <col min="1299" max="1299" width="0" hidden="1" customWidth="1"/>
    <col min="1300" max="1300" width="8.6640625" customWidth="1"/>
    <col min="1301" max="1301" width="0" hidden="1" customWidth="1"/>
    <col min="1305" max="1314" width="0" hidden="1" customWidth="1"/>
    <col min="1315" max="1317" width="9.109375" customWidth="1"/>
    <col min="1537" max="1538" width="3.33203125" customWidth="1"/>
    <col min="1539" max="1539" width="4.6640625" customWidth="1"/>
    <col min="1540" max="1540" width="7.33203125" customWidth="1"/>
    <col min="1541" max="1541" width="4.33203125" customWidth="1"/>
    <col min="1542" max="1542" width="12.6640625" customWidth="1"/>
    <col min="1543" max="1543" width="2.6640625" customWidth="1"/>
    <col min="1544" max="1544" width="7.6640625" customWidth="1"/>
    <col min="1545" max="1545" width="5.88671875" customWidth="1"/>
    <col min="1546" max="1546" width="1.6640625" customWidth="1"/>
    <col min="1547" max="1547" width="10.6640625" customWidth="1"/>
    <col min="1548" max="1548" width="1.6640625" customWidth="1"/>
    <col min="1549" max="1549" width="10.6640625" customWidth="1"/>
    <col min="1550" max="1550" width="1.6640625" customWidth="1"/>
    <col min="1551" max="1551" width="10.6640625" customWidth="1"/>
    <col min="1552" max="1552" width="1.6640625" customWidth="1"/>
    <col min="1553" max="1553" width="10.6640625" customWidth="1"/>
    <col min="1554" max="1554" width="1.6640625" customWidth="1"/>
    <col min="1555" max="1555" width="0" hidden="1" customWidth="1"/>
    <col min="1556" max="1556" width="8.6640625" customWidth="1"/>
    <col min="1557" max="1557" width="0" hidden="1" customWidth="1"/>
    <col min="1561" max="1570" width="0" hidden="1" customWidth="1"/>
    <col min="1571" max="1573" width="9.109375" customWidth="1"/>
    <col min="1793" max="1794" width="3.33203125" customWidth="1"/>
    <col min="1795" max="1795" width="4.6640625" customWidth="1"/>
    <col min="1796" max="1796" width="7.33203125" customWidth="1"/>
    <col min="1797" max="1797" width="4.33203125" customWidth="1"/>
    <col min="1798" max="1798" width="12.6640625" customWidth="1"/>
    <col min="1799" max="1799" width="2.6640625" customWidth="1"/>
    <col min="1800" max="1800" width="7.6640625" customWidth="1"/>
    <col min="1801" max="1801" width="5.88671875" customWidth="1"/>
    <col min="1802" max="1802" width="1.6640625" customWidth="1"/>
    <col min="1803" max="1803" width="10.6640625" customWidth="1"/>
    <col min="1804" max="1804" width="1.6640625" customWidth="1"/>
    <col min="1805" max="1805" width="10.6640625" customWidth="1"/>
    <col min="1806" max="1806" width="1.6640625" customWidth="1"/>
    <col min="1807" max="1807" width="10.6640625" customWidth="1"/>
    <col min="1808" max="1808" width="1.6640625" customWidth="1"/>
    <col min="1809" max="1809" width="10.6640625" customWidth="1"/>
    <col min="1810" max="1810" width="1.6640625" customWidth="1"/>
    <col min="1811" max="1811" width="0" hidden="1" customWidth="1"/>
    <col min="1812" max="1812" width="8.6640625" customWidth="1"/>
    <col min="1813" max="1813" width="0" hidden="1" customWidth="1"/>
    <col min="1817" max="1826" width="0" hidden="1" customWidth="1"/>
    <col min="1827" max="1829" width="9.109375" customWidth="1"/>
    <col min="2049" max="2050" width="3.33203125" customWidth="1"/>
    <col min="2051" max="2051" width="4.6640625" customWidth="1"/>
    <col min="2052" max="2052" width="7.33203125" customWidth="1"/>
    <col min="2053" max="2053" width="4.33203125" customWidth="1"/>
    <col min="2054" max="2054" width="12.6640625" customWidth="1"/>
    <col min="2055" max="2055" width="2.6640625" customWidth="1"/>
    <col min="2056" max="2056" width="7.6640625" customWidth="1"/>
    <col min="2057" max="2057" width="5.88671875" customWidth="1"/>
    <col min="2058" max="2058" width="1.6640625" customWidth="1"/>
    <col min="2059" max="2059" width="10.6640625" customWidth="1"/>
    <col min="2060" max="2060" width="1.6640625" customWidth="1"/>
    <col min="2061" max="2061" width="10.6640625" customWidth="1"/>
    <col min="2062" max="2062" width="1.6640625" customWidth="1"/>
    <col min="2063" max="2063" width="10.6640625" customWidth="1"/>
    <col min="2064" max="2064" width="1.6640625" customWidth="1"/>
    <col min="2065" max="2065" width="10.6640625" customWidth="1"/>
    <col min="2066" max="2066" width="1.6640625" customWidth="1"/>
    <col min="2067" max="2067" width="0" hidden="1" customWidth="1"/>
    <col min="2068" max="2068" width="8.6640625" customWidth="1"/>
    <col min="2069" max="2069" width="0" hidden="1" customWidth="1"/>
    <col min="2073" max="2082" width="0" hidden="1" customWidth="1"/>
    <col min="2083" max="2085" width="9.109375" customWidth="1"/>
    <col min="2305" max="2306" width="3.33203125" customWidth="1"/>
    <col min="2307" max="2307" width="4.6640625" customWidth="1"/>
    <col min="2308" max="2308" width="7.33203125" customWidth="1"/>
    <col min="2309" max="2309" width="4.33203125" customWidth="1"/>
    <col min="2310" max="2310" width="12.6640625" customWidth="1"/>
    <col min="2311" max="2311" width="2.6640625" customWidth="1"/>
    <col min="2312" max="2312" width="7.6640625" customWidth="1"/>
    <col min="2313" max="2313" width="5.88671875" customWidth="1"/>
    <col min="2314" max="2314" width="1.6640625" customWidth="1"/>
    <col min="2315" max="2315" width="10.6640625" customWidth="1"/>
    <col min="2316" max="2316" width="1.6640625" customWidth="1"/>
    <col min="2317" max="2317" width="10.6640625" customWidth="1"/>
    <col min="2318" max="2318" width="1.6640625" customWidth="1"/>
    <col min="2319" max="2319" width="10.6640625" customWidth="1"/>
    <col min="2320" max="2320" width="1.6640625" customWidth="1"/>
    <col min="2321" max="2321" width="10.6640625" customWidth="1"/>
    <col min="2322" max="2322" width="1.6640625" customWidth="1"/>
    <col min="2323" max="2323" width="0" hidden="1" customWidth="1"/>
    <col min="2324" max="2324" width="8.6640625" customWidth="1"/>
    <col min="2325" max="2325" width="0" hidden="1" customWidth="1"/>
    <col min="2329" max="2338" width="0" hidden="1" customWidth="1"/>
    <col min="2339" max="2341" width="9.109375" customWidth="1"/>
    <col min="2561" max="2562" width="3.33203125" customWidth="1"/>
    <col min="2563" max="2563" width="4.6640625" customWidth="1"/>
    <col min="2564" max="2564" width="7.33203125" customWidth="1"/>
    <col min="2565" max="2565" width="4.33203125" customWidth="1"/>
    <col min="2566" max="2566" width="12.6640625" customWidth="1"/>
    <col min="2567" max="2567" width="2.6640625" customWidth="1"/>
    <col min="2568" max="2568" width="7.6640625" customWidth="1"/>
    <col min="2569" max="2569" width="5.88671875" customWidth="1"/>
    <col min="2570" max="2570" width="1.6640625" customWidth="1"/>
    <col min="2571" max="2571" width="10.6640625" customWidth="1"/>
    <col min="2572" max="2572" width="1.6640625" customWidth="1"/>
    <col min="2573" max="2573" width="10.6640625" customWidth="1"/>
    <col min="2574" max="2574" width="1.6640625" customWidth="1"/>
    <col min="2575" max="2575" width="10.6640625" customWidth="1"/>
    <col min="2576" max="2576" width="1.6640625" customWidth="1"/>
    <col min="2577" max="2577" width="10.6640625" customWidth="1"/>
    <col min="2578" max="2578" width="1.6640625" customWidth="1"/>
    <col min="2579" max="2579" width="0" hidden="1" customWidth="1"/>
    <col min="2580" max="2580" width="8.6640625" customWidth="1"/>
    <col min="2581" max="2581" width="0" hidden="1" customWidth="1"/>
    <col min="2585" max="2594" width="0" hidden="1" customWidth="1"/>
    <col min="2595" max="2597" width="9.109375" customWidth="1"/>
    <col min="2817" max="2818" width="3.33203125" customWidth="1"/>
    <col min="2819" max="2819" width="4.6640625" customWidth="1"/>
    <col min="2820" max="2820" width="7.33203125" customWidth="1"/>
    <col min="2821" max="2821" width="4.33203125" customWidth="1"/>
    <col min="2822" max="2822" width="12.6640625" customWidth="1"/>
    <col min="2823" max="2823" width="2.6640625" customWidth="1"/>
    <col min="2824" max="2824" width="7.6640625" customWidth="1"/>
    <col min="2825" max="2825" width="5.88671875" customWidth="1"/>
    <col min="2826" max="2826" width="1.6640625" customWidth="1"/>
    <col min="2827" max="2827" width="10.6640625" customWidth="1"/>
    <col min="2828" max="2828" width="1.6640625" customWidth="1"/>
    <col min="2829" max="2829" width="10.6640625" customWidth="1"/>
    <col min="2830" max="2830" width="1.6640625" customWidth="1"/>
    <col min="2831" max="2831" width="10.6640625" customWidth="1"/>
    <col min="2832" max="2832" width="1.6640625" customWidth="1"/>
    <col min="2833" max="2833" width="10.6640625" customWidth="1"/>
    <col min="2834" max="2834" width="1.6640625" customWidth="1"/>
    <col min="2835" max="2835" width="0" hidden="1" customWidth="1"/>
    <col min="2836" max="2836" width="8.6640625" customWidth="1"/>
    <col min="2837" max="2837" width="0" hidden="1" customWidth="1"/>
    <col min="2841" max="2850" width="0" hidden="1" customWidth="1"/>
    <col min="2851" max="2853" width="9.109375" customWidth="1"/>
    <col min="3073" max="3074" width="3.33203125" customWidth="1"/>
    <col min="3075" max="3075" width="4.6640625" customWidth="1"/>
    <col min="3076" max="3076" width="7.33203125" customWidth="1"/>
    <col min="3077" max="3077" width="4.33203125" customWidth="1"/>
    <col min="3078" max="3078" width="12.6640625" customWidth="1"/>
    <col min="3079" max="3079" width="2.6640625" customWidth="1"/>
    <col min="3080" max="3080" width="7.6640625" customWidth="1"/>
    <col min="3081" max="3081" width="5.88671875" customWidth="1"/>
    <col min="3082" max="3082" width="1.6640625" customWidth="1"/>
    <col min="3083" max="3083" width="10.6640625" customWidth="1"/>
    <col min="3084" max="3084" width="1.6640625" customWidth="1"/>
    <col min="3085" max="3085" width="10.6640625" customWidth="1"/>
    <col min="3086" max="3086" width="1.6640625" customWidth="1"/>
    <col min="3087" max="3087" width="10.6640625" customWidth="1"/>
    <col min="3088" max="3088" width="1.6640625" customWidth="1"/>
    <col min="3089" max="3089" width="10.6640625" customWidth="1"/>
    <col min="3090" max="3090" width="1.6640625" customWidth="1"/>
    <col min="3091" max="3091" width="0" hidden="1" customWidth="1"/>
    <col min="3092" max="3092" width="8.6640625" customWidth="1"/>
    <col min="3093" max="3093" width="0" hidden="1" customWidth="1"/>
    <col min="3097" max="3106" width="0" hidden="1" customWidth="1"/>
    <col min="3107" max="3109" width="9.109375" customWidth="1"/>
    <col min="3329" max="3330" width="3.33203125" customWidth="1"/>
    <col min="3331" max="3331" width="4.6640625" customWidth="1"/>
    <col min="3332" max="3332" width="7.33203125" customWidth="1"/>
    <col min="3333" max="3333" width="4.33203125" customWidth="1"/>
    <col min="3334" max="3334" width="12.6640625" customWidth="1"/>
    <col min="3335" max="3335" width="2.6640625" customWidth="1"/>
    <col min="3336" max="3336" width="7.6640625" customWidth="1"/>
    <col min="3337" max="3337" width="5.88671875" customWidth="1"/>
    <col min="3338" max="3338" width="1.6640625" customWidth="1"/>
    <col min="3339" max="3339" width="10.6640625" customWidth="1"/>
    <col min="3340" max="3340" width="1.6640625" customWidth="1"/>
    <col min="3341" max="3341" width="10.6640625" customWidth="1"/>
    <col min="3342" max="3342" width="1.6640625" customWidth="1"/>
    <col min="3343" max="3343" width="10.6640625" customWidth="1"/>
    <col min="3344" max="3344" width="1.6640625" customWidth="1"/>
    <col min="3345" max="3345" width="10.6640625" customWidth="1"/>
    <col min="3346" max="3346" width="1.6640625" customWidth="1"/>
    <col min="3347" max="3347" width="0" hidden="1" customWidth="1"/>
    <col min="3348" max="3348" width="8.6640625" customWidth="1"/>
    <col min="3349" max="3349" width="0" hidden="1" customWidth="1"/>
    <col min="3353" max="3362" width="0" hidden="1" customWidth="1"/>
    <col min="3363" max="3365" width="9.109375" customWidth="1"/>
    <col min="3585" max="3586" width="3.33203125" customWidth="1"/>
    <col min="3587" max="3587" width="4.6640625" customWidth="1"/>
    <col min="3588" max="3588" width="7.33203125" customWidth="1"/>
    <col min="3589" max="3589" width="4.33203125" customWidth="1"/>
    <col min="3590" max="3590" width="12.6640625" customWidth="1"/>
    <col min="3591" max="3591" width="2.6640625" customWidth="1"/>
    <col min="3592" max="3592" width="7.6640625" customWidth="1"/>
    <col min="3593" max="3593" width="5.88671875" customWidth="1"/>
    <col min="3594" max="3594" width="1.6640625" customWidth="1"/>
    <col min="3595" max="3595" width="10.6640625" customWidth="1"/>
    <col min="3596" max="3596" width="1.6640625" customWidth="1"/>
    <col min="3597" max="3597" width="10.6640625" customWidth="1"/>
    <col min="3598" max="3598" width="1.6640625" customWidth="1"/>
    <col min="3599" max="3599" width="10.6640625" customWidth="1"/>
    <col min="3600" max="3600" width="1.6640625" customWidth="1"/>
    <col min="3601" max="3601" width="10.6640625" customWidth="1"/>
    <col min="3602" max="3602" width="1.6640625" customWidth="1"/>
    <col min="3603" max="3603" width="0" hidden="1" customWidth="1"/>
    <col min="3604" max="3604" width="8.6640625" customWidth="1"/>
    <col min="3605" max="3605" width="0" hidden="1" customWidth="1"/>
    <col min="3609" max="3618" width="0" hidden="1" customWidth="1"/>
    <col min="3619" max="3621" width="9.109375" customWidth="1"/>
    <col min="3841" max="3842" width="3.33203125" customWidth="1"/>
    <col min="3843" max="3843" width="4.6640625" customWidth="1"/>
    <col min="3844" max="3844" width="7.33203125" customWidth="1"/>
    <col min="3845" max="3845" width="4.33203125" customWidth="1"/>
    <col min="3846" max="3846" width="12.6640625" customWidth="1"/>
    <col min="3847" max="3847" width="2.6640625" customWidth="1"/>
    <col min="3848" max="3848" width="7.6640625" customWidth="1"/>
    <col min="3849" max="3849" width="5.88671875" customWidth="1"/>
    <col min="3850" max="3850" width="1.6640625" customWidth="1"/>
    <col min="3851" max="3851" width="10.6640625" customWidth="1"/>
    <col min="3852" max="3852" width="1.6640625" customWidth="1"/>
    <col min="3853" max="3853" width="10.6640625" customWidth="1"/>
    <col min="3854" max="3854" width="1.6640625" customWidth="1"/>
    <col min="3855" max="3855" width="10.6640625" customWidth="1"/>
    <col min="3856" max="3856" width="1.6640625" customWidth="1"/>
    <col min="3857" max="3857" width="10.6640625" customWidth="1"/>
    <col min="3858" max="3858" width="1.6640625" customWidth="1"/>
    <col min="3859" max="3859" width="0" hidden="1" customWidth="1"/>
    <col min="3860" max="3860" width="8.6640625" customWidth="1"/>
    <col min="3861" max="3861" width="0" hidden="1" customWidth="1"/>
    <col min="3865" max="3874" width="0" hidden="1" customWidth="1"/>
    <col min="3875" max="3877" width="9.109375" customWidth="1"/>
    <col min="4097" max="4098" width="3.33203125" customWidth="1"/>
    <col min="4099" max="4099" width="4.6640625" customWidth="1"/>
    <col min="4100" max="4100" width="7.33203125" customWidth="1"/>
    <col min="4101" max="4101" width="4.33203125" customWidth="1"/>
    <col min="4102" max="4102" width="12.6640625" customWidth="1"/>
    <col min="4103" max="4103" width="2.6640625" customWidth="1"/>
    <col min="4104" max="4104" width="7.6640625" customWidth="1"/>
    <col min="4105" max="4105" width="5.88671875" customWidth="1"/>
    <col min="4106" max="4106" width="1.6640625" customWidth="1"/>
    <col min="4107" max="4107" width="10.6640625" customWidth="1"/>
    <col min="4108" max="4108" width="1.6640625" customWidth="1"/>
    <col min="4109" max="4109" width="10.6640625" customWidth="1"/>
    <col min="4110" max="4110" width="1.6640625" customWidth="1"/>
    <col min="4111" max="4111" width="10.6640625" customWidth="1"/>
    <col min="4112" max="4112" width="1.6640625" customWidth="1"/>
    <col min="4113" max="4113" width="10.6640625" customWidth="1"/>
    <col min="4114" max="4114" width="1.6640625" customWidth="1"/>
    <col min="4115" max="4115" width="0" hidden="1" customWidth="1"/>
    <col min="4116" max="4116" width="8.6640625" customWidth="1"/>
    <col min="4117" max="4117" width="0" hidden="1" customWidth="1"/>
    <col min="4121" max="4130" width="0" hidden="1" customWidth="1"/>
    <col min="4131" max="4133" width="9.109375" customWidth="1"/>
    <col min="4353" max="4354" width="3.33203125" customWidth="1"/>
    <col min="4355" max="4355" width="4.6640625" customWidth="1"/>
    <col min="4356" max="4356" width="7.33203125" customWidth="1"/>
    <col min="4357" max="4357" width="4.33203125" customWidth="1"/>
    <col min="4358" max="4358" width="12.6640625" customWidth="1"/>
    <col min="4359" max="4359" width="2.6640625" customWidth="1"/>
    <col min="4360" max="4360" width="7.6640625" customWidth="1"/>
    <col min="4361" max="4361" width="5.88671875" customWidth="1"/>
    <col min="4362" max="4362" width="1.6640625" customWidth="1"/>
    <col min="4363" max="4363" width="10.6640625" customWidth="1"/>
    <col min="4364" max="4364" width="1.6640625" customWidth="1"/>
    <col min="4365" max="4365" width="10.6640625" customWidth="1"/>
    <col min="4366" max="4366" width="1.6640625" customWidth="1"/>
    <col min="4367" max="4367" width="10.6640625" customWidth="1"/>
    <col min="4368" max="4368" width="1.6640625" customWidth="1"/>
    <col min="4369" max="4369" width="10.6640625" customWidth="1"/>
    <col min="4370" max="4370" width="1.6640625" customWidth="1"/>
    <col min="4371" max="4371" width="0" hidden="1" customWidth="1"/>
    <col min="4372" max="4372" width="8.6640625" customWidth="1"/>
    <col min="4373" max="4373" width="0" hidden="1" customWidth="1"/>
    <col min="4377" max="4386" width="0" hidden="1" customWidth="1"/>
    <col min="4387" max="4389" width="9.109375" customWidth="1"/>
    <col min="4609" max="4610" width="3.33203125" customWidth="1"/>
    <col min="4611" max="4611" width="4.6640625" customWidth="1"/>
    <col min="4612" max="4612" width="7.33203125" customWidth="1"/>
    <col min="4613" max="4613" width="4.33203125" customWidth="1"/>
    <col min="4614" max="4614" width="12.6640625" customWidth="1"/>
    <col min="4615" max="4615" width="2.6640625" customWidth="1"/>
    <col min="4616" max="4616" width="7.6640625" customWidth="1"/>
    <col min="4617" max="4617" width="5.88671875" customWidth="1"/>
    <col min="4618" max="4618" width="1.6640625" customWidth="1"/>
    <col min="4619" max="4619" width="10.6640625" customWidth="1"/>
    <col min="4620" max="4620" width="1.6640625" customWidth="1"/>
    <col min="4621" max="4621" width="10.6640625" customWidth="1"/>
    <col min="4622" max="4622" width="1.6640625" customWidth="1"/>
    <col min="4623" max="4623" width="10.6640625" customWidth="1"/>
    <col min="4624" max="4624" width="1.6640625" customWidth="1"/>
    <col min="4625" max="4625" width="10.6640625" customWidth="1"/>
    <col min="4626" max="4626" width="1.6640625" customWidth="1"/>
    <col min="4627" max="4627" width="0" hidden="1" customWidth="1"/>
    <col min="4628" max="4628" width="8.6640625" customWidth="1"/>
    <col min="4629" max="4629" width="0" hidden="1" customWidth="1"/>
    <col min="4633" max="4642" width="0" hidden="1" customWidth="1"/>
    <col min="4643" max="4645" width="9.109375" customWidth="1"/>
    <col min="4865" max="4866" width="3.33203125" customWidth="1"/>
    <col min="4867" max="4867" width="4.6640625" customWidth="1"/>
    <col min="4868" max="4868" width="7.33203125" customWidth="1"/>
    <col min="4869" max="4869" width="4.33203125" customWidth="1"/>
    <col min="4870" max="4870" width="12.6640625" customWidth="1"/>
    <col min="4871" max="4871" width="2.6640625" customWidth="1"/>
    <col min="4872" max="4872" width="7.6640625" customWidth="1"/>
    <col min="4873" max="4873" width="5.88671875" customWidth="1"/>
    <col min="4874" max="4874" width="1.6640625" customWidth="1"/>
    <col min="4875" max="4875" width="10.6640625" customWidth="1"/>
    <col min="4876" max="4876" width="1.6640625" customWidth="1"/>
    <col min="4877" max="4877" width="10.6640625" customWidth="1"/>
    <col min="4878" max="4878" width="1.6640625" customWidth="1"/>
    <col min="4879" max="4879" width="10.6640625" customWidth="1"/>
    <col min="4880" max="4880" width="1.6640625" customWidth="1"/>
    <col min="4881" max="4881" width="10.6640625" customWidth="1"/>
    <col min="4882" max="4882" width="1.6640625" customWidth="1"/>
    <col min="4883" max="4883" width="0" hidden="1" customWidth="1"/>
    <col min="4884" max="4884" width="8.6640625" customWidth="1"/>
    <col min="4885" max="4885" width="0" hidden="1" customWidth="1"/>
    <col min="4889" max="4898" width="0" hidden="1" customWidth="1"/>
    <col min="4899" max="4901" width="9.109375" customWidth="1"/>
    <col min="5121" max="5122" width="3.33203125" customWidth="1"/>
    <col min="5123" max="5123" width="4.6640625" customWidth="1"/>
    <col min="5124" max="5124" width="7.33203125" customWidth="1"/>
    <col min="5125" max="5125" width="4.33203125" customWidth="1"/>
    <col min="5126" max="5126" width="12.6640625" customWidth="1"/>
    <col min="5127" max="5127" width="2.6640625" customWidth="1"/>
    <col min="5128" max="5128" width="7.6640625" customWidth="1"/>
    <col min="5129" max="5129" width="5.88671875" customWidth="1"/>
    <col min="5130" max="5130" width="1.6640625" customWidth="1"/>
    <col min="5131" max="5131" width="10.6640625" customWidth="1"/>
    <col min="5132" max="5132" width="1.6640625" customWidth="1"/>
    <col min="5133" max="5133" width="10.6640625" customWidth="1"/>
    <col min="5134" max="5134" width="1.6640625" customWidth="1"/>
    <col min="5135" max="5135" width="10.6640625" customWidth="1"/>
    <col min="5136" max="5136" width="1.6640625" customWidth="1"/>
    <col min="5137" max="5137" width="10.6640625" customWidth="1"/>
    <col min="5138" max="5138" width="1.6640625" customWidth="1"/>
    <col min="5139" max="5139" width="0" hidden="1" customWidth="1"/>
    <col min="5140" max="5140" width="8.6640625" customWidth="1"/>
    <col min="5141" max="5141" width="0" hidden="1" customWidth="1"/>
    <col min="5145" max="5154" width="0" hidden="1" customWidth="1"/>
    <col min="5155" max="5157" width="9.109375" customWidth="1"/>
    <col min="5377" max="5378" width="3.33203125" customWidth="1"/>
    <col min="5379" max="5379" width="4.6640625" customWidth="1"/>
    <col min="5380" max="5380" width="7.33203125" customWidth="1"/>
    <col min="5381" max="5381" width="4.33203125" customWidth="1"/>
    <col min="5382" max="5382" width="12.6640625" customWidth="1"/>
    <col min="5383" max="5383" width="2.6640625" customWidth="1"/>
    <col min="5384" max="5384" width="7.6640625" customWidth="1"/>
    <col min="5385" max="5385" width="5.88671875" customWidth="1"/>
    <col min="5386" max="5386" width="1.6640625" customWidth="1"/>
    <col min="5387" max="5387" width="10.6640625" customWidth="1"/>
    <col min="5388" max="5388" width="1.6640625" customWidth="1"/>
    <col min="5389" max="5389" width="10.6640625" customWidth="1"/>
    <col min="5390" max="5390" width="1.6640625" customWidth="1"/>
    <col min="5391" max="5391" width="10.6640625" customWidth="1"/>
    <col min="5392" max="5392" width="1.6640625" customWidth="1"/>
    <col min="5393" max="5393" width="10.6640625" customWidth="1"/>
    <col min="5394" max="5394" width="1.6640625" customWidth="1"/>
    <col min="5395" max="5395" width="0" hidden="1" customWidth="1"/>
    <col min="5396" max="5396" width="8.6640625" customWidth="1"/>
    <col min="5397" max="5397" width="0" hidden="1" customWidth="1"/>
    <col min="5401" max="5410" width="0" hidden="1" customWidth="1"/>
    <col min="5411" max="5413" width="9.109375" customWidth="1"/>
    <col min="5633" max="5634" width="3.33203125" customWidth="1"/>
    <col min="5635" max="5635" width="4.6640625" customWidth="1"/>
    <col min="5636" max="5636" width="7.33203125" customWidth="1"/>
    <col min="5637" max="5637" width="4.33203125" customWidth="1"/>
    <col min="5638" max="5638" width="12.6640625" customWidth="1"/>
    <col min="5639" max="5639" width="2.6640625" customWidth="1"/>
    <col min="5640" max="5640" width="7.6640625" customWidth="1"/>
    <col min="5641" max="5641" width="5.88671875" customWidth="1"/>
    <col min="5642" max="5642" width="1.6640625" customWidth="1"/>
    <col min="5643" max="5643" width="10.6640625" customWidth="1"/>
    <col min="5644" max="5644" width="1.6640625" customWidth="1"/>
    <col min="5645" max="5645" width="10.6640625" customWidth="1"/>
    <col min="5646" max="5646" width="1.6640625" customWidth="1"/>
    <col min="5647" max="5647" width="10.6640625" customWidth="1"/>
    <col min="5648" max="5648" width="1.6640625" customWidth="1"/>
    <col min="5649" max="5649" width="10.6640625" customWidth="1"/>
    <col min="5650" max="5650" width="1.6640625" customWidth="1"/>
    <col min="5651" max="5651" width="0" hidden="1" customWidth="1"/>
    <col min="5652" max="5652" width="8.6640625" customWidth="1"/>
    <col min="5653" max="5653" width="0" hidden="1" customWidth="1"/>
    <col min="5657" max="5666" width="0" hidden="1" customWidth="1"/>
    <col min="5667" max="5669" width="9.109375" customWidth="1"/>
    <col min="5889" max="5890" width="3.33203125" customWidth="1"/>
    <col min="5891" max="5891" width="4.6640625" customWidth="1"/>
    <col min="5892" max="5892" width="7.33203125" customWidth="1"/>
    <col min="5893" max="5893" width="4.33203125" customWidth="1"/>
    <col min="5894" max="5894" width="12.6640625" customWidth="1"/>
    <col min="5895" max="5895" width="2.6640625" customWidth="1"/>
    <col min="5896" max="5896" width="7.6640625" customWidth="1"/>
    <col min="5897" max="5897" width="5.88671875" customWidth="1"/>
    <col min="5898" max="5898" width="1.6640625" customWidth="1"/>
    <col min="5899" max="5899" width="10.6640625" customWidth="1"/>
    <col min="5900" max="5900" width="1.6640625" customWidth="1"/>
    <col min="5901" max="5901" width="10.6640625" customWidth="1"/>
    <col min="5902" max="5902" width="1.6640625" customWidth="1"/>
    <col min="5903" max="5903" width="10.6640625" customWidth="1"/>
    <col min="5904" max="5904" width="1.6640625" customWidth="1"/>
    <col min="5905" max="5905" width="10.6640625" customWidth="1"/>
    <col min="5906" max="5906" width="1.6640625" customWidth="1"/>
    <col min="5907" max="5907" width="0" hidden="1" customWidth="1"/>
    <col min="5908" max="5908" width="8.6640625" customWidth="1"/>
    <col min="5909" max="5909" width="0" hidden="1" customWidth="1"/>
    <col min="5913" max="5922" width="0" hidden="1" customWidth="1"/>
    <col min="5923" max="5925" width="9.109375" customWidth="1"/>
    <col min="6145" max="6146" width="3.33203125" customWidth="1"/>
    <col min="6147" max="6147" width="4.6640625" customWidth="1"/>
    <col min="6148" max="6148" width="7.33203125" customWidth="1"/>
    <col min="6149" max="6149" width="4.33203125" customWidth="1"/>
    <col min="6150" max="6150" width="12.6640625" customWidth="1"/>
    <col min="6151" max="6151" width="2.6640625" customWidth="1"/>
    <col min="6152" max="6152" width="7.6640625" customWidth="1"/>
    <col min="6153" max="6153" width="5.88671875" customWidth="1"/>
    <col min="6154" max="6154" width="1.6640625" customWidth="1"/>
    <col min="6155" max="6155" width="10.6640625" customWidth="1"/>
    <col min="6156" max="6156" width="1.6640625" customWidth="1"/>
    <col min="6157" max="6157" width="10.6640625" customWidth="1"/>
    <col min="6158" max="6158" width="1.6640625" customWidth="1"/>
    <col min="6159" max="6159" width="10.6640625" customWidth="1"/>
    <col min="6160" max="6160" width="1.6640625" customWidth="1"/>
    <col min="6161" max="6161" width="10.6640625" customWidth="1"/>
    <col min="6162" max="6162" width="1.6640625" customWidth="1"/>
    <col min="6163" max="6163" width="0" hidden="1" customWidth="1"/>
    <col min="6164" max="6164" width="8.6640625" customWidth="1"/>
    <col min="6165" max="6165" width="0" hidden="1" customWidth="1"/>
    <col min="6169" max="6178" width="0" hidden="1" customWidth="1"/>
    <col min="6179" max="6181" width="9.109375" customWidth="1"/>
    <col min="6401" max="6402" width="3.33203125" customWidth="1"/>
    <col min="6403" max="6403" width="4.6640625" customWidth="1"/>
    <col min="6404" max="6404" width="7.33203125" customWidth="1"/>
    <col min="6405" max="6405" width="4.33203125" customWidth="1"/>
    <col min="6406" max="6406" width="12.6640625" customWidth="1"/>
    <col min="6407" max="6407" width="2.6640625" customWidth="1"/>
    <col min="6408" max="6408" width="7.6640625" customWidth="1"/>
    <col min="6409" max="6409" width="5.88671875" customWidth="1"/>
    <col min="6410" max="6410" width="1.6640625" customWidth="1"/>
    <col min="6411" max="6411" width="10.6640625" customWidth="1"/>
    <col min="6412" max="6412" width="1.6640625" customWidth="1"/>
    <col min="6413" max="6413" width="10.6640625" customWidth="1"/>
    <col min="6414" max="6414" width="1.6640625" customWidth="1"/>
    <col min="6415" max="6415" width="10.6640625" customWidth="1"/>
    <col min="6416" max="6416" width="1.6640625" customWidth="1"/>
    <col min="6417" max="6417" width="10.6640625" customWidth="1"/>
    <col min="6418" max="6418" width="1.6640625" customWidth="1"/>
    <col min="6419" max="6419" width="0" hidden="1" customWidth="1"/>
    <col min="6420" max="6420" width="8.6640625" customWidth="1"/>
    <col min="6421" max="6421" width="0" hidden="1" customWidth="1"/>
    <col min="6425" max="6434" width="0" hidden="1" customWidth="1"/>
    <col min="6435" max="6437" width="9.109375" customWidth="1"/>
    <col min="6657" max="6658" width="3.33203125" customWidth="1"/>
    <col min="6659" max="6659" width="4.6640625" customWidth="1"/>
    <col min="6660" max="6660" width="7.33203125" customWidth="1"/>
    <col min="6661" max="6661" width="4.33203125" customWidth="1"/>
    <col min="6662" max="6662" width="12.6640625" customWidth="1"/>
    <col min="6663" max="6663" width="2.6640625" customWidth="1"/>
    <col min="6664" max="6664" width="7.6640625" customWidth="1"/>
    <col min="6665" max="6665" width="5.88671875" customWidth="1"/>
    <col min="6666" max="6666" width="1.6640625" customWidth="1"/>
    <col min="6667" max="6667" width="10.6640625" customWidth="1"/>
    <col min="6668" max="6668" width="1.6640625" customWidth="1"/>
    <col min="6669" max="6669" width="10.6640625" customWidth="1"/>
    <col min="6670" max="6670" width="1.6640625" customWidth="1"/>
    <col min="6671" max="6671" width="10.6640625" customWidth="1"/>
    <col min="6672" max="6672" width="1.6640625" customWidth="1"/>
    <col min="6673" max="6673" width="10.6640625" customWidth="1"/>
    <col min="6674" max="6674" width="1.6640625" customWidth="1"/>
    <col min="6675" max="6675" width="0" hidden="1" customWidth="1"/>
    <col min="6676" max="6676" width="8.6640625" customWidth="1"/>
    <col min="6677" max="6677" width="0" hidden="1" customWidth="1"/>
    <col min="6681" max="6690" width="0" hidden="1" customWidth="1"/>
    <col min="6691" max="6693" width="9.109375" customWidth="1"/>
    <col min="6913" max="6914" width="3.33203125" customWidth="1"/>
    <col min="6915" max="6915" width="4.6640625" customWidth="1"/>
    <col min="6916" max="6916" width="7.33203125" customWidth="1"/>
    <col min="6917" max="6917" width="4.33203125" customWidth="1"/>
    <col min="6918" max="6918" width="12.6640625" customWidth="1"/>
    <col min="6919" max="6919" width="2.6640625" customWidth="1"/>
    <col min="6920" max="6920" width="7.6640625" customWidth="1"/>
    <col min="6921" max="6921" width="5.88671875" customWidth="1"/>
    <col min="6922" max="6922" width="1.6640625" customWidth="1"/>
    <col min="6923" max="6923" width="10.6640625" customWidth="1"/>
    <col min="6924" max="6924" width="1.6640625" customWidth="1"/>
    <col min="6925" max="6925" width="10.6640625" customWidth="1"/>
    <col min="6926" max="6926" width="1.6640625" customWidth="1"/>
    <col min="6927" max="6927" width="10.6640625" customWidth="1"/>
    <col min="6928" max="6928" width="1.6640625" customWidth="1"/>
    <col min="6929" max="6929" width="10.6640625" customWidth="1"/>
    <col min="6930" max="6930" width="1.6640625" customWidth="1"/>
    <col min="6931" max="6931" width="0" hidden="1" customWidth="1"/>
    <col min="6932" max="6932" width="8.6640625" customWidth="1"/>
    <col min="6933" max="6933" width="0" hidden="1" customWidth="1"/>
    <col min="6937" max="6946" width="0" hidden="1" customWidth="1"/>
    <col min="6947" max="6949" width="9.109375" customWidth="1"/>
    <col min="7169" max="7170" width="3.33203125" customWidth="1"/>
    <col min="7171" max="7171" width="4.6640625" customWidth="1"/>
    <col min="7172" max="7172" width="7.33203125" customWidth="1"/>
    <col min="7173" max="7173" width="4.33203125" customWidth="1"/>
    <col min="7174" max="7174" width="12.6640625" customWidth="1"/>
    <col min="7175" max="7175" width="2.6640625" customWidth="1"/>
    <col min="7176" max="7176" width="7.6640625" customWidth="1"/>
    <col min="7177" max="7177" width="5.88671875" customWidth="1"/>
    <col min="7178" max="7178" width="1.6640625" customWidth="1"/>
    <col min="7179" max="7179" width="10.6640625" customWidth="1"/>
    <col min="7180" max="7180" width="1.6640625" customWidth="1"/>
    <col min="7181" max="7181" width="10.6640625" customWidth="1"/>
    <col min="7182" max="7182" width="1.6640625" customWidth="1"/>
    <col min="7183" max="7183" width="10.6640625" customWidth="1"/>
    <col min="7184" max="7184" width="1.6640625" customWidth="1"/>
    <col min="7185" max="7185" width="10.6640625" customWidth="1"/>
    <col min="7186" max="7186" width="1.6640625" customWidth="1"/>
    <col min="7187" max="7187" width="0" hidden="1" customWidth="1"/>
    <col min="7188" max="7188" width="8.6640625" customWidth="1"/>
    <col min="7189" max="7189" width="0" hidden="1" customWidth="1"/>
    <col min="7193" max="7202" width="0" hidden="1" customWidth="1"/>
    <col min="7203" max="7205" width="9.109375" customWidth="1"/>
    <col min="7425" max="7426" width="3.33203125" customWidth="1"/>
    <col min="7427" max="7427" width="4.6640625" customWidth="1"/>
    <col min="7428" max="7428" width="7.33203125" customWidth="1"/>
    <col min="7429" max="7429" width="4.33203125" customWidth="1"/>
    <col min="7430" max="7430" width="12.6640625" customWidth="1"/>
    <col min="7431" max="7431" width="2.6640625" customWidth="1"/>
    <col min="7432" max="7432" width="7.6640625" customWidth="1"/>
    <col min="7433" max="7433" width="5.88671875" customWidth="1"/>
    <col min="7434" max="7434" width="1.6640625" customWidth="1"/>
    <col min="7435" max="7435" width="10.6640625" customWidth="1"/>
    <col min="7436" max="7436" width="1.6640625" customWidth="1"/>
    <col min="7437" max="7437" width="10.6640625" customWidth="1"/>
    <col min="7438" max="7438" width="1.6640625" customWidth="1"/>
    <col min="7439" max="7439" width="10.6640625" customWidth="1"/>
    <col min="7440" max="7440" width="1.6640625" customWidth="1"/>
    <col min="7441" max="7441" width="10.6640625" customWidth="1"/>
    <col min="7442" max="7442" width="1.6640625" customWidth="1"/>
    <col min="7443" max="7443" width="0" hidden="1" customWidth="1"/>
    <col min="7444" max="7444" width="8.6640625" customWidth="1"/>
    <col min="7445" max="7445" width="0" hidden="1" customWidth="1"/>
    <col min="7449" max="7458" width="0" hidden="1" customWidth="1"/>
    <col min="7459" max="7461" width="9.109375" customWidth="1"/>
    <col min="7681" max="7682" width="3.33203125" customWidth="1"/>
    <col min="7683" max="7683" width="4.6640625" customWidth="1"/>
    <col min="7684" max="7684" width="7.33203125" customWidth="1"/>
    <col min="7685" max="7685" width="4.33203125" customWidth="1"/>
    <col min="7686" max="7686" width="12.6640625" customWidth="1"/>
    <col min="7687" max="7687" width="2.6640625" customWidth="1"/>
    <col min="7688" max="7688" width="7.6640625" customWidth="1"/>
    <col min="7689" max="7689" width="5.88671875" customWidth="1"/>
    <col min="7690" max="7690" width="1.6640625" customWidth="1"/>
    <col min="7691" max="7691" width="10.6640625" customWidth="1"/>
    <col min="7692" max="7692" width="1.6640625" customWidth="1"/>
    <col min="7693" max="7693" width="10.6640625" customWidth="1"/>
    <col min="7694" max="7694" width="1.6640625" customWidth="1"/>
    <col min="7695" max="7695" width="10.6640625" customWidth="1"/>
    <col min="7696" max="7696" width="1.6640625" customWidth="1"/>
    <col min="7697" max="7697" width="10.6640625" customWidth="1"/>
    <col min="7698" max="7698" width="1.6640625" customWidth="1"/>
    <col min="7699" max="7699" width="0" hidden="1" customWidth="1"/>
    <col min="7700" max="7700" width="8.6640625" customWidth="1"/>
    <col min="7701" max="7701" width="0" hidden="1" customWidth="1"/>
    <col min="7705" max="7714" width="0" hidden="1" customWidth="1"/>
    <col min="7715" max="7717" width="9.109375" customWidth="1"/>
    <col min="7937" max="7938" width="3.33203125" customWidth="1"/>
    <col min="7939" max="7939" width="4.6640625" customWidth="1"/>
    <col min="7940" max="7940" width="7.33203125" customWidth="1"/>
    <col min="7941" max="7941" width="4.33203125" customWidth="1"/>
    <col min="7942" max="7942" width="12.6640625" customWidth="1"/>
    <col min="7943" max="7943" width="2.6640625" customWidth="1"/>
    <col min="7944" max="7944" width="7.6640625" customWidth="1"/>
    <col min="7945" max="7945" width="5.88671875" customWidth="1"/>
    <col min="7946" max="7946" width="1.6640625" customWidth="1"/>
    <col min="7947" max="7947" width="10.6640625" customWidth="1"/>
    <col min="7948" max="7948" width="1.6640625" customWidth="1"/>
    <col min="7949" max="7949" width="10.6640625" customWidth="1"/>
    <col min="7950" max="7950" width="1.6640625" customWidth="1"/>
    <col min="7951" max="7951" width="10.6640625" customWidth="1"/>
    <col min="7952" max="7952" width="1.6640625" customWidth="1"/>
    <col min="7953" max="7953" width="10.6640625" customWidth="1"/>
    <col min="7954" max="7954" width="1.6640625" customWidth="1"/>
    <col min="7955" max="7955" width="0" hidden="1" customWidth="1"/>
    <col min="7956" max="7956" width="8.6640625" customWidth="1"/>
    <col min="7957" max="7957" width="0" hidden="1" customWidth="1"/>
    <col min="7961" max="7970" width="0" hidden="1" customWidth="1"/>
    <col min="7971" max="7973" width="9.109375" customWidth="1"/>
    <col min="8193" max="8194" width="3.33203125" customWidth="1"/>
    <col min="8195" max="8195" width="4.6640625" customWidth="1"/>
    <col min="8196" max="8196" width="7.33203125" customWidth="1"/>
    <col min="8197" max="8197" width="4.33203125" customWidth="1"/>
    <col min="8198" max="8198" width="12.6640625" customWidth="1"/>
    <col min="8199" max="8199" width="2.6640625" customWidth="1"/>
    <col min="8200" max="8200" width="7.6640625" customWidth="1"/>
    <col min="8201" max="8201" width="5.88671875" customWidth="1"/>
    <col min="8202" max="8202" width="1.6640625" customWidth="1"/>
    <col min="8203" max="8203" width="10.6640625" customWidth="1"/>
    <col min="8204" max="8204" width="1.6640625" customWidth="1"/>
    <col min="8205" max="8205" width="10.6640625" customWidth="1"/>
    <col min="8206" max="8206" width="1.6640625" customWidth="1"/>
    <col min="8207" max="8207" width="10.6640625" customWidth="1"/>
    <col min="8208" max="8208" width="1.6640625" customWidth="1"/>
    <col min="8209" max="8209" width="10.6640625" customWidth="1"/>
    <col min="8210" max="8210" width="1.6640625" customWidth="1"/>
    <col min="8211" max="8211" width="0" hidden="1" customWidth="1"/>
    <col min="8212" max="8212" width="8.6640625" customWidth="1"/>
    <col min="8213" max="8213" width="0" hidden="1" customWidth="1"/>
    <col min="8217" max="8226" width="0" hidden="1" customWidth="1"/>
    <col min="8227" max="8229" width="9.109375" customWidth="1"/>
    <col min="8449" max="8450" width="3.33203125" customWidth="1"/>
    <col min="8451" max="8451" width="4.6640625" customWidth="1"/>
    <col min="8452" max="8452" width="7.33203125" customWidth="1"/>
    <col min="8453" max="8453" width="4.33203125" customWidth="1"/>
    <col min="8454" max="8454" width="12.6640625" customWidth="1"/>
    <col min="8455" max="8455" width="2.6640625" customWidth="1"/>
    <col min="8456" max="8456" width="7.6640625" customWidth="1"/>
    <col min="8457" max="8457" width="5.88671875" customWidth="1"/>
    <col min="8458" max="8458" width="1.6640625" customWidth="1"/>
    <col min="8459" max="8459" width="10.6640625" customWidth="1"/>
    <col min="8460" max="8460" width="1.6640625" customWidth="1"/>
    <col min="8461" max="8461" width="10.6640625" customWidth="1"/>
    <col min="8462" max="8462" width="1.6640625" customWidth="1"/>
    <col min="8463" max="8463" width="10.6640625" customWidth="1"/>
    <col min="8464" max="8464" width="1.6640625" customWidth="1"/>
    <col min="8465" max="8465" width="10.6640625" customWidth="1"/>
    <col min="8466" max="8466" width="1.6640625" customWidth="1"/>
    <col min="8467" max="8467" width="0" hidden="1" customWidth="1"/>
    <col min="8468" max="8468" width="8.6640625" customWidth="1"/>
    <col min="8469" max="8469" width="0" hidden="1" customWidth="1"/>
    <col min="8473" max="8482" width="0" hidden="1" customWidth="1"/>
    <col min="8483" max="8485" width="9.109375" customWidth="1"/>
    <col min="8705" max="8706" width="3.33203125" customWidth="1"/>
    <col min="8707" max="8707" width="4.6640625" customWidth="1"/>
    <col min="8708" max="8708" width="7.33203125" customWidth="1"/>
    <col min="8709" max="8709" width="4.33203125" customWidth="1"/>
    <col min="8710" max="8710" width="12.6640625" customWidth="1"/>
    <col min="8711" max="8711" width="2.6640625" customWidth="1"/>
    <col min="8712" max="8712" width="7.6640625" customWidth="1"/>
    <col min="8713" max="8713" width="5.88671875" customWidth="1"/>
    <col min="8714" max="8714" width="1.6640625" customWidth="1"/>
    <col min="8715" max="8715" width="10.6640625" customWidth="1"/>
    <col min="8716" max="8716" width="1.6640625" customWidth="1"/>
    <col min="8717" max="8717" width="10.6640625" customWidth="1"/>
    <col min="8718" max="8718" width="1.6640625" customWidth="1"/>
    <col min="8719" max="8719" width="10.6640625" customWidth="1"/>
    <col min="8720" max="8720" width="1.6640625" customWidth="1"/>
    <col min="8721" max="8721" width="10.6640625" customWidth="1"/>
    <col min="8722" max="8722" width="1.6640625" customWidth="1"/>
    <col min="8723" max="8723" width="0" hidden="1" customWidth="1"/>
    <col min="8724" max="8724" width="8.6640625" customWidth="1"/>
    <col min="8725" max="8725" width="0" hidden="1" customWidth="1"/>
    <col min="8729" max="8738" width="0" hidden="1" customWidth="1"/>
    <col min="8739" max="8741" width="9.109375" customWidth="1"/>
    <col min="8961" max="8962" width="3.33203125" customWidth="1"/>
    <col min="8963" max="8963" width="4.6640625" customWidth="1"/>
    <col min="8964" max="8964" width="7.33203125" customWidth="1"/>
    <col min="8965" max="8965" width="4.33203125" customWidth="1"/>
    <col min="8966" max="8966" width="12.6640625" customWidth="1"/>
    <col min="8967" max="8967" width="2.6640625" customWidth="1"/>
    <col min="8968" max="8968" width="7.6640625" customWidth="1"/>
    <col min="8969" max="8969" width="5.88671875" customWidth="1"/>
    <col min="8970" max="8970" width="1.6640625" customWidth="1"/>
    <col min="8971" max="8971" width="10.6640625" customWidth="1"/>
    <col min="8972" max="8972" width="1.6640625" customWidth="1"/>
    <col min="8973" max="8973" width="10.6640625" customWidth="1"/>
    <col min="8974" max="8974" width="1.6640625" customWidth="1"/>
    <col min="8975" max="8975" width="10.6640625" customWidth="1"/>
    <col min="8976" max="8976" width="1.6640625" customWidth="1"/>
    <col min="8977" max="8977" width="10.6640625" customWidth="1"/>
    <col min="8978" max="8978" width="1.6640625" customWidth="1"/>
    <col min="8979" max="8979" width="0" hidden="1" customWidth="1"/>
    <col min="8980" max="8980" width="8.6640625" customWidth="1"/>
    <col min="8981" max="8981" width="0" hidden="1" customWidth="1"/>
    <col min="8985" max="8994" width="0" hidden="1" customWidth="1"/>
    <col min="8995" max="8997" width="9.109375" customWidth="1"/>
    <col min="9217" max="9218" width="3.33203125" customWidth="1"/>
    <col min="9219" max="9219" width="4.6640625" customWidth="1"/>
    <col min="9220" max="9220" width="7.33203125" customWidth="1"/>
    <col min="9221" max="9221" width="4.33203125" customWidth="1"/>
    <col min="9222" max="9222" width="12.6640625" customWidth="1"/>
    <col min="9223" max="9223" width="2.6640625" customWidth="1"/>
    <col min="9224" max="9224" width="7.6640625" customWidth="1"/>
    <col min="9225" max="9225" width="5.88671875" customWidth="1"/>
    <col min="9226" max="9226" width="1.6640625" customWidth="1"/>
    <col min="9227" max="9227" width="10.6640625" customWidth="1"/>
    <col min="9228" max="9228" width="1.6640625" customWidth="1"/>
    <col min="9229" max="9229" width="10.6640625" customWidth="1"/>
    <col min="9230" max="9230" width="1.6640625" customWidth="1"/>
    <col min="9231" max="9231" width="10.6640625" customWidth="1"/>
    <col min="9232" max="9232" width="1.6640625" customWidth="1"/>
    <col min="9233" max="9233" width="10.6640625" customWidth="1"/>
    <col min="9234" max="9234" width="1.6640625" customWidth="1"/>
    <col min="9235" max="9235" width="0" hidden="1" customWidth="1"/>
    <col min="9236" max="9236" width="8.6640625" customWidth="1"/>
    <col min="9237" max="9237" width="0" hidden="1" customWidth="1"/>
    <col min="9241" max="9250" width="0" hidden="1" customWidth="1"/>
    <col min="9251" max="9253" width="9.109375" customWidth="1"/>
    <col min="9473" max="9474" width="3.33203125" customWidth="1"/>
    <col min="9475" max="9475" width="4.6640625" customWidth="1"/>
    <col min="9476" max="9476" width="7.33203125" customWidth="1"/>
    <col min="9477" max="9477" width="4.33203125" customWidth="1"/>
    <col min="9478" max="9478" width="12.6640625" customWidth="1"/>
    <col min="9479" max="9479" width="2.6640625" customWidth="1"/>
    <col min="9480" max="9480" width="7.6640625" customWidth="1"/>
    <col min="9481" max="9481" width="5.88671875" customWidth="1"/>
    <col min="9482" max="9482" width="1.6640625" customWidth="1"/>
    <col min="9483" max="9483" width="10.6640625" customWidth="1"/>
    <col min="9484" max="9484" width="1.6640625" customWidth="1"/>
    <col min="9485" max="9485" width="10.6640625" customWidth="1"/>
    <col min="9486" max="9486" width="1.6640625" customWidth="1"/>
    <col min="9487" max="9487" width="10.6640625" customWidth="1"/>
    <col min="9488" max="9488" width="1.6640625" customWidth="1"/>
    <col min="9489" max="9489" width="10.6640625" customWidth="1"/>
    <col min="9490" max="9490" width="1.6640625" customWidth="1"/>
    <col min="9491" max="9491" width="0" hidden="1" customWidth="1"/>
    <col min="9492" max="9492" width="8.6640625" customWidth="1"/>
    <col min="9493" max="9493" width="0" hidden="1" customWidth="1"/>
    <col min="9497" max="9506" width="0" hidden="1" customWidth="1"/>
    <col min="9507" max="9509" width="9.109375" customWidth="1"/>
    <col min="9729" max="9730" width="3.33203125" customWidth="1"/>
    <col min="9731" max="9731" width="4.6640625" customWidth="1"/>
    <col min="9732" max="9732" width="7.33203125" customWidth="1"/>
    <col min="9733" max="9733" width="4.33203125" customWidth="1"/>
    <col min="9734" max="9734" width="12.6640625" customWidth="1"/>
    <col min="9735" max="9735" width="2.6640625" customWidth="1"/>
    <col min="9736" max="9736" width="7.6640625" customWidth="1"/>
    <col min="9737" max="9737" width="5.88671875" customWidth="1"/>
    <col min="9738" max="9738" width="1.6640625" customWidth="1"/>
    <col min="9739" max="9739" width="10.6640625" customWidth="1"/>
    <col min="9740" max="9740" width="1.6640625" customWidth="1"/>
    <col min="9741" max="9741" width="10.6640625" customWidth="1"/>
    <col min="9742" max="9742" width="1.6640625" customWidth="1"/>
    <col min="9743" max="9743" width="10.6640625" customWidth="1"/>
    <col min="9744" max="9744" width="1.6640625" customWidth="1"/>
    <col min="9745" max="9745" width="10.6640625" customWidth="1"/>
    <col min="9746" max="9746" width="1.6640625" customWidth="1"/>
    <col min="9747" max="9747" width="0" hidden="1" customWidth="1"/>
    <col min="9748" max="9748" width="8.6640625" customWidth="1"/>
    <col min="9749" max="9749" width="0" hidden="1" customWidth="1"/>
    <col min="9753" max="9762" width="0" hidden="1" customWidth="1"/>
    <col min="9763" max="9765" width="9.109375" customWidth="1"/>
    <col min="9985" max="9986" width="3.33203125" customWidth="1"/>
    <col min="9987" max="9987" width="4.6640625" customWidth="1"/>
    <col min="9988" max="9988" width="7.33203125" customWidth="1"/>
    <col min="9989" max="9989" width="4.33203125" customWidth="1"/>
    <col min="9990" max="9990" width="12.6640625" customWidth="1"/>
    <col min="9991" max="9991" width="2.6640625" customWidth="1"/>
    <col min="9992" max="9992" width="7.6640625" customWidth="1"/>
    <col min="9993" max="9993" width="5.88671875" customWidth="1"/>
    <col min="9994" max="9994" width="1.6640625" customWidth="1"/>
    <col min="9995" max="9995" width="10.6640625" customWidth="1"/>
    <col min="9996" max="9996" width="1.6640625" customWidth="1"/>
    <col min="9997" max="9997" width="10.6640625" customWidth="1"/>
    <col min="9998" max="9998" width="1.6640625" customWidth="1"/>
    <col min="9999" max="9999" width="10.6640625" customWidth="1"/>
    <col min="10000" max="10000" width="1.6640625" customWidth="1"/>
    <col min="10001" max="10001" width="10.6640625" customWidth="1"/>
    <col min="10002" max="10002" width="1.6640625" customWidth="1"/>
    <col min="10003" max="10003" width="0" hidden="1" customWidth="1"/>
    <col min="10004" max="10004" width="8.6640625" customWidth="1"/>
    <col min="10005" max="10005" width="0" hidden="1" customWidth="1"/>
    <col min="10009" max="10018" width="0" hidden="1" customWidth="1"/>
    <col min="10019" max="10021" width="9.109375" customWidth="1"/>
    <col min="10241" max="10242" width="3.33203125" customWidth="1"/>
    <col min="10243" max="10243" width="4.6640625" customWidth="1"/>
    <col min="10244" max="10244" width="7.33203125" customWidth="1"/>
    <col min="10245" max="10245" width="4.33203125" customWidth="1"/>
    <col min="10246" max="10246" width="12.6640625" customWidth="1"/>
    <col min="10247" max="10247" width="2.6640625" customWidth="1"/>
    <col min="10248" max="10248" width="7.6640625" customWidth="1"/>
    <col min="10249" max="10249" width="5.88671875" customWidth="1"/>
    <col min="10250" max="10250" width="1.6640625" customWidth="1"/>
    <col min="10251" max="10251" width="10.6640625" customWidth="1"/>
    <col min="10252" max="10252" width="1.6640625" customWidth="1"/>
    <col min="10253" max="10253" width="10.6640625" customWidth="1"/>
    <col min="10254" max="10254" width="1.6640625" customWidth="1"/>
    <col min="10255" max="10255" width="10.6640625" customWidth="1"/>
    <col min="10256" max="10256" width="1.6640625" customWidth="1"/>
    <col min="10257" max="10257" width="10.6640625" customWidth="1"/>
    <col min="10258" max="10258" width="1.6640625" customWidth="1"/>
    <col min="10259" max="10259" width="0" hidden="1" customWidth="1"/>
    <col min="10260" max="10260" width="8.6640625" customWidth="1"/>
    <col min="10261" max="10261" width="0" hidden="1" customWidth="1"/>
    <col min="10265" max="10274" width="0" hidden="1" customWidth="1"/>
    <col min="10275" max="10277" width="9.109375" customWidth="1"/>
    <col min="10497" max="10498" width="3.33203125" customWidth="1"/>
    <col min="10499" max="10499" width="4.6640625" customWidth="1"/>
    <col min="10500" max="10500" width="7.33203125" customWidth="1"/>
    <col min="10501" max="10501" width="4.33203125" customWidth="1"/>
    <col min="10502" max="10502" width="12.6640625" customWidth="1"/>
    <col min="10503" max="10503" width="2.6640625" customWidth="1"/>
    <col min="10504" max="10504" width="7.6640625" customWidth="1"/>
    <col min="10505" max="10505" width="5.88671875" customWidth="1"/>
    <col min="10506" max="10506" width="1.6640625" customWidth="1"/>
    <col min="10507" max="10507" width="10.6640625" customWidth="1"/>
    <col min="10508" max="10508" width="1.6640625" customWidth="1"/>
    <col min="10509" max="10509" width="10.6640625" customWidth="1"/>
    <col min="10510" max="10510" width="1.6640625" customWidth="1"/>
    <col min="10511" max="10511" width="10.6640625" customWidth="1"/>
    <col min="10512" max="10512" width="1.6640625" customWidth="1"/>
    <col min="10513" max="10513" width="10.6640625" customWidth="1"/>
    <col min="10514" max="10514" width="1.6640625" customWidth="1"/>
    <col min="10515" max="10515" width="0" hidden="1" customWidth="1"/>
    <col min="10516" max="10516" width="8.6640625" customWidth="1"/>
    <col min="10517" max="10517" width="0" hidden="1" customWidth="1"/>
    <col min="10521" max="10530" width="0" hidden="1" customWidth="1"/>
    <col min="10531" max="10533" width="9.109375" customWidth="1"/>
    <col min="10753" max="10754" width="3.33203125" customWidth="1"/>
    <col min="10755" max="10755" width="4.6640625" customWidth="1"/>
    <col min="10756" max="10756" width="7.33203125" customWidth="1"/>
    <col min="10757" max="10757" width="4.33203125" customWidth="1"/>
    <col min="10758" max="10758" width="12.6640625" customWidth="1"/>
    <col min="10759" max="10759" width="2.6640625" customWidth="1"/>
    <col min="10760" max="10760" width="7.6640625" customWidth="1"/>
    <col min="10761" max="10761" width="5.88671875" customWidth="1"/>
    <col min="10762" max="10762" width="1.6640625" customWidth="1"/>
    <col min="10763" max="10763" width="10.6640625" customWidth="1"/>
    <col min="10764" max="10764" width="1.6640625" customWidth="1"/>
    <col min="10765" max="10765" width="10.6640625" customWidth="1"/>
    <col min="10766" max="10766" width="1.6640625" customWidth="1"/>
    <col min="10767" max="10767" width="10.6640625" customWidth="1"/>
    <col min="10768" max="10768" width="1.6640625" customWidth="1"/>
    <col min="10769" max="10769" width="10.6640625" customWidth="1"/>
    <col min="10770" max="10770" width="1.6640625" customWidth="1"/>
    <col min="10771" max="10771" width="0" hidden="1" customWidth="1"/>
    <col min="10772" max="10772" width="8.6640625" customWidth="1"/>
    <col min="10773" max="10773" width="0" hidden="1" customWidth="1"/>
    <col min="10777" max="10786" width="0" hidden="1" customWidth="1"/>
    <col min="10787" max="10789" width="9.109375" customWidth="1"/>
    <col min="11009" max="11010" width="3.33203125" customWidth="1"/>
    <col min="11011" max="11011" width="4.6640625" customWidth="1"/>
    <col min="11012" max="11012" width="7.33203125" customWidth="1"/>
    <col min="11013" max="11013" width="4.33203125" customWidth="1"/>
    <col min="11014" max="11014" width="12.6640625" customWidth="1"/>
    <col min="11015" max="11015" width="2.6640625" customWidth="1"/>
    <col min="11016" max="11016" width="7.6640625" customWidth="1"/>
    <col min="11017" max="11017" width="5.88671875" customWidth="1"/>
    <col min="11018" max="11018" width="1.6640625" customWidth="1"/>
    <col min="11019" max="11019" width="10.6640625" customWidth="1"/>
    <col min="11020" max="11020" width="1.6640625" customWidth="1"/>
    <col min="11021" max="11021" width="10.6640625" customWidth="1"/>
    <col min="11022" max="11022" width="1.6640625" customWidth="1"/>
    <col min="11023" max="11023" width="10.6640625" customWidth="1"/>
    <col min="11024" max="11024" width="1.6640625" customWidth="1"/>
    <col min="11025" max="11025" width="10.6640625" customWidth="1"/>
    <col min="11026" max="11026" width="1.6640625" customWidth="1"/>
    <col min="11027" max="11027" width="0" hidden="1" customWidth="1"/>
    <col min="11028" max="11028" width="8.6640625" customWidth="1"/>
    <col min="11029" max="11029" width="0" hidden="1" customWidth="1"/>
    <col min="11033" max="11042" width="0" hidden="1" customWidth="1"/>
    <col min="11043" max="11045" width="9.109375" customWidth="1"/>
    <col min="11265" max="11266" width="3.33203125" customWidth="1"/>
    <col min="11267" max="11267" width="4.6640625" customWidth="1"/>
    <col min="11268" max="11268" width="7.33203125" customWidth="1"/>
    <col min="11269" max="11269" width="4.33203125" customWidth="1"/>
    <col min="11270" max="11270" width="12.6640625" customWidth="1"/>
    <col min="11271" max="11271" width="2.6640625" customWidth="1"/>
    <col min="11272" max="11272" width="7.6640625" customWidth="1"/>
    <col min="11273" max="11273" width="5.88671875" customWidth="1"/>
    <col min="11274" max="11274" width="1.6640625" customWidth="1"/>
    <col min="11275" max="11275" width="10.6640625" customWidth="1"/>
    <col min="11276" max="11276" width="1.6640625" customWidth="1"/>
    <col min="11277" max="11277" width="10.6640625" customWidth="1"/>
    <col min="11278" max="11278" width="1.6640625" customWidth="1"/>
    <col min="11279" max="11279" width="10.6640625" customWidth="1"/>
    <col min="11280" max="11280" width="1.6640625" customWidth="1"/>
    <col min="11281" max="11281" width="10.6640625" customWidth="1"/>
    <col min="11282" max="11282" width="1.6640625" customWidth="1"/>
    <col min="11283" max="11283" width="0" hidden="1" customWidth="1"/>
    <col min="11284" max="11284" width="8.6640625" customWidth="1"/>
    <col min="11285" max="11285" width="0" hidden="1" customWidth="1"/>
    <col min="11289" max="11298" width="0" hidden="1" customWidth="1"/>
    <col min="11299" max="11301" width="9.109375" customWidth="1"/>
    <col min="11521" max="11522" width="3.33203125" customWidth="1"/>
    <col min="11523" max="11523" width="4.6640625" customWidth="1"/>
    <col min="11524" max="11524" width="7.33203125" customWidth="1"/>
    <col min="11525" max="11525" width="4.33203125" customWidth="1"/>
    <col min="11526" max="11526" width="12.6640625" customWidth="1"/>
    <col min="11527" max="11527" width="2.6640625" customWidth="1"/>
    <col min="11528" max="11528" width="7.6640625" customWidth="1"/>
    <col min="11529" max="11529" width="5.88671875" customWidth="1"/>
    <col min="11530" max="11530" width="1.6640625" customWidth="1"/>
    <col min="11531" max="11531" width="10.6640625" customWidth="1"/>
    <col min="11532" max="11532" width="1.6640625" customWidth="1"/>
    <col min="11533" max="11533" width="10.6640625" customWidth="1"/>
    <col min="11534" max="11534" width="1.6640625" customWidth="1"/>
    <col min="11535" max="11535" width="10.6640625" customWidth="1"/>
    <col min="11536" max="11536" width="1.6640625" customWidth="1"/>
    <col min="11537" max="11537" width="10.6640625" customWidth="1"/>
    <col min="11538" max="11538" width="1.6640625" customWidth="1"/>
    <col min="11539" max="11539" width="0" hidden="1" customWidth="1"/>
    <col min="11540" max="11540" width="8.6640625" customWidth="1"/>
    <col min="11541" max="11541" width="0" hidden="1" customWidth="1"/>
    <col min="11545" max="11554" width="0" hidden="1" customWidth="1"/>
    <col min="11555" max="11557" width="9.109375" customWidth="1"/>
    <col min="11777" max="11778" width="3.33203125" customWidth="1"/>
    <col min="11779" max="11779" width="4.6640625" customWidth="1"/>
    <col min="11780" max="11780" width="7.33203125" customWidth="1"/>
    <col min="11781" max="11781" width="4.33203125" customWidth="1"/>
    <col min="11782" max="11782" width="12.6640625" customWidth="1"/>
    <col min="11783" max="11783" width="2.6640625" customWidth="1"/>
    <col min="11784" max="11784" width="7.6640625" customWidth="1"/>
    <col min="11785" max="11785" width="5.88671875" customWidth="1"/>
    <col min="11786" max="11786" width="1.6640625" customWidth="1"/>
    <col min="11787" max="11787" width="10.6640625" customWidth="1"/>
    <col min="11788" max="11788" width="1.6640625" customWidth="1"/>
    <col min="11789" max="11789" width="10.6640625" customWidth="1"/>
    <col min="11790" max="11790" width="1.6640625" customWidth="1"/>
    <col min="11791" max="11791" width="10.6640625" customWidth="1"/>
    <col min="11792" max="11792" width="1.6640625" customWidth="1"/>
    <col min="11793" max="11793" width="10.6640625" customWidth="1"/>
    <col min="11794" max="11794" width="1.6640625" customWidth="1"/>
    <col min="11795" max="11795" width="0" hidden="1" customWidth="1"/>
    <col min="11796" max="11796" width="8.6640625" customWidth="1"/>
    <col min="11797" max="11797" width="0" hidden="1" customWidth="1"/>
    <col min="11801" max="11810" width="0" hidden="1" customWidth="1"/>
    <col min="11811" max="11813" width="9.109375" customWidth="1"/>
    <col min="12033" max="12034" width="3.33203125" customWidth="1"/>
    <col min="12035" max="12035" width="4.6640625" customWidth="1"/>
    <col min="12036" max="12036" width="7.33203125" customWidth="1"/>
    <col min="12037" max="12037" width="4.33203125" customWidth="1"/>
    <col min="12038" max="12038" width="12.6640625" customWidth="1"/>
    <col min="12039" max="12039" width="2.6640625" customWidth="1"/>
    <col min="12040" max="12040" width="7.6640625" customWidth="1"/>
    <col min="12041" max="12041" width="5.88671875" customWidth="1"/>
    <col min="12042" max="12042" width="1.6640625" customWidth="1"/>
    <col min="12043" max="12043" width="10.6640625" customWidth="1"/>
    <col min="12044" max="12044" width="1.6640625" customWidth="1"/>
    <col min="12045" max="12045" width="10.6640625" customWidth="1"/>
    <col min="12046" max="12046" width="1.6640625" customWidth="1"/>
    <col min="12047" max="12047" width="10.6640625" customWidth="1"/>
    <col min="12048" max="12048" width="1.6640625" customWidth="1"/>
    <col min="12049" max="12049" width="10.6640625" customWidth="1"/>
    <col min="12050" max="12050" width="1.6640625" customWidth="1"/>
    <col min="12051" max="12051" width="0" hidden="1" customWidth="1"/>
    <col min="12052" max="12052" width="8.6640625" customWidth="1"/>
    <col min="12053" max="12053" width="0" hidden="1" customWidth="1"/>
    <col min="12057" max="12066" width="0" hidden="1" customWidth="1"/>
    <col min="12067" max="12069" width="9.109375" customWidth="1"/>
    <col min="12289" max="12290" width="3.33203125" customWidth="1"/>
    <col min="12291" max="12291" width="4.6640625" customWidth="1"/>
    <col min="12292" max="12292" width="7.33203125" customWidth="1"/>
    <col min="12293" max="12293" width="4.33203125" customWidth="1"/>
    <col min="12294" max="12294" width="12.6640625" customWidth="1"/>
    <col min="12295" max="12295" width="2.6640625" customWidth="1"/>
    <col min="12296" max="12296" width="7.6640625" customWidth="1"/>
    <col min="12297" max="12297" width="5.88671875" customWidth="1"/>
    <col min="12298" max="12298" width="1.6640625" customWidth="1"/>
    <col min="12299" max="12299" width="10.6640625" customWidth="1"/>
    <col min="12300" max="12300" width="1.6640625" customWidth="1"/>
    <col min="12301" max="12301" width="10.6640625" customWidth="1"/>
    <col min="12302" max="12302" width="1.6640625" customWidth="1"/>
    <col min="12303" max="12303" width="10.6640625" customWidth="1"/>
    <col min="12304" max="12304" width="1.6640625" customWidth="1"/>
    <col min="12305" max="12305" width="10.6640625" customWidth="1"/>
    <col min="12306" max="12306" width="1.6640625" customWidth="1"/>
    <col min="12307" max="12307" width="0" hidden="1" customWidth="1"/>
    <col min="12308" max="12308" width="8.6640625" customWidth="1"/>
    <col min="12309" max="12309" width="0" hidden="1" customWidth="1"/>
    <col min="12313" max="12322" width="0" hidden="1" customWidth="1"/>
    <col min="12323" max="12325" width="9.109375" customWidth="1"/>
    <col min="12545" max="12546" width="3.33203125" customWidth="1"/>
    <col min="12547" max="12547" width="4.6640625" customWidth="1"/>
    <col min="12548" max="12548" width="7.33203125" customWidth="1"/>
    <col min="12549" max="12549" width="4.33203125" customWidth="1"/>
    <col min="12550" max="12550" width="12.6640625" customWidth="1"/>
    <col min="12551" max="12551" width="2.6640625" customWidth="1"/>
    <col min="12552" max="12552" width="7.6640625" customWidth="1"/>
    <col min="12553" max="12553" width="5.88671875" customWidth="1"/>
    <col min="12554" max="12554" width="1.6640625" customWidth="1"/>
    <col min="12555" max="12555" width="10.6640625" customWidth="1"/>
    <col min="12556" max="12556" width="1.6640625" customWidth="1"/>
    <col min="12557" max="12557" width="10.6640625" customWidth="1"/>
    <col min="12558" max="12558" width="1.6640625" customWidth="1"/>
    <col min="12559" max="12559" width="10.6640625" customWidth="1"/>
    <col min="12560" max="12560" width="1.6640625" customWidth="1"/>
    <col min="12561" max="12561" width="10.6640625" customWidth="1"/>
    <col min="12562" max="12562" width="1.6640625" customWidth="1"/>
    <col min="12563" max="12563" width="0" hidden="1" customWidth="1"/>
    <col min="12564" max="12564" width="8.6640625" customWidth="1"/>
    <col min="12565" max="12565" width="0" hidden="1" customWidth="1"/>
    <col min="12569" max="12578" width="0" hidden="1" customWidth="1"/>
    <col min="12579" max="12581" width="9.109375" customWidth="1"/>
    <col min="12801" max="12802" width="3.33203125" customWidth="1"/>
    <col min="12803" max="12803" width="4.6640625" customWidth="1"/>
    <col min="12804" max="12804" width="7.33203125" customWidth="1"/>
    <col min="12805" max="12805" width="4.33203125" customWidth="1"/>
    <col min="12806" max="12806" width="12.6640625" customWidth="1"/>
    <col min="12807" max="12807" width="2.6640625" customWidth="1"/>
    <col min="12808" max="12808" width="7.6640625" customWidth="1"/>
    <col min="12809" max="12809" width="5.88671875" customWidth="1"/>
    <col min="12810" max="12810" width="1.6640625" customWidth="1"/>
    <col min="12811" max="12811" width="10.6640625" customWidth="1"/>
    <col min="12812" max="12812" width="1.6640625" customWidth="1"/>
    <col min="12813" max="12813" width="10.6640625" customWidth="1"/>
    <col min="12814" max="12814" width="1.6640625" customWidth="1"/>
    <col min="12815" max="12815" width="10.6640625" customWidth="1"/>
    <col min="12816" max="12816" width="1.6640625" customWidth="1"/>
    <col min="12817" max="12817" width="10.6640625" customWidth="1"/>
    <col min="12818" max="12818" width="1.6640625" customWidth="1"/>
    <col min="12819" max="12819" width="0" hidden="1" customWidth="1"/>
    <col min="12820" max="12820" width="8.6640625" customWidth="1"/>
    <col min="12821" max="12821" width="0" hidden="1" customWidth="1"/>
    <col min="12825" max="12834" width="0" hidden="1" customWidth="1"/>
    <col min="12835" max="12837" width="9.109375" customWidth="1"/>
    <col min="13057" max="13058" width="3.33203125" customWidth="1"/>
    <col min="13059" max="13059" width="4.6640625" customWidth="1"/>
    <col min="13060" max="13060" width="7.33203125" customWidth="1"/>
    <col min="13061" max="13061" width="4.33203125" customWidth="1"/>
    <col min="13062" max="13062" width="12.6640625" customWidth="1"/>
    <col min="13063" max="13063" width="2.6640625" customWidth="1"/>
    <col min="13064" max="13064" width="7.6640625" customWidth="1"/>
    <col min="13065" max="13065" width="5.88671875" customWidth="1"/>
    <col min="13066" max="13066" width="1.6640625" customWidth="1"/>
    <col min="13067" max="13067" width="10.6640625" customWidth="1"/>
    <col min="13068" max="13068" width="1.6640625" customWidth="1"/>
    <col min="13069" max="13069" width="10.6640625" customWidth="1"/>
    <col min="13070" max="13070" width="1.6640625" customWidth="1"/>
    <col min="13071" max="13071" width="10.6640625" customWidth="1"/>
    <col min="13072" max="13072" width="1.6640625" customWidth="1"/>
    <col min="13073" max="13073" width="10.6640625" customWidth="1"/>
    <col min="13074" max="13074" width="1.6640625" customWidth="1"/>
    <col min="13075" max="13075" width="0" hidden="1" customWidth="1"/>
    <col min="13076" max="13076" width="8.6640625" customWidth="1"/>
    <col min="13077" max="13077" width="0" hidden="1" customWidth="1"/>
    <col min="13081" max="13090" width="0" hidden="1" customWidth="1"/>
    <col min="13091" max="13093" width="9.109375" customWidth="1"/>
    <col min="13313" max="13314" width="3.33203125" customWidth="1"/>
    <col min="13315" max="13315" width="4.6640625" customWidth="1"/>
    <col min="13316" max="13316" width="7.33203125" customWidth="1"/>
    <col min="13317" max="13317" width="4.33203125" customWidth="1"/>
    <col min="13318" max="13318" width="12.6640625" customWidth="1"/>
    <col min="13319" max="13319" width="2.6640625" customWidth="1"/>
    <col min="13320" max="13320" width="7.6640625" customWidth="1"/>
    <col min="13321" max="13321" width="5.88671875" customWidth="1"/>
    <col min="13322" max="13322" width="1.6640625" customWidth="1"/>
    <col min="13323" max="13323" width="10.6640625" customWidth="1"/>
    <col min="13324" max="13324" width="1.6640625" customWidth="1"/>
    <col min="13325" max="13325" width="10.6640625" customWidth="1"/>
    <col min="13326" max="13326" width="1.6640625" customWidth="1"/>
    <col min="13327" max="13327" width="10.6640625" customWidth="1"/>
    <col min="13328" max="13328" width="1.6640625" customWidth="1"/>
    <col min="13329" max="13329" width="10.6640625" customWidth="1"/>
    <col min="13330" max="13330" width="1.6640625" customWidth="1"/>
    <col min="13331" max="13331" width="0" hidden="1" customWidth="1"/>
    <col min="13332" max="13332" width="8.6640625" customWidth="1"/>
    <col min="13333" max="13333" width="0" hidden="1" customWidth="1"/>
    <col min="13337" max="13346" width="0" hidden="1" customWidth="1"/>
    <col min="13347" max="13349" width="9.109375" customWidth="1"/>
    <col min="13569" max="13570" width="3.33203125" customWidth="1"/>
    <col min="13571" max="13571" width="4.6640625" customWidth="1"/>
    <col min="13572" max="13572" width="7.33203125" customWidth="1"/>
    <col min="13573" max="13573" width="4.33203125" customWidth="1"/>
    <col min="13574" max="13574" width="12.6640625" customWidth="1"/>
    <col min="13575" max="13575" width="2.6640625" customWidth="1"/>
    <col min="13576" max="13576" width="7.6640625" customWidth="1"/>
    <col min="13577" max="13577" width="5.88671875" customWidth="1"/>
    <col min="13578" max="13578" width="1.6640625" customWidth="1"/>
    <col min="13579" max="13579" width="10.6640625" customWidth="1"/>
    <col min="13580" max="13580" width="1.6640625" customWidth="1"/>
    <col min="13581" max="13581" width="10.6640625" customWidth="1"/>
    <col min="13582" max="13582" width="1.6640625" customWidth="1"/>
    <col min="13583" max="13583" width="10.6640625" customWidth="1"/>
    <col min="13584" max="13584" width="1.6640625" customWidth="1"/>
    <col min="13585" max="13585" width="10.6640625" customWidth="1"/>
    <col min="13586" max="13586" width="1.6640625" customWidth="1"/>
    <col min="13587" max="13587" width="0" hidden="1" customWidth="1"/>
    <col min="13588" max="13588" width="8.6640625" customWidth="1"/>
    <col min="13589" max="13589" width="0" hidden="1" customWidth="1"/>
    <col min="13593" max="13602" width="0" hidden="1" customWidth="1"/>
    <col min="13603" max="13605" width="9.109375" customWidth="1"/>
    <col min="13825" max="13826" width="3.33203125" customWidth="1"/>
    <col min="13827" max="13827" width="4.6640625" customWidth="1"/>
    <col min="13828" max="13828" width="7.33203125" customWidth="1"/>
    <col min="13829" max="13829" width="4.33203125" customWidth="1"/>
    <col min="13830" max="13830" width="12.6640625" customWidth="1"/>
    <col min="13831" max="13831" width="2.6640625" customWidth="1"/>
    <col min="13832" max="13832" width="7.6640625" customWidth="1"/>
    <col min="13833" max="13833" width="5.88671875" customWidth="1"/>
    <col min="13834" max="13834" width="1.6640625" customWidth="1"/>
    <col min="13835" max="13835" width="10.6640625" customWidth="1"/>
    <col min="13836" max="13836" width="1.6640625" customWidth="1"/>
    <col min="13837" max="13837" width="10.6640625" customWidth="1"/>
    <col min="13838" max="13838" width="1.6640625" customWidth="1"/>
    <col min="13839" max="13839" width="10.6640625" customWidth="1"/>
    <col min="13840" max="13840" width="1.6640625" customWidth="1"/>
    <col min="13841" max="13841" width="10.6640625" customWidth="1"/>
    <col min="13842" max="13842" width="1.6640625" customWidth="1"/>
    <col min="13843" max="13843" width="0" hidden="1" customWidth="1"/>
    <col min="13844" max="13844" width="8.6640625" customWidth="1"/>
    <col min="13845" max="13845" width="0" hidden="1" customWidth="1"/>
    <col min="13849" max="13858" width="0" hidden="1" customWidth="1"/>
    <col min="13859" max="13861" width="9.109375" customWidth="1"/>
    <col min="14081" max="14082" width="3.33203125" customWidth="1"/>
    <col min="14083" max="14083" width="4.6640625" customWidth="1"/>
    <col min="14084" max="14084" width="7.33203125" customWidth="1"/>
    <col min="14085" max="14085" width="4.33203125" customWidth="1"/>
    <col min="14086" max="14086" width="12.6640625" customWidth="1"/>
    <col min="14087" max="14087" width="2.6640625" customWidth="1"/>
    <col min="14088" max="14088" width="7.6640625" customWidth="1"/>
    <col min="14089" max="14089" width="5.88671875" customWidth="1"/>
    <col min="14090" max="14090" width="1.6640625" customWidth="1"/>
    <col min="14091" max="14091" width="10.6640625" customWidth="1"/>
    <col min="14092" max="14092" width="1.6640625" customWidth="1"/>
    <col min="14093" max="14093" width="10.6640625" customWidth="1"/>
    <col min="14094" max="14094" width="1.6640625" customWidth="1"/>
    <col min="14095" max="14095" width="10.6640625" customWidth="1"/>
    <col min="14096" max="14096" width="1.6640625" customWidth="1"/>
    <col min="14097" max="14097" width="10.6640625" customWidth="1"/>
    <col min="14098" max="14098" width="1.6640625" customWidth="1"/>
    <col min="14099" max="14099" width="0" hidden="1" customWidth="1"/>
    <col min="14100" max="14100" width="8.6640625" customWidth="1"/>
    <col min="14101" max="14101" width="0" hidden="1" customWidth="1"/>
    <col min="14105" max="14114" width="0" hidden="1" customWidth="1"/>
    <col min="14115" max="14117" width="9.109375" customWidth="1"/>
    <col min="14337" max="14338" width="3.33203125" customWidth="1"/>
    <col min="14339" max="14339" width="4.6640625" customWidth="1"/>
    <col min="14340" max="14340" width="7.33203125" customWidth="1"/>
    <col min="14341" max="14341" width="4.33203125" customWidth="1"/>
    <col min="14342" max="14342" width="12.6640625" customWidth="1"/>
    <col min="14343" max="14343" width="2.6640625" customWidth="1"/>
    <col min="14344" max="14344" width="7.6640625" customWidth="1"/>
    <col min="14345" max="14345" width="5.88671875" customWidth="1"/>
    <col min="14346" max="14346" width="1.6640625" customWidth="1"/>
    <col min="14347" max="14347" width="10.6640625" customWidth="1"/>
    <col min="14348" max="14348" width="1.6640625" customWidth="1"/>
    <col min="14349" max="14349" width="10.6640625" customWidth="1"/>
    <col min="14350" max="14350" width="1.6640625" customWidth="1"/>
    <col min="14351" max="14351" width="10.6640625" customWidth="1"/>
    <col min="14352" max="14352" width="1.6640625" customWidth="1"/>
    <col min="14353" max="14353" width="10.6640625" customWidth="1"/>
    <col min="14354" max="14354" width="1.6640625" customWidth="1"/>
    <col min="14355" max="14355" width="0" hidden="1" customWidth="1"/>
    <col min="14356" max="14356" width="8.6640625" customWidth="1"/>
    <col min="14357" max="14357" width="0" hidden="1" customWidth="1"/>
    <col min="14361" max="14370" width="0" hidden="1" customWidth="1"/>
    <col min="14371" max="14373" width="9.109375" customWidth="1"/>
    <col min="14593" max="14594" width="3.33203125" customWidth="1"/>
    <col min="14595" max="14595" width="4.6640625" customWidth="1"/>
    <col min="14596" max="14596" width="7.33203125" customWidth="1"/>
    <col min="14597" max="14597" width="4.33203125" customWidth="1"/>
    <col min="14598" max="14598" width="12.6640625" customWidth="1"/>
    <col min="14599" max="14599" width="2.6640625" customWidth="1"/>
    <col min="14600" max="14600" width="7.6640625" customWidth="1"/>
    <col min="14601" max="14601" width="5.88671875" customWidth="1"/>
    <col min="14602" max="14602" width="1.6640625" customWidth="1"/>
    <col min="14603" max="14603" width="10.6640625" customWidth="1"/>
    <col min="14604" max="14604" width="1.6640625" customWidth="1"/>
    <col min="14605" max="14605" width="10.6640625" customWidth="1"/>
    <col min="14606" max="14606" width="1.6640625" customWidth="1"/>
    <col min="14607" max="14607" width="10.6640625" customWidth="1"/>
    <col min="14608" max="14608" width="1.6640625" customWidth="1"/>
    <col min="14609" max="14609" width="10.6640625" customWidth="1"/>
    <col min="14610" max="14610" width="1.6640625" customWidth="1"/>
    <col min="14611" max="14611" width="0" hidden="1" customWidth="1"/>
    <col min="14612" max="14612" width="8.6640625" customWidth="1"/>
    <col min="14613" max="14613" width="0" hidden="1" customWidth="1"/>
    <col min="14617" max="14626" width="0" hidden="1" customWidth="1"/>
    <col min="14627" max="14629" width="9.109375" customWidth="1"/>
    <col min="14849" max="14850" width="3.33203125" customWidth="1"/>
    <col min="14851" max="14851" width="4.6640625" customWidth="1"/>
    <col min="14852" max="14852" width="7.33203125" customWidth="1"/>
    <col min="14853" max="14853" width="4.33203125" customWidth="1"/>
    <col min="14854" max="14854" width="12.6640625" customWidth="1"/>
    <col min="14855" max="14855" width="2.6640625" customWidth="1"/>
    <col min="14856" max="14856" width="7.6640625" customWidth="1"/>
    <col min="14857" max="14857" width="5.88671875" customWidth="1"/>
    <col min="14858" max="14858" width="1.6640625" customWidth="1"/>
    <col min="14859" max="14859" width="10.6640625" customWidth="1"/>
    <col min="14860" max="14860" width="1.6640625" customWidth="1"/>
    <col min="14861" max="14861" width="10.6640625" customWidth="1"/>
    <col min="14862" max="14862" width="1.6640625" customWidth="1"/>
    <col min="14863" max="14863" width="10.6640625" customWidth="1"/>
    <col min="14864" max="14864" width="1.6640625" customWidth="1"/>
    <col min="14865" max="14865" width="10.6640625" customWidth="1"/>
    <col min="14866" max="14866" width="1.6640625" customWidth="1"/>
    <col min="14867" max="14867" width="0" hidden="1" customWidth="1"/>
    <col min="14868" max="14868" width="8.6640625" customWidth="1"/>
    <col min="14869" max="14869" width="0" hidden="1" customWidth="1"/>
    <col min="14873" max="14882" width="0" hidden="1" customWidth="1"/>
    <col min="14883" max="14885" width="9.109375" customWidth="1"/>
    <col min="15105" max="15106" width="3.33203125" customWidth="1"/>
    <col min="15107" max="15107" width="4.6640625" customWidth="1"/>
    <col min="15108" max="15108" width="7.33203125" customWidth="1"/>
    <col min="15109" max="15109" width="4.33203125" customWidth="1"/>
    <col min="15110" max="15110" width="12.6640625" customWidth="1"/>
    <col min="15111" max="15111" width="2.6640625" customWidth="1"/>
    <col min="15112" max="15112" width="7.6640625" customWidth="1"/>
    <col min="15113" max="15113" width="5.88671875" customWidth="1"/>
    <col min="15114" max="15114" width="1.6640625" customWidth="1"/>
    <col min="15115" max="15115" width="10.6640625" customWidth="1"/>
    <col min="15116" max="15116" width="1.6640625" customWidth="1"/>
    <col min="15117" max="15117" width="10.6640625" customWidth="1"/>
    <col min="15118" max="15118" width="1.6640625" customWidth="1"/>
    <col min="15119" max="15119" width="10.6640625" customWidth="1"/>
    <col min="15120" max="15120" width="1.6640625" customWidth="1"/>
    <col min="15121" max="15121" width="10.6640625" customWidth="1"/>
    <col min="15122" max="15122" width="1.6640625" customWidth="1"/>
    <col min="15123" max="15123" width="0" hidden="1" customWidth="1"/>
    <col min="15124" max="15124" width="8.6640625" customWidth="1"/>
    <col min="15125" max="15125" width="0" hidden="1" customWidth="1"/>
    <col min="15129" max="15138" width="0" hidden="1" customWidth="1"/>
    <col min="15139" max="15141" width="9.109375" customWidth="1"/>
    <col min="15361" max="15362" width="3.33203125" customWidth="1"/>
    <col min="15363" max="15363" width="4.6640625" customWidth="1"/>
    <col min="15364" max="15364" width="7.33203125" customWidth="1"/>
    <col min="15365" max="15365" width="4.33203125" customWidth="1"/>
    <col min="15366" max="15366" width="12.6640625" customWidth="1"/>
    <col min="15367" max="15367" width="2.6640625" customWidth="1"/>
    <col min="15368" max="15368" width="7.6640625" customWidth="1"/>
    <col min="15369" max="15369" width="5.88671875" customWidth="1"/>
    <col min="15370" max="15370" width="1.6640625" customWidth="1"/>
    <col min="15371" max="15371" width="10.6640625" customWidth="1"/>
    <col min="15372" max="15372" width="1.6640625" customWidth="1"/>
    <col min="15373" max="15373" width="10.6640625" customWidth="1"/>
    <col min="15374" max="15374" width="1.6640625" customWidth="1"/>
    <col min="15375" max="15375" width="10.6640625" customWidth="1"/>
    <col min="15376" max="15376" width="1.6640625" customWidth="1"/>
    <col min="15377" max="15377" width="10.6640625" customWidth="1"/>
    <col min="15378" max="15378" width="1.6640625" customWidth="1"/>
    <col min="15379" max="15379" width="0" hidden="1" customWidth="1"/>
    <col min="15380" max="15380" width="8.6640625" customWidth="1"/>
    <col min="15381" max="15381" width="0" hidden="1" customWidth="1"/>
    <col min="15385" max="15394" width="0" hidden="1" customWidth="1"/>
    <col min="15395" max="15397" width="9.109375" customWidth="1"/>
    <col min="15617" max="15618" width="3.33203125" customWidth="1"/>
    <col min="15619" max="15619" width="4.6640625" customWidth="1"/>
    <col min="15620" max="15620" width="7.33203125" customWidth="1"/>
    <col min="15621" max="15621" width="4.33203125" customWidth="1"/>
    <col min="15622" max="15622" width="12.6640625" customWidth="1"/>
    <col min="15623" max="15623" width="2.6640625" customWidth="1"/>
    <col min="15624" max="15624" width="7.6640625" customWidth="1"/>
    <col min="15625" max="15625" width="5.88671875" customWidth="1"/>
    <col min="15626" max="15626" width="1.6640625" customWidth="1"/>
    <col min="15627" max="15627" width="10.6640625" customWidth="1"/>
    <col min="15628" max="15628" width="1.6640625" customWidth="1"/>
    <col min="15629" max="15629" width="10.6640625" customWidth="1"/>
    <col min="15630" max="15630" width="1.6640625" customWidth="1"/>
    <col min="15631" max="15631" width="10.6640625" customWidth="1"/>
    <col min="15632" max="15632" width="1.6640625" customWidth="1"/>
    <col min="15633" max="15633" width="10.6640625" customWidth="1"/>
    <col min="15634" max="15634" width="1.6640625" customWidth="1"/>
    <col min="15635" max="15635" width="0" hidden="1" customWidth="1"/>
    <col min="15636" max="15636" width="8.6640625" customWidth="1"/>
    <col min="15637" max="15637" width="0" hidden="1" customWidth="1"/>
    <col min="15641" max="15650" width="0" hidden="1" customWidth="1"/>
    <col min="15651" max="15653" width="9.109375" customWidth="1"/>
    <col min="15873" max="15874" width="3.33203125" customWidth="1"/>
    <col min="15875" max="15875" width="4.6640625" customWidth="1"/>
    <col min="15876" max="15876" width="7.33203125" customWidth="1"/>
    <col min="15877" max="15877" width="4.33203125" customWidth="1"/>
    <col min="15878" max="15878" width="12.6640625" customWidth="1"/>
    <col min="15879" max="15879" width="2.6640625" customWidth="1"/>
    <col min="15880" max="15880" width="7.6640625" customWidth="1"/>
    <col min="15881" max="15881" width="5.88671875" customWidth="1"/>
    <col min="15882" max="15882" width="1.6640625" customWidth="1"/>
    <col min="15883" max="15883" width="10.6640625" customWidth="1"/>
    <col min="15884" max="15884" width="1.6640625" customWidth="1"/>
    <col min="15885" max="15885" width="10.6640625" customWidth="1"/>
    <col min="15886" max="15886" width="1.6640625" customWidth="1"/>
    <col min="15887" max="15887" width="10.6640625" customWidth="1"/>
    <col min="15888" max="15888" width="1.6640625" customWidth="1"/>
    <col min="15889" max="15889" width="10.6640625" customWidth="1"/>
    <col min="15890" max="15890" width="1.6640625" customWidth="1"/>
    <col min="15891" max="15891" width="0" hidden="1" customWidth="1"/>
    <col min="15892" max="15892" width="8.6640625" customWidth="1"/>
    <col min="15893" max="15893" width="0" hidden="1" customWidth="1"/>
    <col min="15897" max="15906" width="0" hidden="1" customWidth="1"/>
    <col min="15907" max="15909" width="9.109375" customWidth="1"/>
    <col min="16129" max="16130" width="3.33203125" customWidth="1"/>
    <col min="16131" max="16131" width="4.6640625" customWidth="1"/>
    <col min="16132" max="16132" width="7.33203125" customWidth="1"/>
    <col min="16133" max="16133" width="4.33203125" customWidth="1"/>
    <col min="16134" max="16134" width="12.6640625" customWidth="1"/>
    <col min="16135" max="16135" width="2.6640625" customWidth="1"/>
    <col min="16136" max="16136" width="7.6640625" customWidth="1"/>
    <col min="16137" max="16137" width="5.88671875" customWidth="1"/>
    <col min="16138" max="16138" width="1.6640625" customWidth="1"/>
    <col min="16139" max="16139" width="10.6640625" customWidth="1"/>
    <col min="16140" max="16140" width="1.6640625" customWidth="1"/>
    <col min="16141" max="16141" width="10.6640625" customWidth="1"/>
    <col min="16142" max="16142" width="1.6640625" customWidth="1"/>
    <col min="16143" max="16143" width="10.6640625" customWidth="1"/>
    <col min="16144" max="16144" width="1.6640625" customWidth="1"/>
    <col min="16145" max="16145" width="10.6640625" customWidth="1"/>
    <col min="16146" max="16146" width="1.6640625" customWidth="1"/>
    <col min="16147" max="16147" width="0" hidden="1" customWidth="1"/>
    <col min="16148" max="16148" width="8.6640625" customWidth="1"/>
    <col min="16149" max="16149" width="0" hidden="1" customWidth="1"/>
    <col min="16153" max="16162" width="0" hidden="1" customWidth="1"/>
    <col min="16163" max="16165" width="9.109375" customWidth="1"/>
  </cols>
  <sheetData>
    <row r="1" spans="1:45" s="8" customFormat="1" ht="21.75" customHeight="1" x14ac:dyDescent="0.25">
      <c r="A1" s="1" t="str">
        <f>[2]Altalanos!$A$6</f>
        <v>Korosztályos Budapest Csapatbajnokság 2026</v>
      </c>
      <c r="B1" s="1"/>
      <c r="C1" s="2"/>
      <c r="D1" s="2"/>
      <c r="E1" s="2"/>
      <c r="F1" s="2"/>
      <c r="G1" s="2"/>
      <c r="H1" s="1"/>
      <c r="I1" s="3"/>
      <c r="J1" s="4"/>
      <c r="K1" s="5" t="s">
        <v>47</v>
      </c>
      <c r="L1" s="6"/>
      <c r="M1" s="7"/>
      <c r="N1" s="4"/>
      <c r="O1" s="4" t="s">
        <v>0</v>
      </c>
      <c r="P1" s="4"/>
      <c r="Q1" s="2"/>
      <c r="R1" s="4"/>
      <c r="T1" s="9"/>
      <c r="U1" s="9"/>
      <c r="V1" s="9"/>
      <c r="W1" s="9"/>
      <c r="X1" s="9"/>
      <c r="Y1" s="9"/>
      <c r="Z1" s="9"/>
      <c r="AA1" s="9"/>
      <c r="AB1" s="10" t="e">
        <f>IF($Y$5=1,CONCATENATE(VLOOKUP($Y$3,$AA$2:$AH$14,2)),CONCATENATE(VLOOKUP($Y$3,$AA$16:$AH$25,2)))</f>
        <v>#N/A</v>
      </c>
      <c r="AC1" s="10" t="e">
        <f>IF($Y$5=1,CONCATENATE(VLOOKUP($Y$3,$AA$2:$AH$14,3)),CONCATENATE(VLOOKUP($Y$3,$AA$16:$AH$25,3)))</f>
        <v>#N/A</v>
      </c>
      <c r="AD1" s="10" t="e">
        <f>IF($Y$5=1,CONCATENATE(VLOOKUP($Y$3,$AA$2:$AH$14,4)),CONCATENATE(VLOOKUP($Y$3,$AA$16:$AH$25,4)))</f>
        <v>#N/A</v>
      </c>
      <c r="AE1" s="10" t="e">
        <f>IF($Y$5=1,CONCATENATE(VLOOKUP($Y$3,$AA$2:$AH$14,5)),CONCATENATE(VLOOKUP($Y$3,$AA$16:$AH$25,5)))</f>
        <v>#N/A</v>
      </c>
      <c r="AF1" s="10" t="e">
        <f>IF($Y$5=1,CONCATENATE(VLOOKUP($Y$3,$AA$2:$AH$14,6)),CONCATENATE(VLOOKUP($Y$3,$AA$16:$AH$25,6)))</f>
        <v>#N/A</v>
      </c>
      <c r="AG1" s="10" t="e">
        <f>IF($Y$5=1,CONCATENATE(VLOOKUP($Y$3,$AA$2:$AH$14,7)),CONCATENATE(VLOOKUP($Y$3,$AA$16:$AH$25,7)))</f>
        <v>#N/A</v>
      </c>
      <c r="AH1" s="10" t="e">
        <f>IF($Y$5=1,CONCATENATE(VLOOKUP($Y$3,$AA$2:$AH$14,8)),CONCATENATE(VLOOKUP($Y$3,$AA$16:$AH$25,8)))</f>
        <v>#N/A</v>
      </c>
      <c r="AI1" s="11"/>
      <c r="AJ1" s="11"/>
      <c r="AK1" s="11"/>
    </row>
    <row r="2" spans="1:45" s="17" customFormat="1" x14ac:dyDescent="0.25">
      <c r="A2" s="12" t="s">
        <v>1</v>
      </c>
      <c r="B2" s="13"/>
      <c r="C2" s="13"/>
      <c r="D2" s="13"/>
      <c r="E2" s="13" t="str">
        <f>[2]Altalanos!$A$8</f>
        <v>F12</v>
      </c>
      <c r="F2" s="13"/>
      <c r="G2" s="14"/>
      <c r="H2" s="15"/>
      <c r="I2" s="15"/>
      <c r="J2" s="16"/>
      <c r="K2" s="6"/>
      <c r="L2" s="6"/>
      <c r="M2" s="6"/>
      <c r="N2" s="16"/>
      <c r="O2" s="15"/>
      <c r="P2" s="16"/>
      <c r="Q2" s="15"/>
      <c r="R2" s="16"/>
      <c r="T2" s="18"/>
      <c r="U2" s="18"/>
      <c r="V2" s="18"/>
      <c r="W2" s="18"/>
      <c r="X2" s="18"/>
      <c r="Y2" s="19"/>
      <c r="Z2" s="20"/>
      <c r="AA2" s="20" t="s">
        <v>2</v>
      </c>
      <c r="AB2" s="21">
        <v>300</v>
      </c>
      <c r="AC2" s="21">
        <v>250</v>
      </c>
      <c r="AD2" s="21">
        <v>200</v>
      </c>
      <c r="AE2" s="21">
        <v>150</v>
      </c>
      <c r="AF2" s="21">
        <v>120</v>
      </c>
      <c r="AG2" s="21">
        <v>90</v>
      </c>
      <c r="AH2" s="21">
        <v>40</v>
      </c>
      <c r="AI2" s="22"/>
      <c r="AJ2" s="22"/>
      <c r="AK2" s="22"/>
      <c r="AL2" s="18"/>
      <c r="AM2" s="18"/>
      <c r="AN2" s="18"/>
      <c r="AO2" s="18"/>
      <c r="AP2" s="18"/>
      <c r="AQ2" s="18"/>
      <c r="AR2" s="18"/>
      <c r="AS2" s="18"/>
    </row>
    <row r="3" spans="1:45" s="26" customFormat="1" ht="11.25" customHeight="1" x14ac:dyDescent="0.25">
      <c r="A3" s="23" t="s">
        <v>3</v>
      </c>
      <c r="B3" s="23"/>
      <c r="C3" s="23"/>
      <c r="D3" s="23"/>
      <c r="E3" s="23"/>
      <c r="F3" s="23"/>
      <c r="G3" s="23" t="s">
        <v>4</v>
      </c>
      <c r="H3" s="23"/>
      <c r="I3" s="23"/>
      <c r="J3" s="24"/>
      <c r="K3" s="23" t="s">
        <v>5</v>
      </c>
      <c r="L3" s="24"/>
      <c r="M3" s="23"/>
      <c r="N3" s="24"/>
      <c r="O3" s="23"/>
      <c r="P3" s="24"/>
      <c r="Q3" s="23"/>
      <c r="R3" s="25" t="s">
        <v>6</v>
      </c>
      <c r="T3" s="27"/>
      <c r="U3" s="27"/>
      <c r="V3" s="27"/>
      <c r="W3" s="27"/>
      <c r="X3" s="27"/>
      <c r="Y3" s="20" t="str">
        <f>IF(K4="OB","A",IF(K4="IX","W",IF(K4="","",K4)))</f>
        <v/>
      </c>
      <c r="Z3" s="20"/>
      <c r="AA3" s="20" t="s">
        <v>7</v>
      </c>
      <c r="AB3" s="21">
        <v>280</v>
      </c>
      <c r="AC3" s="21">
        <v>230</v>
      </c>
      <c r="AD3" s="21">
        <v>180</v>
      </c>
      <c r="AE3" s="21">
        <v>140</v>
      </c>
      <c r="AF3" s="21">
        <v>80</v>
      </c>
      <c r="AG3" s="21">
        <v>0</v>
      </c>
      <c r="AH3" s="21">
        <v>0</v>
      </c>
      <c r="AI3" s="22"/>
      <c r="AJ3" s="22"/>
      <c r="AK3" s="22"/>
      <c r="AL3" s="27"/>
      <c r="AM3" s="27"/>
      <c r="AN3" s="27"/>
      <c r="AO3" s="27"/>
      <c r="AP3" s="27"/>
      <c r="AQ3" s="27"/>
      <c r="AR3" s="27"/>
      <c r="AS3" s="27"/>
    </row>
    <row r="4" spans="1:45" s="35" customFormat="1" ht="11.25" customHeight="1" thickBot="1" x14ac:dyDescent="0.3">
      <c r="A4" s="323" t="str">
        <f>[2]Altalanos!$A$10</f>
        <v>2026-06-20 - 2026-07-02</v>
      </c>
      <c r="B4" s="323"/>
      <c r="C4" s="323"/>
      <c r="D4" s="28"/>
      <c r="E4" s="29"/>
      <c r="F4" s="29"/>
      <c r="G4" s="29" t="str">
        <f>[2]Altalanos!$C$10</f>
        <v>Budapest</v>
      </c>
      <c r="H4" s="30"/>
      <c r="I4" s="29"/>
      <c r="J4" s="31"/>
      <c r="K4" s="32"/>
      <c r="L4" s="31"/>
      <c r="M4" s="33"/>
      <c r="N4" s="31"/>
      <c r="O4" s="29"/>
      <c r="P4" s="31"/>
      <c r="Q4" s="29"/>
      <c r="R4" s="34" t="str">
        <f>[2]Altalanos!$E$10</f>
        <v>Kovács Annamária</v>
      </c>
      <c r="T4" s="36"/>
      <c r="U4" s="36"/>
      <c r="V4" s="36"/>
      <c r="W4" s="36"/>
      <c r="X4" s="36"/>
      <c r="Y4" s="20"/>
      <c r="Z4" s="20"/>
      <c r="AA4" s="20" t="s">
        <v>8</v>
      </c>
      <c r="AB4" s="21">
        <v>250</v>
      </c>
      <c r="AC4" s="21">
        <v>200</v>
      </c>
      <c r="AD4" s="21">
        <v>150</v>
      </c>
      <c r="AE4" s="21">
        <v>120</v>
      </c>
      <c r="AF4" s="21">
        <v>90</v>
      </c>
      <c r="AG4" s="21">
        <v>60</v>
      </c>
      <c r="AH4" s="21">
        <v>25</v>
      </c>
      <c r="AI4" s="22"/>
      <c r="AJ4" s="22"/>
      <c r="AK4" s="22"/>
      <c r="AL4" s="36"/>
      <c r="AM4" s="36"/>
      <c r="AN4" s="36"/>
      <c r="AO4" s="36"/>
      <c r="AP4" s="36"/>
      <c r="AQ4" s="36"/>
      <c r="AR4" s="36"/>
      <c r="AS4" s="36"/>
    </row>
    <row r="5" spans="1:45" s="26" customFormat="1" x14ac:dyDescent="0.25">
      <c r="A5" s="37"/>
      <c r="B5" s="38" t="s">
        <v>9</v>
      </c>
      <c r="C5" s="39" t="s">
        <v>10</v>
      </c>
      <c r="D5" s="38" t="s">
        <v>11</v>
      </c>
      <c r="E5" s="38" t="s">
        <v>12</v>
      </c>
      <c r="F5" s="40" t="s">
        <v>79</v>
      </c>
      <c r="G5" s="40" t="s">
        <v>60</v>
      </c>
      <c r="H5" s="40"/>
      <c r="I5" s="40" t="s">
        <v>14</v>
      </c>
      <c r="J5" s="40"/>
      <c r="K5" s="38" t="s">
        <v>15</v>
      </c>
      <c r="L5" s="41"/>
      <c r="M5" s="38" t="s">
        <v>16</v>
      </c>
      <c r="N5" s="41"/>
      <c r="O5" s="38" t="s">
        <v>17</v>
      </c>
      <c r="P5" s="41"/>
      <c r="Q5" s="38"/>
      <c r="R5" s="42"/>
      <c r="T5" s="27"/>
      <c r="U5" s="27"/>
      <c r="V5" s="27"/>
      <c r="W5" s="27"/>
      <c r="X5" s="27"/>
      <c r="Y5" s="20">
        <f>IF(OR([2]Altalanos!$A$8="F1",[2]Altalanos!$A$8="F2",[2]Altalanos!$A$8="N1",[2]Altalanos!$A$8="N2"),1,2)</f>
        <v>2</v>
      </c>
      <c r="Z5" s="20"/>
      <c r="AA5" s="20" t="s">
        <v>18</v>
      </c>
      <c r="AB5" s="21">
        <v>200</v>
      </c>
      <c r="AC5" s="21">
        <v>150</v>
      </c>
      <c r="AD5" s="21">
        <v>120</v>
      </c>
      <c r="AE5" s="21">
        <v>90</v>
      </c>
      <c r="AF5" s="21">
        <v>60</v>
      </c>
      <c r="AG5" s="21">
        <v>40</v>
      </c>
      <c r="AH5" s="21">
        <v>15</v>
      </c>
      <c r="AI5" s="22"/>
      <c r="AJ5" s="22"/>
      <c r="AK5" s="22"/>
      <c r="AL5" s="27"/>
      <c r="AM5" s="27"/>
      <c r="AN5" s="27"/>
      <c r="AO5" s="27"/>
      <c r="AP5" s="27"/>
      <c r="AQ5" s="27"/>
      <c r="AR5" s="27"/>
      <c r="AS5" s="27"/>
    </row>
    <row r="6" spans="1:45" s="49" customFormat="1" ht="11.1" customHeight="1" thickBot="1" x14ac:dyDescent="0.3">
      <c r="A6" s="43"/>
      <c r="B6" s="44"/>
      <c r="C6" s="44"/>
      <c r="D6" s="44"/>
      <c r="E6" s="44"/>
      <c r="F6" s="43" t="str">
        <f>IF(Y3="","",CONCATENATE(VLOOKUP(Y3,AB1:AH1,4)," pont"))</f>
        <v/>
      </c>
      <c r="G6" s="45"/>
      <c r="H6" s="46"/>
      <c r="I6" s="45"/>
      <c r="J6" s="47"/>
      <c r="K6" s="44" t="str">
        <f>IF(Y3="","",CONCATENATE(VLOOKUP(Y3,AB1:AH1,3)," pont"))</f>
        <v/>
      </c>
      <c r="L6" s="47"/>
      <c r="M6" s="44" t="str">
        <f>IF(Y3="","",CONCATENATE(VLOOKUP(Y3,AB1:AH1,2)," pont"))</f>
        <v/>
      </c>
      <c r="N6" s="47"/>
      <c r="O6" s="44" t="str">
        <f>IF(Y3="","",CONCATENATE(VLOOKUP(Y3,AB1:AH1,1)," pont"))</f>
        <v/>
      </c>
      <c r="P6" s="47"/>
      <c r="Q6" s="44"/>
      <c r="R6" s="48"/>
      <c r="T6" s="50"/>
      <c r="U6" s="50"/>
      <c r="V6" s="50"/>
      <c r="W6" s="50"/>
      <c r="X6" s="50"/>
      <c r="Y6" s="51"/>
      <c r="Z6" s="51"/>
      <c r="AA6" s="51" t="s">
        <v>19</v>
      </c>
      <c r="AB6" s="52">
        <v>150</v>
      </c>
      <c r="AC6" s="52">
        <v>120</v>
      </c>
      <c r="AD6" s="52">
        <v>90</v>
      </c>
      <c r="AE6" s="52">
        <v>60</v>
      </c>
      <c r="AF6" s="52">
        <v>40</v>
      </c>
      <c r="AG6" s="52">
        <v>25</v>
      </c>
      <c r="AH6" s="52">
        <v>10</v>
      </c>
      <c r="AI6" s="53"/>
      <c r="AJ6" s="53"/>
      <c r="AK6" s="53"/>
      <c r="AL6" s="50"/>
      <c r="AM6" s="50"/>
      <c r="AN6" s="50"/>
      <c r="AO6" s="50"/>
      <c r="AP6" s="50"/>
      <c r="AQ6" s="50"/>
      <c r="AR6" s="50"/>
      <c r="AS6" s="50"/>
    </row>
    <row r="7" spans="1:45" s="67" customFormat="1" ht="12.9" customHeight="1" x14ac:dyDescent="0.25">
      <c r="A7" s="54">
        <v>1</v>
      </c>
      <c r="B7" s="55">
        <f>IF($E7="","",VLOOKUP($E7,[2]F12_Lista!$A$7:$O$22,14))</f>
        <v>0</v>
      </c>
      <c r="C7" s="56">
        <f>IF($E7="","",VLOOKUP($E7,[2]F12_Lista!$A$7:$O$22,15))</f>
        <v>0</v>
      </c>
      <c r="D7" s="56">
        <f>IF($E7="","",VLOOKUP($E7,[2]F12_Lista!$A$7:$O$22,5))</f>
        <v>0</v>
      </c>
      <c r="E7" s="57">
        <v>1</v>
      </c>
      <c r="F7" s="58" t="str">
        <f>UPPER(IF($E7="","",VLOOKUP($E7,[2]F12_Lista!$A$7:$O$22,2)))</f>
        <v>PASARÉT TK I.</v>
      </c>
      <c r="G7" s="58">
        <f>IF($E7="","",VLOOKUP($E7,[2]F12_Lista!$A$7:$O$22,3))</f>
        <v>0</v>
      </c>
      <c r="H7" s="58"/>
      <c r="I7" s="58">
        <f>IF($E7="","",VLOOKUP($E7,[2]F12_Lista!$A$7:$O$22,4))</f>
        <v>0</v>
      </c>
      <c r="J7" s="59"/>
      <c r="K7" s="60"/>
      <c r="L7" s="60"/>
      <c r="M7" s="60"/>
      <c r="N7" s="60"/>
      <c r="O7" s="61"/>
      <c r="P7" s="62"/>
      <c r="Q7" s="63"/>
      <c r="R7" s="64"/>
      <c r="S7" s="65"/>
      <c r="T7" s="65"/>
      <c r="U7" s="66" t="str">
        <f>[2]Birók!P21</f>
        <v>Bíró</v>
      </c>
      <c r="V7" s="65"/>
      <c r="W7" s="65"/>
      <c r="X7" s="65"/>
      <c r="Y7" s="20"/>
      <c r="Z7" s="20"/>
      <c r="AA7" s="20" t="s">
        <v>20</v>
      </c>
      <c r="AB7" s="21">
        <v>120</v>
      </c>
      <c r="AC7" s="21">
        <v>90</v>
      </c>
      <c r="AD7" s="21">
        <v>60</v>
      </c>
      <c r="AE7" s="21">
        <v>40</v>
      </c>
      <c r="AF7" s="21">
        <v>25</v>
      </c>
      <c r="AG7" s="21">
        <v>10</v>
      </c>
      <c r="AH7" s="21">
        <v>5</v>
      </c>
      <c r="AI7" s="22"/>
      <c r="AJ7" s="22"/>
      <c r="AK7" s="22"/>
      <c r="AL7" s="65"/>
      <c r="AM7" s="65"/>
      <c r="AN7" s="65"/>
      <c r="AO7" s="65"/>
      <c r="AP7" s="65"/>
      <c r="AQ7" s="65"/>
      <c r="AR7" s="65"/>
      <c r="AS7" s="65"/>
    </row>
    <row r="8" spans="1:45" s="67" customFormat="1" ht="12.9" customHeight="1" x14ac:dyDescent="0.25">
      <c r="A8" s="68"/>
      <c r="B8" s="69"/>
      <c r="C8" s="70"/>
      <c r="D8" s="70"/>
      <c r="E8" s="71"/>
      <c r="F8" s="72"/>
      <c r="G8" s="72"/>
      <c r="H8" s="73"/>
      <c r="I8" s="74" t="s">
        <v>21</v>
      </c>
      <c r="J8" s="75" t="s">
        <v>2</v>
      </c>
      <c r="K8" s="76" t="str">
        <f>UPPER(IF(OR(J8="a",J8="as"),F7,IF(OR(J8="b",J8="bs"),F9,)))</f>
        <v>PASARÉT TK I.</v>
      </c>
      <c r="L8" s="76"/>
      <c r="M8" s="60"/>
      <c r="N8" s="60"/>
      <c r="O8" s="61"/>
      <c r="P8" s="62"/>
      <c r="Q8" s="63"/>
      <c r="R8" s="64"/>
      <c r="S8" s="65"/>
      <c r="T8" s="65"/>
      <c r="U8" s="77" t="str">
        <f>[2]Birók!P22</f>
        <v xml:space="preserve"> </v>
      </c>
      <c r="V8" s="65"/>
      <c r="W8" s="65"/>
      <c r="X8" s="65"/>
      <c r="Y8" s="20"/>
      <c r="Z8" s="20"/>
      <c r="AA8" s="20" t="s">
        <v>22</v>
      </c>
      <c r="AB8" s="21">
        <v>90</v>
      </c>
      <c r="AC8" s="21">
        <v>60</v>
      </c>
      <c r="AD8" s="21">
        <v>40</v>
      </c>
      <c r="AE8" s="21">
        <v>25</v>
      </c>
      <c r="AF8" s="21">
        <v>10</v>
      </c>
      <c r="AG8" s="21">
        <v>5</v>
      </c>
      <c r="AH8" s="21">
        <v>2</v>
      </c>
      <c r="AI8" s="22"/>
      <c r="AJ8" s="22"/>
      <c r="AK8" s="22"/>
      <c r="AL8" s="65"/>
      <c r="AM8" s="65"/>
      <c r="AN8" s="65"/>
      <c r="AO8" s="65"/>
      <c r="AP8" s="65"/>
      <c r="AQ8" s="65"/>
      <c r="AR8" s="65"/>
      <c r="AS8" s="65"/>
    </row>
    <row r="9" spans="1:45" s="67" customFormat="1" ht="12.9" customHeight="1" x14ac:dyDescent="0.25">
      <c r="A9" s="68">
        <v>2</v>
      </c>
      <c r="B9" s="55" t="str">
        <f>IF($E9="","",VLOOKUP($E9,[2]F12_Lista!$A$7:$O$22,14))</f>
        <v/>
      </c>
      <c r="C9" s="56" t="str">
        <f>IF($E9="","",VLOOKUP($E9,[2]F12_Lista!$A$7:$O$22,15))</f>
        <v/>
      </c>
      <c r="D9" s="56" t="str">
        <f>IF($E9="","",VLOOKUP($E9,[2]F12_Lista!$A$7:$O$22,5))</f>
        <v/>
      </c>
      <c r="E9" s="78"/>
      <c r="F9" s="80" t="s">
        <v>23</v>
      </c>
      <c r="G9" s="80" t="str">
        <f>IF($E9="","",VLOOKUP($E9,[2]F12_Lista!$A$7:$O$22,3))</f>
        <v/>
      </c>
      <c r="H9" s="80"/>
      <c r="I9" s="80" t="str">
        <f>IF($E9="","",VLOOKUP($E9,[2]F12_Lista!$A$7:$O$22,4))</f>
        <v/>
      </c>
      <c r="J9" s="81"/>
      <c r="K9" s="60"/>
      <c r="L9" s="82"/>
      <c r="M9" s="60"/>
      <c r="N9" s="60"/>
      <c r="O9" s="61"/>
      <c r="P9" s="62"/>
      <c r="Q9" s="63"/>
      <c r="R9" s="64"/>
      <c r="S9" s="65"/>
      <c r="T9" s="65"/>
      <c r="U9" s="77" t="str">
        <f>[2]Birók!P23</f>
        <v xml:space="preserve"> </v>
      </c>
      <c r="V9" s="65"/>
      <c r="W9" s="65"/>
      <c r="X9" s="65"/>
      <c r="Y9" s="20"/>
      <c r="Z9" s="20"/>
      <c r="AA9" s="20" t="s">
        <v>24</v>
      </c>
      <c r="AB9" s="21">
        <v>60</v>
      </c>
      <c r="AC9" s="21">
        <v>40</v>
      </c>
      <c r="AD9" s="21">
        <v>25</v>
      </c>
      <c r="AE9" s="21">
        <v>10</v>
      </c>
      <c r="AF9" s="21">
        <v>5</v>
      </c>
      <c r="AG9" s="21">
        <v>2</v>
      </c>
      <c r="AH9" s="21">
        <v>1</v>
      </c>
      <c r="AI9" s="22"/>
      <c r="AJ9" s="22"/>
      <c r="AK9" s="22"/>
      <c r="AL9" s="65"/>
      <c r="AM9" s="65"/>
      <c r="AN9" s="65"/>
      <c r="AO9" s="65"/>
      <c r="AP9" s="65"/>
      <c r="AQ9" s="65"/>
      <c r="AR9" s="65"/>
      <c r="AS9" s="65"/>
    </row>
    <row r="10" spans="1:45" s="67" customFormat="1" ht="12.9" customHeight="1" x14ac:dyDescent="0.25">
      <c r="A10" s="68"/>
      <c r="B10" s="69"/>
      <c r="C10" s="70"/>
      <c r="D10" s="70"/>
      <c r="E10" s="83"/>
      <c r="F10" s="72"/>
      <c r="G10" s="72"/>
      <c r="H10" s="73"/>
      <c r="I10" s="72"/>
      <c r="J10" s="84"/>
      <c r="K10" s="74" t="s">
        <v>21</v>
      </c>
      <c r="L10" s="85" t="s">
        <v>2</v>
      </c>
      <c r="M10" s="76" t="str">
        <f>UPPER(IF(OR(L10="a",L10="as"),K8,IF(OR(L10="b",L10="bs"),K12,)))</f>
        <v>PASARÉT TK I.</v>
      </c>
      <c r="N10" s="86"/>
      <c r="O10" s="87"/>
      <c r="P10" s="87"/>
      <c r="Q10" s="63"/>
      <c r="R10" s="64"/>
      <c r="S10" s="65"/>
      <c r="T10" s="65"/>
      <c r="U10" s="77" t="str">
        <f>[2]Birók!P24</f>
        <v xml:space="preserve"> </v>
      </c>
      <c r="V10" s="65"/>
      <c r="W10" s="65"/>
      <c r="X10" s="65"/>
      <c r="Y10" s="20"/>
      <c r="Z10" s="20"/>
      <c r="AA10" s="20" t="s">
        <v>25</v>
      </c>
      <c r="AB10" s="21">
        <v>40</v>
      </c>
      <c r="AC10" s="21">
        <v>25</v>
      </c>
      <c r="AD10" s="21">
        <v>15</v>
      </c>
      <c r="AE10" s="21">
        <v>7</v>
      </c>
      <c r="AF10" s="21">
        <v>4</v>
      </c>
      <c r="AG10" s="21">
        <v>1</v>
      </c>
      <c r="AH10" s="21">
        <v>0</v>
      </c>
      <c r="AI10" s="22"/>
      <c r="AJ10" s="22"/>
      <c r="AK10" s="22"/>
      <c r="AL10" s="65"/>
      <c r="AM10" s="65"/>
      <c r="AN10" s="65"/>
      <c r="AO10" s="65"/>
      <c r="AP10" s="65"/>
      <c r="AQ10" s="65"/>
      <c r="AR10" s="65"/>
      <c r="AS10" s="65"/>
    </row>
    <row r="11" spans="1:45" s="67" customFormat="1" ht="12.9" customHeight="1" x14ac:dyDescent="0.25">
      <c r="A11" s="68">
        <v>3</v>
      </c>
      <c r="B11" s="55">
        <f>IF($E11="","",VLOOKUP($E11,[2]F12_Lista!$A$7:$O$22,14))</f>
        <v>0</v>
      </c>
      <c r="C11" s="56">
        <f>IF($E11="","",VLOOKUP($E11,[2]F12_Lista!$A$7:$O$22,15))</f>
        <v>0</v>
      </c>
      <c r="D11" s="56">
        <f>IF($E11="","",VLOOKUP($E11,[2]F12_Lista!$A$7:$O$22,5))</f>
        <v>0</v>
      </c>
      <c r="E11" s="78">
        <v>5</v>
      </c>
      <c r="F11" s="80" t="str">
        <f>UPPER(IF($E11="","",VLOOKUP($E11,[2]F12_Lista!$A$7:$O$22,2)))</f>
        <v>ALFA TI</v>
      </c>
      <c r="G11" s="80">
        <f>IF($E11="","",VLOOKUP($E11,[2]F12_Lista!$A$7:$O$22,3))</f>
        <v>0</v>
      </c>
      <c r="H11" s="80"/>
      <c r="I11" s="80">
        <f>IF($E11="","",VLOOKUP($E11,[2]F12_Lista!$A$7:$O$22,4))</f>
        <v>0</v>
      </c>
      <c r="J11" s="59"/>
      <c r="K11" s="60"/>
      <c r="L11" s="88"/>
      <c r="M11" s="87" t="s">
        <v>90</v>
      </c>
      <c r="N11" s="89"/>
      <c r="O11" s="87"/>
      <c r="P11" s="87"/>
      <c r="Q11" s="63"/>
      <c r="R11" s="64"/>
      <c r="S11" s="65"/>
      <c r="T11" s="65"/>
      <c r="U11" s="77" t="str">
        <f>[2]Birók!P25</f>
        <v xml:space="preserve"> </v>
      </c>
      <c r="V11" s="65"/>
      <c r="W11" s="65"/>
      <c r="X11" s="65"/>
      <c r="Y11" s="20"/>
      <c r="Z11" s="20"/>
      <c r="AA11" s="20" t="s">
        <v>26</v>
      </c>
      <c r="AB11" s="21">
        <v>25</v>
      </c>
      <c r="AC11" s="21">
        <v>15</v>
      </c>
      <c r="AD11" s="21">
        <v>10</v>
      </c>
      <c r="AE11" s="21">
        <v>6</v>
      </c>
      <c r="AF11" s="21">
        <v>3</v>
      </c>
      <c r="AG11" s="21">
        <v>1</v>
      </c>
      <c r="AH11" s="21">
        <v>0</v>
      </c>
      <c r="AI11" s="22"/>
      <c r="AJ11" s="22"/>
      <c r="AK11" s="22"/>
      <c r="AL11" s="65"/>
      <c r="AM11" s="65"/>
      <c r="AN11" s="65"/>
      <c r="AO11" s="65"/>
      <c r="AP11" s="65"/>
      <c r="AQ11" s="65"/>
      <c r="AR11" s="65"/>
      <c r="AS11" s="65"/>
    </row>
    <row r="12" spans="1:45" s="67" customFormat="1" ht="12.9" customHeight="1" x14ac:dyDescent="0.25">
      <c r="A12" s="68"/>
      <c r="B12" s="69"/>
      <c r="C12" s="70"/>
      <c r="D12" s="70"/>
      <c r="E12" s="83"/>
      <c r="F12" s="72"/>
      <c r="G12" s="72"/>
      <c r="H12" s="73"/>
      <c r="I12" s="74" t="s">
        <v>21</v>
      </c>
      <c r="J12" s="75" t="s">
        <v>7</v>
      </c>
      <c r="K12" s="76" t="str">
        <f>UPPER(IF(OR(J12="a",J12="as"),F11,IF(OR(J12="b",J12="bs"),F13,)))</f>
        <v>PASARÉT TK II.</v>
      </c>
      <c r="L12" s="90"/>
      <c r="M12" s="60"/>
      <c r="N12" s="89"/>
      <c r="O12" s="87"/>
      <c r="P12" s="87"/>
      <c r="Q12" s="63"/>
      <c r="R12" s="64"/>
      <c r="S12" s="65"/>
      <c r="T12" s="65"/>
      <c r="U12" s="77" t="str">
        <f>[2]Birók!P26</f>
        <v xml:space="preserve"> </v>
      </c>
      <c r="V12" s="65"/>
      <c r="W12" s="65"/>
      <c r="X12" s="65"/>
      <c r="Y12" s="20"/>
      <c r="Z12" s="20"/>
      <c r="AA12" s="20" t="s">
        <v>27</v>
      </c>
      <c r="AB12" s="21">
        <v>15</v>
      </c>
      <c r="AC12" s="21">
        <v>10</v>
      </c>
      <c r="AD12" s="21">
        <v>6</v>
      </c>
      <c r="AE12" s="21">
        <v>3</v>
      </c>
      <c r="AF12" s="21">
        <v>1</v>
      </c>
      <c r="AG12" s="21">
        <v>0</v>
      </c>
      <c r="AH12" s="21">
        <v>0</v>
      </c>
      <c r="AI12" s="22"/>
      <c r="AJ12" s="22"/>
      <c r="AK12" s="22"/>
      <c r="AL12" s="65"/>
      <c r="AM12" s="65"/>
      <c r="AN12" s="65"/>
      <c r="AO12" s="65"/>
      <c r="AP12" s="65"/>
      <c r="AQ12" s="65"/>
      <c r="AR12" s="65"/>
      <c r="AS12" s="65"/>
    </row>
    <row r="13" spans="1:45" s="67" customFormat="1" ht="12.9" customHeight="1" x14ac:dyDescent="0.25">
      <c r="A13" s="68">
        <v>4</v>
      </c>
      <c r="B13" s="55">
        <f>IF($E13="","",VLOOKUP($E13,[2]F12_Lista!$A$7:$O$22,14))</f>
        <v>0</v>
      </c>
      <c r="C13" s="56">
        <f>IF($E13="","",VLOOKUP($E13,[2]F12_Lista!$A$7:$O$22,15))</f>
        <v>0</v>
      </c>
      <c r="D13" s="56">
        <f>IF($E13="","",VLOOKUP($E13,[2]F12_Lista!$A$7:$O$22,5))</f>
        <v>0</v>
      </c>
      <c r="E13" s="78">
        <v>3</v>
      </c>
      <c r="F13" s="80" t="str">
        <f>UPPER(IF($E13="","",VLOOKUP($E13,[2]F12_Lista!$A$7:$O$22,2)))</f>
        <v>PASARÉT TK II.</v>
      </c>
      <c r="G13" s="80">
        <f>IF($E13="","",VLOOKUP($E13,[2]F12_Lista!$A$7:$O$22,3))</f>
        <v>0</v>
      </c>
      <c r="H13" s="80"/>
      <c r="I13" s="80">
        <f>IF($E13="","",VLOOKUP($E13,[2]F12_Lista!$A$7:$O$22,4))</f>
        <v>0</v>
      </c>
      <c r="J13" s="91"/>
      <c r="K13" s="87" t="s">
        <v>52</v>
      </c>
      <c r="L13" s="60"/>
      <c r="M13" s="60"/>
      <c r="N13" s="89"/>
      <c r="O13" s="87"/>
      <c r="P13" s="87"/>
      <c r="Q13" s="63"/>
      <c r="R13" s="64"/>
      <c r="S13" s="65"/>
      <c r="T13" s="65"/>
      <c r="U13" s="77" t="str">
        <f>[2]Birók!P27</f>
        <v xml:space="preserve"> </v>
      </c>
      <c r="V13" s="65"/>
      <c r="W13" s="65"/>
      <c r="X13" s="65"/>
      <c r="Y13" s="20"/>
      <c r="Z13" s="20"/>
      <c r="AA13" s="20" t="s">
        <v>23</v>
      </c>
      <c r="AB13" s="21">
        <v>10</v>
      </c>
      <c r="AC13" s="21">
        <v>6</v>
      </c>
      <c r="AD13" s="21">
        <v>3</v>
      </c>
      <c r="AE13" s="21">
        <v>1</v>
      </c>
      <c r="AF13" s="21">
        <v>0</v>
      </c>
      <c r="AG13" s="21">
        <v>0</v>
      </c>
      <c r="AH13" s="21">
        <v>0</v>
      </c>
      <c r="AI13" s="22"/>
      <c r="AJ13" s="22"/>
      <c r="AK13" s="22"/>
      <c r="AL13" s="65"/>
      <c r="AM13" s="65"/>
      <c r="AN13" s="65"/>
      <c r="AO13" s="65"/>
      <c r="AP13" s="65"/>
      <c r="AQ13" s="65"/>
      <c r="AR13" s="65"/>
      <c r="AS13" s="65"/>
    </row>
    <row r="14" spans="1:45" s="67" customFormat="1" ht="12.9" customHeight="1" x14ac:dyDescent="0.25">
      <c r="A14" s="68"/>
      <c r="B14" s="69"/>
      <c r="C14" s="70"/>
      <c r="D14" s="70"/>
      <c r="E14" s="83"/>
      <c r="F14" s="72"/>
      <c r="G14" s="72"/>
      <c r="H14" s="73"/>
      <c r="I14" s="72"/>
      <c r="J14" s="84"/>
      <c r="K14" s="60"/>
      <c r="L14" s="60" t="s">
        <v>50</v>
      </c>
      <c r="M14" s="74" t="s">
        <v>21</v>
      </c>
      <c r="N14" s="85" t="s">
        <v>2</v>
      </c>
      <c r="O14" s="76" t="str">
        <f>UPPER(IF(OR(N14="a",N14="as"),M10,IF(OR(N14="b",N14="bs"),M18,)))</f>
        <v>PASARÉT TK I.</v>
      </c>
      <c r="P14" s="86"/>
      <c r="Q14" s="63"/>
      <c r="R14" s="64"/>
      <c r="S14" s="65"/>
      <c r="T14" s="65"/>
      <c r="U14" s="77" t="str">
        <f>[2]Birók!P28</f>
        <v xml:space="preserve"> </v>
      </c>
      <c r="V14" s="65"/>
      <c r="W14" s="65"/>
      <c r="X14" s="65"/>
      <c r="Y14" s="20"/>
      <c r="Z14" s="20"/>
      <c r="AA14" s="20" t="s">
        <v>28</v>
      </c>
      <c r="AB14" s="21">
        <v>3</v>
      </c>
      <c r="AC14" s="21">
        <v>2</v>
      </c>
      <c r="AD14" s="21">
        <v>1</v>
      </c>
      <c r="AE14" s="21">
        <v>0</v>
      </c>
      <c r="AF14" s="21">
        <v>0</v>
      </c>
      <c r="AG14" s="21">
        <v>0</v>
      </c>
      <c r="AH14" s="21">
        <v>0</v>
      </c>
      <c r="AI14" s="22"/>
      <c r="AJ14" s="22"/>
      <c r="AK14" s="22"/>
      <c r="AL14" s="65"/>
      <c r="AM14" s="65"/>
      <c r="AN14" s="65"/>
      <c r="AO14" s="65"/>
      <c r="AP14" s="65"/>
      <c r="AQ14" s="65"/>
      <c r="AR14" s="65"/>
      <c r="AS14" s="65"/>
    </row>
    <row r="15" spans="1:45" s="67" customFormat="1" ht="12.9" customHeight="1" x14ac:dyDescent="0.25">
      <c r="A15" s="92">
        <v>5</v>
      </c>
      <c r="B15" s="55">
        <f>IF($E15="","",VLOOKUP($E15,[2]F12_Lista!$A$7:$O$22,14))</f>
        <v>0</v>
      </c>
      <c r="C15" s="56">
        <f>IF($E15="","",VLOOKUP($E15,[2]F12_Lista!$A$7:$O$22,15))</f>
        <v>0</v>
      </c>
      <c r="D15" s="56">
        <f>IF($E15="","",VLOOKUP($E15,[2]F12_Lista!$A$7:$O$22,5))</f>
        <v>0</v>
      </c>
      <c r="E15" s="78">
        <v>4</v>
      </c>
      <c r="F15" s="80" t="str">
        <f>UPPER(IF($E15="","",VLOOKUP($E15,[2]F12_Lista!$A$7:$O$22,2)))</f>
        <v>PG TENISZ</v>
      </c>
      <c r="G15" s="80">
        <f>IF($E15="","",VLOOKUP($E15,[2]F12_Lista!$A$7:$O$22,3))</f>
        <v>0</v>
      </c>
      <c r="H15" s="80"/>
      <c r="I15" s="80">
        <f>IF($E15="","",VLOOKUP($E15,[2]F12_Lista!$A$7:$O$22,4))</f>
        <v>0</v>
      </c>
      <c r="J15" s="93"/>
      <c r="K15" s="60"/>
      <c r="L15" s="60" t="s">
        <v>88</v>
      </c>
      <c r="M15" s="60"/>
      <c r="N15" s="89"/>
      <c r="O15" s="87" t="s">
        <v>88</v>
      </c>
      <c r="P15" s="87"/>
      <c r="Q15" s="63"/>
      <c r="R15" s="64"/>
      <c r="S15" s="65"/>
      <c r="T15" s="65"/>
      <c r="U15" s="77" t="str">
        <f>[2]Birók!P29</f>
        <v xml:space="preserve"> </v>
      </c>
      <c r="V15" s="65"/>
      <c r="W15" s="65"/>
      <c r="X15" s="65"/>
      <c r="Y15" s="20"/>
      <c r="Z15" s="20"/>
      <c r="AA15" s="20"/>
      <c r="AB15" s="20"/>
      <c r="AC15" s="20"/>
      <c r="AD15" s="20"/>
      <c r="AE15" s="20"/>
      <c r="AF15" s="20"/>
      <c r="AG15" s="20"/>
      <c r="AH15" s="20"/>
      <c r="AI15" s="22"/>
      <c r="AJ15" s="22"/>
      <c r="AK15" s="22"/>
      <c r="AL15" s="65"/>
      <c r="AM15" s="65"/>
      <c r="AN15" s="65"/>
      <c r="AO15" s="65"/>
      <c r="AP15" s="65"/>
      <c r="AQ15" s="65"/>
      <c r="AR15" s="65"/>
      <c r="AS15" s="65"/>
    </row>
    <row r="16" spans="1:45" s="67" customFormat="1" ht="12.9" customHeight="1" thickBot="1" x14ac:dyDescent="0.3">
      <c r="A16" s="68"/>
      <c r="B16" s="69"/>
      <c r="C16" s="70"/>
      <c r="D16" s="70"/>
      <c r="E16" s="83"/>
      <c r="F16" s="72"/>
      <c r="G16" s="72"/>
      <c r="H16" s="73"/>
      <c r="I16" s="74" t="s">
        <v>21</v>
      </c>
      <c r="J16" s="75" t="s">
        <v>2</v>
      </c>
      <c r="K16" s="76" t="str">
        <f>UPPER(IF(OR(J16="a",J16="as"),F15,IF(OR(J16="b",J16="bs"),F17,)))</f>
        <v>PG TENISZ</v>
      </c>
      <c r="L16" s="76"/>
      <c r="M16" s="60"/>
      <c r="N16" s="89"/>
      <c r="O16" s="74"/>
      <c r="P16" s="87"/>
      <c r="Q16" s="63"/>
      <c r="R16" s="64"/>
      <c r="S16" s="65"/>
      <c r="T16" s="65"/>
      <c r="U16" s="94" t="str">
        <f>[2]Birók!P30</f>
        <v>Egyik sem</v>
      </c>
      <c r="V16" s="65"/>
      <c r="W16" s="65"/>
      <c r="X16" s="65"/>
      <c r="Y16" s="20"/>
      <c r="Z16" s="20"/>
      <c r="AA16" s="20" t="s">
        <v>2</v>
      </c>
      <c r="AB16" s="21">
        <v>150</v>
      </c>
      <c r="AC16" s="21">
        <v>120</v>
      </c>
      <c r="AD16" s="21">
        <v>90</v>
      </c>
      <c r="AE16" s="21">
        <v>60</v>
      </c>
      <c r="AF16" s="21">
        <v>40</v>
      </c>
      <c r="AG16" s="21">
        <v>25</v>
      </c>
      <c r="AH16" s="21">
        <v>15</v>
      </c>
      <c r="AI16" s="22"/>
      <c r="AJ16" s="22"/>
      <c r="AK16" s="22"/>
      <c r="AL16" s="65"/>
      <c r="AM16" s="65"/>
      <c r="AN16" s="65"/>
      <c r="AO16" s="65"/>
      <c r="AP16" s="65"/>
      <c r="AQ16" s="65"/>
      <c r="AR16" s="65"/>
      <c r="AS16" s="65"/>
    </row>
    <row r="17" spans="1:45" s="67" customFormat="1" ht="12.9" customHeight="1" x14ac:dyDescent="0.25">
      <c r="A17" s="68">
        <v>6</v>
      </c>
      <c r="B17" s="55">
        <f>IF($E17="","",VLOOKUP($E17,[2]F12_Lista!$A$7:$O$22,14))</f>
        <v>0</v>
      </c>
      <c r="C17" s="56">
        <f>IF($E17="","",VLOOKUP($E17,[2]F12_Lista!$A$7:$O$22,15))</f>
        <v>0</v>
      </c>
      <c r="D17" s="56">
        <f>IF($E17="","",VLOOKUP($E17,[2]F12_Lista!$A$7:$O$22,5))</f>
        <v>0</v>
      </c>
      <c r="E17" s="78">
        <v>6</v>
      </c>
      <c r="F17" s="80" t="str">
        <f>UPPER(IF($E17="","",VLOOKUP($E17,[2]F12_Lista!$A$7:$O$22,2)))</f>
        <v>PILLANGÓ TK</v>
      </c>
      <c r="G17" s="80">
        <f>IF($E17="","",VLOOKUP($E17,[2]F12_Lista!$A$7:$O$22,3))</f>
        <v>0</v>
      </c>
      <c r="H17" s="80"/>
      <c r="I17" s="80">
        <f>IF($E17="","",VLOOKUP($E17,[2]F12_Lista!$A$7:$O$22,4))</f>
        <v>0</v>
      </c>
      <c r="J17" s="81"/>
      <c r="K17" s="87" t="s">
        <v>89</v>
      </c>
      <c r="L17" s="82"/>
      <c r="M17" s="60"/>
      <c r="N17" s="89"/>
      <c r="O17" s="87"/>
      <c r="P17" s="87"/>
      <c r="Q17" s="63"/>
      <c r="R17" s="64"/>
      <c r="S17" s="65"/>
      <c r="T17" s="65"/>
      <c r="U17" s="65"/>
      <c r="V17" s="65"/>
      <c r="W17" s="65"/>
      <c r="X17" s="65"/>
      <c r="Y17" s="20"/>
      <c r="Z17" s="20"/>
      <c r="AA17" s="20" t="s">
        <v>8</v>
      </c>
      <c r="AB17" s="21">
        <v>120</v>
      </c>
      <c r="AC17" s="21">
        <v>90</v>
      </c>
      <c r="AD17" s="21">
        <v>60</v>
      </c>
      <c r="AE17" s="21">
        <v>40</v>
      </c>
      <c r="AF17" s="21">
        <v>25</v>
      </c>
      <c r="AG17" s="21">
        <v>15</v>
      </c>
      <c r="AH17" s="21">
        <v>8</v>
      </c>
      <c r="AI17" s="22"/>
      <c r="AJ17" s="22"/>
      <c r="AK17" s="22"/>
      <c r="AL17" s="65"/>
      <c r="AM17" s="65"/>
      <c r="AN17" s="65"/>
      <c r="AO17" s="65"/>
      <c r="AP17" s="65"/>
      <c r="AQ17" s="65"/>
      <c r="AR17" s="65"/>
      <c r="AS17" s="65"/>
    </row>
    <row r="18" spans="1:45" s="67" customFormat="1" ht="12.9" customHeight="1" x14ac:dyDescent="0.25">
      <c r="A18" s="68"/>
      <c r="B18" s="69"/>
      <c r="C18" s="70"/>
      <c r="D18" s="70"/>
      <c r="E18" s="83"/>
      <c r="F18" s="72"/>
      <c r="G18" s="72"/>
      <c r="H18" s="73"/>
      <c r="I18" s="72"/>
      <c r="J18" s="84"/>
      <c r="K18" s="74" t="s">
        <v>21</v>
      </c>
      <c r="L18" s="85" t="s">
        <v>7</v>
      </c>
      <c r="M18" s="76" t="str">
        <f>UPPER(IF(OR(L18="a",L18="as"),K16,IF(OR(L18="b",L18="bs"),K20,)))</f>
        <v xml:space="preserve">VASAS SC </v>
      </c>
      <c r="N18" s="95"/>
      <c r="O18" s="87"/>
      <c r="P18" s="87"/>
      <c r="Q18" s="63"/>
      <c r="R18" s="64"/>
      <c r="S18" s="65"/>
      <c r="T18" s="65"/>
      <c r="U18" s="65"/>
      <c r="V18" s="65"/>
      <c r="W18" s="65"/>
      <c r="X18" s="65"/>
      <c r="Y18" s="20"/>
      <c r="Z18" s="20"/>
      <c r="AA18" s="20" t="s">
        <v>18</v>
      </c>
      <c r="AB18" s="21">
        <v>90</v>
      </c>
      <c r="AC18" s="21">
        <v>60</v>
      </c>
      <c r="AD18" s="21">
        <v>40</v>
      </c>
      <c r="AE18" s="21">
        <v>25</v>
      </c>
      <c r="AF18" s="21">
        <v>15</v>
      </c>
      <c r="AG18" s="21">
        <v>8</v>
      </c>
      <c r="AH18" s="21">
        <v>4</v>
      </c>
      <c r="AI18" s="22"/>
      <c r="AJ18" s="22"/>
      <c r="AK18" s="22"/>
      <c r="AL18" s="65"/>
      <c r="AM18" s="65"/>
      <c r="AN18" s="65"/>
      <c r="AO18" s="65"/>
      <c r="AP18" s="65"/>
      <c r="AQ18" s="65"/>
      <c r="AR18" s="65"/>
      <c r="AS18" s="65"/>
    </row>
    <row r="19" spans="1:45" s="67" customFormat="1" ht="12.9" customHeight="1" x14ac:dyDescent="0.25">
      <c r="A19" s="68">
        <v>7</v>
      </c>
      <c r="B19" s="55" t="str">
        <f>IF($E19="","",VLOOKUP($E19,[2]F12_Lista!$A$7:$O$22,14))</f>
        <v/>
      </c>
      <c r="C19" s="56" t="str">
        <f>IF($E19="","",VLOOKUP($E19,[2]F12_Lista!$A$7:$O$22,15))</f>
        <v/>
      </c>
      <c r="D19" s="56" t="str">
        <f>IF($E19="","",VLOOKUP($E19,[2]F12_Lista!$A$7:$O$22,5))</f>
        <v/>
      </c>
      <c r="E19" s="78"/>
      <c r="F19" s="80" t="s">
        <v>23</v>
      </c>
      <c r="G19" s="80" t="str">
        <f>IF($E19="","",VLOOKUP($E19,[2]F12_Lista!$A$7:$O$22,3))</f>
        <v/>
      </c>
      <c r="H19" s="80"/>
      <c r="I19" s="80" t="str">
        <f>IF($E19="","",VLOOKUP($E19,[2]F12_Lista!$A$7:$O$22,4))</f>
        <v/>
      </c>
      <c r="J19" s="59"/>
      <c r="K19" s="60"/>
      <c r="L19" s="88"/>
      <c r="M19" s="87" t="s">
        <v>88</v>
      </c>
      <c r="N19" s="87"/>
      <c r="O19" s="87"/>
      <c r="P19" s="87"/>
      <c r="Q19" s="63"/>
      <c r="R19" s="64"/>
      <c r="S19" s="65"/>
      <c r="T19" s="65"/>
      <c r="U19" s="65"/>
      <c r="V19" s="65"/>
      <c r="W19" s="65"/>
      <c r="X19" s="65"/>
      <c r="Y19" s="20"/>
      <c r="Z19" s="20"/>
      <c r="AA19" s="20" t="s">
        <v>19</v>
      </c>
      <c r="AB19" s="21">
        <v>60</v>
      </c>
      <c r="AC19" s="21">
        <v>40</v>
      </c>
      <c r="AD19" s="21">
        <v>25</v>
      </c>
      <c r="AE19" s="21">
        <v>15</v>
      </c>
      <c r="AF19" s="21">
        <v>8</v>
      </c>
      <c r="AG19" s="21">
        <v>4</v>
      </c>
      <c r="AH19" s="21">
        <v>2</v>
      </c>
      <c r="AI19" s="22"/>
      <c r="AJ19" s="22"/>
      <c r="AK19" s="22"/>
      <c r="AL19" s="65"/>
      <c r="AM19" s="65"/>
      <c r="AN19" s="65"/>
      <c r="AO19" s="65"/>
      <c r="AP19" s="65"/>
      <c r="AQ19" s="65"/>
      <c r="AR19" s="65"/>
      <c r="AS19" s="65"/>
    </row>
    <row r="20" spans="1:45" s="67" customFormat="1" ht="12.9" customHeight="1" x14ac:dyDescent="0.25">
      <c r="A20" s="68"/>
      <c r="B20" s="69"/>
      <c r="C20" s="70"/>
      <c r="D20" s="70"/>
      <c r="E20" s="71"/>
      <c r="F20" s="72"/>
      <c r="G20" s="72"/>
      <c r="H20" s="73"/>
      <c r="I20" s="74" t="s">
        <v>21</v>
      </c>
      <c r="J20" s="75" t="s">
        <v>7</v>
      </c>
      <c r="K20" s="76" t="str">
        <f>UPPER(IF(OR(J20="a",J20="as"),F19,IF(OR(J20="b",J20="bs"),F21,)))</f>
        <v xml:space="preserve">VASAS SC </v>
      </c>
      <c r="L20" s="90"/>
      <c r="M20" s="60"/>
      <c r="N20" s="87"/>
      <c r="O20" s="87"/>
      <c r="P20" s="87"/>
      <c r="Q20" s="63"/>
      <c r="R20" s="64"/>
      <c r="S20" s="65"/>
      <c r="T20" s="65"/>
      <c r="U20" s="65"/>
      <c r="V20" s="65"/>
      <c r="W20" s="65"/>
      <c r="X20" s="65"/>
      <c r="Y20" s="20"/>
      <c r="Z20" s="20"/>
      <c r="AA20" s="20" t="s">
        <v>20</v>
      </c>
      <c r="AB20" s="21">
        <v>40</v>
      </c>
      <c r="AC20" s="21">
        <v>25</v>
      </c>
      <c r="AD20" s="21">
        <v>15</v>
      </c>
      <c r="AE20" s="21">
        <v>8</v>
      </c>
      <c r="AF20" s="21">
        <v>4</v>
      </c>
      <c r="AG20" s="21">
        <v>2</v>
      </c>
      <c r="AH20" s="21">
        <v>1</v>
      </c>
      <c r="AI20" s="22"/>
      <c r="AJ20" s="22"/>
      <c r="AK20" s="22"/>
      <c r="AL20" s="65"/>
      <c r="AM20" s="65"/>
      <c r="AN20" s="65"/>
      <c r="AO20" s="65"/>
      <c r="AP20" s="65"/>
      <c r="AQ20" s="65"/>
      <c r="AR20" s="65"/>
      <c r="AS20" s="65"/>
    </row>
    <row r="21" spans="1:45" s="67" customFormat="1" ht="12.9" customHeight="1" x14ac:dyDescent="0.25">
      <c r="A21" s="96">
        <v>8</v>
      </c>
      <c r="B21" s="55">
        <f>IF($E21="","",VLOOKUP($E21,[2]F12_Lista!$A$7:$O$22,14))</f>
        <v>0</v>
      </c>
      <c r="C21" s="56">
        <f>IF($E21="","",VLOOKUP($E21,[2]F12_Lista!$A$7:$O$22,15))</f>
        <v>0</v>
      </c>
      <c r="D21" s="56">
        <f>IF($E21="","",VLOOKUP($E21,[2]F12_Lista!$A$7:$O$22,5))</f>
        <v>0</v>
      </c>
      <c r="E21" s="57">
        <v>2</v>
      </c>
      <c r="F21" s="97" t="str">
        <f>UPPER(IF($E21="","",VLOOKUP($E21,[2]F12_Lista!$A$7:$O$22,2)))</f>
        <v xml:space="preserve">VASAS SC </v>
      </c>
      <c r="G21" s="97">
        <f>IF($E21="","",VLOOKUP($E21,[2]F12_Lista!$A$7:$O$22,3))</f>
        <v>0</v>
      </c>
      <c r="H21" s="97"/>
      <c r="I21" s="97">
        <f>IF($E21="","",VLOOKUP($E21,[2]F12_Lista!$A$7:$O$22,4))</f>
        <v>0</v>
      </c>
      <c r="J21" s="91"/>
      <c r="K21" s="60"/>
      <c r="L21" s="60"/>
      <c r="M21" s="60"/>
      <c r="N21" s="87"/>
      <c r="O21" s="87"/>
      <c r="P21" s="87"/>
      <c r="Q21" s="63"/>
      <c r="R21" s="64"/>
      <c r="S21" s="65"/>
      <c r="T21" s="65"/>
      <c r="U21" s="65"/>
      <c r="V21" s="65"/>
      <c r="W21" s="65"/>
      <c r="X21" s="65"/>
      <c r="Y21" s="20"/>
      <c r="Z21" s="20"/>
      <c r="AA21" s="20" t="s">
        <v>22</v>
      </c>
      <c r="AB21" s="21">
        <v>25</v>
      </c>
      <c r="AC21" s="21">
        <v>15</v>
      </c>
      <c r="AD21" s="21">
        <v>10</v>
      </c>
      <c r="AE21" s="21">
        <v>6</v>
      </c>
      <c r="AF21" s="21">
        <v>3</v>
      </c>
      <c r="AG21" s="21">
        <v>1</v>
      </c>
      <c r="AH21" s="21">
        <v>0</v>
      </c>
      <c r="AI21" s="22"/>
      <c r="AJ21" s="22"/>
      <c r="AK21" s="22"/>
      <c r="AL21" s="65"/>
      <c r="AM21" s="65"/>
      <c r="AN21" s="65"/>
      <c r="AO21" s="65"/>
      <c r="AP21" s="65"/>
      <c r="AQ21" s="65"/>
      <c r="AR21" s="65"/>
      <c r="AS21" s="65"/>
    </row>
    <row r="22" spans="1:45" s="67" customFormat="1" ht="9.6" customHeight="1" x14ac:dyDescent="0.25">
      <c r="A22" s="98"/>
      <c r="B22" s="61"/>
      <c r="C22" s="61"/>
      <c r="D22" s="61"/>
      <c r="E22" s="71"/>
      <c r="F22" s="61"/>
      <c r="G22" s="61"/>
      <c r="H22" s="61"/>
      <c r="I22" s="61"/>
      <c r="J22" s="71"/>
      <c r="K22" s="61"/>
      <c r="L22" s="61"/>
      <c r="M22" s="61"/>
      <c r="N22" s="63"/>
      <c r="O22" s="63"/>
      <c r="P22" s="63"/>
      <c r="Q22" s="63"/>
      <c r="R22" s="64"/>
      <c r="S22" s="65"/>
      <c r="T22" s="65"/>
      <c r="U22" s="65"/>
      <c r="V22" s="65"/>
      <c r="W22" s="65"/>
      <c r="X22" s="65"/>
      <c r="Y22" s="20"/>
      <c r="Z22" s="20"/>
      <c r="AA22" s="20" t="s">
        <v>24</v>
      </c>
      <c r="AB22" s="21">
        <v>15</v>
      </c>
      <c r="AC22" s="21">
        <v>10</v>
      </c>
      <c r="AD22" s="21">
        <v>6</v>
      </c>
      <c r="AE22" s="21">
        <v>3</v>
      </c>
      <c r="AF22" s="21">
        <v>1</v>
      </c>
      <c r="AG22" s="21">
        <v>0</v>
      </c>
      <c r="AH22" s="21">
        <v>0</v>
      </c>
      <c r="AI22" s="22"/>
      <c r="AJ22" s="22"/>
      <c r="AK22" s="22"/>
      <c r="AL22" s="65"/>
      <c r="AM22" s="65"/>
      <c r="AN22" s="65"/>
      <c r="AO22" s="65"/>
      <c r="AP22" s="65"/>
      <c r="AQ22" s="65"/>
      <c r="AR22" s="65"/>
      <c r="AS22" s="65"/>
    </row>
    <row r="23" spans="1:45" s="67" customFormat="1" ht="9.6" customHeight="1" x14ac:dyDescent="0.25">
      <c r="A23" s="99"/>
      <c r="B23" s="71"/>
      <c r="C23" s="71"/>
      <c r="D23" s="71"/>
      <c r="E23" s="71"/>
      <c r="F23" s="61"/>
      <c r="G23" s="61"/>
      <c r="H23" s="65"/>
      <c r="I23" s="100"/>
      <c r="J23" s="71"/>
      <c r="K23" s="61"/>
      <c r="L23" s="61"/>
      <c r="M23" s="61"/>
      <c r="N23" s="63"/>
      <c r="O23" s="63"/>
      <c r="P23" s="63"/>
      <c r="Q23" s="63"/>
      <c r="R23" s="64"/>
      <c r="S23" s="65"/>
      <c r="T23" s="65"/>
      <c r="U23" s="65"/>
      <c r="V23" s="65"/>
      <c r="W23" s="65"/>
      <c r="X23" s="65"/>
      <c r="Y23" s="20"/>
      <c r="Z23" s="20"/>
      <c r="AA23" s="20" t="s">
        <v>25</v>
      </c>
      <c r="AB23" s="21">
        <v>10</v>
      </c>
      <c r="AC23" s="21">
        <v>6</v>
      </c>
      <c r="AD23" s="21">
        <v>3</v>
      </c>
      <c r="AE23" s="21">
        <v>1</v>
      </c>
      <c r="AF23" s="21">
        <v>0</v>
      </c>
      <c r="AG23" s="21">
        <v>0</v>
      </c>
      <c r="AH23" s="21">
        <v>0</v>
      </c>
      <c r="AI23" s="22"/>
      <c r="AJ23" s="22"/>
      <c r="AK23" s="22"/>
      <c r="AL23" s="65"/>
      <c r="AM23" s="65"/>
      <c r="AN23" s="65"/>
      <c r="AO23" s="65"/>
      <c r="AP23" s="65"/>
      <c r="AQ23" s="65"/>
      <c r="AR23" s="65"/>
      <c r="AS23" s="65"/>
    </row>
    <row r="24" spans="1:45" s="67" customFormat="1" ht="9.6" customHeight="1" x14ac:dyDescent="0.25">
      <c r="A24" s="99"/>
      <c r="B24" s="61"/>
      <c r="C24" s="61"/>
      <c r="D24" s="61"/>
      <c r="E24" s="71"/>
      <c r="F24" s="61"/>
      <c r="G24" s="61"/>
      <c r="H24" s="61"/>
      <c r="I24" s="61"/>
      <c r="J24" s="71"/>
      <c r="K24" s="61"/>
      <c r="L24" s="101"/>
      <c r="M24" s="61"/>
      <c r="N24" s="63"/>
      <c r="O24" s="63"/>
      <c r="P24" s="63"/>
      <c r="Q24" s="63"/>
      <c r="R24" s="64"/>
      <c r="S24" s="65"/>
      <c r="T24" s="65"/>
      <c r="U24" s="65"/>
      <c r="V24" s="65"/>
      <c r="W24" s="65"/>
      <c r="X24" s="65"/>
      <c r="Y24" s="20"/>
      <c r="Z24" s="20"/>
      <c r="AA24" s="20" t="s">
        <v>26</v>
      </c>
      <c r="AB24" s="21">
        <v>6</v>
      </c>
      <c r="AC24" s="21">
        <v>3</v>
      </c>
      <c r="AD24" s="21">
        <v>1</v>
      </c>
      <c r="AE24" s="21">
        <v>0</v>
      </c>
      <c r="AF24" s="21">
        <v>0</v>
      </c>
      <c r="AG24" s="21">
        <v>0</v>
      </c>
      <c r="AH24" s="21">
        <v>0</v>
      </c>
      <c r="AI24" s="22"/>
      <c r="AJ24" s="22"/>
      <c r="AK24" s="22"/>
      <c r="AL24" s="65"/>
      <c r="AM24" s="65"/>
      <c r="AN24" s="65"/>
      <c r="AO24" s="65"/>
      <c r="AP24" s="65"/>
      <c r="AQ24" s="65"/>
      <c r="AR24" s="65"/>
      <c r="AS24" s="65"/>
    </row>
    <row r="25" spans="1:45" s="67" customFormat="1" ht="9.6" customHeight="1" x14ac:dyDescent="0.25">
      <c r="A25" s="99"/>
      <c r="B25" s="71"/>
      <c r="C25" s="71"/>
      <c r="D25" s="71"/>
      <c r="E25" s="71"/>
      <c r="F25" s="61"/>
      <c r="G25" s="61"/>
      <c r="H25" s="65"/>
      <c r="I25" s="61"/>
      <c r="J25" s="71"/>
      <c r="K25" s="100"/>
      <c r="L25" s="71"/>
      <c r="M25" s="61"/>
      <c r="N25" s="63"/>
      <c r="O25" s="63"/>
      <c r="P25" s="63"/>
      <c r="Q25" s="63"/>
      <c r="R25" s="64"/>
      <c r="S25" s="65"/>
      <c r="T25" s="65"/>
      <c r="U25" s="65"/>
      <c r="V25" s="65"/>
      <c r="W25" s="65"/>
      <c r="X25" s="65"/>
      <c r="Y25" s="20"/>
      <c r="Z25" s="20"/>
      <c r="AA25" s="20" t="s">
        <v>27</v>
      </c>
      <c r="AB25" s="21">
        <v>3</v>
      </c>
      <c r="AC25" s="21">
        <v>2</v>
      </c>
      <c r="AD25" s="21">
        <v>1</v>
      </c>
      <c r="AE25" s="21">
        <v>0</v>
      </c>
      <c r="AF25" s="21">
        <v>0</v>
      </c>
      <c r="AG25" s="21">
        <v>0</v>
      </c>
      <c r="AH25" s="21">
        <v>0</v>
      </c>
      <c r="AI25" s="22"/>
      <c r="AJ25" s="22"/>
      <c r="AK25" s="22"/>
      <c r="AL25" s="65"/>
      <c r="AM25" s="65"/>
      <c r="AN25" s="65"/>
      <c r="AO25" s="65"/>
      <c r="AP25" s="65"/>
      <c r="AQ25" s="65"/>
      <c r="AR25" s="65"/>
      <c r="AS25" s="65"/>
    </row>
    <row r="26" spans="1:45" s="67" customFormat="1" ht="9.6" customHeight="1" x14ac:dyDescent="0.25">
      <c r="A26" s="99"/>
      <c r="B26" s="61"/>
      <c r="C26" s="61"/>
      <c r="D26" s="61"/>
      <c r="E26" s="71"/>
      <c r="F26" s="61"/>
      <c r="G26" s="61"/>
      <c r="H26" s="61"/>
      <c r="I26" s="61"/>
      <c r="J26" s="71"/>
      <c r="K26" s="61"/>
      <c r="L26" s="61"/>
      <c r="M26" s="61"/>
      <c r="N26" s="63"/>
      <c r="O26" s="63"/>
      <c r="P26" s="63"/>
      <c r="Q26" s="63"/>
      <c r="R26" s="64"/>
      <c r="S26" s="102"/>
      <c r="T26" s="65"/>
      <c r="U26" s="65"/>
      <c r="V26" s="65"/>
      <c r="W26" s="65"/>
      <c r="X26" s="65"/>
      <c r="Y26"/>
      <c r="Z26"/>
      <c r="AA26"/>
      <c r="AB26"/>
      <c r="AC26"/>
      <c r="AD26"/>
      <c r="AE26"/>
      <c r="AF26"/>
      <c r="AG26"/>
      <c r="AH26"/>
      <c r="AI26" s="22"/>
      <c r="AJ26" s="22"/>
      <c r="AK26" s="22"/>
      <c r="AL26" s="65"/>
      <c r="AM26" s="65"/>
      <c r="AN26" s="65"/>
      <c r="AO26" s="65"/>
      <c r="AP26" s="65"/>
      <c r="AQ26" s="65"/>
      <c r="AR26" s="65"/>
      <c r="AS26" s="65"/>
    </row>
    <row r="27" spans="1:45" s="67" customFormat="1" ht="9.6" customHeight="1" x14ac:dyDescent="0.25">
      <c r="A27" s="99"/>
      <c r="B27" s="71"/>
      <c r="C27" s="71"/>
      <c r="D27" s="71"/>
      <c r="E27" s="71"/>
      <c r="F27" s="61"/>
      <c r="G27" s="61"/>
      <c r="H27" s="65"/>
      <c r="I27" s="100"/>
      <c r="J27" s="71"/>
      <c r="K27" s="61"/>
      <c r="L27" s="61"/>
      <c r="M27" s="61"/>
      <c r="N27" s="63"/>
      <c r="O27" s="63"/>
      <c r="P27" s="63"/>
      <c r="Q27" s="63"/>
      <c r="R27" s="64"/>
      <c r="S27" s="65"/>
      <c r="T27" s="65"/>
      <c r="U27" s="65"/>
      <c r="V27" s="65"/>
      <c r="W27" s="65"/>
      <c r="X27" s="65"/>
      <c r="Y27"/>
      <c r="Z27"/>
      <c r="AA27"/>
      <c r="AB27"/>
      <c r="AC27"/>
      <c r="AD27"/>
      <c r="AE27"/>
      <c r="AF27"/>
      <c r="AG27"/>
      <c r="AH27"/>
      <c r="AI27" s="22"/>
      <c r="AJ27" s="22"/>
      <c r="AK27" s="22"/>
      <c r="AL27" s="65"/>
      <c r="AM27" s="65"/>
      <c r="AN27" s="65"/>
      <c r="AO27" s="65"/>
      <c r="AP27" s="65"/>
      <c r="AQ27" s="65"/>
      <c r="AR27" s="65"/>
      <c r="AS27" s="65"/>
    </row>
    <row r="28" spans="1:45" s="67" customFormat="1" ht="9.6" customHeight="1" x14ac:dyDescent="0.25">
      <c r="A28" s="99"/>
      <c r="B28" s="61"/>
      <c r="C28" s="61"/>
      <c r="D28" s="61"/>
      <c r="E28" s="71"/>
      <c r="F28" s="61"/>
      <c r="G28" s="61"/>
      <c r="H28" s="61"/>
      <c r="I28" s="61"/>
      <c r="J28" s="71"/>
      <c r="K28" s="61"/>
      <c r="L28" s="61"/>
      <c r="M28" s="61"/>
      <c r="N28" s="63"/>
      <c r="O28" s="63"/>
      <c r="P28" s="63"/>
      <c r="Q28" s="63"/>
      <c r="R28" s="64"/>
      <c r="S28" s="65"/>
      <c r="T28" s="65"/>
      <c r="U28" s="65"/>
      <c r="V28" s="65"/>
      <c r="W28" s="65"/>
      <c r="X28" s="65"/>
      <c r="Y28" s="65"/>
      <c r="Z28" s="65"/>
      <c r="AA28" s="65"/>
      <c r="AB28" s="65"/>
      <c r="AC28" s="65"/>
      <c r="AD28" s="65"/>
      <c r="AE28" s="65"/>
      <c r="AF28" s="65"/>
      <c r="AG28" s="65"/>
      <c r="AH28" s="65"/>
      <c r="AI28" s="103"/>
      <c r="AJ28" s="103"/>
      <c r="AK28" s="103"/>
      <c r="AL28" s="65"/>
      <c r="AM28" s="65"/>
      <c r="AN28" s="65"/>
      <c r="AO28" s="65"/>
      <c r="AP28" s="65"/>
      <c r="AQ28" s="65"/>
      <c r="AR28" s="65"/>
      <c r="AS28" s="65"/>
    </row>
    <row r="29" spans="1:45" s="67" customFormat="1" ht="9.6" customHeight="1" x14ac:dyDescent="0.25">
      <c r="A29" s="99"/>
      <c r="B29" s="71"/>
      <c r="C29" s="71"/>
      <c r="D29" s="71"/>
      <c r="E29" s="71"/>
      <c r="F29" s="61"/>
      <c r="G29" s="61"/>
      <c r="H29" s="65"/>
      <c r="I29" s="61"/>
      <c r="J29" s="71"/>
      <c r="K29" s="61"/>
      <c r="L29" s="61"/>
      <c r="M29" s="100"/>
      <c r="N29" s="71"/>
      <c r="O29" s="61"/>
      <c r="P29" s="63"/>
      <c r="Q29" s="63"/>
      <c r="R29" s="64"/>
      <c r="S29" s="65"/>
      <c r="T29" s="65"/>
      <c r="U29" s="65"/>
      <c r="V29" s="65"/>
      <c r="W29" s="65"/>
      <c r="X29" s="65"/>
      <c r="Y29" s="65"/>
      <c r="Z29" s="65"/>
      <c r="AA29" s="65"/>
      <c r="AB29" s="65"/>
      <c r="AC29" s="65"/>
      <c r="AD29" s="65"/>
      <c r="AE29" s="65"/>
      <c r="AF29" s="65"/>
      <c r="AG29" s="65"/>
      <c r="AH29" s="65"/>
      <c r="AI29" s="103"/>
      <c r="AJ29" s="103"/>
      <c r="AK29" s="103"/>
      <c r="AL29" s="65"/>
      <c r="AM29" s="65"/>
      <c r="AN29" s="65"/>
      <c r="AO29" s="65"/>
      <c r="AP29" s="65"/>
      <c r="AQ29" s="65"/>
      <c r="AR29" s="65"/>
      <c r="AS29" s="65"/>
    </row>
    <row r="30" spans="1:45" s="67" customFormat="1" ht="9.6" customHeight="1" x14ac:dyDescent="0.25">
      <c r="A30" s="99"/>
      <c r="B30" s="61"/>
      <c r="C30" s="61"/>
      <c r="D30" s="61"/>
      <c r="E30" s="71"/>
      <c r="F30" s="61"/>
      <c r="G30" s="61"/>
      <c r="H30" s="61"/>
      <c r="I30" s="61"/>
      <c r="J30" s="71"/>
      <c r="K30" s="61"/>
      <c r="L30" s="61"/>
      <c r="M30" s="61"/>
      <c r="N30" s="63"/>
      <c r="O30" s="61"/>
      <c r="P30" s="63"/>
      <c r="Q30" s="63"/>
      <c r="R30" s="64"/>
      <c r="S30" s="65"/>
      <c r="T30" s="65"/>
      <c r="U30" s="65"/>
      <c r="V30" s="65"/>
      <c r="W30" s="65"/>
      <c r="X30" s="65"/>
      <c r="Y30" s="65"/>
      <c r="Z30" s="65"/>
      <c r="AA30" s="65"/>
      <c r="AB30" s="65"/>
      <c r="AC30" s="65"/>
      <c r="AD30" s="65"/>
      <c r="AE30" s="65"/>
      <c r="AF30" s="65"/>
      <c r="AG30" s="65"/>
      <c r="AH30" s="65"/>
      <c r="AI30" s="103"/>
      <c r="AJ30" s="103"/>
      <c r="AK30" s="103"/>
      <c r="AL30" s="65"/>
      <c r="AM30" s="65"/>
      <c r="AN30" s="65"/>
      <c r="AO30" s="65"/>
      <c r="AP30" s="65"/>
      <c r="AQ30" s="65"/>
      <c r="AR30" s="65"/>
      <c r="AS30" s="65"/>
    </row>
    <row r="31" spans="1:45" s="67" customFormat="1" ht="9.6" customHeight="1" x14ac:dyDescent="0.25">
      <c r="A31" s="99"/>
      <c r="B31" s="71"/>
      <c r="C31" s="71"/>
      <c r="D31" s="71"/>
      <c r="E31" s="71"/>
      <c r="F31" s="61"/>
      <c r="G31" s="61"/>
      <c r="H31" s="65"/>
      <c r="I31" s="100"/>
      <c r="J31" s="71"/>
      <c r="K31" s="61"/>
      <c r="L31" s="61"/>
      <c r="M31" s="61"/>
      <c r="N31" s="63"/>
      <c r="O31" s="63"/>
      <c r="P31" s="63"/>
      <c r="Q31" s="63"/>
      <c r="R31" s="64"/>
      <c r="S31" s="65"/>
      <c r="T31" s="65"/>
      <c r="U31" s="65"/>
      <c r="V31" s="65"/>
      <c r="W31" s="65"/>
      <c r="X31" s="65"/>
      <c r="Y31" s="65"/>
      <c r="Z31" s="65"/>
      <c r="AA31" s="65"/>
      <c r="AB31" s="65"/>
      <c r="AC31" s="65"/>
      <c r="AD31" s="65"/>
      <c r="AE31" s="65"/>
      <c r="AF31" s="65"/>
      <c r="AG31" s="65"/>
      <c r="AH31" s="65"/>
      <c r="AI31" s="103"/>
      <c r="AJ31" s="103"/>
      <c r="AK31" s="103"/>
      <c r="AL31" s="65"/>
      <c r="AM31" s="65"/>
      <c r="AN31" s="65"/>
      <c r="AO31" s="65"/>
      <c r="AP31" s="65"/>
      <c r="AQ31" s="65"/>
      <c r="AR31" s="65"/>
      <c r="AS31" s="65"/>
    </row>
    <row r="32" spans="1:45" s="67" customFormat="1" ht="9.6" customHeight="1" x14ac:dyDescent="0.25">
      <c r="A32" s="99"/>
      <c r="B32" s="61"/>
      <c r="C32" s="61"/>
      <c r="D32" s="61"/>
      <c r="E32" s="71"/>
      <c r="F32" s="61"/>
      <c r="G32" s="61"/>
      <c r="H32" s="61"/>
      <c r="I32" s="61"/>
      <c r="J32" s="71"/>
      <c r="K32" s="61"/>
      <c r="L32" s="101"/>
      <c r="M32" s="61"/>
      <c r="N32" s="63"/>
      <c r="O32" s="63"/>
      <c r="P32" s="63"/>
      <c r="Q32" s="63"/>
      <c r="R32" s="64"/>
      <c r="S32" s="65"/>
      <c r="T32" s="65"/>
      <c r="U32" s="65"/>
      <c r="V32" s="65"/>
      <c r="W32" s="65"/>
      <c r="X32" s="65"/>
      <c r="Y32" s="65"/>
      <c r="Z32" s="65"/>
      <c r="AA32" s="65"/>
      <c r="AB32" s="65"/>
      <c r="AC32" s="65"/>
      <c r="AD32" s="65"/>
      <c r="AE32" s="65"/>
      <c r="AF32" s="65"/>
      <c r="AG32" s="65"/>
      <c r="AH32" s="65"/>
      <c r="AI32" s="103"/>
      <c r="AJ32" s="103"/>
      <c r="AK32" s="103"/>
      <c r="AL32" s="65"/>
      <c r="AM32" s="65"/>
      <c r="AN32" s="65"/>
      <c r="AO32" s="65"/>
      <c r="AP32" s="65"/>
      <c r="AQ32" s="65"/>
      <c r="AR32" s="65"/>
      <c r="AS32" s="65"/>
    </row>
    <row r="33" spans="1:45" s="67" customFormat="1" ht="9.6" customHeight="1" x14ac:dyDescent="0.25">
      <c r="A33" s="99"/>
      <c r="B33" s="71"/>
      <c r="C33" s="71"/>
      <c r="D33" s="71"/>
      <c r="E33" s="71"/>
      <c r="F33" s="61"/>
      <c r="G33" s="61"/>
      <c r="H33" s="65"/>
      <c r="I33" s="61"/>
      <c r="J33" s="71"/>
      <c r="K33" s="100"/>
      <c r="L33" s="71"/>
      <c r="M33" s="61"/>
      <c r="N33" s="63"/>
      <c r="O33" s="63"/>
      <c r="P33" s="63"/>
      <c r="Q33" s="63"/>
      <c r="R33" s="64"/>
      <c r="S33" s="65"/>
      <c r="T33" s="65"/>
      <c r="U33" s="65"/>
      <c r="V33" s="65"/>
      <c r="W33" s="65"/>
      <c r="X33" s="65"/>
      <c r="Y33" s="65"/>
      <c r="Z33" s="65"/>
      <c r="AA33" s="65"/>
      <c r="AB33" s="65"/>
      <c r="AC33" s="65"/>
      <c r="AD33" s="65"/>
      <c r="AE33" s="65"/>
      <c r="AF33" s="65"/>
      <c r="AG33" s="65"/>
      <c r="AH33" s="65"/>
      <c r="AI33" s="103"/>
      <c r="AJ33" s="103"/>
      <c r="AK33" s="103"/>
      <c r="AL33" s="65"/>
      <c r="AM33" s="65"/>
      <c r="AN33" s="65"/>
      <c r="AO33" s="65"/>
      <c r="AP33" s="65"/>
      <c r="AQ33" s="65"/>
      <c r="AR33" s="65"/>
      <c r="AS33" s="65"/>
    </row>
    <row r="34" spans="1:45" s="67" customFormat="1" ht="9.6" customHeight="1" x14ac:dyDescent="0.25">
      <c r="A34" s="99"/>
      <c r="B34" s="61"/>
      <c r="C34" s="61"/>
      <c r="D34" s="61"/>
      <c r="E34" s="71"/>
      <c r="F34" s="61"/>
      <c r="G34" s="61"/>
      <c r="H34" s="61"/>
      <c r="I34" s="61"/>
      <c r="J34" s="71"/>
      <c r="K34" s="61"/>
      <c r="L34" s="61"/>
      <c r="M34" s="61"/>
      <c r="N34" s="63"/>
      <c r="O34" s="63"/>
      <c r="P34" s="63"/>
      <c r="Q34" s="63"/>
      <c r="R34" s="64"/>
      <c r="S34" s="65"/>
      <c r="T34" s="65"/>
      <c r="U34" s="65"/>
      <c r="V34" s="65"/>
      <c r="W34" s="65"/>
      <c r="X34" s="65"/>
      <c r="Y34" s="65"/>
      <c r="Z34" s="65"/>
      <c r="AA34" s="65"/>
      <c r="AB34" s="65"/>
      <c r="AC34" s="65"/>
      <c r="AD34" s="65"/>
      <c r="AE34" s="65"/>
      <c r="AF34" s="65"/>
      <c r="AG34" s="65"/>
      <c r="AH34" s="65"/>
      <c r="AI34" s="103"/>
      <c r="AJ34" s="103"/>
      <c r="AK34" s="103"/>
      <c r="AL34" s="65"/>
      <c r="AM34" s="65"/>
      <c r="AN34" s="65"/>
      <c r="AO34" s="65"/>
      <c r="AP34" s="65"/>
      <c r="AQ34" s="65"/>
      <c r="AR34" s="65"/>
      <c r="AS34" s="65"/>
    </row>
    <row r="35" spans="1:45" s="67" customFormat="1" ht="9.6" customHeight="1" x14ac:dyDescent="0.25">
      <c r="A35" s="99"/>
      <c r="B35" s="71"/>
      <c r="C35" s="71"/>
      <c r="D35" s="71"/>
      <c r="E35" s="71"/>
      <c r="F35" s="61"/>
      <c r="G35" s="61"/>
      <c r="H35" s="65"/>
      <c r="I35" s="100"/>
      <c r="J35" s="71"/>
      <c r="K35" s="61"/>
      <c r="L35" s="61"/>
      <c r="M35" s="61"/>
      <c r="N35" s="63"/>
      <c r="O35" s="63"/>
      <c r="P35" s="63"/>
      <c r="Q35" s="63"/>
      <c r="R35" s="64"/>
      <c r="S35" s="65"/>
      <c r="T35" s="65"/>
      <c r="U35" s="65"/>
      <c r="V35" s="65"/>
      <c r="W35" s="65"/>
      <c r="X35" s="65"/>
      <c r="Y35" s="65"/>
      <c r="Z35" s="65"/>
      <c r="AA35" s="65"/>
      <c r="AB35" s="65"/>
      <c r="AC35" s="65"/>
      <c r="AD35" s="65"/>
      <c r="AE35" s="65"/>
      <c r="AF35" s="65"/>
      <c r="AG35" s="65"/>
      <c r="AH35" s="65"/>
      <c r="AI35" s="103"/>
      <c r="AJ35" s="103"/>
      <c r="AK35" s="103"/>
      <c r="AL35" s="65"/>
      <c r="AM35" s="65"/>
      <c r="AN35" s="65"/>
      <c r="AO35" s="65"/>
      <c r="AP35" s="65"/>
      <c r="AQ35" s="65"/>
      <c r="AR35" s="65"/>
      <c r="AS35" s="65"/>
    </row>
    <row r="36" spans="1:45" s="67" customFormat="1" ht="9.6" customHeight="1" x14ac:dyDescent="0.25">
      <c r="A36" s="98"/>
      <c r="B36" s="61"/>
      <c r="C36" s="61"/>
      <c r="D36" s="61"/>
      <c r="E36" s="71"/>
      <c r="F36" s="61"/>
      <c r="G36" s="61"/>
      <c r="H36" s="61"/>
      <c r="I36" s="61"/>
      <c r="J36" s="71"/>
      <c r="K36" s="61"/>
      <c r="L36" s="61"/>
      <c r="M36" s="61"/>
      <c r="N36" s="61"/>
      <c r="O36" s="61"/>
      <c r="P36" s="61"/>
      <c r="Q36" s="63"/>
      <c r="R36" s="64"/>
      <c r="S36" s="65"/>
      <c r="T36" s="65"/>
      <c r="U36" s="65"/>
      <c r="V36" s="65"/>
      <c r="W36" s="65"/>
      <c r="X36" s="65"/>
      <c r="Y36" s="65"/>
      <c r="Z36" s="65"/>
      <c r="AA36" s="65"/>
      <c r="AB36" s="65"/>
      <c r="AC36" s="65"/>
      <c r="AD36" s="65"/>
      <c r="AE36" s="65"/>
      <c r="AF36" s="65"/>
      <c r="AG36" s="65"/>
      <c r="AH36" s="65"/>
      <c r="AI36" s="103"/>
      <c r="AJ36" s="103"/>
      <c r="AK36" s="103"/>
      <c r="AL36" s="65"/>
      <c r="AM36" s="65"/>
      <c r="AN36" s="65"/>
      <c r="AO36" s="65"/>
      <c r="AP36" s="65"/>
      <c r="AQ36" s="65"/>
      <c r="AR36" s="65"/>
      <c r="AS36" s="65"/>
    </row>
    <row r="37" spans="1:45" s="67" customFormat="1" ht="9.6" customHeight="1" x14ac:dyDescent="0.25">
      <c r="A37" s="99"/>
      <c r="B37" s="71"/>
      <c r="C37" s="71"/>
      <c r="D37" s="71"/>
      <c r="E37" s="71"/>
      <c r="F37" s="104"/>
      <c r="G37" s="104"/>
      <c r="H37" s="105"/>
      <c r="I37" s="60"/>
      <c r="J37" s="84"/>
      <c r="K37" s="60"/>
      <c r="L37" s="60"/>
      <c r="M37" s="60"/>
      <c r="N37" s="87"/>
      <c r="O37" s="87"/>
      <c r="P37" s="87"/>
      <c r="Q37" s="63"/>
      <c r="R37" s="64"/>
      <c r="S37" s="65"/>
      <c r="T37" s="65"/>
      <c r="U37" s="65"/>
      <c r="V37" s="65"/>
      <c r="W37" s="65"/>
      <c r="X37" s="65"/>
      <c r="Y37" s="65"/>
      <c r="Z37" s="65"/>
      <c r="AA37" s="65"/>
      <c r="AB37" s="65"/>
      <c r="AC37" s="65"/>
      <c r="AD37" s="65"/>
      <c r="AE37" s="65"/>
      <c r="AF37" s="65"/>
      <c r="AG37" s="65"/>
      <c r="AH37" s="65"/>
      <c r="AI37" s="103"/>
      <c r="AJ37" s="103"/>
      <c r="AK37" s="103"/>
      <c r="AL37" s="65"/>
      <c r="AM37" s="65"/>
      <c r="AN37" s="65"/>
      <c r="AO37" s="65"/>
      <c r="AP37" s="65"/>
      <c r="AQ37" s="65"/>
      <c r="AR37" s="65"/>
      <c r="AS37" s="65"/>
    </row>
    <row r="38" spans="1:45" s="67" customFormat="1" ht="9.6" customHeight="1" x14ac:dyDescent="0.25">
      <c r="A38" s="98"/>
      <c r="B38" s="61"/>
      <c r="C38" s="61"/>
      <c r="D38" s="61"/>
      <c r="E38" s="71"/>
      <c r="F38" s="61"/>
      <c r="G38" s="61"/>
      <c r="H38" s="61"/>
      <c r="I38" s="61"/>
      <c r="J38" s="71"/>
      <c r="K38" s="61"/>
      <c r="L38" s="61"/>
      <c r="M38" s="61"/>
      <c r="N38" s="63"/>
      <c r="O38" s="63"/>
      <c r="P38" s="63"/>
      <c r="Q38" s="63"/>
      <c r="R38" s="64"/>
      <c r="S38" s="65"/>
      <c r="T38" s="65"/>
      <c r="U38" s="65"/>
      <c r="V38" s="65"/>
      <c r="W38" s="65"/>
      <c r="X38" s="65"/>
      <c r="Y38" s="65"/>
      <c r="Z38" s="65"/>
      <c r="AA38" s="65"/>
      <c r="AB38" s="65"/>
      <c r="AC38" s="65"/>
      <c r="AD38" s="65"/>
      <c r="AE38" s="65"/>
      <c r="AF38" s="65"/>
      <c r="AG38" s="65"/>
      <c r="AH38" s="65"/>
      <c r="AI38" s="103"/>
      <c r="AJ38" s="103"/>
      <c r="AK38" s="103"/>
      <c r="AL38" s="65"/>
      <c r="AM38" s="65"/>
      <c r="AN38" s="65"/>
      <c r="AO38" s="65"/>
      <c r="AP38" s="65"/>
      <c r="AQ38" s="65"/>
      <c r="AR38" s="65"/>
      <c r="AS38" s="65"/>
    </row>
    <row r="39" spans="1:45" s="67" customFormat="1" ht="9.6" customHeight="1" x14ac:dyDescent="0.25">
      <c r="A39" s="99"/>
      <c r="B39" s="71"/>
      <c r="C39" s="71"/>
      <c r="D39" s="71"/>
      <c r="E39" s="71"/>
      <c r="F39" s="61"/>
      <c r="G39" s="61"/>
      <c r="H39" s="65"/>
      <c r="I39" s="100"/>
      <c r="J39" s="71"/>
      <c r="K39" s="61"/>
      <c r="L39" s="61"/>
      <c r="M39" s="61"/>
      <c r="N39" s="63"/>
      <c r="O39" s="63"/>
      <c r="P39" s="63"/>
      <c r="Q39" s="63"/>
      <c r="R39" s="64"/>
      <c r="S39" s="65"/>
      <c r="T39" s="65"/>
      <c r="U39" s="65"/>
      <c r="V39" s="65"/>
      <c r="W39" s="65"/>
      <c r="X39" s="65"/>
      <c r="Y39" s="65"/>
      <c r="Z39" s="65"/>
      <c r="AA39" s="65"/>
      <c r="AB39" s="65"/>
      <c r="AC39" s="65"/>
      <c r="AD39" s="65"/>
      <c r="AE39" s="65"/>
      <c r="AF39" s="65"/>
      <c r="AG39" s="65"/>
      <c r="AH39" s="65"/>
      <c r="AI39" s="103"/>
      <c r="AJ39" s="103"/>
      <c r="AK39" s="103"/>
      <c r="AL39" s="65"/>
      <c r="AM39" s="65"/>
      <c r="AN39" s="65"/>
      <c r="AO39" s="65"/>
      <c r="AP39" s="65"/>
      <c r="AQ39" s="65"/>
      <c r="AR39" s="65"/>
      <c r="AS39" s="65"/>
    </row>
    <row r="40" spans="1:45" s="67" customFormat="1" ht="9.6" customHeight="1" x14ac:dyDescent="0.25">
      <c r="A40" s="99"/>
      <c r="B40" s="61"/>
      <c r="C40" s="61"/>
      <c r="D40" s="61"/>
      <c r="E40" s="71"/>
      <c r="F40" s="61"/>
      <c r="G40" s="61"/>
      <c r="H40" s="61"/>
      <c r="I40" s="61"/>
      <c r="J40" s="71"/>
      <c r="K40" s="61"/>
      <c r="L40" s="101"/>
      <c r="M40" s="61"/>
      <c r="N40" s="63"/>
      <c r="O40" s="63"/>
      <c r="P40" s="63"/>
      <c r="Q40" s="63"/>
      <c r="R40" s="64"/>
      <c r="S40" s="65"/>
      <c r="T40" s="65"/>
      <c r="U40" s="65"/>
      <c r="V40" s="65"/>
      <c r="W40" s="65"/>
      <c r="X40" s="65"/>
      <c r="Y40" s="65"/>
      <c r="Z40" s="65"/>
      <c r="AA40" s="65"/>
      <c r="AB40" s="65"/>
      <c r="AC40" s="65"/>
      <c r="AD40" s="65"/>
      <c r="AE40" s="65"/>
      <c r="AF40" s="65"/>
      <c r="AG40" s="65"/>
      <c r="AH40" s="65"/>
      <c r="AI40" s="103"/>
      <c r="AJ40" s="103"/>
      <c r="AK40" s="103"/>
      <c r="AL40" s="65"/>
      <c r="AM40" s="65"/>
      <c r="AN40" s="65"/>
      <c r="AO40" s="65"/>
      <c r="AP40" s="65"/>
      <c r="AQ40" s="65"/>
      <c r="AR40" s="65"/>
      <c r="AS40" s="65"/>
    </row>
    <row r="41" spans="1:45" s="67" customFormat="1" ht="9.6" customHeight="1" x14ac:dyDescent="0.25">
      <c r="A41" s="99"/>
      <c r="B41" s="71"/>
      <c r="C41" s="71"/>
      <c r="D41" s="71"/>
      <c r="E41" s="71"/>
      <c r="F41" s="61"/>
      <c r="G41" s="61"/>
      <c r="H41" s="65"/>
      <c r="I41" s="61"/>
      <c r="J41" s="71"/>
      <c r="K41" s="100"/>
      <c r="L41" s="71"/>
      <c r="M41" s="61"/>
      <c r="N41" s="63"/>
      <c r="O41" s="63"/>
      <c r="P41" s="63"/>
      <c r="Q41" s="63"/>
      <c r="R41" s="64"/>
      <c r="S41" s="65"/>
      <c r="T41" s="65"/>
      <c r="U41" s="65"/>
      <c r="V41" s="65"/>
      <c r="W41" s="65"/>
      <c r="X41" s="65"/>
      <c r="Y41" s="65"/>
      <c r="Z41" s="65"/>
      <c r="AA41" s="65"/>
      <c r="AB41" s="65"/>
      <c r="AC41" s="65"/>
      <c r="AD41" s="65"/>
      <c r="AE41" s="65"/>
      <c r="AF41" s="65"/>
      <c r="AG41" s="65"/>
      <c r="AH41" s="65"/>
      <c r="AI41" s="103"/>
      <c r="AJ41" s="103"/>
      <c r="AK41" s="103"/>
      <c r="AL41" s="65"/>
      <c r="AM41" s="65"/>
      <c r="AN41" s="65"/>
      <c r="AO41" s="65"/>
      <c r="AP41" s="65"/>
      <c r="AQ41" s="65"/>
      <c r="AR41" s="65"/>
      <c r="AS41" s="65"/>
    </row>
    <row r="42" spans="1:45" s="67" customFormat="1" ht="9.6" customHeight="1" x14ac:dyDescent="0.25">
      <c r="A42" s="99"/>
      <c r="B42" s="61"/>
      <c r="C42" s="61"/>
      <c r="D42" s="61"/>
      <c r="E42" s="71"/>
      <c r="F42" s="61"/>
      <c r="G42" s="61"/>
      <c r="H42" s="61"/>
      <c r="I42" s="61"/>
      <c r="J42" s="71"/>
      <c r="K42" s="61"/>
      <c r="L42" s="61"/>
      <c r="M42" s="61"/>
      <c r="N42" s="63"/>
      <c r="O42" s="63"/>
      <c r="P42" s="63"/>
      <c r="Q42" s="63"/>
      <c r="R42" s="64"/>
      <c r="S42" s="102"/>
      <c r="T42" s="65"/>
      <c r="U42" s="65"/>
      <c r="V42" s="65"/>
      <c r="W42" s="65"/>
      <c r="X42" s="65"/>
      <c r="Y42" s="65"/>
      <c r="Z42" s="65"/>
      <c r="AA42" s="65"/>
      <c r="AB42" s="65"/>
      <c r="AC42" s="65"/>
      <c r="AD42" s="65"/>
      <c r="AE42" s="65"/>
      <c r="AF42" s="65"/>
      <c r="AG42" s="65"/>
      <c r="AH42" s="65"/>
      <c r="AI42" s="103"/>
      <c r="AJ42" s="103"/>
      <c r="AK42" s="103"/>
      <c r="AL42" s="65"/>
      <c r="AM42" s="65"/>
      <c r="AN42" s="65"/>
      <c r="AO42" s="65"/>
      <c r="AP42" s="65"/>
      <c r="AQ42" s="65"/>
      <c r="AR42" s="65"/>
      <c r="AS42" s="65"/>
    </row>
    <row r="43" spans="1:45" s="67" customFormat="1" ht="9.6" customHeight="1" x14ac:dyDescent="0.25">
      <c r="A43" s="99"/>
      <c r="B43" s="71"/>
      <c r="C43" s="71"/>
      <c r="D43" s="71"/>
      <c r="E43" s="71"/>
      <c r="F43" s="61"/>
      <c r="G43" s="61"/>
      <c r="H43" s="65"/>
      <c r="I43" s="100"/>
      <c r="J43" s="71"/>
      <c r="K43" s="61"/>
      <c r="L43" s="61"/>
      <c r="M43" s="61"/>
      <c r="N43" s="63"/>
      <c r="O43" s="63"/>
      <c r="P43" s="63"/>
      <c r="Q43" s="63"/>
      <c r="R43" s="64"/>
      <c r="S43" s="65"/>
      <c r="T43" s="65"/>
      <c r="U43" s="65"/>
      <c r="V43" s="65"/>
      <c r="W43" s="65"/>
      <c r="X43" s="65"/>
      <c r="Y43" s="65"/>
      <c r="Z43" s="65"/>
      <c r="AA43" s="65"/>
      <c r="AB43" s="65"/>
      <c r="AC43" s="65"/>
      <c r="AD43" s="65"/>
      <c r="AE43" s="65"/>
      <c r="AF43" s="65"/>
      <c r="AG43" s="65"/>
      <c r="AH43" s="65"/>
      <c r="AI43" s="103"/>
      <c r="AJ43" s="103"/>
      <c r="AK43" s="103"/>
      <c r="AL43" s="65"/>
      <c r="AM43" s="65"/>
      <c r="AN43" s="65"/>
      <c r="AO43" s="65"/>
      <c r="AP43" s="65"/>
      <c r="AQ43" s="65"/>
      <c r="AR43" s="65"/>
      <c r="AS43" s="65"/>
    </row>
    <row r="44" spans="1:45" s="67" customFormat="1" ht="9.6" customHeight="1" x14ac:dyDescent="0.25">
      <c r="A44" s="99"/>
      <c r="B44" s="61"/>
      <c r="C44" s="61"/>
      <c r="D44" s="61"/>
      <c r="E44" s="71"/>
      <c r="F44" s="61"/>
      <c r="G44" s="61"/>
      <c r="H44" s="61"/>
      <c r="I44" s="61"/>
      <c r="J44" s="71"/>
      <c r="K44" s="61"/>
      <c r="L44" s="61"/>
      <c r="M44" s="61"/>
      <c r="N44" s="63"/>
      <c r="O44" s="63"/>
      <c r="P44" s="63"/>
      <c r="Q44" s="63"/>
      <c r="R44" s="64"/>
      <c r="S44" s="65"/>
      <c r="T44" s="65"/>
      <c r="U44" s="65"/>
      <c r="V44" s="65"/>
      <c r="W44" s="65"/>
      <c r="X44" s="65"/>
      <c r="Y44" s="65"/>
      <c r="Z44" s="65"/>
      <c r="AA44" s="65"/>
      <c r="AB44" s="65"/>
      <c r="AC44" s="65"/>
      <c r="AD44" s="65"/>
      <c r="AE44" s="65"/>
      <c r="AF44" s="65"/>
      <c r="AG44" s="65"/>
      <c r="AH44" s="65"/>
      <c r="AI44" s="103"/>
      <c r="AJ44" s="103"/>
      <c r="AK44" s="103"/>
      <c r="AL44" s="65"/>
      <c r="AM44" s="65"/>
      <c r="AN44" s="65"/>
      <c r="AO44" s="65"/>
      <c r="AP44" s="65"/>
      <c r="AQ44" s="65"/>
      <c r="AR44" s="65"/>
      <c r="AS44" s="65"/>
    </row>
    <row r="45" spans="1:45" s="67" customFormat="1" ht="9.6" customHeight="1" x14ac:dyDescent="0.25">
      <c r="A45" s="99"/>
      <c r="B45" s="71"/>
      <c r="C45" s="71"/>
      <c r="D45" s="71"/>
      <c r="E45" s="71"/>
      <c r="F45" s="61"/>
      <c r="G45" s="61"/>
      <c r="H45" s="65"/>
      <c r="I45" s="61"/>
      <c r="J45" s="71"/>
      <c r="K45" s="61"/>
      <c r="L45" s="61"/>
      <c r="M45" s="100"/>
      <c r="N45" s="71"/>
      <c r="O45" s="61"/>
      <c r="P45" s="63"/>
      <c r="Q45" s="63"/>
      <c r="R45" s="64"/>
      <c r="S45" s="65"/>
      <c r="T45" s="65"/>
      <c r="U45" s="65"/>
      <c r="V45" s="65"/>
      <c r="W45" s="65"/>
      <c r="X45" s="65"/>
      <c r="Y45" s="65"/>
      <c r="Z45" s="65"/>
      <c r="AA45" s="65"/>
      <c r="AB45" s="65"/>
      <c r="AC45" s="65"/>
      <c r="AD45" s="65"/>
      <c r="AE45" s="65"/>
      <c r="AF45" s="65"/>
      <c r="AG45" s="65"/>
      <c r="AH45" s="65"/>
      <c r="AI45" s="103"/>
      <c r="AJ45" s="103"/>
      <c r="AK45" s="103"/>
      <c r="AL45" s="65"/>
      <c r="AM45" s="65"/>
      <c r="AN45" s="65"/>
      <c r="AO45" s="65"/>
      <c r="AP45" s="65"/>
      <c r="AQ45" s="65"/>
      <c r="AR45" s="65"/>
      <c r="AS45" s="65"/>
    </row>
    <row r="46" spans="1:45" s="67" customFormat="1" ht="9.6" customHeight="1" x14ac:dyDescent="0.25">
      <c r="A46" s="99"/>
      <c r="B46" s="61"/>
      <c r="C46" s="61"/>
      <c r="D46" s="61"/>
      <c r="E46" s="71"/>
      <c r="F46" s="61"/>
      <c r="G46" s="61"/>
      <c r="H46" s="61"/>
      <c r="I46" s="61"/>
      <c r="J46" s="71"/>
      <c r="K46" s="61"/>
      <c r="L46" s="61"/>
      <c r="M46" s="61"/>
      <c r="N46" s="63"/>
      <c r="O46" s="61"/>
      <c r="P46" s="63"/>
      <c r="Q46" s="63"/>
      <c r="R46" s="64"/>
      <c r="S46" s="65"/>
      <c r="T46" s="65"/>
      <c r="U46" s="65"/>
      <c r="V46" s="65"/>
      <c r="W46" s="65"/>
      <c r="X46" s="65"/>
      <c r="Y46" s="65"/>
      <c r="Z46" s="65"/>
      <c r="AA46" s="65"/>
      <c r="AB46" s="65"/>
      <c r="AC46" s="65"/>
      <c r="AD46" s="65"/>
      <c r="AE46" s="65"/>
      <c r="AF46" s="65"/>
      <c r="AG46" s="65"/>
      <c r="AH46" s="65"/>
      <c r="AI46" s="103"/>
      <c r="AJ46" s="103"/>
      <c r="AK46" s="103"/>
      <c r="AL46" s="65"/>
      <c r="AM46" s="65"/>
      <c r="AN46" s="65"/>
      <c r="AO46" s="65"/>
      <c r="AP46" s="65"/>
      <c r="AQ46" s="65"/>
      <c r="AR46" s="65"/>
      <c r="AS46" s="65"/>
    </row>
    <row r="47" spans="1:45" s="67" customFormat="1" ht="9.6" customHeight="1" x14ac:dyDescent="0.25">
      <c r="A47" s="99"/>
      <c r="B47" s="71"/>
      <c r="C47" s="71"/>
      <c r="D47" s="71"/>
      <c r="E47" s="71"/>
      <c r="F47" s="61"/>
      <c r="G47" s="61"/>
      <c r="H47" s="65"/>
      <c r="I47" s="100"/>
      <c r="J47" s="71"/>
      <c r="K47" s="61"/>
      <c r="L47" s="61"/>
      <c r="M47" s="61"/>
      <c r="N47" s="63"/>
      <c r="O47" s="63"/>
      <c r="P47" s="63"/>
      <c r="Q47" s="63"/>
      <c r="R47" s="64"/>
      <c r="S47" s="65"/>
      <c r="T47" s="65"/>
      <c r="U47" s="65"/>
      <c r="V47" s="65"/>
      <c r="W47" s="65"/>
      <c r="X47" s="65"/>
      <c r="Y47" s="65"/>
      <c r="Z47" s="65"/>
      <c r="AA47" s="65"/>
      <c r="AB47" s="65"/>
      <c r="AC47" s="65"/>
      <c r="AD47" s="65"/>
      <c r="AE47" s="65"/>
      <c r="AF47" s="65"/>
      <c r="AG47" s="65"/>
      <c r="AH47" s="65"/>
      <c r="AI47" s="103"/>
      <c r="AJ47" s="103"/>
      <c r="AK47" s="103"/>
      <c r="AL47" s="65"/>
      <c r="AM47" s="65"/>
      <c r="AN47" s="65"/>
      <c r="AO47" s="65"/>
      <c r="AP47" s="65"/>
      <c r="AQ47" s="65"/>
      <c r="AR47" s="65"/>
      <c r="AS47" s="65"/>
    </row>
    <row r="48" spans="1:45" s="67" customFormat="1" ht="9.6" customHeight="1" x14ac:dyDescent="0.25">
      <c r="A48" s="99"/>
      <c r="B48" s="61"/>
      <c r="C48" s="61"/>
      <c r="D48" s="61"/>
      <c r="E48" s="71"/>
      <c r="F48" s="61"/>
      <c r="G48" s="61"/>
      <c r="H48" s="61"/>
      <c r="I48" s="61"/>
      <c r="J48" s="71"/>
      <c r="K48" s="61"/>
      <c r="L48" s="101"/>
      <c r="M48" s="61"/>
      <c r="N48" s="63"/>
      <c r="O48" s="63"/>
      <c r="P48" s="63"/>
      <c r="Q48" s="63"/>
      <c r="R48" s="64"/>
      <c r="S48" s="65"/>
      <c r="T48" s="65"/>
      <c r="U48" s="65"/>
      <c r="V48" s="65"/>
      <c r="W48" s="65"/>
      <c r="X48" s="65"/>
      <c r="Y48" s="65"/>
      <c r="Z48" s="65"/>
      <c r="AA48" s="65"/>
      <c r="AB48" s="65"/>
      <c r="AC48" s="65"/>
      <c r="AD48" s="65"/>
      <c r="AE48" s="65"/>
      <c r="AF48" s="65"/>
      <c r="AG48" s="65"/>
      <c r="AH48" s="65"/>
      <c r="AI48" s="103"/>
      <c r="AJ48" s="103"/>
      <c r="AK48" s="103"/>
      <c r="AL48" s="65"/>
      <c r="AM48" s="65"/>
      <c r="AN48" s="65"/>
      <c r="AO48" s="65"/>
      <c r="AP48" s="65"/>
      <c r="AQ48" s="65"/>
      <c r="AR48" s="65"/>
      <c r="AS48" s="65"/>
    </row>
    <row r="49" spans="1:45" s="67" customFormat="1" ht="9.6" customHeight="1" x14ac:dyDescent="0.25">
      <c r="A49" s="99"/>
      <c r="B49" s="71"/>
      <c r="C49" s="71"/>
      <c r="D49" s="71"/>
      <c r="E49" s="71"/>
      <c r="F49" s="61"/>
      <c r="G49" s="61"/>
      <c r="H49" s="65"/>
      <c r="I49" s="61"/>
      <c r="J49" s="71"/>
      <c r="K49" s="100"/>
      <c r="L49" s="71"/>
      <c r="M49" s="61"/>
      <c r="N49" s="63"/>
      <c r="O49" s="63"/>
      <c r="P49" s="63"/>
      <c r="Q49" s="63"/>
      <c r="R49" s="64"/>
      <c r="S49" s="65"/>
      <c r="T49" s="65"/>
      <c r="U49" s="65"/>
      <c r="V49" s="65"/>
      <c r="W49" s="65"/>
      <c r="X49" s="65"/>
      <c r="Y49" s="65"/>
      <c r="Z49" s="65"/>
      <c r="AA49" s="65"/>
      <c r="AB49" s="65"/>
      <c r="AC49" s="65"/>
      <c r="AD49" s="65"/>
      <c r="AE49" s="65"/>
      <c r="AF49" s="65"/>
      <c r="AG49" s="65"/>
      <c r="AH49" s="65"/>
      <c r="AI49" s="103"/>
      <c r="AJ49" s="103"/>
      <c r="AK49" s="103"/>
      <c r="AL49" s="65"/>
      <c r="AM49" s="65"/>
      <c r="AN49" s="65"/>
      <c r="AO49" s="65"/>
      <c r="AP49" s="65"/>
      <c r="AQ49" s="65"/>
      <c r="AR49" s="65"/>
      <c r="AS49" s="65"/>
    </row>
    <row r="50" spans="1:45" s="67" customFormat="1" ht="9.6" customHeight="1" x14ac:dyDescent="0.25">
      <c r="A50" s="99"/>
      <c r="B50" s="61"/>
      <c r="C50" s="61"/>
      <c r="D50" s="61"/>
      <c r="E50" s="71"/>
      <c r="F50" s="61"/>
      <c r="G50" s="61"/>
      <c r="H50" s="61"/>
      <c r="I50" s="61"/>
      <c r="J50" s="71"/>
      <c r="K50" s="61"/>
      <c r="L50" s="61"/>
      <c r="M50" s="61"/>
      <c r="N50" s="63"/>
      <c r="O50" s="63"/>
      <c r="P50" s="63"/>
      <c r="Q50" s="63"/>
      <c r="R50" s="64"/>
      <c r="S50" s="65"/>
      <c r="T50" s="65"/>
      <c r="U50" s="65"/>
      <c r="V50" s="65"/>
      <c r="W50" s="65"/>
      <c r="X50" s="65"/>
      <c r="Y50" s="65"/>
      <c r="Z50" s="65"/>
      <c r="AA50" s="65"/>
      <c r="AB50" s="65"/>
      <c r="AC50" s="65"/>
      <c r="AD50" s="65"/>
      <c r="AE50" s="65"/>
      <c r="AF50" s="65"/>
      <c r="AG50" s="65"/>
      <c r="AH50" s="65"/>
      <c r="AI50" s="103"/>
      <c r="AJ50" s="103"/>
      <c r="AK50" s="103"/>
      <c r="AL50" s="65"/>
      <c r="AM50" s="65"/>
      <c r="AN50" s="65"/>
      <c r="AO50" s="65"/>
      <c r="AP50" s="65"/>
      <c r="AQ50" s="65"/>
      <c r="AR50" s="65"/>
      <c r="AS50" s="65"/>
    </row>
    <row r="51" spans="1:45" s="67" customFormat="1" ht="9.6" customHeight="1" x14ac:dyDescent="0.25">
      <c r="A51" s="99"/>
      <c r="B51" s="71"/>
      <c r="C51" s="71"/>
      <c r="D51" s="71"/>
      <c r="E51" s="71"/>
      <c r="F51" s="61"/>
      <c r="G51" s="61"/>
      <c r="H51" s="65"/>
      <c r="I51" s="100"/>
      <c r="J51" s="71"/>
      <c r="K51" s="61"/>
      <c r="L51" s="61"/>
      <c r="M51" s="61"/>
      <c r="N51" s="63"/>
      <c r="O51" s="63"/>
      <c r="P51" s="63"/>
      <c r="Q51" s="63"/>
      <c r="R51" s="64"/>
      <c r="S51" s="65"/>
      <c r="T51" s="65"/>
      <c r="U51" s="65"/>
      <c r="V51" s="65"/>
      <c r="W51" s="65"/>
      <c r="X51" s="65"/>
      <c r="Y51" s="65"/>
      <c r="Z51" s="65"/>
      <c r="AA51" s="65"/>
      <c r="AB51" s="65"/>
      <c r="AC51" s="65"/>
      <c r="AD51" s="65"/>
      <c r="AE51" s="65"/>
      <c r="AF51" s="65"/>
      <c r="AG51" s="65"/>
      <c r="AH51" s="65"/>
      <c r="AI51" s="103"/>
      <c r="AJ51" s="103"/>
      <c r="AK51" s="103"/>
      <c r="AL51" s="65"/>
      <c r="AM51" s="65"/>
      <c r="AN51" s="65"/>
      <c r="AO51" s="65"/>
      <c r="AP51" s="65"/>
      <c r="AQ51" s="65"/>
      <c r="AR51" s="65"/>
      <c r="AS51" s="65"/>
    </row>
    <row r="52" spans="1:45" s="67" customFormat="1" ht="9.6" customHeight="1" x14ac:dyDescent="0.25">
      <c r="A52" s="98"/>
      <c r="B52" s="61"/>
      <c r="C52" s="61"/>
      <c r="D52" s="61"/>
      <c r="E52" s="71"/>
      <c r="F52" s="106"/>
      <c r="G52" s="106"/>
      <c r="H52" s="106"/>
      <c r="I52" s="106"/>
      <c r="J52" s="71"/>
      <c r="K52" s="61"/>
      <c r="L52" s="61"/>
      <c r="M52" s="61"/>
      <c r="N52" s="61"/>
      <c r="O52" s="61"/>
      <c r="P52" s="61"/>
      <c r="Q52" s="63"/>
      <c r="R52" s="64"/>
      <c r="S52" s="65"/>
      <c r="T52" s="65"/>
      <c r="U52" s="65"/>
      <c r="V52" s="65"/>
      <c r="W52" s="65"/>
      <c r="X52" s="65"/>
      <c r="Y52" s="65"/>
      <c r="Z52" s="65"/>
      <c r="AA52" s="65"/>
      <c r="AB52" s="65"/>
      <c r="AC52" s="65"/>
      <c r="AD52" s="65"/>
      <c r="AE52" s="65"/>
      <c r="AF52" s="65"/>
      <c r="AG52" s="65"/>
      <c r="AH52" s="65"/>
      <c r="AI52" s="103"/>
      <c r="AJ52" s="103"/>
      <c r="AK52" s="103"/>
      <c r="AL52" s="65"/>
      <c r="AM52" s="65"/>
      <c r="AN52" s="65"/>
      <c r="AO52" s="65"/>
      <c r="AP52" s="65"/>
      <c r="AQ52" s="65"/>
      <c r="AR52" s="65"/>
      <c r="AS52" s="65"/>
    </row>
    <row r="53" spans="1:45" s="113" customFormat="1" ht="6.75" customHeight="1" x14ac:dyDescent="0.25">
      <c r="A53" s="107"/>
      <c r="B53" s="107"/>
      <c r="C53" s="107"/>
      <c r="D53" s="107"/>
      <c r="E53" s="107"/>
      <c r="F53" s="108"/>
      <c r="G53" s="108"/>
      <c r="H53" s="108"/>
      <c r="I53" s="108"/>
      <c r="J53" s="109"/>
      <c r="K53" s="110"/>
      <c r="L53" s="111"/>
      <c r="M53" s="110"/>
      <c r="N53" s="111"/>
      <c r="O53" s="110"/>
      <c r="P53" s="111"/>
      <c r="Q53" s="110"/>
      <c r="R53" s="111"/>
      <c r="S53" s="112"/>
      <c r="T53" s="112"/>
      <c r="U53" s="112"/>
      <c r="V53" s="112"/>
      <c r="W53" s="112"/>
      <c r="X53" s="112"/>
      <c r="Y53" s="112"/>
      <c r="Z53" s="112"/>
      <c r="AA53" s="112"/>
      <c r="AB53" s="112"/>
      <c r="AC53" s="112"/>
      <c r="AD53" s="112"/>
      <c r="AE53" s="112"/>
      <c r="AF53" s="112"/>
      <c r="AG53" s="112"/>
      <c r="AH53" s="112"/>
      <c r="AI53" s="103"/>
      <c r="AJ53" s="103"/>
      <c r="AK53" s="103"/>
      <c r="AL53" s="112"/>
      <c r="AM53" s="112"/>
      <c r="AN53" s="112"/>
      <c r="AO53" s="112"/>
      <c r="AP53" s="112"/>
      <c r="AQ53" s="112"/>
      <c r="AR53" s="112"/>
      <c r="AS53" s="112"/>
    </row>
    <row r="54" spans="1:45" s="126" customFormat="1" ht="10.5" customHeight="1" x14ac:dyDescent="0.25">
      <c r="A54" s="114" t="s">
        <v>10</v>
      </c>
      <c r="B54" s="115"/>
      <c r="C54" s="115"/>
      <c r="D54" s="116"/>
      <c r="E54" s="117" t="s">
        <v>29</v>
      </c>
      <c r="F54" s="118" t="s">
        <v>30</v>
      </c>
      <c r="G54" s="117"/>
      <c r="H54" s="119"/>
      <c r="I54" s="120"/>
      <c r="J54" s="117" t="s">
        <v>29</v>
      </c>
      <c r="K54" s="118" t="s">
        <v>31</v>
      </c>
      <c r="L54" s="121"/>
      <c r="M54" s="118" t="s">
        <v>32</v>
      </c>
      <c r="N54" s="122"/>
      <c r="O54" s="123" t="s">
        <v>33</v>
      </c>
      <c r="P54" s="123"/>
      <c r="Q54" s="124"/>
      <c r="R54" s="125"/>
      <c r="T54" s="127"/>
      <c r="U54" s="127"/>
      <c r="V54" s="127"/>
      <c r="W54" s="127"/>
      <c r="X54" s="127"/>
      <c r="Y54" s="127"/>
      <c r="Z54" s="127"/>
      <c r="AA54" s="127"/>
      <c r="AB54" s="127"/>
      <c r="AC54" s="127"/>
      <c r="AD54" s="127"/>
      <c r="AE54" s="127"/>
      <c r="AF54" s="127"/>
      <c r="AG54" s="127"/>
      <c r="AH54" s="127"/>
      <c r="AI54" s="128"/>
      <c r="AJ54" s="128"/>
      <c r="AK54" s="128"/>
      <c r="AL54" s="127"/>
      <c r="AM54" s="127"/>
      <c r="AN54" s="127"/>
      <c r="AO54" s="127"/>
      <c r="AP54" s="127"/>
      <c r="AQ54" s="127"/>
      <c r="AR54" s="127"/>
      <c r="AS54" s="127"/>
    </row>
    <row r="55" spans="1:45" s="126" customFormat="1" ht="9" customHeight="1" x14ac:dyDescent="0.25">
      <c r="A55" s="129" t="s">
        <v>34</v>
      </c>
      <c r="B55" s="130"/>
      <c r="C55" s="131"/>
      <c r="D55" s="132"/>
      <c r="E55" s="133">
        <v>1</v>
      </c>
      <c r="F55" s="127" t="str">
        <f>IF(E55&gt;$R$62,,UPPER(VLOOKUP(E55,[2]F12_Lista!$A$7:$Q$134,2)))</f>
        <v>PASARÉT TK I.</v>
      </c>
      <c r="G55" s="133"/>
      <c r="H55" s="127"/>
      <c r="I55" s="134"/>
      <c r="J55" s="135" t="s">
        <v>35</v>
      </c>
      <c r="K55" s="136"/>
      <c r="L55" s="137"/>
      <c r="M55" s="136"/>
      <c r="N55" s="138"/>
      <c r="O55" s="139" t="s">
        <v>36</v>
      </c>
      <c r="P55" s="140"/>
      <c r="Q55" s="140"/>
      <c r="R55" s="138"/>
      <c r="T55" s="127"/>
      <c r="U55" s="127"/>
      <c r="V55" s="127"/>
      <c r="W55" s="127"/>
      <c r="X55" s="127"/>
      <c r="Y55" s="127"/>
      <c r="Z55" s="127"/>
      <c r="AA55" s="127"/>
      <c r="AB55" s="127"/>
      <c r="AC55" s="127"/>
      <c r="AD55" s="127"/>
      <c r="AE55" s="127"/>
      <c r="AF55" s="127"/>
      <c r="AG55" s="127"/>
      <c r="AH55" s="127"/>
      <c r="AI55" s="128"/>
      <c r="AJ55" s="128"/>
      <c r="AK55" s="128"/>
      <c r="AL55" s="127"/>
      <c r="AM55" s="127"/>
      <c r="AN55" s="127"/>
      <c r="AO55" s="127"/>
      <c r="AP55" s="127"/>
      <c r="AQ55" s="127"/>
      <c r="AR55" s="127"/>
      <c r="AS55" s="127"/>
    </row>
    <row r="56" spans="1:45" s="126" customFormat="1" ht="9" customHeight="1" x14ac:dyDescent="0.25">
      <c r="A56" s="141" t="s">
        <v>37</v>
      </c>
      <c r="B56" s="142"/>
      <c r="C56" s="143"/>
      <c r="D56" s="144"/>
      <c r="E56" s="133">
        <v>2</v>
      </c>
      <c r="F56" s="127" t="str">
        <f>IF(E56&gt;$R$62,,UPPER(VLOOKUP(E56,[2]F12_Lista!$A$7:$Q$134,2)))</f>
        <v xml:space="preserve">VASAS SC </v>
      </c>
      <c r="G56" s="133"/>
      <c r="H56" s="127"/>
      <c r="I56" s="134"/>
      <c r="J56" s="135" t="s">
        <v>38</v>
      </c>
      <c r="K56" s="136"/>
      <c r="L56" s="137"/>
      <c r="M56" s="136"/>
      <c r="N56" s="138"/>
      <c r="O56" s="145"/>
      <c r="P56" s="146"/>
      <c r="Q56" s="142"/>
      <c r="R56" s="147"/>
      <c r="T56" s="127"/>
      <c r="U56" s="127"/>
      <c r="V56" s="127"/>
      <c r="W56" s="127"/>
      <c r="X56" s="127"/>
      <c r="Y56" s="127"/>
      <c r="Z56" s="127"/>
      <c r="AA56" s="127"/>
      <c r="AB56" s="127"/>
      <c r="AC56" s="127"/>
      <c r="AD56" s="127"/>
      <c r="AE56" s="127"/>
      <c r="AF56" s="127"/>
      <c r="AG56" s="127"/>
      <c r="AH56" s="127"/>
      <c r="AI56" s="128"/>
      <c r="AJ56" s="128"/>
      <c r="AK56" s="128"/>
      <c r="AL56" s="127"/>
      <c r="AM56" s="127"/>
      <c r="AN56" s="127"/>
      <c r="AO56" s="127"/>
      <c r="AP56" s="127"/>
      <c r="AQ56" s="127"/>
      <c r="AR56" s="127"/>
      <c r="AS56" s="127"/>
    </row>
    <row r="57" spans="1:45" s="126" customFormat="1" ht="9" customHeight="1" x14ac:dyDescent="0.25">
      <c r="A57" s="148"/>
      <c r="B57" s="149"/>
      <c r="C57" s="150"/>
      <c r="D57" s="151"/>
      <c r="E57" s="133"/>
      <c r="F57" s="127"/>
      <c r="G57" s="133"/>
      <c r="H57" s="127"/>
      <c r="I57" s="134"/>
      <c r="J57" s="135" t="s">
        <v>39</v>
      </c>
      <c r="K57" s="136"/>
      <c r="L57" s="137"/>
      <c r="M57" s="136"/>
      <c r="N57" s="138"/>
      <c r="O57" s="139" t="s">
        <v>40</v>
      </c>
      <c r="P57" s="140"/>
      <c r="Q57" s="140"/>
      <c r="R57" s="138"/>
      <c r="T57" s="127"/>
      <c r="U57" s="127"/>
      <c r="V57" s="127"/>
      <c r="W57" s="127"/>
      <c r="X57" s="127"/>
      <c r="Y57" s="127"/>
      <c r="Z57" s="127"/>
      <c r="AA57" s="127"/>
      <c r="AB57" s="127"/>
      <c r="AC57" s="127"/>
      <c r="AD57" s="127"/>
      <c r="AE57" s="127"/>
      <c r="AF57" s="127"/>
      <c r="AG57" s="127"/>
      <c r="AH57" s="127"/>
      <c r="AI57" s="128"/>
      <c r="AJ57" s="128"/>
      <c r="AK57" s="128"/>
      <c r="AL57" s="127"/>
      <c r="AM57" s="127"/>
      <c r="AN57" s="127"/>
      <c r="AO57" s="127"/>
      <c r="AP57" s="127"/>
      <c r="AQ57" s="127"/>
      <c r="AR57" s="127"/>
      <c r="AS57" s="127"/>
    </row>
    <row r="58" spans="1:45" s="126" customFormat="1" ht="9" customHeight="1" x14ac:dyDescent="0.25">
      <c r="A58" s="152"/>
      <c r="B58" s="37"/>
      <c r="C58" s="37"/>
      <c r="D58" s="153"/>
      <c r="E58" s="133"/>
      <c r="F58" s="127"/>
      <c r="G58" s="133"/>
      <c r="H58" s="127"/>
      <c r="I58" s="134"/>
      <c r="J58" s="135" t="s">
        <v>41</v>
      </c>
      <c r="K58" s="136"/>
      <c r="L58" s="137"/>
      <c r="M58" s="136"/>
      <c r="N58" s="138"/>
      <c r="O58" s="136"/>
      <c r="P58" s="137"/>
      <c r="Q58" s="136"/>
      <c r="R58" s="138"/>
      <c r="T58" s="127"/>
      <c r="U58" s="127"/>
      <c r="V58" s="127"/>
      <c r="W58" s="127"/>
      <c r="X58" s="127"/>
      <c r="Y58" s="127"/>
      <c r="Z58" s="127"/>
      <c r="AA58" s="127"/>
      <c r="AB58" s="127"/>
      <c r="AC58" s="127"/>
      <c r="AD58" s="127"/>
      <c r="AE58" s="127"/>
      <c r="AF58" s="127"/>
      <c r="AG58" s="127"/>
      <c r="AH58" s="127"/>
      <c r="AI58" s="128"/>
      <c r="AJ58" s="128"/>
      <c r="AK58" s="128"/>
      <c r="AL58" s="127"/>
      <c r="AM58" s="127"/>
      <c r="AN58" s="127"/>
      <c r="AO58" s="127"/>
      <c r="AP58" s="127"/>
      <c r="AQ58" s="127"/>
      <c r="AR58" s="127"/>
      <c r="AS58" s="127"/>
    </row>
    <row r="59" spans="1:45" s="126" customFormat="1" ht="9" customHeight="1" x14ac:dyDescent="0.25">
      <c r="A59" s="154"/>
      <c r="B59" s="155"/>
      <c r="C59" s="155"/>
      <c r="D59" s="156"/>
      <c r="E59" s="133"/>
      <c r="F59" s="127"/>
      <c r="G59" s="133"/>
      <c r="H59" s="127"/>
      <c r="I59" s="134"/>
      <c r="J59" s="135" t="s">
        <v>42</v>
      </c>
      <c r="K59" s="136"/>
      <c r="L59" s="137"/>
      <c r="M59" s="136"/>
      <c r="N59" s="138"/>
      <c r="O59" s="142"/>
      <c r="P59" s="146"/>
      <c r="Q59" s="142"/>
      <c r="R59" s="147"/>
      <c r="T59" s="127"/>
      <c r="U59" s="127"/>
      <c r="V59" s="127"/>
      <c r="W59" s="127"/>
      <c r="X59" s="127"/>
      <c r="Y59" s="127"/>
      <c r="Z59" s="127"/>
      <c r="AA59" s="127"/>
      <c r="AB59" s="127"/>
      <c r="AC59" s="127"/>
      <c r="AD59" s="127"/>
      <c r="AE59" s="127"/>
      <c r="AF59" s="127"/>
      <c r="AG59" s="127"/>
      <c r="AH59" s="127"/>
      <c r="AI59" s="128"/>
      <c r="AJ59" s="128"/>
      <c r="AK59" s="128"/>
      <c r="AL59" s="127"/>
      <c r="AM59" s="127"/>
      <c r="AN59" s="127"/>
      <c r="AO59" s="127"/>
      <c r="AP59" s="127"/>
      <c r="AQ59" s="127"/>
      <c r="AR59" s="127"/>
      <c r="AS59" s="127"/>
    </row>
    <row r="60" spans="1:45" s="126" customFormat="1" ht="9" customHeight="1" x14ac:dyDescent="0.25">
      <c r="A60" s="157"/>
      <c r="B60" s="158"/>
      <c r="C60" s="37"/>
      <c r="D60" s="153"/>
      <c r="E60" s="133"/>
      <c r="F60" s="127"/>
      <c r="G60" s="133"/>
      <c r="H60" s="127"/>
      <c r="I60" s="134"/>
      <c r="J60" s="135" t="s">
        <v>43</v>
      </c>
      <c r="K60" s="136"/>
      <c r="L60" s="137"/>
      <c r="M60" s="136"/>
      <c r="N60" s="138"/>
      <c r="O60" s="139" t="s">
        <v>44</v>
      </c>
      <c r="P60" s="140"/>
      <c r="Q60" s="140"/>
      <c r="R60" s="138"/>
      <c r="T60" s="127"/>
      <c r="U60" s="127"/>
      <c r="V60" s="127"/>
      <c r="W60" s="127"/>
      <c r="X60" s="127"/>
      <c r="Y60" s="127"/>
      <c r="Z60" s="127"/>
      <c r="AA60" s="127"/>
      <c r="AB60" s="127"/>
      <c r="AC60" s="127"/>
      <c r="AD60" s="127"/>
      <c r="AE60" s="127"/>
      <c r="AF60" s="127"/>
      <c r="AG60" s="127"/>
      <c r="AH60" s="127"/>
      <c r="AI60" s="128"/>
      <c r="AJ60" s="128"/>
      <c r="AK60" s="128"/>
      <c r="AL60" s="127"/>
      <c r="AM60" s="127"/>
      <c r="AN60" s="127"/>
      <c r="AO60" s="127"/>
      <c r="AP60" s="127"/>
      <c r="AQ60" s="127"/>
      <c r="AR60" s="127"/>
      <c r="AS60" s="127"/>
    </row>
    <row r="61" spans="1:45" s="126" customFormat="1" ht="9" customHeight="1" x14ac:dyDescent="0.25">
      <c r="A61" s="157"/>
      <c r="B61" s="158"/>
      <c r="C61" s="159"/>
      <c r="D61" s="160"/>
      <c r="E61" s="133"/>
      <c r="F61" s="127"/>
      <c r="G61" s="133"/>
      <c r="H61" s="127"/>
      <c r="I61" s="134"/>
      <c r="J61" s="135" t="s">
        <v>45</v>
      </c>
      <c r="K61" s="136"/>
      <c r="L61" s="137"/>
      <c r="M61" s="136"/>
      <c r="N61" s="138"/>
      <c r="O61" s="136"/>
      <c r="P61" s="137"/>
      <c r="Q61" s="136"/>
      <c r="R61" s="138"/>
      <c r="T61" s="127"/>
      <c r="U61" s="127"/>
      <c r="V61" s="127"/>
      <c r="W61" s="127"/>
      <c r="X61" s="127"/>
      <c r="Y61" s="127"/>
      <c r="Z61" s="127"/>
      <c r="AA61" s="127"/>
      <c r="AB61" s="127"/>
      <c r="AC61" s="127"/>
      <c r="AD61" s="127"/>
      <c r="AE61" s="127"/>
      <c r="AF61" s="127"/>
      <c r="AG61" s="127"/>
      <c r="AH61" s="127"/>
      <c r="AI61" s="128"/>
      <c r="AJ61" s="128"/>
      <c r="AK61" s="128"/>
      <c r="AL61" s="127"/>
      <c r="AM61" s="127"/>
      <c r="AN61" s="127"/>
      <c r="AO61" s="127"/>
      <c r="AP61" s="127"/>
      <c r="AQ61" s="127"/>
      <c r="AR61" s="127"/>
      <c r="AS61" s="127"/>
    </row>
    <row r="62" spans="1:45" s="126" customFormat="1" ht="9" customHeight="1" x14ac:dyDescent="0.25">
      <c r="A62" s="161"/>
      <c r="B62" s="162"/>
      <c r="C62" s="163"/>
      <c r="D62" s="164"/>
      <c r="E62" s="165"/>
      <c r="F62" s="145"/>
      <c r="G62" s="165"/>
      <c r="H62" s="145"/>
      <c r="I62" s="166"/>
      <c r="J62" s="167" t="s">
        <v>46</v>
      </c>
      <c r="K62" s="142"/>
      <c r="L62" s="146"/>
      <c r="M62" s="142"/>
      <c r="N62" s="147"/>
      <c r="O62" s="142" t="str">
        <f>R4</f>
        <v>Kovács Annamária</v>
      </c>
      <c r="P62" s="146"/>
      <c r="Q62" s="142"/>
      <c r="R62" s="168">
        <f>MIN(4,[2]F12_Lista!Q5)</f>
        <v>4</v>
      </c>
      <c r="T62" s="127"/>
      <c r="U62" s="127"/>
      <c r="V62" s="127"/>
      <c r="W62" s="127"/>
      <c r="X62" s="127"/>
      <c r="Y62" s="127"/>
      <c r="Z62" s="127"/>
      <c r="AA62" s="127"/>
      <c r="AB62" s="127"/>
      <c r="AC62" s="127"/>
      <c r="AD62" s="127"/>
      <c r="AE62" s="127"/>
      <c r="AF62" s="127"/>
      <c r="AG62" s="127"/>
      <c r="AH62" s="127"/>
      <c r="AI62" s="128"/>
      <c r="AJ62" s="128"/>
      <c r="AK62" s="128"/>
      <c r="AL62" s="127"/>
      <c r="AM62" s="127"/>
      <c r="AN62" s="127"/>
      <c r="AO62" s="127"/>
      <c r="AP62" s="127"/>
      <c r="AQ62" s="127"/>
      <c r="AR62" s="127"/>
      <c r="AS62" s="127"/>
    </row>
    <row r="63" spans="1:45" x14ac:dyDescent="0.25">
      <c r="T63" s="171"/>
      <c r="U63" s="171"/>
      <c r="V63" s="171"/>
      <c r="W63" s="171"/>
      <c r="X63" s="171"/>
      <c r="Y63" s="171"/>
      <c r="Z63" s="171"/>
      <c r="AA63" s="171"/>
      <c r="AB63" s="171"/>
      <c r="AC63" s="171"/>
      <c r="AD63" s="171"/>
      <c r="AE63" s="171"/>
      <c r="AF63" s="171"/>
      <c r="AG63" s="171"/>
      <c r="AH63" s="171"/>
      <c r="AL63" s="171"/>
      <c r="AM63" s="171"/>
      <c r="AN63" s="171"/>
      <c r="AO63" s="171"/>
      <c r="AP63" s="171"/>
      <c r="AQ63" s="171"/>
      <c r="AR63" s="171"/>
      <c r="AS63" s="171"/>
    </row>
    <row r="64" spans="1:45" x14ac:dyDescent="0.25">
      <c r="T64" s="171"/>
      <c r="U64" s="171"/>
      <c r="V64" s="171"/>
      <c r="W64" s="171"/>
      <c r="X64" s="171"/>
      <c r="Y64" s="171"/>
      <c r="Z64" s="171"/>
      <c r="AA64" s="171"/>
      <c r="AB64" s="171"/>
      <c r="AC64" s="171"/>
      <c r="AD64" s="171"/>
      <c r="AE64" s="171"/>
      <c r="AF64" s="171"/>
      <c r="AG64" s="171"/>
      <c r="AH64" s="171"/>
      <c r="AL64" s="171"/>
      <c r="AM64" s="171"/>
      <c r="AN64" s="171"/>
      <c r="AO64" s="171"/>
      <c r="AP64" s="171"/>
      <c r="AQ64" s="171"/>
      <c r="AR64" s="171"/>
      <c r="AS64" s="171"/>
    </row>
    <row r="65" spans="20:45" x14ac:dyDescent="0.25">
      <c r="T65" s="171"/>
      <c r="U65" s="171"/>
      <c r="V65" s="171"/>
      <c r="W65" s="171"/>
      <c r="X65" s="171"/>
      <c r="Y65" s="171"/>
      <c r="Z65" s="171"/>
      <c r="AA65" s="171"/>
      <c r="AB65" s="171"/>
      <c r="AC65" s="171"/>
      <c r="AD65" s="171"/>
      <c r="AE65" s="171"/>
      <c r="AF65" s="171"/>
      <c r="AG65" s="171"/>
      <c r="AH65" s="171"/>
      <c r="AL65" s="171"/>
      <c r="AM65" s="171"/>
      <c r="AN65" s="171"/>
      <c r="AO65" s="171"/>
      <c r="AP65" s="171"/>
      <c r="AQ65" s="171"/>
      <c r="AR65" s="171"/>
      <c r="AS65" s="171"/>
    </row>
    <row r="66" spans="20:45" x14ac:dyDescent="0.25">
      <c r="T66" s="171"/>
      <c r="U66" s="171"/>
      <c r="V66" s="171"/>
      <c r="W66" s="171"/>
      <c r="X66" s="171"/>
      <c r="Y66" s="171"/>
      <c r="Z66" s="171"/>
      <c r="AA66" s="171"/>
      <c r="AB66" s="171"/>
      <c r="AC66" s="171"/>
      <c r="AD66" s="171"/>
      <c r="AE66" s="171"/>
      <c r="AF66" s="171"/>
      <c r="AG66" s="171"/>
      <c r="AH66" s="171"/>
      <c r="AL66" s="171"/>
      <c r="AM66" s="171"/>
      <c r="AN66" s="171"/>
      <c r="AO66" s="171"/>
      <c r="AP66" s="171"/>
      <c r="AQ66" s="171"/>
      <c r="AR66" s="171"/>
      <c r="AS66" s="171"/>
    </row>
    <row r="67" spans="20:45" x14ac:dyDescent="0.25">
      <c r="T67" s="171"/>
      <c r="U67" s="171"/>
      <c r="V67" s="171"/>
      <c r="W67" s="171"/>
      <c r="X67" s="171"/>
      <c r="Y67" s="171"/>
      <c r="Z67" s="171"/>
      <c r="AA67" s="171"/>
      <c r="AB67" s="171"/>
      <c r="AC67" s="171"/>
      <c r="AD67" s="171"/>
      <c r="AE67" s="171"/>
      <c r="AF67" s="171"/>
      <c r="AG67" s="171"/>
      <c r="AH67" s="171"/>
      <c r="AL67" s="171"/>
      <c r="AM67" s="171"/>
      <c r="AN67" s="171"/>
      <c r="AO67" s="171"/>
      <c r="AP67" s="171"/>
      <c r="AQ67" s="171"/>
      <c r="AR67" s="171"/>
      <c r="AS67" s="171"/>
    </row>
    <row r="68" spans="20:45" x14ac:dyDescent="0.25">
      <c r="T68" s="171"/>
      <c r="U68" s="171"/>
      <c r="V68" s="171"/>
      <c r="W68" s="171"/>
      <c r="X68" s="171"/>
      <c r="Y68" s="171"/>
      <c r="Z68" s="171"/>
      <c r="AA68" s="171"/>
      <c r="AB68" s="171"/>
      <c r="AC68" s="171"/>
      <c r="AD68" s="171"/>
      <c r="AE68" s="171"/>
      <c r="AF68" s="171"/>
      <c r="AG68" s="171"/>
      <c r="AH68" s="171"/>
      <c r="AL68" s="171"/>
      <c r="AM68" s="171"/>
      <c r="AN68" s="171"/>
      <c r="AO68" s="171"/>
      <c r="AP68" s="171"/>
      <c r="AQ68" s="171"/>
      <c r="AR68" s="171"/>
      <c r="AS68" s="171"/>
    </row>
    <row r="69" spans="20:45" x14ac:dyDescent="0.25">
      <c r="T69" s="171"/>
      <c r="U69" s="171"/>
      <c r="V69" s="171"/>
      <c r="W69" s="171"/>
      <c r="X69" s="171"/>
      <c r="Y69" s="171"/>
      <c r="Z69" s="171"/>
      <c r="AA69" s="171"/>
      <c r="AB69" s="171"/>
      <c r="AC69" s="171"/>
      <c r="AD69" s="171"/>
      <c r="AE69" s="171"/>
      <c r="AF69" s="171"/>
      <c r="AG69" s="171"/>
      <c r="AH69" s="171"/>
      <c r="AL69" s="171"/>
      <c r="AM69" s="171"/>
      <c r="AN69" s="171"/>
      <c r="AO69" s="171"/>
      <c r="AP69" s="171"/>
      <c r="AQ69" s="171"/>
      <c r="AR69" s="171"/>
      <c r="AS69" s="171"/>
    </row>
    <row r="70" spans="20:45" x14ac:dyDescent="0.25">
      <c r="T70" s="171"/>
      <c r="U70" s="171"/>
      <c r="V70" s="171"/>
      <c r="W70" s="171"/>
      <c r="X70" s="171"/>
      <c r="Y70" s="171"/>
      <c r="Z70" s="171"/>
      <c r="AA70" s="171"/>
      <c r="AB70" s="171"/>
      <c r="AC70" s="171"/>
      <c r="AD70" s="171"/>
      <c r="AE70" s="171"/>
      <c r="AF70" s="171"/>
      <c r="AG70" s="171"/>
      <c r="AH70" s="171"/>
      <c r="AL70" s="171"/>
      <c r="AM70" s="171"/>
      <c r="AN70" s="171"/>
      <c r="AO70" s="171"/>
      <c r="AP70" s="171"/>
      <c r="AQ70" s="171"/>
      <c r="AR70" s="171"/>
      <c r="AS70" s="171"/>
    </row>
    <row r="71" spans="20:45" x14ac:dyDescent="0.25">
      <c r="T71" s="171"/>
      <c r="U71" s="171"/>
      <c r="V71" s="171"/>
      <c r="W71" s="171"/>
      <c r="X71" s="171"/>
      <c r="Y71" s="171"/>
      <c r="Z71" s="171"/>
      <c r="AA71" s="171"/>
      <c r="AB71" s="171"/>
      <c r="AC71" s="171"/>
      <c r="AD71" s="171"/>
      <c r="AE71" s="171"/>
      <c r="AF71" s="171"/>
      <c r="AG71" s="171"/>
      <c r="AH71" s="171"/>
      <c r="AL71" s="171"/>
      <c r="AM71" s="171"/>
      <c r="AN71" s="171"/>
      <c r="AO71" s="171"/>
      <c r="AP71" s="171"/>
      <c r="AQ71" s="171"/>
      <c r="AR71" s="171"/>
      <c r="AS71" s="171"/>
    </row>
    <row r="72" spans="20:45" x14ac:dyDescent="0.25">
      <c r="T72" s="171"/>
      <c r="U72" s="171"/>
      <c r="V72" s="171"/>
      <c r="W72" s="171"/>
      <c r="X72" s="171"/>
      <c r="Y72" s="171"/>
      <c r="Z72" s="171"/>
      <c r="AA72" s="171"/>
      <c r="AB72" s="171"/>
      <c r="AC72" s="171"/>
      <c r="AD72" s="171"/>
      <c r="AE72" s="171"/>
      <c r="AF72" s="171"/>
      <c r="AG72" s="171"/>
      <c r="AH72" s="171"/>
      <c r="AL72" s="171"/>
      <c r="AM72" s="171"/>
      <c r="AN72" s="171"/>
      <c r="AO72" s="171"/>
      <c r="AP72" s="171"/>
      <c r="AQ72" s="171"/>
      <c r="AR72" s="171"/>
      <c r="AS72" s="171"/>
    </row>
    <row r="73" spans="20:45" x14ac:dyDescent="0.25">
      <c r="T73" s="171"/>
      <c r="U73" s="171"/>
      <c r="V73" s="171"/>
      <c r="W73" s="171"/>
      <c r="X73" s="171"/>
      <c r="Y73" s="171"/>
      <c r="Z73" s="171"/>
      <c r="AA73" s="171"/>
      <c r="AB73" s="171"/>
      <c r="AC73" s="171"/>
      <c r="AD73" s="171"/>
      <c r="AE73" s="171"/>
      <c r="AF73" s="171"/>
      <c r="AG73" s="171"/>
      <c r="AH73" s="171"/>
      <c r="AL73" s="171"/>
      <c r="AM73" s="171"/>
      <c r="AN73" s="171"/>
      <c r="AO73" s="171"/>
      <c r="AP73" s="171"/>
      <c r="AQ73" s="171"/>
      <c r="AR73" s="171"/>
      <c r="AS73" s="171"/>
    </row>
    <row r="74" spans="20:45" x14ac:dyDescent="0.25">
      <c r="T74" s="171"/>
      <c r="U74" s="171"/>
      <c r="V74" s="171"/>
      <c r="W74" s="171"/>
      <c r="X74" s="171"/>
      <c r="Y74" s="171"/>
      <c r="Z74" s="171"/>
      <c r="AA74" s="171"/>
      <c r="AB74" s="171"/>
      <c r="AC74" s="171"/>
      <c r="AD74" s="171"/>
      <c r="AE74" s="171"/>
      <c r="AF74" s="171"/>
      <c r="AG74" s="171"/>
      <c r="AH74" s="171"/>
      <c r="AL74" s="171"/>
      <c r="AM74" s="171"/>
      <c r="AN74" s="171"/>
      <c r="AO74" s="171"/>
      <c r="AP74" s="171"/>
      <c r="AQ74" s="171"/>
      <c r="AR74" s="171"/>
      <c r="AS74" s="171"/>
    </row>
    <row r="75" spans="20:45" x14ac:dyDescent="0.25">
      <c r="T75" s="171"/>
      <c r="U75" s="171"/>
      <c r="V75" s="171"/>
      <c r="W75" s="171"/>
      <c r="X75" s="171"/>
      <c r="Y75" s="171"/>
      <c r="Z75" s="171"/>
      <c r="AA75" s="171"/>
      <c r="AB75" s="171"/>
      <c r="AC75" s="171"/>
      <c r="AD75" s="171"/>
      <c r="AE75" s="171"/>
      <c r="AF75" s="171"/>
      <c r="AG75" s="171"/>
      <c r="AH75" s="171"/>
      <c r="AL75" s="171"/>
      <c r="AM75" s="171"/>
      <c r="AN75" s="171"/>
      <c r="AO75" s="171"/>
      <c r="AP75" s="171"/>
      <c r="AQ75" s="171"/>
      <c r="AR75" s="171"/>
      <c r="AS75" s="171"/>
    </row>
    <row r="76" spans="20:45" x14ac:dyDescent="0.25">
      <c r="T76" s="171"/>
      <c r="U76" s="171"/>
      <c r="V76" s="171"/>
      <c r="W76" s="171"/>
      <c r="X76" s="171"/>
      <c r="Y76" s="171"/>
      <c r="Z76" s="171"/>
      <c r="AA76" s="171"/>
      <c r="AB76" s="171"/>
      <c r="AC76" s="171"/>
      <c r="AD76" s="171"/>
      <c r="AE76" s="171"/>
      <c r="AF76" s="171"/>
      <c r="AG76" s="171"/>
      <c r="AH76" s="171"/>
      <c r="AL76" s="171"/>
      <c r="AM76" s="171"/>
      <c r="AN76" s="171"/>
      <c r="AO76" s="171"/>
      <c r="AP76" s="171"/>
      <c r="AQ76" s="171"/>
      <c r="AR76" s="171"/>
      <c r="AS76" s="171"/>
    </row>
    <row r="77" spans="20:45" x14ac:dyDescent="0.25">
      <c r="T77" s="171"/>
      <c r="U77" s="171"/>
      <c r="V77" s="171"/>
      <c r="W77" s="171"/>
      <c r="X77" s="171"/>
      <c r="Y77" s="171"/>
      <c r="Z77" s="171"/>
      <c r="AA77" s="171"/>
      <c r="AB77" s="171"/>
      <c r="AC77" s="171"/>
      <c r="AD77" s="171"/>
      <c r="AE77" s="171"/>
      <c r="AF77" s="171"/>
      <c r="AG77" s="171"/>
      <c r="AH77" s="171"/>
      <c r="AL77" s="171"/>
      <c r="AM77" s="171"/>
      <c r="AN77" s="171"/>
      <c r="AO77" s="171"/>
      <c r="AP77" s="171"/>
      <c r="AQ77" s="171"/>
      <c r="AR77" s="171"/>
      <c r="AS77" s="171"/>
    </row>
    <row r="78" spans="20:45" x14ac:dyDescent="0.25">
      <c r="T78" s="171"/>
      <c r="U78" s="171"/>
      <c r="V78" s="171"/>
      <c r="W78" s="171"/>
      <c r="X78" s="171"/>
      <c r="Y78" s="171"/>
      <c r="Z78" s="171"/>
      <c r="AA78" s="171"/>
      <c r="AB78" s="171"/>
      <c r="AC78" s="171"/>
      <c r="AD78" s="171"/>
      <c r="AE78" s="171"/>
      <c r="AF78" s="171"/>
      <c r="AG78" s="171"/>
      <c r="AH78" s="171"/>
      <c r="AL78" s="171"/>
      <c r="AM78" s="171"/>
      <c r="AN78" s="171"/>
      <c r="AO78" s="171"/>
      <c r="AP78" s="171"/>
      <c r="AQ78" s="171"/>
      <c r="AR78" s="171"/>
      <c r="AS78" s="171"/>
    </row>
    <row r="79" spans="20:45" x14ac:dyDescent="0.25">
      <c r="T79" s="171"/>
      <c r="U79" s="171"/>
      <c r="V79" s="171"/>
      <c r="W79" s="171"/>
      <c r="X79" s="171"/>
      <c r="Y79" s="171"/>
      <c r="Z79" s="171"/>
      <c r="AA79" s="171"/>
      <c r="AB79" s="171"/>
      <c r="AC79" s="171"/>
      <c r="AD79" s="171"/>
      <c r="AE79" s="171"/>
      <c r="AF79" s="171"/>
      <c r="AG79" s="171"/>
      <c r="AH79" s="171"/>
      <c r="AL79" s="171"/>
      <c r="AM79" s="171"/>
      <c r="AN79" s="171"/>
      <c r="AO79" s="171"/>
      <c r="AP79" s="171"/>
      <c r="AQ79" s="171"/>
      <c r="AR79" s="171"/>
      <c r="AS79" s="171"/>
    </row>
    <row r="80" spans="20:45" x14ac:dyDescent="0.25">
      <c r="T80" s="171"/>
      <c r="U80" s="171"/>
      <c r="V80" s="171"/>
      <c r="W80" s="171"/>
      <c r="X80" s="171"/>
      <c r="Y80" s="171"/>
      <c r="Z80" s="171"/>
      <c r="AA80" s="171"/>
      <c r="AB80" s="171"/>
      <c r="AC80" s="171"/>
      <c r="AD80" s="171"/>
      <c r="AE80" s="171"/>
      <c r="AF80" s="171"/>
      <c r="AG80" s="171"/>
      <c r="AH80" s="171"/>
      <c r="AL80" s="171"/>
      <c r="AM80" s="171"/>
      <c r="AN80" s="171"/>
      <c r="AO80" s="171"/>
      <c r="AP80" s="171"/>
      <c r="AQ80" s="171"/>
      <c r="AR80" s="171"/>
      <c r="AS80" s="171"/>
    </row>
    <row r="81" spans="20:45" x14ac:dyDescent="0.25">
      <c r="T81" s="171"/>
      <c r="U81" s="171"/>
      <c r="V81" s="171"/>
      <c r="W81" s="171"/>
      <c r="X81" s="171"/>
      <c r="Y81" s="171"/>
      <c r="Z81" s="171"/>
      <c r="AA81" s="171"/>
      <c r="AB81" s="171"/>
      <c r="AC81" s="171"/>
      <c r="AD81" s="171"/>
      <c r="AE81" s="171"/>
      <c r="AF81" s="171"/>
      <c r="AG81" s="171"/>
      <c r="AH81" s="171"/>
      <c r="AL81" s="171"/>
      <c r="AM81" s="171"/>
      <c r="AN81" s="171"/>
      <c r="AO81" s="171"/>
      <c r="AP81" s="171"/>
      <c r="AQ81" s="171"/>
      <c r="AR81" s="171"/>
      <c r="AS81" s="171"/>
    </row>
    <row r="82" spans="20:45" x14ac:dyDescent="0.25">
      <c r="T82" s="171"/>
      <c r="U82" s="171"/>
      <c r="V82" s="171"/>
      <c r="W82" s="171"/>
      <c r="X82" s="171"/>
      <c r="Y82" s="171"/>
      <c r="Z82" s="171"/>
      <c r="AA82" s="171"/>
      <c r="AB82" s="171"/>
      <c r="AC82" s="171"/>
      <c r="AD82" s="171"/>
      <c r="AE82" s="171"/>
      <c r="AF82" s="171"/>
      <c r="AG82" s="171"/>
      <c r="AH82" s="171"/>
      <c r="AL82" s="171"/>
      <c r="AM82" s="171"/>
      <c r="AN82" s="171"/>
      <c r="AO82" s="171"/>
      <c r="AP82" s="171"/>
      <c r="AQ82" s="171"/>
      <c r="AR82" s="171"/>
      <c r="AS82" s="171"/>
    </row>
    <row r="83" spans="20:45" x14ac:dyDescent="0.25">
      <c r="T83" s="171"/>
      <c r="U83" s="171"/>
      <c r="V83" s="171"/>
      <c r="W83" s="171"/>
      <c r="X83" s="171"/>
      <c r="Y83" s="171"/>
      <c r="Z83" s="171"/>
      <c r="AA83" s="171"/>
      <c r="AB83" s="171"/>
      <c r="AC83" s="171"/>
      <c r="AD83" s="171"/>
      <c r="AE83" s="171"/>
      <c r="AF83" s="171"/>
      <c r="AG83" s="171"/>
      <c r="AH83" s="171"/>
      <c r="AL83" s="171"/>
      <c r="AM83" s="171"/>
      <c r="AN83" s="171"/>
      <c r="AO83" s="171"/>
      <c r="AP83" s="171"/>
      <c r="AQ83" s="171"/>
      <c r="AR83" s="171"/>
      <c r="AS83" s="171"/>
    </row>
    <row r="84" spans="20:45" x14ac:dyDescent="0.25">
      <c r="T84" s="171"/>
      <c r="U84" s="171"/>
      <c r="V84" s="171"/>
      <c r="W84" s="171"/>
      <c r="X84" s="171"/>
      <c r="Y84" s="171"/>
      <c r="Z84" s="171"/>
      <c r="AA84" s="171"/>
      <c r="AB84" s="171"/>
      <c r="AC84" s="171"/>
      <c r="AD84" s="171"/>
      <c r="AE84" s="171"/>
      <c r="AF84" s="171"/>
      <c r="AG84" s="171"/>
      <c r="AH84" s="171"/>
      <c r="AL84" s="171"/>
      <c r="AM84" s="171"/>
      <c r="AN84" s="171"/>
      <c r="AO84" s="171"/>
      <c r="AP84" s="171"/>
      <c r="AQ84" s="171"/>
      <c r="AR84" s="171"/>
      <c r="AS84" s="171"/>
    </row>
    <row r="85" spans="20:45" x14ac:dyDescent="0.25">
      <c r="T85" s="171"/>
      <c r="U85" s="171"/>
      <c r="V85" s="171"/>
      <c r="W85" s="171"/>
      <c r="X85" s="171"/>
      <c r="Y85" s="171"/>
      <c r="Z85" s="171"/>
      <c r="AA85" s="171"/>
      <c r="AB85" s="171"/>
      <c r="AC85" s="171"/>
      <c r="AD85" s="171"/>
      <c r="AE85" s="171"/>
      <c r="AF85" s="171"/>
      <c r="AG85" s="171"/>
      <c r="AH85" s="171"/>
      <c r="AL85" s="171"/>
      <c r="AM85" s="171"/>
      <c r="AN85" s="171"/>
      <c r="AO85" s="171"/>
      <c r="AP85" s="171"/>
      <c r="AQ85" s="171"/>
      <c r="AR85" s="171"/>
      <c r="AS85" s="171"/>
    </row>
    <row r="86" spans="20:45" x14ac:dyDescent="0.25">
      <c r="T86" s="171"/>
      <c r="U86" s="171"/>
      <c r="V86" s="171"/>
      <c r="W86" s="171"/>
      <c r="X86" s="171"/>
      <c r="Y86" s="171"/>
      <c r="Z86" s="171"/>
      <c r="AA86" s="171"/>
      <c r="AB86" s="171"/>
      <c r="AC86" s="171"/>
      <c r="AD86" s="171"/>
      <c r="AE86" s="171"/>
      <c r="AF86" s="171"/>
      <c r="AG86" s="171"/>
      <c r="AH86" s="171"/>
      <c r="AL86" s="171"/>
      <c r="AM86" s="171"/>
      <c r="AN86" s="171"/>
      <c r="AO86" s="171"/>
      <c r="AP86" s="171"/>
      <c r="AQ86" s="171"/>
      <c r="AR86" s="171"/>
      <c r="AS86" s="171"/>
    </row>
    <row r="87" spans="20:45" x14ac:dyDescent="0.25">
      <c r="T87" s="171"/>
      <c r="U87" s="171"/>
      <c r="V87" s="171"/>
      <c r="W87" s="171"/>
      <c r="X87" s="171"/>
      <c r="Y87" s="171"/>
      <c r="Z87" s="171"/>
      <c r="AA87" s="171"/>
      <c r="AB87" s="171"/>
      <c r="AC87" s="171"/>
      <c r="AD87" s="171"/>
      <c r="AE87" s="171"/>
      <c r="AF87" s="171"/>
      <c r="AG87" s="171"/>
      <c r="AH87" s="171"/>
      <c r="AL87" s="171"/>
      <c r="AM87" s="171"/>
      <c r="AN87" s="171"/>
      <c r="AO87" s="171"/>
      <c r="AP87" s="171"/>
      <c r="AQ87" s="171"/>
      <c r="AR87" s="171"/>
      <c r="AS87" s="171"/>
    </row>
    <row r="88" spans="20:45" x14ac:dyDescent="0.25">
      <c r="T88" s="171"/>
      <c r="U88" s="171"/>
      <c r="V88" s="171"/>
      <c r="W88" s="171"/>
      <c r="X88" s="171"/>
      <c r="Y88" s="171"/>
      <c r="Z88" s="171"/>
      <c r="AA88" s="171"/>
      <c r="AB88" s="171"/>
      <c r="AC88" s="171"/>
      <c r="AD88" s="171"/>
      <c r="AE88" s="171"/>
      <c r="AF88" s="171"/>
      <c r="AG88" s="171"/>
      <c r="AH88" s="171"/>
      <c r="AL88" s="171"/>
      <c r="AM88" s="171"/>
      <c r="AN88" s="171"/>
      <c r="AO88" s="171"/>
      <c r="AP88" s="171"/>
      <c r="AQ88" s="171"/>
      <c r="AR88" s="171"/>
      <c r="AS88" s="171"/>
    </row>
    <row r="89" spans="20:45" x14ac:dyDescent="0.25">
      <c r="T89" s="171"/>
      <c r="U89" s="171"/>
      <c r="V89" s="171"/>
      <c r="W89" s="171"/>
      <c r="X89" s="171"/>
      <c r="Y89" s="171"/>
      <c r="Z89" s="171"/>
      <c r="AA89" s="171"/>
      <c r="AB89" s="171"/>
      <c r="AC89" s="171"/>
      <c r="AD89" s="171"/>
      <c r="AE89" s="171"/>
      <c r="AF89" s="171"/>
      <c r="AG89" s="171"/>
      <c r="AH89" s="171"/>
      <c r="AL89" s="171"/>
      <c r="AM89" s="171"/>
      <c r="AN89" s="171"/>
      <c r="AO89" s="171"/>
      <c r="AP89" s="171"/>
      <c r="AQ89" s="171"/>
      <c r="AR89" s="171"/>
      <c r="AS89" s="171"/>
    </row>
    <row r="90" spans="20:45" x14ac:dyDescent="0.25">
      <c r="T90" s="171"/>
      <c r="U90" s="171"/>
      <c r="V90" s="171"/>
      <c r="W90" s="171"/>
      <c r="X90" s="171"/>
      <c r="Y90" s="171"/>
      <c r="Z90" s="171"/>
      <c r="AA90" s="171"/>
      <c r="AB90" s="171"/>
      <c r="AC90" s="171"/>
      <c r="AD90" s="171"/>
      <c r="AE90" s="171"/>
      <c r="AF90" s="171"/>
      <c r="AG90" s="171"/>
      <c r="AH90" s="171"/>
      <c r="AL90" s="171"/>
      <c r="AM90" s="171"/>
      <c r="AN90" s="171"/>
      <c r="AO90" s="171"/>
      <c r="AP90" s="171"/>
      <c r="AQ90" s="171"/>
      <c r="AR90" s="171"/>
      <c r="AS90" s="171"/>
    </row>
    <row r="91" spans="20:45" x14ac:dyDescent="0.25">
      <c r="T91" s="171"/>
      <c r="U91" s="171"/>
      <c r="V91" s="171"/>
      <c r="W91" s="171"/>
      <c r="X91" s="171"/>
      <c r="Y91" s="171"/>
      <c r="Z91" s="171"/>
      <c r="AA91" s="171"/>
      <c r="AB91" s="171"/>
      <c r="AC91" s="171"/>
      <c r="AD91" s="171"/>
      <c r="AE91" s="171"/>
      <c r="AF91" s="171"/>
      <c r="AG91" s="171"/>
      <c r="AH91" s="171"/>
      <c r="AL91" s="171"/>
      <c r="AM91" s="171"/>
      <c r="AN91" s="171"/>
      <c r="AO91" s="171"/>
      <c r="AP91" s="171"/>
      <c r="AQ91" s="171"/>
      <c r="AR91" s="171"/>
      <c r="AS91" s="171"/>
    </row>
    <row r="92" spans="20:45" x14ac:dyDescent="0.25">
      <c r="T92" s="171"/>
      <c r="U92" s="171"/>
      <c r="V92" s="171"/>
      <c r="W92" s="171"/>
      <c r="X92" s="171"/>
      <c r="Y92" s="171"/>
      <c r="Z92" s="171"/>
      <c r="AA92" s="171"/>
      <c r="AB92" s="171"/>
      <c r="AC92" s="171"/>
      <c r="AD92" s="171"/>
      <c r="AE92" s="171"/>
      <c r="AF92" s="171"/>
      <c r="AG92" s="171"/>
      <c r="AH92" s="171"/>
      <c r="AL92" s="171"/>
      <c r="AM92" s="171"/>
      <c r="AN92" s="171"/>
      <c r="AO92" s="171"/>
      <c r="AP92" s="171"/>
      <c r="AQ92" s="171"/>
      <c r="AR92" s="171"/>
      <c r="AS92" s="171"/>
    </row>
    <row r="93" spans="20:45" x14ac:dyDescent="0.25">
      <c r="T93" s="171"/>
      <c r="U93" s="171"/>
      <c r="V93" s="171"/>
      <c r="W93" s="171"/>
      <c r="X93" s="171"/>
      <c r="Y93" s="171"/>
      <c r="Z93" s="171"/>
      <c r="AA93" s="171"/>
      <c r="AB93" s="171"/>
      <c r="AC93" s="171"/>
      <c r="AD93" s="171"/>
      <c r="AE93" s="171"/>
      <c r="AF93" s="171"/>
      <c r="AG93" s="171"/>
      <c r="AH93" s="171"/>
      <c r="AL93" s="171"/>
      <c r="AM93" s="171"/>
      <c r="AN93" s="171"/>
      <c r="AO93" s="171"/>
      <c r="AP93" s="171"/>
      <c r="AQ93" s="171"/>
      <c r="AR93" s="171"/>
      <c r="AS93" s="171"/>
    </row>
    <row r="94" spans="20:45" x14ac:dyDescent="0.25">
      <c r="T94" s="171"/>
      <c r="U94" s="171"/>
      <c r="V94" s="171"/>
      <c r="W94" s="171"/>
      <c r="X94" s="171"/>
      <c r="Y94" s="171"/>
      <c r="Z94" s="171"/>
      <c r="AA94" s="171"/>
      <c r="AB94" s="171"/>
      <c r="AC94" s="171"/>
      <c r="AD94" s="171"/>
      <c r="AE94" s="171"/>
      <c r="AF94" s="171"/>
      <c r="AG94" s="171"/>
      <c r="AH94" s="171"/>
      <c r="AL94" s="171"/>
      <c r="AM94" s="171"/>
      <c r="AN94" s="171"/>
      <c r="AO94" s="171"/>
      <c r="AP94" s="171"/>
      <c r="AQ94" s="171"/>
      <c r="AR94" s="171"/>
      <c r="AS94" s="171"/>
    </row>
    <row r="95" spans="20:45" x14ac:dyDescent="0.25">
      <c r="T95" s="171"/>
      <c r="U95" s="171"/>
      <c r="V95" s="171"/>
      <c r="W95" s="171"/>
      <c r="X95" s="171"/>
      <c r="Y95" s="171"/>
      <c r="Z95" s="171"/>
      <c r="AA95" s="171"/>
      <c r="AB95" s="171"/>
      <c r="AC95" s="171"/>
      <c r="AD95" s="171"/>
      <c r="AE95" s="171"/>
      <c r="AF95" s="171"/>
      <c r="AG95" s="171"/>
      <c r="AH95" s="171"/>
      <c r="AL95" s="171"/>
      <c r="AM95" s="171"/>
      <c r="AN95" s="171"/>
      <c r="AO95" s="171"/>
      <c r="AP95" s="171"/>
      <c r="AQ95" s="171"/>
      <c r="AR95" s="171"/>
      <c r="AS95" s="171"/>
    </row>
    <row r="96" spans="20:45" x14ac:dyDescent="0.25">
      <c r="T96" s="171"/>
      <c r="U96" s="171"/>
      <c r="V96" s="171"/>
      <c r="W96" s="171"/>
      <c r="X96" s="171"/>
      <c r="Y96" s="171"/>
      <c r="Z96" s="171"/>
      <c r="AA96" s="171"/>
      <c r="AB96" s="171"/>
      <c r="AC96" s="171"/>
      <c r="AD96" s="171"/>
      <c r="AE96" s="171"/>
      <c r="AF96" s="171"/>
      <c r="AG96" s="171"/>
      <c r="AH96" s="171"/>
      <c r="AL96" s="171"/>
      <c r="AM96" s="171"/>
      <c r="AN96" s="171"/>
      <c r="AO96" s="171"/>
      <c r="AP96" s="171"/>
      <c r="AQ96" s="171"/>
      <c r="AR96" s="171"/>
      <c r="AS96" s="171"/>
    </row>
    <row r="97" spans="20:45" x14ac:dyDescent="0.25">
      <c r="T97" s="171"/>
      <c r="U97" s="171"/>
      <c r="V97" s="171"/>
      <c r="W97" s="171"/>
      <c r="X97" s="171"/>
      <c r="Y97" s="171"/>
      <c r="Z97" s="171"/>
      <c r="AA97" s="171"/>
      <c r="AB97" s="171"/>
      <c r="AC97" s="171"/>
      <c r="AD97" s="171"/>
      <c r="AE97" s="171"/>
      <c r="AF97" s="171"/>
      <c r="AG97" s="171"/>
      <c r="AH97" s="171"/>
      <c r="AL97" s="171"/>
      <c r="AM97" s="171"/>
      <c r="AN97" s="171"/>
      <c r="AO97" s="171"/>
      <c r="AP97" s="171"/>
      <c r="AQ97" s="171"/>
      <c r="AR97" s="171"/>
      <c r="AS97" s="171"/>
    </row>
    <row r="98" spans="20:45" x14ac:dyDescent="0.25">
      <c r="T98" s="171"/>
      <c r="U98" s="171"/>
      <c r="V98" s="171"/>
      <c r="W98" s="171"/>
      <c r="X98" s="171"/>
      <c r="Y98" s="171"/>
      <c r="Z98" s="171"/>
      <c r="AA98" s="171"/>
      <c r="AB98" s="171"/>
      <c r="AC98" s="171"/>
      <c r="AD98" s="171"/>
      <c r="AE98" s="171"/>
      <c r="AF98" s="171"/>
      <c r="AG98" s="171"/>
      <c r="AH98" s="171"/>
      <c r="AL98" s="171"/>
      <c r="AM98" s="171"/>
      <c r="AN98" s="171"/>
      <c r="AO98" s="171"/>
      <c r="AP98" s="171"/>
      <c r="AQ98" s="171"/>
      <c r="AR98" s="171"/>
      <c r="AS98" s="171"/>
    </row>
    <row r="99" spans="20:45" x14ac:dyDescent="0.25">
      <c r="T99" s="171"/>
      <c r="U99" s="171"/>
      <c r="V99" s="171"/>
      <c r="W99" s="171"/>
      <c r="X99" s="171"/>
      <c r="Y99" s="171"/>
      <c r="Z99" s="171"/>
      <c r="AA99" s="171"/>
      <c r="AB99" s="171"/>
      <c r="AC99" s="171"/>
      <c r="AD99" s="171"/>
      <c r="AE99" s="171"/>
      <c r="AF99" s="171"/>
      <c r="AG99" s="171"/>
      <c r="AH99" s="171"/>
      <c r="AL99" s="171"/>
      <c r="AM99" s="171"/>
      <c r="AN99" s="171"/>
      <c r="AO99" s="171"/>
      <c r="AP99" s="171"/>
      <c r="AQ99" s="171"/>
      <c r="AR99" s="171"/>
      <c r="AS99" s="171"/>
    </row>
    <row r="100" spans="20:45" x14ac:dyDescent="0.25">
      <c r="T100" s="171"/>
      <c r="U100" s="171"/>
      <c r="V100" s="171"/>
      <c r="W100" s="171"/>
      <c r="X100" s="171"/>
      <c r="Y100" s="171"/>
      <c r="Z100" s="171"/>
      <c r="AA100" s="171"/>
      <c r="AB100" s="171"/>
      <c r="AC100" s="171"/>
      <c r="AD100" s="171"/>
      <c r="AE100" s="171"/>
      <c r="AF100" s="171"/>
      <c r="AG100" s="171"/>
      <c r="AH100" s="171"/>
      <c r="AL100" s="171"/>
      <c r="AM100" s="171"/>
      <c r="AN100" s="171"/>
      <c r="AO100" s="171"/>
      <c r="AP100" s="171"/>
      <c r="AQ100" s="171"/>
      <c r="AR100" s="171"/>
      <c r="AS100" s="171"/>
    </row>
    <row r="101" spans="20:45" x14ac:dyDescent="0.25">
      <c r="T101" s="171"/>
      <c r="U101" s="171"/>
      <c r="V101" s="171"/>
      <c r="W101" s="171"/>
      <c r="X101" s="171"/>
      <c r="Y101" s="171"/>
      <c r="Z101" s="171"/>
      <c r="AA101" s="171"/>
      <c r="AB101" s="171"/>
      <c r="AC101" s="171"/>
      <c r="AD101" s="171"/>
      <c r="AE101" s="171"/>
      <c r="AF101" s="171"/>
      <c r="AG101" s="171"/>
      <c r="AH101" s="171"/>
      <c r="AL101" s="171"/>
      <c r="AM101" s="171"/>
      <c r="AN101" s="171"/>
      <c r="AO101" s="171"/>
      <c r="AP101" s="171"/>
      <c r="AQ101" s="171"/>
      <c r="AR101" s="171"/>
      <c r="AS101" s="171"/>
    </row>
    <row r="102" spans="20:45" x14ac:dyDescent="0.25">
      <c r="T102" s="171"/>
      <c r="U102" s="171"/>
      <c r="V102" s="171"/>
      <c r="W102" s="171"/>
      <c r="X102" s="171"/>
      <c r="Y102" s="171"/>
      <c r="Z102" s="171"/>
      <c r="AA102" s="171"/>
      <c r="AB102" s="171"/>
      <c r="AC102" s="171"/>
      <c r="AD102" s="171"/>
      <c r="AE102" s="171"/>
      <c r="AF102" s="171"/>
      <c r="AG102" s="171"/>
      <c r="AH102" s="171"/>
      <c r="AL102" s="171"/>
      <c r="AM102" s="171"/>
      <c r="AN102" s="171"/>
      <c r="AO102" s="171"/>
      <c r="AP102" s="171"/>
      <c r="AQ102" s="171"/>
      <c r="AR102" s="171"/>
      <c r="AS102" s="171"/>
    </row>
    <row r="103" spans="20:45" x14ac:dyDescent="0.25">
      <c r="T103" s="171"/>
      <c r="U103" s="171"/>
      <c r="V103" s="171"/>
      <c r="W103" s="171"/>
      <c r="X103" s="171"/>
      <c r="Y103" s="171"/>
      <c r="Z103" s="171"/>
      <c r="AA103" s="171"/>
      <c r="AB103" s="171"/>
      <c r="AC103" s="171"/>
      <c r="AD103" s="171"/>
      <c r="AE103" s="171"/>
      <c r="AF103" s="171"/>
      <c r="AG103" s="171"/>
      <c r="AH103" s="171"/>
      <c r="AL103" s="171"/>
      <c r="AM103" s="171"/>
      <c r="AN103" s="171"/>
      <c r="AO103" s="171"/>
      <c r="AP103" s="171"/>
      <c r="AQ103" s="171"/>
      <c r="AR103" s="171"/>
      <c r="AS103" s="171"/>
    </row>
    <row r="104" spans="20:45" x14ac:dyDescent="0.25">
      <c r="T104" s="171"/>
      <c r="U104" s="171"/>
      <c r="V104" s="171"/>
      <c r="W104" s="171"/>
      <c r="X104" s="171"/>
      <c r="Y104" s="171"/>
      <c r="Z104" s="171"/>
      <c r="AA104" s="171"/>
      <c r="AB104" s="171"/>
      <c r="AC104" s="171"/>
      <c r="AD104" s="171"/>
      <c r="AE104" s="171"/>
      <c r="AF104" s="171"/>
      <c r="AG104" s="171"/>
      <c r="AH104" s="171"/>
      <c r="AL104" s="171"/>
      <c r="AM104" s="171"/>
      <c r="AN104" s="171"/>
      <c r="AO104" s="171"/>
      <c r="AP104" s="171"/>
      <c r="AQ104" s="171"/>
      <c r="AR104" s="171"/>
      <c r="AS104" s="171"/>
    </row>
    <row r="105" spans="20:45" x14ac:dyDescent="0.25">
      <c r="T105" s="171"/>
      <c r="U105" s="171"/>
      <c r="V105" s="171"/>
      <c r="W105" s="171"/>
      <c r="X105" s="171"/>
      <c r="Y105" s="171"/>
      <c r="Z105" s="171"/>
      <c r="AA105" s="171"/>
      <c r="AB105" s="171"/>
      <c r="AC105" s="171"/>
      <c r="AD105" s="171"/>
      <c r="AE105" s="171"/>
      <c r="AF105" s="171"/>
      <c r="AG105" s="171"/>
      <c r="AH105" s="171"/>
      <c r="AL105" s="171"/>
      <c r="AM105" s="171"/>
      <c r="AN105" s="171"/>
      <c r="AO105" s="171"/>
      <c r="AP105" s="171"/>
      <c r="AQ105" s="171"/>
      <c r="AR105" s="171"/>
      <c r="AS105" s="171"/>
    </row>
    <row r="106" spans="20:45" x14ac:dyDescent="0.25">
      <c r="T106" s="171"/>
      <c r="U106" s="171"/>
      <c r="V106" s="171"/>
      <c r="W106" s="171"/>
      <c r="X106" s="171"/>
      <c r="Y106" s="171"/>
      <c r="Z106" s="171"/>
      <c r="AA106" s="171"/>
      <c r="AB106" s="171"/>
      <c r="AC106" s="171"/>
      <c r="AD106" s="171"/>
      <c r="AE106" s="171"/>
      <c r="AF106" s="171"/>
      <c r="AG106" s="171"/>
      <c r="AH106" s="171"/>
      <c r="AL106" s="171"/>
      <c r="AM106" s="171"/>
      <c r="AN106" s="171"/>
      <c r="AO106" s="171"/>
      <c r="AP106" s="171"/>
      <c r="AQ106" s="171"/>
      <c r="AR106" s="171"/>
      <c r="AS106" s="171"/>
    </row>
    <row r="107" spans="20:45" x14ac:dyDescent="0.25">
      <c r="T107" s="171"/>
      <c r="U107" s="171"/>
      <c r="V107" s="171"/>
      <c r="W107" s="171"/>
      <c r="X107" s="171"/>
      <c r="Y107" s="171"/>
      <c r="Z107" s="171"/>
      <c r="AA107" s="171"/>
      <c r="AB107" s="171"/>
      <c r="AC107" s="171"/>
      <c r="AD107" s="171"/>
      <c r="AE107" s="171"/>
      <c r="AF107" s="171"/>
      <c r="AG107" s="171"/>
      <c r="AH107" s="171"/>
      <c r="AL107" s="171"/>
      <c r="AM107" s="171"/>
      <c r="AN107" s="171"/>
      <c r="AO107" s="171"/>
      <c r="AP107" s="171"/>
      <c r="AQ107" s="171"/>
      <c r="AR107" s="171"/>
      <c r="AS107" s="171"/>
    </row>
    <row r="108" spans="20:45" x14ac:dyDescent="0.25">
      <c r="T108" s="171"/>
      <c r="U108" s="171"/>
      <c r="V108" s="171"/>
      <c r="W108" s="171"/>
      <c r="X108" s="171"/>
      <c r="Y108" s="171"/>
      <c r="Z108" s="171"/>
      <c r="AA108" s="171"/>
      <c r="AB108" s="171"/>
      <c r="AC108" s="171"/>
      <c r="AD108" s="171"/>
      <c r="AE108" s="171"/>
      <c r="AF108" s="171"/>
      <c r="AG108" s="171"/>
      <c r="AH108" s="171"/>
      <c r="AL108" s="171"/>
      <c r="AM108" s="171"/>
      <c r="AN108" s="171"/>
      <c r="AO108" s="171"/>
      <c r="AP108" s="171"/>
      <c r="AQ108" s="171"/>
      <c r="AR108" s="171"/>
      <c r="AS108" s="171"/>
    </row>
    <row r="109" spans="20:45" x14ac:dyDescent="0.25">
      <c r="T109" s="171"/>
      <c r="U109" s="171"/>
      <c r="V109" s="171"/>
      <c r="W109" s="171"/>
      <c r="X109" s="171"/>
      <c r="Y109" s="171"/>
      <c r="Z109" s="171"/>
      <c r="AA109" s="171"/>
      <c r="AB109" s="171"/>
      <c r="AC109" s="171"/>
      <c r="AD109" s="171"/>
      <c r="AE109" s="171"/>
      <c r="AF109" s="171"/>
      <c r="AG109" s="171"/>
      <c r="AH109" s="171"/>
      <c r="AL109" s="171"/>
      <c r="AM109" s="171"/>
      <c r="AN109" s="171"/>
      <c r="AO109" s="171"/>
      <c r="AP109" s="171"/>
      <c r="AQ109" s="171"/>
      <c r="AR109" s="171"/>
      <c r="AS109" s="171"/>
    </row>
    <row r="110" spans="20:45" x14ac:dyDescent="0.25">
      <c r="T110" s="171"/>
      <c r="U110" s="171"/>
      <c r="V110" s="171"/>
      <c r="W110" s="171"/>
      <c r="X110" s="171"/>
      <c r="Y110" s="171"/>
      <c r="Z110" s="171"/>
      <c r="AA110" s="171"/>
      <c r="AB110" s="171"/>
      <c r="AC110" s="171"/>
      <c r="AD110" s="171"/>
      <c r="AE110" s="171"/>
      <c r="AF110" s="171"/>
      <c r="AG110" s="171"/>
      <c r="AH110" s="171"/>
      <c r="AL110" s="171"/>
      <c r="AM110" s="171"/>
      <c r="AN110" s="171"/>
      <c r="AO110" s="171"/>
      <c r="AP110" s="171"/>
      <c r="AQ110" s="171"/>
      <c r="AR110" s="171"/>
      <c r="AS110" s="171"/>
    </row>
    <row r="111" spans="20:45" x14ac:dyDescent="0.25">
      <c r="T111" s="171"/>
      <c r="U111" s="171"/>
      <c r="V111" s="171"/>
      <c r="W111" s="171"/>
      <c r="X111" s="171"/>
      <c r="Y111" s="171"/>
      <c r="Z111" s="171"/>
      <c r="AA111" s="171"/>
      <c r="AB111" s="171"/>
      <c r="AC111" s="171"/>
      <c r="AD111" s="171"/>
      <c r="AE111" s="171"/>
      <c r="AF111" s="171"/>
      <c r="AG111" s="171"/>
      <c r="AH111" s="171"/>
      <c r="AL111" s="171"/>
      <c r="AM111" s="171"/>
      <c r="AN111" s="171"/>
      <c r="AO111" s="171"/>
      <c r="AP111" s="171"/>
      <c r="AQ111" s="171"/>
      <c r="AR111" s="171"/>
      <c r="AS111" s="171"/>
    </row>
    <row r="112" spans="20:45" x14ac:dyDescent="0.25">
      <c r="T112" s="171"/>
      <c r="U112" s="171"/>
      <c r="V112" s="171"/>
      <c r="W112" s="171"/>
      <c r="X112" s="171"/>
      <c r="Y112" s="171"/>
      <c r="Z112" s="171"/>
      <c r="AA112" s="171"/>
      <c r="AB112" s="171"/>
      <c r="AC112" s="171"/>
      <c r="AD112" s="171"/>
      <c r="AE112" s="171"/>
      <c r="AF112" s="171"/>
      <c r="AG112" s="171"/>
      <c r="AH112" s="171"/>
      <c r="AL112" s="171"/>
      <c r="AM112" s="171"/>
      <c r="AN112" s="171"/>
      <c r="AO112" s="171"/>
      <c r="AP112" s="171"/>
      <c r="AQ112" s="171"/>
      <c r="AR112" s="171"/>
      <c r="AS112" s="171"/>
    </row>
    <row r="113" spans="20:45" x14ac:dyDescent="0.25">
      <c r="T113" s="171"/>
      <c r="U113" s="171"/>
      <c r="V113" s="171"/>
      <c r="W113" s="171"/>
      <c r="X113" s="171"/>
      <c r="Y113" s="171"/>
      <c r="Z113" s="171"/>
      <c r="AA113" s="171"/>
      <c r="AB113" s="171"/>
      <c r="AC113" s="171"/>
      <c r="AD113" s="171"/>
      <c r="AE113" s="171"/>
      <c r="AF113" s="171"/>
      <c r="AG113" s="171"/>
      <c r="AH113" s="171"/>
      <c r="AL113" s="171"/>
      <c r="AM113" s="171"/>
      <c r="AN113" s="171"/>
      <c r="AO113" s="171"/>
      <c r="AP113" s="171"/>
      <c r="AQ113" s="171"/>
      <c r="AR113" s="171"/>
      <c r="AS113" s="171"/>
    </row>
    <row r="114" spans="20:45" x14ac:dyDescent="0.25">
      <c r="T114" s="171"/>
      <c r="U114" s="171"/>
      <c r="V114" s="171"/>
      <c r="W114" s="171"/>
      <c r="X114" s="171"/>
      <c r="Y114" s="171"/>
      <c r="Z114" s="171"/>
      <c r="AA114" s="171"/>
      <c r="AB114" s="171"/>
      <c r="AC114" s="171"/>
      <c r="AD114" s="171"/>
      <c r="AE114" s="171"/>
      <c r="AF114" s="171"/>
      <c r="AG114" s="171"/>
      <c r="AH114" s="171"/>
      <c r="AL114" s="171"/>
      <c r="AM114" s="171"/>
      <c r="AN114" s="171"/>
      <c r="AO114" s="171"/>
      <c r="AP114" s="171"/>
      <c r="AQ114" s="171"/>
      <c r="AR114" s="171"/>
      <c r="AS114" s="171"/>
    </row>
    <row r="115" spans="20:45" x14ac:dyDescent="0.25">
      <c r="T115" s="171"/>
      <c r="U115" s="171"/>
      <c r="V115" s="171"/>
      <c r="W115" s="171"/>
      <c r="X115" s="171"/>
      <c r="Y115" s="171"/>
      <c r="Z115" s="171"/>
      <c r="AA115" s="171"/>
      <c r="AB115" s="171"/>
      <c r="AC115" s="171"/>
      <c r="AD115" s="171"/>
      <c r="AE115" s="171"/>
      <c r="AF115" s="171"/>
      <c r="AG115" s="171"/>
      <c r="AH115" s="171"/>
      <c r="AL115" s="171"/>
      <c r="AM115" s="171"/>
      <c r="AN115" s="171"/>
      <c r="AO115" s="171"/>
      <c r="AP115" s="171"/>
      <c r="AQ115" s="171"/>
      <c r="AR115" s="171"/>
      <c r="AS115" s="171"/>
    </row>
    <row r="116" spans="20:45" x14ac:dyDescent="0.25">
      <c r="T116" s="171"/>
      <c r="U116" s="171"/>
      <c r="V116" s="171"/>
      <c r="W116" s="171"/>
      <c r="X116" s="171"/>
      <c r="Y116" s="171"/>
      <c r="Z116" s="171"/>
      <c r="AA116" s="171"/>
      <c r="AB116" s="171"/>
      <c r="AC116" s="171"/>
      <c r="AD116" s="171"/>
      <c r="AE116" s="171"/>
      <c r="AF116" s="171"/>
      <c r="AG116" s="171"/>
      <c r="AH116" s="171"/>
      <c r="AL116" s="171"/>
      <c r="AM116" s="171"/>
      <c r="AN116" s="171"/>
      <c r="AO116" s="171"/>
      <c r="AP116" s="171"/>
      <c r="AQ116" s="171"/>
      <c r="AR116" s="171"/>
      <c r="AS116" s="171"/>
    </row>
    <row r="117" spans="20:45" x14ac:dyDescent="0.25">
      <c r="T117" s="171"/>
      <c r="U117" s="171"/>
      <c r="V117" s="171"/>
      <c r="W117" s="171"/>
      <c r="X117" s="171"/>
      <c r="Y117" s="171"/>
      <c r="Z117" s="171"/>
      <c r="AA117" s="171"/>
      <c r="AB117" s="171"/>
      <c r="AC117" s="171"/>
      <c r="AD117" s="171"/>
      <c r="AE117" s="171"/>
      <c r="AF117" s="171"/>
      <c r="AG117" s="171"/>
      <c r="AH117" s="171"/>
      <c r="AL117" s="171"/>
      <c r="AM117" s="171"/>
      <c r="AN117" s="171"/>
      <c r="AO117" s="171"/>
      <c r="AP117" s="171"/>
      <c r="AQ117" s="171"/>
      <c r="AR117" s="171"/>
      <c r="AS117" s="171"/>
    </row>
    <row r="118" spans="20:45" x14ac:dyDescent="0.25">
      <c r="T118" s="171"/>
      <c r="U118" s="171"/>
      <c r="V118" s="171"/>
      <c r="W118" s="171"/>
      <c r="X118" s="171"/>
      <c r="Y118" s="171"/>
      <c r="Z118" s="171"/>
      <c r="AA118" s="171"/>
      <c r="AB118" s="171"/>
      <c r="AC118" s="171"/>
      <c r="AD118" s="171"/>
      <c r="AE118" s="171"/>
      <c r="AF118" s="171"/>
      <c r="AG118" s="171"/>
      <c r="AH118" s="171"/>
      <c r="AL118" s="171"/>
      <c r="AM118" s="171"/>
      <c r="AN118" s="171"/>
      <c r="AO118" s="171"/>
      <c r="AP118" s="171"/>
      <c r="AQ118" s="171"/>
      <c r="AR118" s="171"/>
      <c r="AS118" s="171"/>
    </row>
    <row r="119" spans="20:45" x14ac:dyDescent="0.25">
      <c r="T119" s="171"/>
      <c r="U119" s="171"/>
      <c r="V119" s="171"/>
      <c r="W119" s="171"/>
      <c r="X119" s="171"/>
      <c r="Y119" s="171"/>
      <c r="Z119" s="171"/>
      <c r="AA119" s="171"/>
      <c r="AB119" s="171"/>
      <c r="AC119" s="171"/>
      <c r="AD119" s="171"/>
      <c r="AE119" s="171"/>
      <c r="AF119" s="171"/>
      <c r="AG119" s="171"/>
      <c r="AH119" s="171"/>
      <c r="AL119" s="171"/>
      <c r="AM119" s="171"/>
      <c r="AN119" s="171"/>
      <c r="AO119" s="171"/>
      <c r="AP119" s="171"/>
      <c r="AQ119" s="171"/>
      <c r="AR119" s="171"/>
      <c r="AS119" s="171"/>
    </row>
    <row r="120" spans="20:45" x14ac:dyDescent="0.25">
      <c r="T120" s="171"/>
      <c r="U120" s="171"/>
      <c r="V120" s="171"/>
      <c r="W120" s="171"/>
      <c r="X120" s="171"/>
      <c r="Y120" s="171"/>
      <c r="Z120" s="171"/>
      <c r="AA120" s="171"/>
      <c r="AB120" s="171"/>
      <c r="AC120" s="171"/>
      <c r="AD120" s="171"/>
      <c r="AE120" s="171"/>
      <c r="AF120" s="171"/>
      <c r="AG120" s="171"/>
      <c r="AH120" s="171"/>
      <c r="AL120" s="171"/>
      <c r="AM120" s="171"/>
      <c r="AN120" s="171"/>
      <c r="AO120" s="171"/>
      <c r="AP120" s="171"/>
      <c r="AQ120" s="171"/>
      <c r="AR120" s="171"/>
      <c r="AS120" s="171"/>
    </row>
    <row r="121" spans="20:45" x14ac:dyDescent="0.25">
      <c r="T121" s="171"/>
      <c r="U121" s="171"/>
      <c r="V121" s="171"/>
      <c r="W121" s="171"/>
      <c r="X121" s="171"/>
      <c r="Y121" s="171"/>
      <c r="Z121" s="171"/>
      <c r="AA121" s="171"/>
      <c r="AB121" s="171"/>
      <c r="AC121" s="171"/>
      <c r="AD121" s="171"/>
      <c r="AE121" s="171"/>
      <c r="AF121" s="171"/>
      <c r="AG121" s="171"/>
      <c r="AH121" s="171"/>
      <c r="AL121" s="171"/>
      <c r="AM121" s="171"/>
      <c r="AN121" s="171"/>
      <c r="AO121" s="171"/>
      <c r="AP121" s="171"/>
      <c r="AQ121" s="171"/>
      <c r="AR121" s="171"/>
      <c r="AS121" s="171"/>
    </row>
    <row r="122" spans="20:45" x14ac:dyDescent="0.25">
      <c r="T122" s="171"/>
      <c r="U122" s="171"/>
      <c r="V122" s="171"/>
      <c r="W122" s="171"/>
      <c r="X122" s="171"/>
      <c r="Y122" s="171"/>
      <c r="Z122" s="171"/>
      <c r="AA122" s="171"/>
      <c r="AB122" s="171"/>
      <c r="AC122" s="171"/>
      <c r="AD122" s="171"/>
      <c r="AE122" s="171"/>
      <c r="AF122" s="171"/>
      <c r="AG122" s="171"/>
      <c r="AH122" s="171"/>
      <c r="AL122" s="171"/>
      <c r="AM122" s="171"/>
      <c r="AN122" s="171"/>
      <c r="AO122" s="171"/>
      <c r="AP122" s="171"/>
      <c r="AQ122" s="171"/>
      <c r="AR122" s="171"/>
      <c r="AS122" s="171"/>
    </row>
    <row r="123" spans="20:45" x14ac:dyDescent="0.25">
      <c r="T123" s="171"/>
      <c r="U123" s="171"/>
      <c r="V123" s="171"/>
      <c r="W123" s="171"/>
      <c r="X123" s="171"/>
      <c r="Y123" s="171"/>
      <c r="Z123" s="171"/>
      <c r="AA123" s="171"/>
      <c r="AB123" s="171"/>
      <c r="AC123" s="171"/>
      <c r="AD123" s="171"/>
      <c r="AE123" s="171"/>
      <c r="AF123" s="171"/>
      <c r="AG123" s="171"/>
      <c r="AH123" s="171"/>
      <c r="AL123" s="171"/>
      <c r="AM123" s="171"/>
      <c r="AN123" s="171"/>
      <c r="AO123" s="171"/>
      <c r="AP123" s="171"/>
      <c r="AQ123" s="171"/>
      <c r="AR123" s="171"/>
      <c r="AS123" s="171"/>
    </row>
    <row r="124" spans="20:45" x14ac:dyDescent="0.25">
      <c r="T124" s="171"/>
      <c r="U124" s="171"/>
      <c r="V124" s="171"/>
      <c r="W124" s="171"/>
      <c r="X124" s="171"/>
      <c r="Y124" s="171"/>
      <c r="Z124" s="171"/>
      <c r="AA124" s="171"/>
      <c r="AB124" s="171"/>
      <c r="AC124" s="171"/>
      <c r="AD124" s="171"/>
      <c r="AE124" s="171"/>
      <c r="AF124" s="171"/>
      <c r="AG124" s="171"/>
      <c r="AH124" s="171"/>
      <c r="AL124" s="171"/>
      <c r="AM124" s="171"/>
      <c r="AN124" s="171"/>
      <c r="AO124" s="171"/>
      <c r="AP124" s="171"/>
      <c r="AQ124" s="171"/>
      <c r="AR124" s="171"/>
      <c r="AS124" s="171"/>
    </row>
    <row r="125" spans="20:45" x14ac:dyDescent="0.25">
      <c r="T125" s="171"/>
      <c r="U125" s="171"/>
      <c r="V125" s="171"/>
      <c r="W125" s="171"/>
      <c r="X125" s="171"/>
      <c r="Y125" s="171"/>
      <c r="Z125" s="171"/>
      <c r="AA125" s="171"/>
      <c r="AB125" s="171"/>
      <c r="AC125" s="171"/>
      <c r="AD125" s="171"/>
      <c r="AE125" s="171"/>
      <c r="AF125" s="171"/>
      <c r="AG125" s="171"/>
      <c r="AH125" s="171"/>
      <c r="AL125" s="171"/>
      <c r="AM125" s="171"/>
      <c r="AN125" s="171"/>
      <c r="AO125" s="171"/>
      <c r="AP125" s="171"/>
      <c r="AQ125" s="171"/>
      <c r="AR125" s="171"/>
      <c r="AS125" s="171"/>
    </row>
    <row r="126" spans="20:45" x14ac:dyDescent="0.25">
      <c r="T126" s="171"/>
      <c r="U126" s="171"/>
      <c r="V126" s="171"/>
      <c r="W126" s="171"/>
      <c r="X126" s="171"/>
      <c r="Y126" s="171"/>
      <c r="Z126" s="171"/>
      <c r="AA126" s="171"/>
      <c r="AB126" s="171"/>
      <c r="AC126" s="171"/>
      <c r="AD126" s="171"/>
      <c r="AE126" s="171"/>
      <c r="AF126" s="171"/>
      <c r="AG126" s="171"/>
      <c r="AH126" s="171"/>
      <c r="AL126" s="171"/>
      <c r="AM126" s="171"/>
      <c r="AN126" s="171"/>
      <c r="AO126" s="171"/>
      <c r="AP126" s="171"/>
      <c r="AQ126" s="171"/>
      <c r="AR126" s="171"/>
      <c r="AS126" s="171"/>
    </row>
    <row r="127" spans="20:45" x14ac:dyDescent="0.25">
      <c r="T127" s="171"/>
      <c r="U127" s="171"/>
      <c r="V127" s="171"/>
      <c r="W127" s="171"/>
      <c r="X127" s="171"/>
      <c r="Y127" s="171"/>
      <c r="Z127" s="171"/>
      <c r="AA127" s="171"/>
      <c r="AB127" s="171"/>
      <c r="AC127" s="171"/>
      <c r="AD127" s="171"/>
      <c r="AE127" s="171"/>
      <c r="AF127" s="171"/>
      <c r="AG127" s="171"/>
      <c r="AH127" s="171"/>
      <c r="AL127" s="171"/>
      <c r="AM127" s="171"/>
      <c r="AN127" s="171"/>
      <c r="AO127" s="171"/>
      <c r="AP127" s="171"/>
      <c r="AQ127" s="171"/>
      <c r="AR127" s="171"/>
      <c r="AS127" s="171"/>
    </row>
    <row r="128" spans="20:45" x14ac:dyDescent="0.25">
      <c r="T128" s="171"/>
      <c r="U128" s="171"/>
      <c r="V128" s="171"/>
      <c r="W128" s="171"/>
      <c r="X128" s="171"/>
      <c r="Y128" s="171"/>
      <c r="Z128" s="171"/>
      <c r="AA128" s="171"/>
      <c r="AB128" s="171"/>
      <c r="AC128" s="171"/>
      <c r="AD128" s="171"/>
      <c r="AE128" s="171"/>
      <c r="AF128" s="171"/>
      <c r="AG128" s="171"/>
      <c r="AH128" s="171"/>
      <c r="AL128" s="171"/>
      <c r="AM128" s="171"/>
      <c r="AN128" s="171"/>
      <c r="AO128" s="171"/>
      <c r="AP128" s="171"/>
      <c r="AQ128" s="171"/>
      <c r="AR128" s="171"/>
      <c r="AS128" s="171"/>
    </row>
    <row r="129" spans="20:45" x14ac:dyDescent="0.25">
      <c r="T129" s="171"/>
      <c r="U129" s="171"/>
      <c r="V129" s="171"/>
      <c r="W129" s="171"/>
      <c r="X129" s="171"/>
      <c r="Y129" s="171"/>
      <c r="Z129" s="171"/>
      <c r="AA129" s="171"/>
      <c r="AB129" s="171"/>
      <c r="AC129" s="171"/>
      <c r="AD129" s="171"/>
      <c r="AE129" s="171"/>
      <c r="AF129" s="171"/>
      <c r="AG129" s="171"/>
      <c r="AH129" s="171"/>
      <c r="AL129" s="171"/>
      <c r="AM129" s="171"/>
      <c r="AN129" s="171"/>
      <c r="AO129" s="171"/>
      <c r="AP129" s="171"/>
      <c r="AQ129" s="171"/>
      <c r="AR129" s="171"/>
      <c r="AS129" s="171"/>
    </row>
    <row r="130" spans="20:45" x14ac:dyDescent="0.25">
      <c r="T130" s="171"/>
      <c r="U130" s="171"/>
      <c r="V130" s="171"/>
      <c r="W130" s="171"/>
      <c r="X130" s="171"/>
      <c r="Y130" s="171"/>
      <c r="Z130" s="171"/>
      <c r="AA130" s="171"/>
      <c r="AB130" s="171"/>
      <c r="AC130" s="171"/>
      <c r="AD130" s="171"/>
      <c r="AE130" s="171"/>
      <c r="AF130" s="171"/>
      <c r="AG130" s="171"/>
      <c r="AH130" s="171"/>
      <c r="AL130" s="171"/>
      <c r="AM130" s="171"/>
      <c r="AN130" s="171"/>
      <c r="AO130" s="171"/>
      <c r="AP130" s="171"/>
      <c r="AQ130" s="171"/>
      <c r="AR130" s="171"/>
      <c r="AS130" s="171"/>
    </row>
    <row r="131" spans="20:45" x14ac:dyDescent="0.25">
      <c r="T131" s="171"/>
      <c r="U131" s="171"/>
      <c r="V131" s="171"/>
      <c r="W131" s="171"/>
      <c r="X131" s="171"/>
      <c r="Y131" s="171"/>
      <c r="Z131" s="171"/>
      <c r="AA131" s="171"/>
      <c r="AB131" s="171"/>
      <c r="AC131" s="171"/>
      <c r="AD131" s="171"/>
      <c r="AE131" s="171"/>
      <c r="AF131" s="171"/>
      <c r="AG131" s="171"/>
      <c r="AH131" s="171"/>
      <c r="AL131" s="171"/>
      <c r="AM131" s="171"/>
      <c r="AN131" s="171"/>
      <c r="AO131" s="171"/>
      <c r="AP131" s="171"/>
      <c r="AQ131" s="171"/>
      <c r="AR131" s="171"/>
      <c r="AS131" s="171"/>
    </row>
    <row r="132" spans="20:45" x14ac:dyDescent="0.25">
      <c r="T132" s="171"/>
      <c r="U132" s="171"/>
      <c r="V132" s="171"/>
      <c r="W132" s="171"/>
      <c r="X132" s="171"/>
      <c r="Y132" s="171"/>
      <c r="Z132" s="171"/>
      <c r="AA132" s="171"/>
      <c r="AB132" s="171"/>
      <c r="AC132" s="171"/>
      <c r="AD132" s="171"/>
      <c r="AE132" s="171"/>
      <c r="AF132" s="171"/>
      <c r="AG132" s="171"/>
      <c r="AH132" s="171"/>
      <c r="AL132" s="171"/>
      <c r="AM132" s="171"/>
      <c r="AN132" s="171"/>
      <c r="AO132" s="171"/>
      <c r="AP132" s="171"/>
      <c r="AQ132" s="171"/>
      <c r="AR132" s="171"/>
      <c r="AS132" s="171"/>
    </row>
    <row r="133" spans="20:45" x14ac:dyDescent="0.25">
      <c r="T133" s="171"/>
      <c r="U133" s="171"/>
      <c r="V133" s="171"/>
      <c r="W133" s="171"/>
      <c r="X133" s="171"/>
      <c r="Y133" s="171"/>
      <c r="Z133" s="171"/>
      <c r="AA133" s="171"/>
      <c r="AB133" s="171"/>
      <c r="AC133" s="171"/>
      <c r="AD133" s="171"/>
      <c r="AE133" s="171"/>
      <c r="AF133" s="171"/>
      <c r="AG133" s="171"/>
      <c r="AH133" s="171"/>
      <c r="AL133" s="171"/>
      <c r="AM133" s="171"/>
      <c r="AN133" s="171"/>
      <c r="AO133" s="171"/>
      <c r="AP133" s="171"/>
      <c r="AQ133" s="171"/>
      <c r="AR133" s="171"/>
      <c r="AS133" s="171"/>
    </row>
    <row r="134" spans="20:45" x14ac:dyDescent="0.25">
      <c r="T134" s="171"/>
      <c r="U134" s="171"/>
      <c r="V134" s="171"/>
      <c r="W134" s="171"/>
      <c r="X134" s="171"/>
      <c r="Y134" s="171"/>
      <c r="Z134" s="171"/>
      <c r="AA134" s="171"/>
      <c r="AB134" s="171"/>
      <c r="AC134" s="171"/>
      <c r="AD134" s="171"/>
      <c r="AE134" s="171"/>
      <c r="AF134" s="171"/>
      <c r="AG134" s="171"/>
      <c r="AH134" s="171"/>
      <c r="AL134" s="171"/>
      <c r="AM134" s="171"/>
      <c r="AN134" s="171"/>
      <c r="AO134" s="171"/>
      <c r="AP134" s="171"/>
      <c r="AQ134" s="171"/>
      <c r="AR134" s="171"/>
      <c r="AS134" s="171"/>
    </row>
    <row r="135" spans="20:45" x14ac:dyDescent="0.25">
      <c r="T135" s="171"/>
      <c r="U135" s="171"/>
      <c r="V135" s="171"/>
      <c r="W135" s="171"/>
      <c r="X135" s="171"/>
      <c r="Y135" s="171"/>
      <c r="Z135" s="171"/>
      <c r="AA135" s="171"/>
      <c r="AB135" s="171"/>
      <c r="AC135" s="171"/>
      <c r="AD135" s="171"/>
      <c r="AE135" s="171"/>
      <c r="AF135" s="171"/>
      <c r="AG135" s="171"/>
      <c r="AH135" s="171"/>
      <c r="AL135" s="171"/>
      <c r="AM135" s="171"/>
      <c r="AN135" s="171"/>
      <c r="AO135" s="171"/>
      <c r="AP135" s="171"/>
      <c r="AQ135" s="171"/>
      <c r="AR135" s="171"/>
      <c r="AS135" s="171"/>
    </row>
    <row r="136" spans="20:45" x14ac:dyDescent="0.25">
      <c r="T136" s="171"/>
      <c r="U136" s="171"/>
      <c r="V136" s="171"/>
      <c r="W136" s="171"/>
      <c r="X136" s="171"/>
      <c r="Y136" s="171"/>
      <c r="Z136" s="171"/>
      <c r="AA136" s="171"/>
      <c r="AB136" s="171"/>
      <c r="AC136" s="171"/>
      <c r="AD136" s="171"/>
      <c r="AE136" s="171"/>
      <c r="AF136" s="171"/>
      <c r="AG136" s="171"/>
      <c r="AH136" s="171"/>
      <c r="AL136" s="171"/>
      <c r="AM136" s="171"/>
      <c r="AN136" s="171"/>
      <c r="AO136" s="171"/>
      <c r="AP136" s="171"/>
      <c r="AQ136" s="171"/>
      <c r="AR136" s="171"/>
      <c r="AS136" s="171"/>
    </row>
    <row r="137" spans="20:45" x14ac:dyDescent="0.25">
      <c r="T137" s="171"/>
      <c r="U137" s="171"/>
      <c r="V137" s="171"/>
      <c r="W137" s="171"/>
      <c r="X137" s="171"/>
      <c r="Y137" s="171"/>
      <c r="Z137" s="171"/>
      <c r="AA137" s="171"/>
      <c r="AB137" s="171"/>
      <c r="AC137" s="171"/>
      <c r="AD137" s="171"/>
      <c r="AE137" s="171"/>
      <c r="AF137" s="171"/>
      <c r="AG137" s="171"/>
      <c r="AH137" s="171"/>
      <c r="AL137" s="171"/>
      <c r="AM137" s="171"/>
      <c r="AN137" s="171"/>
      <c r="AO137" s="171"/>
      <c r="AP137" s="171"/>
      <c r="AQ137" s="171"/>
      <c r="AR137" s="171"/>
      <c r="AS137" s="171"/>
    </row>
    <row r="138" spans="20:45" x14ac:dyDescent="0.25">
      <c r="T138" s="171"/>
      <c r="U138" s="171"/>
      <c r="V138" s="171"/>
      <c r="W138" s="171"/>
      <c r="X138" s="171"/>
      <c r="Y138" s="171"/>
      <c r="Z138" s="171"/>
      <c r="AA138" s="171"/>
      <c r="AB138" s="171"/>
      <c r="AC138" s="171"/>
      <c r="AD138" s="171"/>
      <c r="AE138" s="171"/>
      <c r="AF138" s="171"/>
      <c r="AG138" s="171"/>
      <c r="AH138" s="171"/>
      <c r="AL138" s="171"/>
      <c r="AM138" s="171"/>
      <c r="AN138" s="171"/>
      <c r="AO138" s="171"/>
      <c r="AP138" s="171"/>
      <c r="AQ138" s="171"/>
      <c r="AR138" s="171"/>
      <c r="AS138" s="171"/>
    </row>
    <row r="139" spans="20:45" x14ac:dyDescent="0.25">
      <c r="T139" s="171"/>
      <c r="U139" s="171"/>
      <c r="V139" s="171"/>
      <c r="W139" s="171"/>
      <c r="X139" s="171"/>
      <c r="Y139" s="171"/>
      <c r="Z139" s="171"/>
      <c r="AA139" s="171"/>
      <c r="AB139" s="171"/>
      <c r="AC139" s="171"/>
      <c r="AD139" s="171"/>
      <c r="AE139" s="171"/>
      <c r="AF139" s="171"/>
      <c r="AG139" s="171"/>
      <c r="AH139" s="171"/>
      <c r="AL139" s="171"/>
      <c r="AM139" s="171"/>
      <c r="AN139" s="171"/>
      <c r="AO139" s="171"/>
      <c r="AP139" s="171"/>
      <c r="AQ139" s="171"/>
      <c r="AR139" s="171"/>
      <c r="AS139" s="171"/>
    </row>
    <row r="140" spans="20:45" x14ac:dyDescent="0.25">
      <c r="T140" s="171"/>
      <c r="U140" s="171"/>
      <c r="V140" s="171"/>
      <c r="W140" s="171"/>
      <c r="X140" s="171"/>
      <c r="Y140" s="171"/>
      <c r="Z140" s="171"/>
      <c r="AA140" s="171"/>
      <c r="AB140" s="171"/>
      <c r="AC140" s="171"/>
      <c r="AD140" s="171"/>
      <c r="AE140" s="171"/>
      <c r="AF140" s="171"/>
      <c r="AG140" s="171"/>
      <c r="AH140" s="171"/>
      <c r="AL140" s="171"/>
      <c r="AM140" s="171"/>
      <c r="AN140" s="171"/>
      <c r="AO140" s="171"/>
      <c r="AP140" s="171"/>
      <c r="AQ140" s="171"/>
      <c r="AR140" s="171"/>
      <c r="AS140" s="171"/>
    </row>
  </sheetData>
  <mergeCells count="1">
    <mergeCell ref="A4:C4"/>
  </mergeCells>
  <conditionalFormatting sqref="B22 B24 B26 B28 B30 B32 B34 B36 B38 B40 B42 B44 B46 B48 B50 B52">
    <cfRule type="cellIs" dxfId="18" priority="13" stopIfTrue="1" operator="equal">
      <formula>"QA"</formula>
    </cfRule>
    <cfRule type="cellIs" dxfId="17" priority="14" stopIfTrue="1" operator="equal">
      <formula>"DA"</formula>
    </cfRule>
  </conditionalFormatting>
  <conditionalFormatting sqref="E7 E21">
    <cfRule type="expression" dxfId="16" priority="16" stopIfTrue="1">
      <formula>$E7&lt;5</formula>
    </cfRule>
  </conditionalFormatting>
  <conditionalFormatting sqref="E22 E24 E26 E28 E30 E32 E34 E36 E38 E40 E42 E44 E46 E48 E50 E52">
    <cfRule type="expression" dxfId="15" priority="8" stopIfTrue="1">
      <formula>AND($E22&lt;9,$C22&gt;0)</formula>
    </cfRule>
  </conditionalFormatting>
  <conditionalFormatting sqref="F7 F9 F11 F13 F15 F17 F19">
    <cfRule type="cellIs" dxfId="14" priority="17" stopIfTrue="1" operator="equal">
      <formula>"Bye"</formula>
    </cfRule>
  </conditionalFormatting>
  <conditionalFormatting sqref="F21:F22 F24 F26 F28 F30 F32 F34 F36 F38 F40 F42 F44 F46 F48 F50">
    <cfRule type="cellIs" dxfId="13" priority="9" stopIfTrue="1" operator="equal">
      <formula>"Bye"</formula>
    </cfRule>
  </conditionalFormatting>
  <conditionalFormatting sqref="F22 F24 F26 F28 F30 F32 F34 F36 F38 F40 F42 F44 F46 F48 F50">
    <cfRule type="expression" dxfId="12" priority="10" stopIfTrue="1">
      <formula>AND($E22&lt;9,$C22&gt;0)</formula>
    </cfRule>
  </conditionalFormatting>
  <conditionalFormatting sqref="H7 H9 H11 H13 H15 H17 H19 H21 G22:I22 G24:I24 G26:I26 G28:I28 G30:I30 G32:I32 G34:I34 G36:I36 G38:I38 G40:I40 G42:I42 G44:I44 G46:I46 G48:I48 G50:I50">
    <cfRule type="expression" dxfId="11" priority="4" stopIfTrue="1">
      <formula>AND($E7&lt;9,$C7&gt;0)</formula>
    </cfRule>
  </conditionalFormatting>
  <conditionalFormatting sqref="I8 K10 I12 M14 I16 K18 I20 I23 K25 I27 M29 I31 K33 I35 I39 K41 I43 M45 I47 K49 I51">
    <cfRule type="expression" dxfId="10" priority="5" stopIfTrue="1">
      <formula>AND($O$1="CU",I8="Umpire")</formula>
    </cfRule>
    <cfRule type="expression" dxfId="9" priority="6" stopIfTrue="1">
      <formula>AND($O$1="CU",I8&lt;&gt;"Umpire",J8&lt;&gt;"")</formula>
    </cfRule>
    <cfRule type="expression" dxfId="8" priority="7" stopIfTrue="1">
      <formula>AND($O$1="CU",I8&lt;&gt;"Umpire")</formula>
    </cfRule>
  </conditionalFormatting>
  <conditionalFormatting sqref="J8 L10 J12 N14 J16 L18 J20 R62">
    <cfRule type="expression" dxfId="7" priority="15" stopIfTrue="1">
      <formula>$O$1="CU"</formula>
    </cfRule>
  </conditionalFormatting>
  <conditionalFormatting sqref="K8 M10 K12 O14 K16 M18 K20 K23 M25 K27 O29 K31 M33 K35 K39 M41 K43 O45 K47 M49 K51">
    <cfRule type="expression" dxfId="6" priority="11" stopIfTrue="1">
      <formula>J8="as"</formula>
    </cfRule>
    <cfRule type="expression" dxfId="5" priority="12" stopIfTrue="1">
      <formula>J8="bs"</formula>
    </cfRule>
  </conditionalFormatting>
  <conditionalFormatting sqref="O16">
    <cfRule type="expression" dxfId="4" priority="1" stopIfTrue="1">
      <formula>AND($O$1="CU",O16="Umpire")</formula>
    </cfRule>
    <cfRule type="expression" dxfId="3" priority="2" stopIfTrue="1">
      <formula>AND($O$1="CU",O16&lt;&gt;"Umpire",P16&lt;&gt;"")</formula>
    </cfRule>
    <cfRule type="expression" dxfId="2" priority="3" stopIfTrue="1">
      <formula>AND($O$1="CU",O16&lt;&gt;"Umpire")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macro="[2]!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8194" r:id="rId5" name="Button 2">
              <controlPr defaultSize="0" print="0" autoFill="0" autoPict="0" macro="[2]!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E0D900AC-AE29-48B3-B991-DE391AEF867B}">
          <x14:formula1>
            <xm:f>$U$7:$U$16</xm:f>
          </x14:formula1>
          <xm:sqref>I23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I65559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I131095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I196631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I262167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I327703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I393239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I458775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I524311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I589847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I655383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I720919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I786455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I851991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I917527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I983063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I39 JE39 TA39 ACW39 AMS39 AWO39 BGK39 BQG39 CAC39 CJY39 CTU39 DDQ39 DNM39 DXI39 EHE39 ERA39 FAW39 FKS39 FUO39 GEK39 GOG39 GYC39 HHY39 HRU39 IBQ39 ILM39 IVI39 JFE39 JPA39 JYW39 KIS39 KSO39 LCK39 LMG39 LWC39 MFY39 MPU39 MZQ39 NJM39 NTI39 ODE39 ONA39 OWW39 PGS39 PQO39 QAK39 QKG39 QUC39 RDY39 RNU39 RXQ39 SHM39 SRI39 TBE39 TLA39 TUW39 UES39 UOO39 UYK39 VIG39 VSC39 WBY39 WLU39 WVQ39 I65575 JE65575 TA65575 ACW65575 AMS65575 AWO65575 BGK65575 BQG65575 CAC65575 CJY65575 CTU65575 DDQ65575 DNM65575 DXI65575 EHE65575 ERA65575 FAW65575 FKS65575 FUO65575 GEK65575 GOG65575 GYC65575 HHY65575 HRU65575 IBQ65575 ILM65575 IVI65575 JFE65575 JPA65575 JYW65575 KIS65575 KSO65575 LCK65575 LMG65575 LWC65575 MFY65575 MPU65575 MZQ65575 NJM65575 NTI65575 ODE65575 ONA65575 OWW65575 PGS65575 PQO65575 QAK65575 QKG65575 QUC65575 RDY65575 RNU65575 RXQ65575 SHM65575 SRI65575 TBE65575 TLA65575 TUW65575 UES65575 UOO65575 UYK65575 VIG65575 VSC65575 WBY65575 WLU65575 WVQ65575 I131111 JE131111 TA131111 ACW131111 AMS131111 AWO131111 BGK131111 BQG131111 CAC131111 CJY131111 CTU131111 DDQ131111 DNM131111 DXI131111 EHE131111 ERA131111 FAW131111 FKS131111 FUO131111 GEK131111 GOG131111 GYC131111 HHY131111 HRU131111 IBQ131111 ILM131111 IVI131111 JFE131111 JPA131111 JYW131111 KIS131111 KSO131111 LCK131111 LMG131111 LWC131111 MFY131111 MPU131111 MZQ131111 NJM131111 NTI131111 ODE131111 ONA131111 OWW131111 PGS131111 PQO131111 QAK131111 QKG131111 QUC131111 RDY131111 RNU131111 RXQ131111 SHM131111 SRI131111 TBE131111 TLA131111 TUW131111 UES131111 UOO131111 UYK131111 VIG131111 VSC131111 WBY131111 WLU131111 WVQ131111 I196647 JE196647 TA196647 ACW196647 AMS196647 AWO196647 BGK196647 BQG196647 CAC196647 CJY196647 CTU196647 DDQ196647 DNM196647 DXI196647 EHE196647 ERA196647 FAW196647 FKS196647 FUO196647 GEK196647 GOG196647 GYC196647 HHY196647 HRU196647 IBQ196647 ILM196647 IVI196647 JFE196647 JPA196647 JYW196647 KIS196647 KSO196647 LCK196647 LMG196647 LWC196647 MFY196647 MPU196647 MZQ196647 NJM196647 NTI196647 ODE196647 ONA196647 OWW196647 PGS196647 PQO196647 QAK196647 QKG196647 QUC196647 RDY196647 RNU196647 RXQ196647 SHM196647 SRI196647 TBE196647 TLA196647 TUW196647 UES196647 UOO196647 UYK196647 VIG196647 VSC196647 WBY196647 WLU196647 WVQ196647 I262183 JE262183 TA262183 ACW262183 AMS262183 AWO262183 BGK262183 BQG262183 CAC262183 CJY262183 CTU262183 DDQ262183 DNM262183 DXI262183 EHE262183 ERA262183 FAW262183 FKS262183 FUO262183 GEK262183 GOG262183 GYC262183 HHY262183 HRU262183 IBQ262183 ILM262183 IVI262183 JFE262183 JPA262183 JYW262183 KIS262183 KSO262183 LCK262183 LMG262183 LWC262183 MFY262183 MPU262183 MZQ262183 NJM262183 NTI262183 ODE262183 ONA262183 OWW262183 PGS262183 PQO262183 QAK262183 QKG262183 QUC262183 RDY262183 RNU262183 RXQ262183 SHM262183 SRI262183 TBE262183 TLA262183 TUW262183 UES262183 UOO262183 UYK262183 VIG262183 VSC262183 WBY262183 WLU262183 WVQ262183 I327719 JE327719 TA327719 ACW327719 AMS327719 AWO327719 BGK327719 BQG327719 CAC327719 CJY327719 CTU327719 DDQ327719 DNM327719 DXI327719 EHE327719 ERA327719 FAW327719 FKS327719 FUO327719 GEK327719 GOG327719 GYC327719 HHY327719 HRU327719 IBQ327719 ILM327719 IVI327719 JFE327719 JPA327719 JYW327719 KIS327719 KSO327719 LCK327719 LMG327719 LWC327719 MFY327719 MPU327719 MZQ327719 NJM327719 NTI327719 ODE327719 ONA327719 OWW327719 PGS327719 PQO327719 QAK327719 QKG327719 QUC327719 RDY327719 RNU327719 RXQ327719 SHM327719 SRI327719 TBE327719 TLA327719 TUW327719 UES327719 UOO327719 UYK327719 VIG327719 VSC327719 WBY327719 WLU327719 WVQ327719 I393255 JE393255 TA393255 ACW393255 AMS393255 AWO393255 BGK393255 BQG393255 CAC393255 CJY393255 CTU393255 DDQ393255 DNM393255 DXI393255 EHE393255 ERA393255 FAW393255 FKS393255 FUO393255 GEK393255 GOG393255 GYC393255 HHY393255 HRU393255 IBQ393255 ILM393255 IVI393255 JFE393255 JPA393255 JYW393255 KIS393255 KSO393255 LCK393255 LMG393255 LWC393255 MFY393255 MPU393255 MZQ393255 NJM393255 NTI393255 ODE393255 ONA393255 OWW393255 PGS393255 PQO393255 QAK393255 QKG393255 QUC393255 RDY393255 RNU393255 RXQ393255 SHM393255 SRI393255 TBE393255 TLA393255 TUW393255 UES393255 UOO393255 UYK393255 VIG393255 VSC393255 WBY393255 WLU393255 WVQ393255 I458791 JE458791 TA458791 ACW458791 AMS458791 AWO458791 BGK458791 BQG458791 CAC458791 CJY458791 CTU458791 DDQ458791 DNM458791 DXI458791 EHE458791 ERA458791 FAW458791 FKS458791 FUO458791 GEK458791 GOG458791 GYC458791 HHY458791 HRU458791 IBQ458791 ILM458791 IVI458791 JFE458791 JPA458791 JYW458791 KIS458791 KSO458791 LCK458791 LMG458791 LWC458791 MFY458791 MPU458791 MZQ458791 NJM458791 NTI458791 ODE458791 ONA458791 OWW458791 PGS458791 PQO458791 QAK458791 QKG458791 QUC458791 RDY458791 RNU458791 RXQ458791 SHM458791 SRI458791 TBE458791 TLA458791 TUW458791 UES458791 UOO458791 UYK458791 VIG458791 VSC458791 WBY458791 WLU458791 WVQ458791 I524327 JE524327 TA524327 ACW524327 AMS524327 AWO524327 BGK524327 BQG524327 CAC524327 CJY524327 CTU524327 DDQ524327 DNM524327 DXI524327 EHE524327 ERA524327 FAW524327 FKS524327 FUO524327 GEK524327 GOG524327 GYC524327 HHY524327 HRU524327 IBQ524327 ILM524327 IVI524327 JFE524327 JPA524327 JYW524327 KIS524327 KSO524327 LCK524327 LMG524327 LWC524327 MFY524327 MPU524327 MZQ524327 NJM524327 NTI524327 ODE524327 ONA524327 OWW524327 PGS524327 PQO524327 QAK524327 QKG524327 QUC524327 RDY524327 RNU524327 RXQ524327 SHM524327 SRI524327 TBE524327 TLA524327 TUW524327 UES524327 UOO524327 UYK524327 VIG524327 VSC524327 WBY524327 WLU524327 WVQ524327 I589863 JE589863 TA589863 ACW589863 AMS589863 AWO589863 BGK589863 BQG589863 CAC589863 CJY589863 CTU589863 DDQ589863 DNM589863 DXI589863 EHE589863 ERA589863 FAW589863 FKS589863 FUO589863 GEK589863 GOG589863 GYC589863 HHY589863 HRU589863 IBQ589863 ILM589863 IVI589863 JFE589863 JPA589863 JYW589863 KIS589863 KSO589863 LCK589863 LMG589863 LWC589863 MFY589863 MPU589863 MZQ589863 NJM589863 NTI589863 ODE589863 ONA589863 OWW589863 PGS589863 PQO589863 QAK589863 QKG589863 QUC589863 RDY589863 RNU589863 RXQ589863 SHM589863 SRI589863 TBE589863 TLA589863 TUW589863 UES589863 UOO589863 UYK589863 VIG589863 VSC589863 WBY589863 WLU589863 WVQ589863 I655399 JE655399 TA655399 ACW655399 AMS655399 AWO655399 BGK655399 BQG655399 CAC655399 CJY655399 CTU655399 DDQ655399 DNM655399 DXI655399 EHE655399 ERA655399 FAW655399 FKS655399 FUO655399 GEK655399 GOG655399 GYC655399 HHY655399 HRU655399 IBQ655399 ILM655399 IVI655399 JFE655399 JPA655399 JYW655399 KIS655399 KSO655399 LCK655399 LMG655399 LWC655399 MFY655399 MPU655399 MZQ655399 NJM655399 NTI655399 ODE655399 ONA655399 OWW655399 PGS655399 PQO655399 QAK655399 QKG655399 QUC655399 RDY655399 RNU655399 RXQ655399 SHM655399 SRI655399 TBE655399 TLA655399 TUW655399 UES655399 UOO655399 UYK655399 VIG655399 VSC655399 WBY655399 WLU655399 WVQ655399 I720935 JE720935 TA720935 ACW720935 AMS720935 AWO720935 BGK720935 BQG720935 CAC720935 CJY720935 CTU720935 DDQ720935 DNM720935 DXI720935 EHE720935 ERA720935 FAW720935 FKS720935 FUO720935 GEK720935 GOG720935 GYC720935 HHY720935 HRU720935 IBQ720935 ILM720935 IVI720935 JFE720935 JPA720935 JYW720935 KIS720935 KSO720935 LCK720935 LMG720935 LWC720935 MFY720935 MPU720935 MZQ720935 NJM720935 NTI720935 ODE720935 ONA720935 OWW720935 PGS720935 PQO720935 QAK720935 QKG720935 QUC720935 RDY720935 RNU720935 RXQ720935 SHM720935 SRI720935 TBE720935 TLA720935 TUW720935 UES720935 UOO720935 UYK720935 VIG720935 VSC720935 WBY720935 WLU720935 WVQ720935 I786471 JE786471 TA786471 ACW786471 AMS786471 AWO786471 BGK786471 BQG786471 CAC786471 CJY786471 CTU786471 DDQ786471 DNM786471 DXI786471 EHE786471 ERA786471 FAW786471 FKS786471 FUO786471 GEK786471 GOG786471 GYC786471 HHY786471 HRU786471 IBQ786471 ILM786471 IVI786471 JFE786471 JPA786471 JYW786471 KIS786471 KSO786471 LCK786471 LMG786471 LWC786471 MFY786471 MPU786471 MZQ786471 NJM786471 NTI786471 ODE786471 ONA786471 OWW786471 PGS786471 PQO786471 QAK786471 QKG786471 QUC786471 RDY786471 RNU786471 RXQ786471 SHM786471 SRI786471 TBE786471 TLA786471 TUW786471 UES786471 UOO786471 UYK786471 VIG786471 VSC786471 WBY786471 WLU786471 WVQ786471 I852007 JE852007 TA852007 ACW852007 AMS852007 AWO852007 BGK852007 BQG852007 CAC852007 CJY852007 CTU852007 DDQ852007 DNM852007 DXI852007 EHE852007 ERA852007 FAW852007 FKS852007 FUO852007 GEK852007 GOG852007 GYC852007 HHY852007 HRU852007 IBQ852007 ILM852007 IVI852007 JFE852007 JPA852007 JYW852007 KIS852007 KSO852007 LCK852007 LMG852007 LWC852007 MFY852007 MPU852007 MZQ852007 NJM852007 NTI852007 ODE852007 ONA852007 OWW852007 PGS852007 PQO852007 QAK852007 QKG852007 QUC852007 RDY852007 RNU852007 RXQ852007 SHM852007 SRI852007 TBE852007 TLA852007 TUW852007 UES852007 UOO852007 UYK852007 VIG852007 VSC852007 WBY852007 WLU852007 WVQ852007 I917543 JE917543 TA917543 ACW917543 AMS917543 AWO917543 BGK917543 BQG917543 CAC917543 CJY917543 CTU917543 DDQ917543 DNM917543 DXI917543 EHE917543 ERA917543 FAW917543 FKS917543 FUO917543 GEK917543 GOG917543 GYC917543 HHY917543 HRU917543 IBQ917543 ILM917543 IVI917543 JFE917543 JPA917543 JYW917543 KIS917543 KSO917543 LCK917543 LMG917543 LWC917543 MFY917543 MPU917543 MZQ917543 NJM917543 NTI917543 ODE917543 ONA917543 OWW917543 PGS917543 PQO917543 QAK917543 QKG917543 QUC917543 RDY917543 RNU917543 RXQ917543 SHM917543 SRI917543 TBE917543 TLA917543 TUW917543 UES917543 UOO917543 UYK917543 VIG917543 VSC917543 WBY917543 WLU917543 WVQ917543 I983079 JE983079 TA983079 ACW983079 AMS983079 AWO983079 BGK983079 BQG983079 CAC983079 CJY983079 CTU983079 DDQ983079 DNM983079 DXI983079 EHE983079 ERA983079 FAW983079 FKS983079 FUO983079 GEK983079 GOG983079 GYC983079 HHY983079 HRU983079 IBQ983079 ILM983079 IVI983079 JFE983079 JPA983079 JYW983079 KIS983079 KSO983079 LCK983079 LMG983079 LWC983079 MFY983079 MPU983079 MZQ983079 NJM983079 NTI983079 ODE983079 ONA983079 OWW983079 PGS983079 PQO983079 QAK983079 QKG983079 QUC983079 RDY983079 RNU983079 RXQ983079 SHM983079 SRI983079 TBE983079 TLA983079 TUW983079 UES983079 UOO983079 UYK983079 VIG983079 VSC983079 WBY983079 WLU983079 WVQ983079 I27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I65563 JE65563 TA65563 ACW65563 AMS65563 AWO65563 BGK65563 BQG65563 CAC65563 CJY65563 CTU65563 DDQ65563 DNM65563 DXI65563 EHE65563 ERA65563 FAW65563 FKS65563 FUO65563 GEK65563 GOG65563 GYC65563 HHY65563 HRU65563 IBQ65563 ILM65563 IVI65563 JFE65563 JPA65563 JYW65563 KIS65563 KSO65563 LCK65563 LMG65563 LWC65563 MFY65563 MPU65563 MZQ65563 NJM65563 NTI65563 ODE65563 ONA65563 OWW65563 PGS65563 PQO65563 QAK65563 QKG65563 QUC65563 RDY65563 RNU65563 RXQ65563 SHM65563 SRI65563 TBE65563 TLA65563 TUW65563 UES65563 UOO65563 UYK65563 VIG65563 VSC65563 WBY65563 WLU65563 WVQ65563 I131099 JE131099 TA131099 ACW131099 AMS131099 AWO131099 BGK131099 BQG131099 CAC131099 CJY131099 CTU131099 DDQ131099 DNM131099 DXI131099 EHE131099 ERA131099 FAW131099 FKS131099 FUO131099 GEK131099 GOG131099 GYC131099 HHY131099 HRU131099 IBQ131099 ILM131099 IVI131099 JFE131099 JPA131099 JYW131099 KIS131099 KSO131099 LCK131099 LMG131099 LWC131099 MFY131099 MPU131099 MZQ131099 NJM131099 NTI131099 ODE131099 ONA131099 OWW131099 PGS131099 PQO131099 QAK131099 QKG131099 QUC131099 RDY131099 RNU131099 RXQ131099 SHM131099 SRI131099 TBE131099 TLA131099 TUW131099 UES131099 UOO131099 UYK131099 VIG131099 VSC131099 WBY131099 WLU131099 WVQ131099 I196635 JE196635 TA196635 ACW196635 AMS196635 AWO196635 BGK196635 BQG196635 CAC196635 CJY196635 CTU196635 DDQ196635 DNM196635 DXI196635 EHE196635 ERA196635 FAW196635 FKS196635 FUO196635 GEK196635 GOG196635 GYC196635 HHY196635 HRU196635 IBQ196635 ILM196635 IVI196635 JFE196635 JPA196635 JYW196635 KIS196635 KSO196635 LCK196635 LMG196635 LWC196635 MFY196635 MPU196635 MZQ196635 NJM196635 NTI196635 ODE196635 ONA196635 OWW196635 PGS196635 PQO196635 QAK196635 QKG196635 QUC196635 RDY196635 RNU196635 RXQ196635 SHM196635 SRI196635 TBE196635 TLA196635 TUW196635 UES196635 UOO196635 UYK196635 VIG196635 VSC196635 WBY196635 WLU196635 WVQ196635 I262171 JE262171 TA262171 ACW262171 AMS262171 AWO262171 BGK262171 BQG262171 CAC262171 CJY262171 CTU262171 DDQ262171 DNM262171 DXI262171 EHE262171 ERA262171 FAW262171 FKS262171 FUO262171 GEK262171 GOG262171 GYC262171 HHY262171 HRU262171 IBQ262171 ILM262171 IVI262171 JFE262171 JPA262171 JYW262171 KIS262171 KSO262171 LCK262171 LMG262171 LWC262171 MFY262171 MPU262171 MZQ262171 NJM262171 NTI262171 ODE262171 ONA262171 OWW262171 PGS262171 PQO262171 QAK262171 QKG262171 QUC262171 RDY262171 RNU262171 RXQ262171 SHM262171 SRI262171 TBE262171 TLA262171 TUW262171 UES262171 UOO262171 UYK262171 VIG262171 VSC262171 WBY262171 WLU262171 WVQ262171 I327707 JE327707 TA327707 ACW327707 AMS327707 AWO327707 BGK327707 BQG327707 CAC327707 CJY327707 CTU327707 DDQ327707 DNM327707 DXI327707 EHE327707 ERA327707 FAW327707 FKS327707 FUO327707 GEK327707 GOG327707 GYC327707 HHY327707 HRU327707 IBQ327707 ILM327707 IVI327707 JFE327707 JPA327707 JYW327707 KIS327707 KSO327707 LCK327707 LMG327707 LWC327707 MFY327707 MPU327707 MZQ327707 NJM327707 NTI327707 ODE327707 ONA327707 OWW327707 PGS327707 PQO327707 QAK327707 QKG327707 QUC327707 RDY327707 RNU327707 RXQ327707 SHM327707 SRI327707 TBE327707 TLA327707 TUW327707 UES327707 UOO327707 UYK327707 VIG327707 VSC327707 WBY327707 WLU327707 WVQ327707 I393243 JE393243 TA393243 ACW393243 AMS393243 AWO393243 BGK393243 BQG393243 CAC393243 CJY393243 CTU393243 DDQ393243 DNM393243 DXI393243 EHE393243 ERA393243 FAW393243 FKS393243 FUO393243 GEK393243 GOG393243 GYC393243 HHY393243 HRU393243 IBQ393243 ILM393243 IVI393243 JFE393243 JPA393243 JYW393243 KIS393243 KSO393243 LCK393243 LMG393243 LWC393243 MFY393243 MPU393243 MZQ393243 NJM393243 NTI393243 ODE393243 ONA393243 OWW393243 PGS393243 PQO393243 QAK393243 QKG393243 QUC393243 RDY393243 RNU393243 RXQ393243 SHM393243 SRI393243 TBE393243 TLA393243 TUW393243 UES393243 UOO393243 UYK393243 VIG393243 VSC393243 WBY393243 WLU393243 WVQ393243 I458779 JE458779 TA458779 ACW458779 AMS458779 AWO458779 BGK458779 BQG458779 CAC458779 CJY458779 CTU458779 DDQ458779 DNM458779 DXI458779 EHE458779 ERA458779 FAW458779 FKS458779 FUO458779 GEK458779 GOG458779 GYC458779 HHY458779 HRU458779 IBQ458779 ILM458779 IVI458779 JFE458779 JPA458779 JYW458779 KIS458779 KSO458779 LCK458779 LMG458779 LWC458779 MFY458779 MPU458779 MZQ458779 NJM458779 NTI458779 ODE458779 ONA458779 OWW458779 PGS458779 PQO458779 QAK458779 QKG458779 QUC458779 RDY458779 RNU458779 RXQ458779 SHM458779 SRI458779 TBE458779 TLA458779 TUW458779 UES458779 UOO458779 UYK458779 VIG458779 VSC458779 WBY458779 WLU458779 WVQ458779 I524315 JE524315 TA524315 ACW524315 AMS524315 AWO524315 BGK524315 BQG524315 CAC524315 CJY524315 CTU524315 DDQ524315 DNM524315 DXI524315 EHE524315 ERA524315 FAW524315 FKS524315 FUO524315 GEK524315 GOG524315 GYC524315 HHY524315 HRU524315 IBQ524315 ILM524315 IVI524315 JFE524315 JPA524315 JYW524315 KIS524315 KSO524315 LCK524315 LMG524315 LWC524315 MFY524315 MPU524315 MZQ524315 NJM524315 NTI524315 ODE524315 ONA524315 OWW524315 PGS524315 PQO524315 QAK524315 QKG524315 QUC524315 RDY524315 RNU524315 RXQ524315 SHM524315 SRI524315 TBE524315 TLA524315 TUW524315 UES524315 UOO524315 UYK524315 VIG524315 VSC524315 WBY524315 WLU524315 WVQ524315 I589851 JE589851 TA589851 ACW589851 AMS589851 AWO589851 BGK589851 BQG589851 CAC589851 CJY589851 CTU589851 DDQ589851 DNM589851 DXI589851 EHE589851 ERA589851 FAW589851 FKS589851 FUO589851 GEK589851 GOG589851 GYC589851 HHY589851 HRU589851 IBQ589851 ILM589851 IVI589851 JFE589851 JPA589851 JYW589851 KIS589851 KSO589851 LCK589851 LMG589851 LWC589851 MFY589851 MPU589851 MZQ589851 NJM589851 NTI589851 ODE589851 ONA589851 OWW589851 PGS589851 PQO589851 QAK589851 QKG589851 QUC589851 RDY589851 RNU589851 RXQ589851 SHM589851 SRI589851 TBE589851 TLA589851 TUW589851 UES589851 UOO589851 UYK589851 VIG589851 VSC589851 WBY589851 WLU589851 WVQ589851 I655387 JE655387 TA655387 ACW655387 AMS655387 AWO655387 BGK655387 BQG655387 CAC655387 CJY655387 CTU655387 DDQ655387 DNM655387 DXI655387 EHE655387 ERA655387 FAW655387 FKS655387 FUO655387 GEK655387 GOG655387 GYC655387 HHY655387 HRU655387 IBQ655387 ILM655387 IVI655387 JFE655387 JPA655387 JYW655387 KIS655387 KSO655387 LCK655387 LMG655387 LWC655387 MFY655387 MPU655387 MZQ655387 NJM655387 NTI655387 ODE655387 ONA655387 OWW655387 PGS655387 PQO655387 QAK655387 QKG655387 QUC655387 RDY655387 RNU655387 RXQ655387 SHM655387 SRI655387 TBE655387 TLA655387 TUW655387 UES655387 UOO655387 UYK655387 VIG655387 VSC655387 WBY655387 WLU655387 WVQ655387 I720923 JE720923 TA720923 ACW720923 AMS720923 AWO720923 BGK720923 BQG720923 CAC720923 CJY720923 CTU720923 DDQ720923 DNM720923 DXI720923 EHE720923 ERA720923 FAW720923 FKS720923 FUO720923 GEK720923 GOG720923 GYC720923 HHY720923 HRU720923 IBQ720923 ILM720923 IVI720923 JFE720923 JPA720923 JYW720923 KIS720923 KSO720923 LCK720923 LMG720923 LWC720923 MFY720923 MPU720923 MZQ720923 NJM720923 NTI720923 ODE720923 ONA720923 OWW720923 PGS720923 PQO720923 QAK720923 QKG720923 QUC720923 RDY720923 RNU720923 RXQ720923 SHM720923 SRI720923 TBE720923 TLA720923 TUW720923 UES720923 UOO720923 UYK720923 VIG720923 VSC720923 WBY720923 WLU720923 WVQ720923 I786459 JE786459 TA786459 ACW786459 AMS786459 AWO786459 BGK786459 BQG786459 CAC786459 CJY786459 CTU786459 DDQ786459 DNM786459 DXI786459 EHE786459 ERA786459 FAW786459 FKS786459 FUO786459 GEK786459 GOG786459 GYC786459 HHY786459 HRU786459 IBQ786459 ILM786459 IVI786459 JFE786459 JPA786459 JYW786459 KIS786459 KSO786459 LCK786459 LMG786459 LWC786459 MFY786459 MPU786459 MZQ786459 NJM786459 NTI786459 ODE786459 ONA786459 OWW786459 PGS786459 PQO786459 QAK786459 QKG786459 QUC786459 RDY786459 RNU786459 RXQ786459 SHM786459 SRI786459 TBE786459 TLA786459 TUW786459 UES786459 UOO786459 UYK786459 VIG786459 VSC786459 WBY786459 WLU786459 WVQ786459 I851995 JE851995 TA851995 ACW851995 AMS851995 AWO851995 BGK851995 BQG851995 CAC851995 CJY851995 CTU851995 DDQ851995 DNM851995 DXI851995 EHE851995 ERA851995 FAW851995 FKS851995 FUO851995 GEK851995 GOG851995 GYC851995 HHY851995 HRU851995 IBQ851995 ILM851995 IVI851995 JFE851995 JPA851995 JYW851995 KIS851995 KSO851995 LCK851995 LMG851995 LWC851995 MFY851995 MPU851995 MZQ851995 NJM851995 NTI851995 ODE851995 ONA851995 OWW851995 PGS851995 PQO851995 QAK851995 QKG851995 QUC851995 RDY851995 RNU851995 RXQ851995 SHM851995 SRI851995 TBE851995 TLA851995 TUW851995 UES851995 UOO851995 UYK851995 VIG851995 VSC851995 WBY851995 WLU851995 WVQ851995 I917531 JE917531 TA917531 ACW917531 AMS917531 AWO917531 BGK917531 BQG917531 CAC917531 CJY917531 CTU917531 DDQ917531 DNM917531 DXI917531 EHE917531 ERA917531 FAW917531 FKS917531 FUO917531 GEK917531 GOG917531 GYC917531 HHY917531 HRU917531 IBQ917531 ILM917531 IVI917531 JFE917531 JPA917531 JYW917531 KIS917531 KSO917531 LCK917531 LMG917531 LWC917531 MFY917531 MPU917531 MZQ917531 NJM917531 NTI917531 ODE917531 ONA917531 OWW917531 PGS917531 PQO917531 QAK917531 QKG917531 QUC917531 RDY917531 RNU917531 RXQ917531 SHM917531 SRI917531 TBE917531 TLA917531 TUW917531 UES917531 UOO917531 UYK917531 VIG917531 VSC917531 WBY917531 WLU917531 WVQ917531 I983067 JE983067 TA983067 ACW983067 AMS983067 AWO983067 BGK983067 BQG983067 CAC983067 CJY983067 CTU983067 DDQ983067 DNM983067 DXI983067 EHE983067 ERA983067 FAW983067 FKS983067 FUO983067 GEK983067 GOG983067 GYC983067 HHY983067 HRU983067 IBQ983067 ILM983067 IVI983067 JFE983067 JPA983067 JYW983067 KIS983067 KSO983067 LCK983067 LMG983067 LWC983067 MFY983067 MPU983067 MZQ983067 NJM983067 NTI983067 ODE983067 ONA983067 OWW983067 PGS983067 PQO983067 QAK983067 QKG983067 QUC983067 RDY983067 RNU983067 RXQ983067 SHM983067 SRI983067 TBE983067 TLA983067 TUW983067 UES983067 UOO983067 UYK983067 VIG983067 VSC983067 WBY983067 WLU983067 WVQ983067 I35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I65571 JE65571 TA65571 ACW65571 AMS65571 AWO65571 BGK65571 BQG65571 CAC65571 CJY65571 CTU65571 DDQ65571 DNM65571 DXI65571 EHE65571 ERA65571 FAW65571 FKS65571 FUO65571 GEK65571 GOG65571 GYC65571 HHY65571 HRU65571 IBQ65571 ILM65571 IVI65571 JFE65571 JPA65571 JYW65571 KIS65571 KSO65571 LCK65571 LMG65571 LWC65571 MFY65571 MPU65571 MZQ65571 NJM65571 NTI65571 ODE65571 ONA65571 OWW65571 PGS65571 PQO65571 QAK65571 QKG65571 QUC65571 RDY65571 RNU65571 RXQ65571 SHM65571 SRI65571 TBE65571 TLA65571 TUW65571 UES65571 UOO65571 UYK65571 VIG65571 VSC65571 WBY65571 WLU65571 WVQ65571 I131107 JE131107 TA131107 ACW131107 AMS131107 AWO131107 BGK131107 BQG131107 CAC131107 CJY131107 CTU131107 DDQ131107 DNM131107 DXI131107 EHE131107 ERA131107 FAW131107 FKS131107 FUO131107 GEK131107 GOG131107 GYC131107 HHY131107 HRU131107 IBQ131107 ILM131107 IVI131107 JFE131107 JPA131107 JYW131107 KIS131107 KSO131107 LCK131107 LMG131107 LWC131107 MFY131107 MPU131107 MZQ131107 NJM131107 NTI131107 ODE131107 ONA131107 OWW131107 PGS131107 PQO131107 QAK131107 QKG131107 QUC131107 RDY131107 RNU131107 RXQ131107 SHM131107 SRI131107 TBE131107 TLA131107 TUW131107 UES131107 UOO131107 UYK131107 VIG131107 VSC131107 WBY131107 WLU131107 WVQ131107 I196643 JE196643 TA196643 ACW196643 AMS196643 AWO196643 BGK196643 BQG196643 CAC196643 CJY196643 CTU196643 DDQ196643 DNM196643 DXI196643 EHE196643 ERA196643 FAW196643 FKS196643 FUO196643 GEK196643 GOG196643 GYC196643 HHY196643 HRU196643 IBQ196643 ILM196643 IVI196643 JFE196643 JPA196643 JYW196643 KIS196643 KSO196643 LCK196643 LMG196643 LWC196643 MFY196643 MPU196643 MZQ196643 NJM196643 NTI196643 ODE196643 ONA196643 OWW196643 PGS196643 PQO196643 QAK196643 QKG196643 QUC196643 RDY196643 RNU196643 RXQ196643 SHM196643 SRI196643 TBE196643 TLA196643 TUW196643 UES196643 UOO196643 UYK196643 VIG196643 VSC196643 WBY196643 WLU196643 WVQ196643 I262179 JE262179 TA262179 ACW262179 AMS262179 AWO262179 BGK262179 BQG262179 CAC262179 CJY262179 CTU262179 DDQ262179 DNM262179 DXI262179 EHE262179 ERA262179 FAW262179 FKS262179 FUO262179 GEK262179 GOG262179 GYC262179 HHY262179 HRU262179 IBQ262179 ILM262179 IVI262179 JFE262179 JPA262179 JYW262179 KIS262179 KSO262179 LCK262179 LMG262179 LWC262179 MFY262179 MPU262179 MZQ262179 NJM262179 NTI262179 ODE262179 ONA262179 OWW262179 PGS262179 PQO262179 QAK262179 QKG262179 QUC262179 RDY262179 RNU262179 RXQ262179 SHM262179 SRI262179 TBE262179 TLA262179 TUW262179 UES262179 UOO262179 UYK262179 VIG262179 VSC262179 WBY262179 WLU262179 WVQ262179 I327715 JE327715 TA327715 ACW327715 AMS327715 AWO327715 BGK327715 BQG327715 CAC327715 CJY327715 CTU327715 DDQ327715 DNM327715 DXI327715 EHE327715 ERA327715 FAW327715 FKS327715 FUO327715 GEK327715 GOG327715 GYC327715 HHY327715 HRU327715 IBQ327715 ILM327715 IVI327715 JFE327715 JPA327715 JYW327715 KIS327715 KSO327715 LCK327715 LMG327715 LWC327715 MFY327715 MPU327715 MZQ327715 NJM327715 NTI327715 ODE327715 ONA327715 OWW327715 PGS327715 PQO327715 QAK327715 QKG327715 QUC327715 RDY327715 RNU327715 RXQ327715 SHM327715 SRI327715 TBE327715 TLA327715 TUW327715 UES327715 UOO327715 UYK327715 VIG327715 VSC327715 WBY327715 WLU327715 WVQ327715 I393251 JE393251 TA393251 ACW393251 AMS393251 AWO393251 BGK393251 BQG393251 CAC393251 CJY393251 CTU393251 DDQ393251 DNM393251 DXI393251 EHE393251 ERA393251 FAW393251 FKS393251 FUO393251 GEK393251 GOG393251 GYC393251 HHY393251 HRU393251 IBQ393251 ILM393251 IVI393251 JFE393251 JPA393251 JYW393251 KIS393251 KSO393251 LCK393251 LMG393251 LWC393251 MFY393251 MPU393251 MZQ393251 NJM393251 NTI393251 ODE393251 ONA393251 OWW393251 PGS393251 PQO393251 QAK393251 QKG393251 QUC393251 RDY393251 RNU393251 RXQ393251 SHM393251 SRI393251 TBE393251 TLA393251 TUW393251 UES393251 UOO393251 UYK393251 VIG393251 VSC393251 WBY393251 WLU393251 WVQ393251 I458787 JE458787 TA458787 ACW458787 AMS458787 AWO458787 BGK458787 BQG458787 CAC458787 CJY458787 CTU458787 DDQ458787 DNM458787 DXI458787 EHE458787 ERA458787 FAW458787 FKS458787 FUO458787 GEK458787 GOG458787 GYC458787 HHY458787 HRU458787 IBQ458787 ILM458787 IVI458787 JFE458787 JPA458787 JYW458787 KIS458787 KSO458787 LCK458787 LMG458787 LWC458787 MFY458787 MPU458787 MZQ458787 NJM458787 NTI458787 ODE458787 ONA458787 OWW458787 PGS458787 PQO458787 QAK458787 QKG458787 QUC458787 RDY458787 RNU458787 RXQ458787 SHM458787 SRI458787 TBE458787 TLA458787 TUW458787 UES458787 UOO458787 UYK458787 VIG458787 VSC458787 WBY458787 WLU458787 WVQ458787 I524323 JE524323 TA524323 ACW524323 AMS524323 AWO524323 BGK524323 BQG524323 CAC524323 CJY524323 CTU524323 DDQ524323 DNM524323 DXI524323 EHE524323 ERA524323 FAW524323 FKS524323 FUO524323 GEK524323 GOG524323 GYC524323 HHY524323 HRU524323 IBQ524323 ILM524323 IVI524323 JFE524323 JPA524323 JYW524323 KIS524323 KSO524323 LCK524323 LMG524323 LWC524323 MFY524323 MPU524323 MZQ524323 NJM524323 NTI524323 ODE524323 ONA524323 OWW524323 PGS524323 PQO524323 QAK524323 QKG524323 QUC524323 RDY524323 RNU524323 RXQ524323 SHM524323 SRI524323 TBE524323 TLA524323 TUW524323 UES524323 UOO524323 UYK524323 VIG524323 VSC524323 WBY524323 WLU524323 WVQ524323 I589859 JE589859 TA589859 ACW589859 AMS589859 AWO589859 BGK589859 BQG589859 CAC589859 CJY589859 CTU589859 DDQ589859 DNM589859 DXI589859 EHE589859 ERA589859 FAW589859 FKS589859 FUO589859 GEK589859 GOG589859 GYC589859 HHY589859 HRU589859 IBQ589859 ILM589859 IVI589859 JFE589859 JPA589859 JYW589859 KIS589859 KSO589859 LCK589859 LMG589859 LWC589859 MFY589859 MPU589859 MZQ589859 NJM589859 NTI589859 ODE589859 ONA589859 OWW589859 PGS589859 PQO589859 QAK589859 QKG589859 QUC589859 RDY589859 RNU589859 RXQ589859 SHM589859 SRI589859 TBE589859 TLA589859 TUW589859 UES589859 UOO589859 UYK589859 VIG589859 VSC589859 WBY589859 WLU589859 WVQ589859 I655395 JE655395 TA655395 ACW655395 AMS655395 AWO655395 BGK655395 BQG655395 CAC655395 CJY655395 CTU655395 DDQ655395 DNM655395 DXI655395 EHE655395 ERA655395 FAW655395 FKS655395 FUO655395 GEK655395 GOG655395 GYC655395 HHY655395 HRU655395 IBQ655395 ILM655395 IVI655395 JFE655395 JPA655395 JYW655395 KIS655395 KSO655395 LCK655395 LMG655395 LWC655395 MFY655395 MPU655395 MZQ655395 NJM655395 NTI655395 ODE655395 ONA655395 OWW655395 PGS655395 PQO655395 QAK655395 QKG655395 QUC655395 RDY655395 RNU655395 RXQ655395 SHM655395 SRI655395 TBE655395 TLA655395 TUW655395 UES655395 UOO655395 UYK655395 VIG655395 VSC655395 WBY655395 WLU655395 WVQ655395 I720931 JE720931 TA720931 ACW720931 AMS720931 AWO720931 BGK720931 BQG720931 CAC720931 CJY720931 CTU720931 DDQ720931 DNM720931 DXI720931 EHE720931 ERA720931 FAW720931 FKS720931 FUO720931 GEK720931 GOG720931 GYC720931 HHY720931 HRU720931 IBQ720931 ILM720931 IVI720931 JFE720931 JPA720931 JYW720931 KIS720931 KSO720931 LCK720931 LMG720931 LWC720931 MFY720931 MPU720931 MZQ720931 NJM720931 NTI720931 ODE720931 ONA720931 OWW720931 PGS720931 PQO720931 QAK720931 QKG720931 QUC720931 RDY720931 RNU720931 RXQ720931 SHM720931 SRI720931 TBE720931 TLA720931 TUW720931 UES720931 UOO720931 UYK720931 VIG720931 VSC720931 WBY720931 WLU720931 WVQ720931 I786467 JE786467 TA786467 ACW786467 AMS786467 AWO786467 BGK786467 BQG786467 CAC786467 CJY786467 CTU786467 DDQ786467 DNM786467 DXI786467 EHE786467 ERA786467 FAW786467 FKS786467 FUO786467 GEK786467 GOG786467 GYC786467 HHY786467 HRU786467 IBQ786467 ILM786467 IVI786467 JFE786467 JPA786467 JYW786467 KIS786467 KSO786467 LCK786467 LMG786467 LWC786467 MFY786467 MPU786467 MZQ786467 NJM786467 NTI786467 ODE786467 ONA786467 OWW786467 PGS786467 PQO786467 QAK786467 QKG786467 QUC786467 RDY786467 RNU786467 RXQ786467 SHM786467 SRI786467 TBE786467 TLA786467 TUW786467 UES786467 UOO786467 UYK786467 VIG786467 VSC786467 WBY786467 WLU786467 WVQ786467 I852003 JE852003 TA852003 ACW852003 AMS852003 AWO852003 BGK852003 BQG852003 CAC852003 CJY852003 CTU852003 DDQ852003 DNM852003 DXI852003 EHE852003 ERA852003 FAW852003 FKS852003 FUO852003 GEK852003 GOG852003 GYC852003 HHY852003 HRU852003 IBQ852003 ILM852003 IVI852003 JFE852003 JPA852003 JYW852003 KIS852003 KSO852003 LCK852003 LMG852003 LWC852003 MFY852003 MPU852003 MZQ852003 NJM852003 NTI852003 ODE852003 ONA852003 OWW852003 PGS852003 PQO852003 QAK852003 QKG852003 QUC852003 RDY852003 RNU852003 RXQ852003 SHM852003 SRI852003 TBE852003 TLA852003 TUW852003 UES852003 UOO852003 UYK852003 VIG852003 VSC852003 WBY852003 WLU852003 WVQ852003 I917539 JE917539 TA917539 ACW917539 AMS917539 AWO917539 BGK917539 BQG917539 CAC917539 CJY917539 CTU917539 DDQ917539 DNM917539 DXI917539 EHE917539 ERA917539 FAW917539 FKS917539 FUO917539 GEK917539 GOG917539 GYC917539 HHY917539 HRU917539 IBQ917539 ILM917539 IVI917539 JFE917539 JPA917539 JYW917539 KIS917539 KSO917539 LCK917539 LMG917539 LWC917539 MFY917539 MPU917539 MZQ917539 NJM917539 NTI917539 ODE917539 ONA917539 OWW917539 PGS917539 PQO917539 QAK917539 QKG917539 QUC917539 RDY917539 RNU917539 RXQ917539 SHM917539 SRI917539 TBE917539 TLA917539 TUW917539 UES917539 UOO917539 UYK917539 VIG917539 VSC917539 WBY917539 WLU917539 WVQ917539 I983075 JE983075 TA983075 ACW983075 AMS983075 AWO983075 BGK983075 BQG983075 CAC983075 CJY983075 CTU983075 DDQ983075 DNM983075 DXI983075 EHE983075 ERA983075 FAW983075 FKS983075 FUO983075 GEK983075 GOG983075 GYC983075 HHY983075 HRU983075 IBQ983075 ILM983075 IVI983075 JFE983075 JPA983075 JYW983075 KIS983075 KSO983075 LCK983075 LMG983075 LWC983075 MFY983075 MPU983075 MZQ983075 NJM983075 NTI983075 ODE983075 ONA983075 OWW983075 PGS983075 PQO983075 QAK983075 QKG983075 QUC983075 RDY983075 RNU983075 RXQ983075 SHM983075 SRI983075 TBE983075 TLA983075 TUW983075 UES983075 UOO983075 UYK983075 VIG983075 VSC983075 WBY983075 WLU983075 WVQ983075 I43 JE43 TA43 ACW43 AMS43 AWO43 BGK43 BQG43 CAC43 CJY43 CTU43 DDQ43 DNM43 DXI43 EHE43 ERA43 FAW43 FKS43 FUO43 GEK43 GOG43 GYC43 HHY43 HRU43 IBQ43 ILM43 IVI43 JFE43 JPA43 JYW43 KIS43 KSO43 LCK43 LMG43 LWC43 MFY43 MPU43 MZQ43 NJM43 NTI43 ODE43 ONA43 OWW43 PGS43 PQO43 QAK43 QKG43 QUC43 RDY43 RNU43 RXQ43 SHM43 SRI43 TBE43 TLA43 TUW43 UES43 UOO43 UYK43 VIG43 VSC43 WBY43 WLU43 WVQ43 I65579 JE65579 TA65579 ACW65579 AMS65579 AWO65579 BGK65579 BQG65579 CAC65579 CJY65579 CTU65579 DDQ65579 DNM65579 DXI65579 EHE65579 ERA65579 FAW65579 FKS65579 FUO65579 GEK65579 GOG65579 GYC65579 HHY65579 HRU65579 IBQ65579 ILM65579 IVI65579 JFE65579 JPA65579 JYW65579 KIS65579 KSO65579 LCK65579 LMG65579 LWC65579 MFY65579 MPU65579 MZQ65579 NJM65579 NTI65579 ODE65579 ONA65579 OWW65579 PGS65579 PQO65579 QAK65579 QKG65579 QUC65579 RDY65579 RNU65579 RXQ65579 SHM65579 SRI65579 TBE65579 TLA65579 TUW65579 UES65579 UOO65579 UYK65579 VIG65579 VSC65579 WBY65579 WLU65579 WVQ65579 I131115 JE131115 TA131115 ACW131115 AMS131115 AWO131115 BGK131115 BQG131115 CAC131115 CJY131115 CTU131115 DDQ131115 DNM131115 DXI131115 EHE131115 ERA131115 FAW131115 FKS131115 FUO131115 GEK131115 GOG131115 GYC131115 HHY131115 HRU131115 IBQ131115 ILM131115 IVI131115 JFE131115 JPA131115 JYW131115 KIS131115 KSO131115 LCK131115 LMG131115 LWC131115 MFY131115 MPU131115 MZQ131115 NJM131115 NTI131115 ODE131115 ONA131115 OWW131115 PGS131115 PQO131115 QAK131115 QKG131115 QUC131115 RDY131115 RNU131115 RXQ131115 SHM131115 SRI131115 TBE131115 TLA131115 TUW131115 UES131115 UOO131115 UYK131115 VIG131115 VSC131115 WBY131115 WLU131115 WVQ131115 I196651 JE196651 TA196651 ACW196651 AMS196651 AWO196651 BGK196651 BQG196651 CAC196651 CJY196651 CTU196651 DDQ196651 DNM196651 DXI196651 EHE196651 ERA196651 FAW196651 FKS196651 FUO196651 GEK196651 GOG196651 GYC196651 HHY196651 HRU196651 IBQ196651 ILM196651 IVI196651 JFE196651 JPA196651 JYW196651 KIS196651 KSO196651 LCK196651 LMG196651 LWC196651 MFY196651 MPU196651 MZQ196651 NJM196651 NTI196651 ODE196651 ONA196651 OWW196651 PGS196651 PQO196651 QAK196651 QKG196651 QUC196651 RDY196651 RNU196651 RXQ196651 SHM196651 SRI196651 TBE196651 TLA196651 TUW196651 UES196651 UOO196651 UYK196651 VIG196651 VSC196651 WBY196651 WLU196651 WVQ196651 I262187 JE262187 TA262187 ACW262187 AMS262187 AWO262187 BGK262187 BQG262187 CAC262187 CJY262187 CTU262187 DDQ262187 DNM262187 DXI262187 EHE262187 ERA262187 FAW262187 FKS262187 FUO262187 GEK262187 GOG262187 GYC262187 HHY262187 HRU262187 IBQ262187 ILM262187 IVI262187 JFE262187 JPA262187 JYW262187 KIS262187 KSO262187 LCK262187 LMG262187 LWC262187 MFY262187 MPU262187 MZQ262187 NJM262187 NTI262187 ODE262187 ONA262187 OWW262187 PGS262187 PQO262187 QAK262187 QKG262187 QUC262187 RDY262187 RNU262187 RXQ262187 SHM262187 SRI262187 TBE262187 TLA262187 TUW262187 UES262187 UOO262187 UYK262187 VIG262187 VSC262187 WBY262187 WLU262187 WVQ262187 I327723 JE327723 TA327723 ACW327723 AMS327723 AWO327723 BGK327723 BQG327723 CAC327723 CJY327723 CTU327723 DDQ327723 DNM327723 DXI327723 EHE327723 ERA327723 FAW327723 FKS327723 FUO327723 GEK327723 GOG327723 GYC327723 HHY327723 HRU327723 IBQ327723 ILM327723 IVI327723 JFE327723 JPA327723 JYW327723 KIS327723 KSO327723 LCK327723 LMG327723 LWC327723 MFY327723 MPU327723 MZQ327723 NJM327723 NTI327723 ODE327723 ONA327723 OWW327723 PGS327723 PQO327723 QAK327723 QKG327723 QUC327723 RDY327723 RNU327723 RXQ327723 SHM327723 SRI327723 TBE327723 TLA327723 TUW327723 UES327723 UOO327723 UYK327723 VIG327723 VSC327723 WBY327723 WLU327723 WVQ327723 I393259 JE393259 TA393259 ACW393259 AMS393259 AWO393259 BGK393259 BQG393259 CAC393259 CJY393259 CTU393259 DDQ393259 DNM393259 DXI393259 EHE393259 ERA393259 FAW393259 FKS393259 FUO393259 GEK393259 GOG393259 GYC393259 HHY393259 HRU393259 IBQ393259 ILM393259 IVI393259 JFE393259 JPA393259 JYW393259 KIS393259 KSO393259 LCK393259 LMG393259 LWC393259 MFY393259 MPU393259 MZQ393259 NJM393259 NTI393259 ODE393259 ONA393259 OWW393259 PGS393259 PQO393259 QAK393259 QKG393259 QUC393259 RDY393259 RNU393259 RXQ393259 SHM393259 SRI393259 TBE393259 TLA393259 TUW393259 UES393259 UOO393259 UYK393259 VIG393259 VSC393259 WBY393259 WLU393259 WVQ393259 I458795 JE458795 TA458795 ACW458795 AMS458795 AWO458795 BGK458795 BQG458795 CAC458795 CJY458795 CTU458795 DDQ458795 DNM458795 DXI458795 EHE458795 ERA458795 FAW458795 FKS458795 FUO458795 GEK458795 GOG458795 GYC458795 HHY458795 HRU458795 IBQ458795 ILM458795 IVI458795 JFE458795 JPA458795 JYW458795 KIS458795 KSO458795 LCK458795 LMG458795 LWC458795 MFY458795 MPU458795 MZQ458795 NJM458795 NTI458795 ODE458795 ONA458795 OWW458795 PGS458795 PQO458795 QAK458795 QKG458795 QUC458795 RDY458795 RNU458795 RXQ458795 SHM458795 SRI458795 TBE458795 TLA458795 TUW458795 UES458795 UOO458795 UYK458795 VIG458795 VSC458795 WBY458795 WLU458795 WVQ458795 I524331 JE524331 TA524331 ACW524331 AMS524331 AWO524331 BGK524331 BQG524331 CAC524331 CJY524331 CTU524331 DDQ524331 DNM524331 DXI524331 EHE524331 ERA524331 FAW524331 FKS524331 FUO524331 GEK524331 GOG524331 GYC524331 HHY524331 HRU524331 IBQ524331 ILM524331 IVI524331 JFE524331 JPA524331 JYW524331 KIS524331 KSO524331 LCK524331 LMG524331 LWC524331 MFY524331 MPU524331 MZQ524331 NJM524331 NTI524331 ODE524331 ONA524331 OWW524331 PGS524331 PQO524331 QAK524331 QKG524331 QUC524331 RDY524331 RNU524331 RXQ524331 SHM524331 SRI524331 TBE524331 TLA524331 TUW524331 UES524331 UOO524331 UYK524331 VIG524331 VSC524331 WBY524331 WLU524331 WVQ524331 I589867 JE589867 TA589867 ACW589867 AMS589867 AWO589867 BGK589867 BQG589867 CAC589867 CJY589867 CTU589867 DDQ589867 DNM589867 DXI589867 EHE589867 ERA589867 FAW589867 FKS589867 FUO589867 GEK589867 GOG589867 GYC589867 HHY589867 HRU589867 IBQ589867 ILM589867 IVI589867 JFE589867 JPA589867 JYW589867 KIS589867 KSO589867 LCK589867 LMG589867 LWC589867 MFY589867 MPU589867 MZQ589867 NJM589867 NTI589867 ODE589867 ONA589867 OWW589867 PGS589867 PQO589867 QAK589867 QKG589867 QUC589867 RDY589867 RNU589867 RXQ589867 SHM589867 SRI589867 TBE589867 TLA589867 TUW589867 UES589867 UOO589867 UYK589867 VIG589867 VSC589867 WBY589867 WLU589867 WVQ589867 I655403 JE655403 TA655403 ACW655403 AMS655403 AWO655403 BGK655403 BQG655403 CAC655403 CJY655403 CTU655403 DDQ655403 DNM655403 DXI655403 EHE655403 ERA655403 FAW655403 FKS655403 FUO655403 GEK655403 GOG655403 GYC655403 HHY655403 HRU655403 IBQ655403 ILM655403 IVI655403 JFE655403 JPA655403 JYW655403 KIS655403 KSO655403 LCK655403 LMG655403 LWC655403 MFY655403 MPU655403 MZQ655403 NJM655403 NTI655403 ODE655403 ONA655403 OWW655403 PGS655403 PQO655403 QAK655403 QKG655403 QUC655403 RDY655403 RNU655403 RXQ655403 SHM655403 SRI655403 TBE655403 TLA655403 TUW655403 UES655403 UOO655403 UYK655403 VIG655403 VSC655403 WBY655403 WLU655403 WVQ655403 I720939 JE720939 TA720939 ACW720939 AMS720939 AWO720939 BGK720939 BQG720939 CAC720939 CJY720939 CTU720939 DDQ720939 DNM720939 DXI720939 EHE720939 ERA720939 FAW720939 FKS720939 FUO720939 GEK720939 GOG720939 GYC720939 HHY720939 HRU720939 IBQ720939 ILM720939 IVI720939 JFE720939 JPA720939 JYW720939 KIS720939 KSO720939 LCK720939 LMG720939 LWC720939 MFY720939 MPU720939 MZQ720939 NJM720939 NTI720939 ODE720939 ONA720939 OWW720939 PGS720939 PQO720939 QAK720939 QKG720939 QUC720939 RDY720939 RNU720939 RXQ720939 SHM720939 SRI720939 TBE720939 TLA720939 TUW720939 UES720939 UOO720939 UYK720939 VIG720939 VSC720939 WBY720939 WLU720939 WVQ720939 I786475 JE786475 TA786475 ACW786475 AMS786475 AWO786475 BGK786475 BQG786475 CAC786475 CJY786475 CTU786475 DDQ786475 DNM786475 DXI786475 EHE786475 ERA786475 FAW786475 FKS786475 FUO786475 GEK786475 GOG786475 GYC786475 HHY786475 HRU786475 IBQ786475 ILM786475 IVI786475 JFE786475 JPA786475 JYW786475 KIS786475 KSO786475 LCK786475 LMG786475 LWC786475 MFY786475 MPU786475 MZQ786475 NJM786475 NTI786475 ODE786475 ONA786475 OWW786475 PGS786475 PQO786475 QAK786475 QKG786475 QUC786475 RDY786475 RNU786475 RXQ786475 SHM786475 SRI786475 TBE786475 TLA786475 TUW786475 UES786475 UOO786475 UYK786475 VIG786475 VSC786475 WBY786475 WLU786475 WVQ786475 I852011 JE852011 TA852011 ACW852011 AMS852011 AWO852011 BGK852011 BQG852011 CAC852011 CJY852011 CTU852011 DDQ852011 DNM852011 DXI852011 EHE852011 ERA852011 FAW852011 FKS852011 FUO852011 GEK852011 GOG852011 GYC852011 HHY852011 HRU852011 IBQ852011 ILM852011 IVI852011 JFE852011 JPA852011 JYW852011 KIS852011 KSO852011 LCK852011 LMG852011 LWC852011 MFY852011 MPU852011 MZQ852011 NJM852011 NTI852011 ODE852011 ONA852011 OWW852011 PGS852011 PQO852011 QAK852011 QKG852011 QUC852011 RDY852011 RNU852011 RXQ852011 SHM852011 SRI852011 TBE852011 TLA852011 TUW852011 UES852011 UOO852011 UYK852011 VIG852011 VSC852011 WBY852011 WLU852011 WVQ852011 I917547 JE917547 TA917547 ACW917547 AMS917547 AWO917547 BGK917547 BQG917547 CAC917547 CJY917547 CTU917547 DDQ917547 DNM917547 DXI917547 EHE917547 ERA917547 FAW917547 FKS917547 FUO917547 GEK917547 GOG917547 GYC917547 HHY917547 HRU917547 IBQ917547 ILM917547 IVI917547 JFE917547 JPA917547 JYW917547 KIS917547 KSO917547 LCK917547 LMG917547 LWC917547 MFY917547 MPU917547 MZQ917547 NJM917547 NTI917547 ODE917547 ONA917547 OWW917547 PGS917547 PQO917547 QAK917547 QKG917547 QUC917547 RDY917547 RNU917547 RXQ917547 SHM917547 SRI917547 TBE917547 TLA917547 TUW917547 UES917547 UOO917547 UYK917547 VIG917547 VSC917547 WBY917547 WLU917547 WVQ917547 I983083 JE983083 TA983083 ACW983083 AMS983083 AWO983083 BGK983083 BQG983083 CAC983083 CJY983083 CTU983083 DDQ983083 DNM983083 DXI983083 EHE983083 ERA983083 FAW983083 FKS983083 FUO983083 GEK983083 GOG983083 GYC983083 HHY983083 HRU983083 IBQ983083 ILM983083 IVI983083 JFE983083 JPA983083 JYW983083 KIS983083 KSO983083 LCK983083 LMG983083 LWC983083 MFY983083 MPU983083 MZQ983083 NJM983083 NTI983083 ODE983083 ONA983083 OWW983083 PGS983083 PQO983083 QAK983083 QKG983083 QUC983083 RDY983083 RNU983083 RXQ983083 SHM983083 SRI983083 TBE983083 TLA983083 TUW983083 UES983083 UOO983083 UYK983083 VIG983083 VSC983083 WBY983083 WLU983083 WVQ983083 I31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I65567 JE65567 TA65567 ACW65567 AMS65567 AWO65567 BGK65567 BQG65567 CAC65567 CJY65567 CTU65567 DDQ65567 DNM65567 DXI65567 EHE65567 ERA65567 FAW65567 FKS65567 FUO65567 GEK65567 GOG65567 GYC65567 HHY65567 HRU65567 IBQ65567 ILM65567 IVI65567 JFE65567 JPA65567 JYW65567 KIS65567 KSO65567 LCK65567 LMG65567 LWC65567 MFY65567 MPU65567 MZQ65567 NJM65567 NTI65567 ODE65567 ONA65567 OWW65567 PGS65567 PQO65567 QAK65567 QKG65567 QUC65567 RDY65567 RNU65567 RXQ65567 SHM65567 SRI65567 TBE65567 TLA65567 TUW65567 UES65567 UOO65567 UYK65567 VIG65567 VSC65567 WBY65567 WLU65567 WVQ65567 I131103 JE131103 TA131103 ACW131103 AMS131103 AWO131103 BGK131103 BQG131103 CAC131103 CJY131103 CTU131103 DDQ131103 DNM131103 DXI131103 EHE131103 ERA131103 FAW131103 FKS131103 FUO131103 GEK131103 GOG131103 GYC131103 HHY131103 HRU131103 IBQ131103 ILM131103 IVI131103 JFE131103 JPA131103 JYW131103 KIS131103 KSO131103 LCK131103 LMG131103 LWC131103 MFY131103 MPU131103 MZQ131103 NJM131103 NTI131103 ODE131103 ONA131103 OWW131103 PGS131103 PQO131103 QAK131103 QKG131103 QUC131103 RDY131103 RNU131103 RXQ131103 SHM131103 SRI131103 TBE131103 TLA131103 TUW131103 UES131103 UOO131103 UYK131103 VIG131103 VSC131103 WBY131103 WLU131103 WVQ131103 I196639 JE196639 TA196639 ACW196639 AMS196639 AWO196639 BGK196639 BQG196639 CAC196639 CJY196639 CTU196639 DDQ196639 DNM196639 DXI196639 EHE196639 ERA196639 FAW196639 FKS196639 FUO196639 GEK196639 GOG196639 GYC196639 HHY196639 HRU196639 IBQ196639 ILM196639 IVI196639 JFE196639 JPA196639 JYW196639 KIS196639 KSO196639 LCK196639 LMG196639 LWC196639 MFY196639 MPU196639 MZQ196639 NJM196639 NTI196639 ODE196639 ONA196639 OWW196639 PGS196639 PQO196639 QAK196639 QKG196639 QUC196639 RDY196639 RNU196639 RXQ196639 SHM196639 SRI196639 TBE196639 TLA196639 TUW196639 UES196639 UOO196639 UYK196639 VIG196639 VSC196639 WBY196639 WLU196639 WVQ196639 I262175 JE262175 TA262175 ACW262175 AMS262175 AWO262175 BGK262175 BQG262175 CAC262175 CJY262175 CTU262175 DDQ262175 DNM262175 DXI262175 EHE262175 ERA262175 FAW262175 FKS262175 FUO262175 GEK262175 GOG262175 GYC262175 HHY262175 HRU262175 IBQ262175 ILM262175 IVI262175 JFE262175 JPA262175 JYW262175 KIS262175 KSO262175 LCK262175 LMG262175 LWC262175 MFY262175 MPU262175 MZQ262175 NJM262175 NTI262175 ODE262175 ONA262175 OWW262175 PGS262175 PQO262175 QAK262175 QKG262175 QUC262175 RDY262175 RNU262175 RXQ262175 SHM262175 SRI262175 TBE262175 TLA262175 TUW262175 UES262175 UOO262175 UYK262175 VIG262175 VSC262175 WBY262175 WLU262175 WVQ262175 I327711 JE327711 TA327711 ACW327711 AMS327711 AWO327711 BGK327711 BQG327711 CAC327711 CJY327711 CTU327711 DDQ327711 DNM327711 DXI327711 EHE327711 ERA327711 FAW327711 FKS327711 FUO327711 GEK327711 GOG327711 GYC327711 HHY327711 HRU327711 IBQ327711 ILM327711 IVI327711 JFE327711 JPA327711 JYW327711 KIS327711 KSO327711 LCK327711 LMG327711 LWC327711 MFY327711 MPU327711 MZQ327711 NJM327711 NTI327711 ODE327711 ONA327711 OWW327711 PGS327711 PQO327711 QAK327711 QKG327711 QUC327711 RDY327711 RNU327711 RXQ327711 SHM327711 SRI327711 TBE327711 TLA327711 TUW327711 UES327711 UOO327711 UYK327711 VIG327711 VSC327711 WBY327711 WLU327711 WVQ327711 I393247 JE393247 TA393247 ACW393247 AMS393247 AWO393247 BGK393247 BQG393247 CAC393247 CJY393247 CTU393247 DDQ393247 DNM393247 DXI393247 EHE393247 ERA393247 FAW393247 FKS393247 FUO393247 GEK393247 GOG393247 GYC393247 HHY393247 HRU393247 IBQ393247 ILM393247 IVI393247 JFE393247 JPA393247 JYW393247 KIS393247 KSO393247 LCK393247 LMG393247 LWC393247 MFY393247 MPU393247 MZQ393247 NJM393247 NTI393247 ODE393247 ONA393247 OWW393247 PGS393247 PQO393247 QAK393247 QKG393247 QUC393247 RDY393247 RNU393247 RXQ393247 SHM393247 SRI393247 TBE393247 TLA393247 TUW393247 UES393247 UOO393247 UYK393247 VIG393247 VSC393247 WBY393247 WLU393247 WVQ393247 I458783 JE458783 TA458783 ACW458783 AMS458783 AWO458783 BGK458783 BQG458783 CAC458783 CJY458783 CTU458783 DDQ458783 DNM458783 DXI458783 EHE458783 ERA458783 FAW458783 FKS458783 FUO458783 GEK458783 GOG458783 GYC458783 HHY458783 HRU458783 IBQ458783 ILM458783 IVI458783 JFE458783 JPA458783 JYW458783 KIS458783 KSO458783 LCK458783 LMG458783 LWC458783 MFY458783 MPU458783 MZQ458783 NJM458783 NTI458783 ODE458783 ONA458783 OWW458783 PGS458783 PQO458783 QAK458783 QKG458783 QUC458783 RDY458783 RNU458783 RXQ458783 SHM458783 SRI458783 TBE458783 TLA458783 TUW458783 UES458783 UOO458783 UYK458783 VIG458783 VSC458783 WBY458783 WLU458783 WVQ458783 I524319 JE524319 TA524319 ACW524319 AMS524319 AWO524319 BGK524319 BQG524319 CAC524319 CJY524319 CTU524319 DDQ524319 DNM524319 DXI524319 EHE524319 ERA524319 FAW524319 FKS524319 FUO524319 GEK524319 GOG524319 GYC524319 HHY524319 HRU524319 IBQ524319 ILM524319 IVI524319 JFE524319 JPA524319 JYW524319 KIS524319 KSO524319 LCK524319 LMG524319 LWC524319 MFY524319 MPU524319 MZQ524319 NJM524319 NTI524319 ODE524319 ONA524319 OWW524319 PGS524319 PQO524319 QAK524319 QKG524319 QUC524319 RDY524319 RNU524319 RXQ524319 SHM524319 SRI524319 TBE524319 TLA524319 TUW524319 UES524319 UOO524319 UYK524319 VIG524319 VSC524319 WBY524319 WLU524319 WVQ524319 I589855 JE589855 TA589855 ACW589855 AMS589855 AWO589855 BGK589855 BQG589855 CAC589855 CJY589855 CTU589855 DDQ589855 DNM589855 DXI589855 EHE589855 ERA589855 FAW589855 FKS589855 FUO589855 GEK589855 GOG589855 GYC589855 HHY589855 HRU589855 IBQ589855 ILM589855 IVI589855 JFE589855 JPA589855 JYW589855 KIS589855 KSO589855 LCK589855 LMG589855 LWC589855 MFY589855 MPU589855 MZQ589855 NJM589855 NTI589855 ODE589855 ONA589855 OWW589855 PGS589855 PQO589855 QAK589855 QKG589855 QUC589855 RDY589855 RNU589855 RXQ589855 SHM589855 SRI589855 TBE589855 TLA589855 TUW589855 UES589855 UOO589855 UYK589855 VIG589855 VSC589855 WBY589855 WLU589855 WVQ589855 I655391 JE655391 TA655391 ACW655391 AMS655391 AWO655391 BGK655391 BQG655391 CAC655391 CJY655391 CTU655391 DDQ655391 DNM655391 DXI655391 EHE655391 ERA655391 FAW655391 FKS655391 FUO655391 GEK655391 GOG655391 GYC655391 HHY655391 HRU655391 IBQ655391 ILM655391 IVI655391 JFE655391 JPA655391 JYW655391 KIS655391 KSO655391 LCK655391 LMG655391 LWC655391 MFY655391 MPU655391 MZQ655391 NJM655391 NTI655391 ODE655391 ONA655391 OWW655391 PGS655391 PQO655391 QAK655391 QKG655391 QUC655391 RDY655391 RNU655391 RXQ655391 SHM655391 SRI655391 TBE655391 TLA655391 TUW655391 UES655391 UOO655391 UYK655391 VIG655391 VSC655391 WBY655391 WLU655391 WVQ655391 I720927 JE720927 TA720927 ACW720927 AMS720927 AWO720927 BGK720927 BQG720927 CAC720927 CJY720927 CTU720927 DDQ720927 DNM720927 DXI720927 EHE720927 ERA720927 FAW720927 FKS720927 FUO720927 GEK720927 GOG720927 GYC720927 HHY720927 HRU720927 IBQ720927 ILM720927 IVI720927 JFE720927 JPA720927 JYW720927 KIS720927 KSO720927 LCK720927 LMG720927 LWC720927 MFY720927 MPU720927 MZQ720927 NJM720927 NTI720927 ODE720927 ONA720927 OWW720927 PGS720927 PQO720927 QAK720927 QKG720927 QUC720927 RDY720927 RNU720927 RXQ720927 SHM720927 SRI720927 TBE720927 TLA720927 TUW720927 UES720927 UOO720927 UYK720927 VIG720927 VSC720927 WBY720927 WLU720927 WVQ720927 I786463 JE786463 TA786463 ACW786463 AMS786463 AWO786463 BGK786463 BQG786463 CAC786463 CJY786463 CTU786463 DDQ786463 DNM786463 DXI786463 EHE786463 ERA786463 FAW786463 FKS786463 FUO786463 GEK786463 GOG786463 GYC786463 HHY786463 HRU786463 IBQ786463 ILM786463 IVI786463 JFE786463 JPA786463 JYW786463 KIS786463 KSO786463 LCK786463 LMG786463 LWC786463 MFY786463 MPU786463 MZQ786463 NJM786463 NTI786463 ODE786463 ONA786463 OWW786463 PGS786463 PQO786463 QAK786463 QKG786463 QUC786463 RDY786463 RNU786463 RXQ786463 SHM786463 SRI786463 TBE786463 TLA786463 TUW786463 UES786463 UOO786463 UYK786463 VIG786463 VSC786463 WBY786463 WLU786463 WVQ786463 I851999 JE851999 TA851999 ACW851999 AMS851999 AWO851999 BGK851999 BQG851999 CAC851999 CJY851999 CTU851999 DDQ851999 DNM851999 DXI851999 EHE851999 ERA851999 FAW851999 FKS851999 FUO851999 GEK851999 GOG851999 GYC851999 HHY851999 HRU851999 IBQ851999 ILM851999 IVI851999 JFE851999 JPA851999 JYW851999 KIS851999 KSO851999 LCK851999 LMG851999 LWC851999 MFY851999 MPU851999 MZQ851999 NJM851999 NTI851999 ODE851999 ONA851999 OWW851999 PGS851999 PQO851999 QAK851999 QKG851999 QUC851999 RDY851999 RNU851999 RXQ851999 SHM851999 SRI851999 TBE851999 TLA851999 TUW851999 UES851999 UOO851999 UYK851999 VIG851999 VSC851999 WBY851999 WLU851999 WVQ851999 I917535 JE917535 TA917535 ACW917535 AMS917535 AWO917535 BGK917535 BQG917535 CAC917535 CJY917535 CTU917535 DDQ917535 DNM917535 DXI917535 EHE917535 ERA917535 FAW917535 FKS917535 FUO917535 GEK917535 GOG917535 GYC917535 HHY917535 HRU917535 IBQ917535 ILM917535 IVI917535 JFE917535 JPA917535 JYW917535 KIS917535 KSO917535 LCK917535 LMG917535 LWC917535 MFY917535 MPU917535 MZQ917535 NJM917535 NTI917535 ODE917535 ONA917535 OWW917535 PGS917535 PQO917535 QAK917535 QKG917535 QUC917535 RDY917535 RNU917535 RXQ917535 SHM917535 SRI917535 TBE917535 TLA917535 TUW917535 UES917535 UOO917535 UYK917535 VIG917535 VSC917535 WBY917535 WLU917535 WVQ917535 I983071 JE983071 TA983071 ACW983071 AMS983071 AWO983071 BGK983071 BQG983071 CAC983071 CJY983071 CTU983071 DDQ983071 DNM983071 DXI983071 EHE983071 ERA983071 FAW983071 FKS983071 FUO983071 GEK983071 GOG983071 GYC983071 HHY983071 HRU983071 IBQ983071 ILM983071 IVI983071 JFE983071 JPA983071 JYW983071 KIS983071 KSO983071 LCK983071 LMG983071 LWC983071 MFY983071 MPU983071 MZQ983071 NJM983071 NTI983071 ODE983071 ONA983071 OWW983071 PGS983071 PQO983071 QAK983071 QKG983071 QUC983071 RDY983071 RNU983071 RXQ983071 SHM983071 SRI983071 TBE983071 TLA983071 TUW983071 UES983071 UOO983071 UYK983071 VIG983071 VSC983071 WBY983071 WLU983071 WVQ983071 I51 JE51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WVQ51 I65587 JE65587 TA65587 ACW65587 AMS65587 AWO65587 BGK65587 BQG65587 CAC65587 CJY65587 CTU65587 DDQ65587 DNM65587 DXI65587 EHE65587 ERA65587 FAW65587 FKS65587 FUO65587 GEK65587 GOG65587 GYC65587 HHY65587 HRU65587 IBQ65587 ILM65587 IVI65587 JFE65587 JPA65587 JYW65587 KIS65587 KSO65587 LCK65587 LMG65587 LWC65587 MFY65587 MPU65587 MZQ65587 NJM65587 NTI65587 ODE65587 ONA65587 OWW65587 PGS65587 PQO65587 QAK65587 QKG65587 QUC65587 RDY65587 RNU65587 RXQ65587 SHM65587 SRI65587 TBE65587 TLA65587 TUW65587 UES65587 UOO65587 UYK65587 VIG65587 VSC65587 WBY65587 WLU65587 WVQ65587 I131123 JE131123 TA131123 ACW131123 AMS131123 AWO131123 BGK131123 BQG131123 CAC131123 CJY131123 CTU131123 DDQ131123 DNM131123 DXI131123 EHE131123 ERA131123 FAW131123 FKS131123 FUO131123 GEK131123 GOG131123 GYC131123 HHY131123 HRU131123 IBQ131123 ILM131123 IVI131123 JFE131123 JPA131123 JYW131123 KIS131123 KSO131123 LCK131123 LMG131123 LWC131123 MFY131123 MPU131123 MZQ131123 NJM131123 NTI131123 ODE131123 ONA131123 OWW131123 PGS131123 PQO131123 QAK131123 QKG131123 QUC131123 RDY131123 RNU131123 RXQ131123 SHM131123 SRI131123 TBE131123 TLA131123 TUW131123 UES131123 UOO131123 UYK131123 VIG131123 VSC131123 WBY131123 WLU131123 WVQ131123 I196659 JE196659 TA196659 ACW196659 AMS196659 AWO196659 BGK196659 BQG196659 CAC196659 CJY196659 CTU196659 DDQ196659 DNM196659 DXI196659 EHE196659 ERA196659 FAW196659 FKS196659 FUO196659 GEK196659 GOG196659 GYC196659 HHY196659 HRU196659 IBQ196659 ILM196659 IVI196659 JFE196659 JPA196659 JYW196659 KIS196659 KSO196659 LCK196659 LMG196659 LWC196659 MFY196659 MPU196659 MZQ196659 NJM196659 NTI196659 ODE196659 ONA196659 OWW196659 PGS196659 PQO196659 QAK196659 QKG196659 QUC196659 RDY196659 RNU196659 RXQ196659 SHM196659 SRI196659 TBE196659 TLA196659 TUW196659 UES196659 UOO196659 UYK196659 VIG196659 VSC196659 WBY196659 WLU196659 WVQ196659 I262195 JE262195 TA262195 ACW262195 AMS262195 AWO262195 BGK262195 BQG262195 CAC262195 CJY262195 CTU262195 DDQ262195 DNM262195 DXI262195 EHE262195 ERA262195 FAW262195 FKS262195 FUO262195 GEK262195 GOG262195 GYC262195 HHY262195 HRU262195 IBQ262195 ILM262195 IVI262195 JFE262195 JPA262195 JYW262195 KIS262195 KSO262195 LCK262195 LMG262195 LWC262195 MFY262195 MPU262195 MZQ262195 NJM262195 NTI262195 ODE262195 ONA262195 OWW262195 PGS262195 PQO262195 QAK262195 QKG262195 QUC262195 RDY262195 RNU262195 RXQ262195 SHM262195 SRI262195 TBE262195 TLA262195 TUW262195 UES262195 UOO262195 UYK262195 VIG262195 VSC262195 WBY262195 WLU262195 WVQ262195 I327731 JE327731 TA327731 ACW327731 AMS327731 AWO327731 BGK327731 BQG327731 CAC327731 CJY327731 CTU327731 DDQ327731 DNM327731 DXI327731 EHE327731 ERA327731 FAW327731 FKS327731 FUO327731 GEK327731 GOG327731 GYC327731 HHY327731 HRU327731 IBQ327731 ILM327731 IVI327731 JFE327731 JPA327731 JYW327731 KIS327731 KSO327731 LCK327731 LMG327731 LWC327731 MFY327731 MPU327731 MZQ327731 NJM327731 NTI327731 ODE327731 ONA327731 OWW327731 PGS327731 PQO327731 QAK327731 QKG327731 QUC327731 RDY327731 RNU327731 RXQ327731 SHM327731 SRI327731 TBE327731 TLA327731 TUW327731 UES327731 UOO327731 UYK327731 VIG327731 VSC327731 WBY327731 WLU327731 WVQ327731 I393267 JE393267 TA393267 ACW393267 AMS393267 AWO393267 BGK393267 BQG393267 CAC393267 CJY393267 CTU393267 DDQ393267 DNM393267 DXI393267 EHE393267 ERA393267 FAW393267 FKS393267 FUO393267 GEK393267 GOG393267 GYC393267 HHY393267 HRU393267 IBQ393267 ILM393267 IVI393267 JFE393267 JPA393267 JYW393267 KIS393267 KSO393267 LCK393267 LMG393267 LWC393267 MFY393267 MPU393267 MZQ393267 NJM393267 NTI393267 ODE393267 ONA393267 OWW393267 PGS393267 PQO393267 QAK393267 QKG393267 QUC393267 RDY393267 RNU393267 RXQ393267 SHM393267 SRI393267 TBE393267 TLA393267 TUW393267 UES393267 UOO393267 UYK393267 VIG393267 VSC393267 WBY393267 WLU393267 WVQ393267 I458803 JE458803 TA458803 ACW458803 AMS458803 AWO458803 BGK458803 BQG458803 CAC458803 CJY458803 CTU458803 DDQ458803 DNM458803 DXI458803 EHE458803 ERA458803 FAW458803 FKS458803 FUO458803 GEK458803 GOG458803 GYC458803 HHY458803 HRU458803 IBQ458803 ILM458803 IVI458803 JFE458803 JPA458803 JYW458803 KIS458803 KSO458803 LCK458803 LMG458803 LWC458803 MFY458803 MPU458803 MZQ458803 NJM458803 NTI458803 ODE458803 ONA458803 OWW458803 PGS458803 PQO458803 QAK458803 QKG458803 QUC458803 RDY458803 RNU458803 RXQ458803 SHM458803 SRI458803 TBE458803 TLA458803 TUW458803 UES458803 UOO458803 UYK458803 VIG458803 VSC458803 WBY458803 WLU458803 WVQ458803 I524339 JE524339 TA524339 ACW524339 AMS524339 AWO524339 BGK524339 BQG524339 CAC524339 CJY524339 CTU524339 DDQ524339 DNM524339 DXI524339 EHE524339 ERA524339 FAW524339 FKS524339 FUO524339 GEK524339 GOG524339 GYC524339 HHY524339 HRU524339 IBQ524339 ILM524339 IVI524339 JFE524339 JPA524339 JYW524339 KIS524339 KSO524339 LCK524339 LMG524339 LWC524339 MFY524339 MPU524339 MZQ524339 NJM524339 NTI524339 ODE524339 ONA524339 OWW524339 PGS524339 PQO524339 QAK524339 QKG524339 QUC524339 RDY524339 RNU524339 RXQ524339 SHM524339 SRI524339 TBE524339 TLA524339 TUW524339 UES524339 UOO524339 UYK524339 VIG524339 VSC524339 WBY524339 WLU524339 WVQ524339 I589875 JE589875 TA589875 ACW589875 AMS589875 AWO589875 BGK589875 BQG589875 CAC589875 CJY589875 CTU589875 DDQ589875 DNM589875 DXI589875 EHE589875 ERA589875 FAW589875 FKS589875 FUO589875 GEK589875 GOG589875 GYC589875 HHY589875 HRU589875 IBQ589875 ILM589875 IVI589875 JFE589875 JPA589875 JYW589875 KIS589875 KSO589875 LCK589875 LMG589875 LWC589875 MFY589875 MPU589875 MZQ589875 NJM589875 NTI589875 ODE589875 ONA589875 OWW589875 PGS589875 PQO589875 QAK589875 QKG589875 QUC589875 RDY589875 RNU589875 RXQ589875 SHM589875 SRI589875 TBE589875 TLA589875 TUW589875 UES589875 UOO589875 UYK589875 VIG589875 VSC589875 WBY589875 WLU589875 WVQ589875 I655411 JE655411 TA655411 ACW655411 AMS655411 AWO655411 BGK655411 BQG655411 CAC655411 CJY655411 CTU655411 DDQ655411 DNM655411 DXI655411 EHE655411 ERA655411 FAW655411 FKS655411 FUO655411 GEK655411 GOG655411 GYC655411 HHY655411 HRU655411 IBQ655411 ILM655411 IVI655411 JFE655411 JPA655411 JYW655411 KIS655411 KSO655411 LCK655411 LMG655411 LWC655411 MFY655411 MPU655411 MZQ655411 NJM655411 NTI655411 ODE655411 ONA655411 OWW655411 PGS655411 PQO655411 QAK655411 QKG655411 QUC655411 RDY655411 RNU655411 RXQ655411 SHM655411 SRI655411 TBE655411 TLA655411 TUW655411 UES655411 UOO655411 UYK655411 VIG655411 VSC655411 WBY655411 WLU655411 WVQ655411 I720947 JE720947 TA720947 ACW720947 AMS720947 AWO720947 BGK720947 BQG720947 CAC720947 CJY720947 CTU720947 DDQ720947 DNM720947 DXI720947 EHE720947 ERA720947 FAW720947 FKS720947 FUO720947 GEK720947 GOG720947 GYC720947 HHY720947 HRU720947 IBQ720947 ILM720947 IVI720947 JFE720947 JPA720947 JYW720947 KIS720947 KSO720947 LCK720947 LMG720947 LWC720947 MFY720947 MPU720947 MZQ720947 NJM720947 NTI720947 ODE720947 ONA720947 OWW720947 PGS720947 PQO720947 QAK720947 QKG720947 QUC720947 RDY720947 RNU720947 RXQ720947 SHM720947 SRI720947 TBE720947 TLA720947 TUW720947 UES720947 UOO720947 UYK720947 VIG720947 VSC720947 WBY720947 WLU720947 WVQ720947 I786483 JE786483 TA786483 ACW786483 AMS786483 AWO786483 BGK786483 BQG786483 CAC786483 CJY786483 CTU786483 DDQ786483 DNM786483 DXI786483 EHE786483 ERA786483 FAW786483 FKS786483 FUO786483 GEK786483 GOG786483 GYC786483 HHY786483 HRU786483 IBQ786483 ILM786483 IVI786483 JFE786483 JPA786483 JYW786483 KIS786483 KSO786483 LCK786483 LMG786483 LWC786483 MFY786483 MPU786483 MZQ786483 NJM786483 NTI786483 ODE786483 ONA786483 OWW786483 PGS786483 PQO786483 QAK786483 QKG786483 QUC786483 RDY786483 RNU786483 RXQ786483 SHM786483 SRI786483 TBE786483 TLA786483 TUW786483 UES786483 UOO786483 UYK786483 VIG786483 VSC786483 WBY786483 WLU786483 WVQ786483 I852019 JE852019 TA852019 ACW852019 AMS852019 AWO852019 BGK852019 BQG852019 CAC852019 CJY852019 CTU852019 DDQ852019 DNM852019 DXI852019 EHE852019 ERA852019 FAW852019 FKS852019 FUO852019 GEK852019 GOG852019 GYC852019 HHY852019 HRU852019 IBQ852019 ILM852019 IVI852019 JFE852019 JPA852019 JYW852019 KIS852019 KSO852019 LCK852019 LMG852019 LWC852019 MFY852019 MPU852019 MZQ852019 NJM852019 NTI852019 ODE852019 ONA852019 OWW852019 PGS852019 PQO852019 QAK852019 QKG852019 QUC852019 RDY852019 RNU852019 RXQ852019 SHM852019 SRI852019 TBE852019 TLA852019 TUW852019 UES852019 UOO852019 UYK852019 VIG852019 VSC852019 WBY852019 WLU852019 WVQ852019 I917555 JE917555 TA917555 ACW917555 AMS917555 AWO917555 BGK917555 BQG917555 CAC917555 CJY917555 CTU917555 DDQ917555 DNM917555 DXI917555 EHE917555 ERA917555 FAW917555 FKS917555 FUO917555 GEK917555 GOG917555 GYC917555 HHY917555 HRU917555 IBQ917555 ILM917555 IVI917555 JFE917555 JPA917555 JYW917555 KIS917555 KSO917555 LCK917555 LMG917555 LWC917555 MFY917555 MPU917555 MZQ917555 NJM917555 NTI917555 ODE917555 ONA917555 OWW917555 PGS917555 PQO917555 QAK917555 QKG917555 QUC917555 RDY917555 RNU917555 RXQ917555 SHM917555 SRI917555 TBE917555 TLA917555 TUW917555 UES917555 UOO917555 UYK917555 VIG917555 VSC917555 WBY917555 WLU917555 WVQ917555 I983091 JE983091 TA983091 ACW983091 AMS983091 AWO983091 BGK983091 BQG983091 CAC983091 CJY983091 CTU983091 DDQ983091 DNM983091 DXI983091 EHE983091 ERA983091 FAW983091 FKS983091 FUO983091 GEK983091 GOG983091 GYC983091 HHY983091 HRU983091 IBQ983091 ILM983091 IVI983091 JFE983091 JPA983091 JYW983091 KIS983091 KSO983091 LCK983091 LMG983091 LWC983091 MFY983091 MPU983091 MZQ983091 NJM983091 NTI983091 ODE983091 ONA983091 OWW983091 PGS983091 PQO983091 QAK983091 QKG983091 QUC983091 RDY983091 RNU983091 RXQ983091 SHM983091 SRI983091 TBE983091 TLA983091 TUW983091 UES983091 UOO983091 UYK983091 VIG983091 VSC983091 WBY983091 WLU983091 WVQ983091 I47 JE47 TA47 ACW47 AMS47 AWO47 BGK47 BQG47 CAC47 CJY47 CTU47 DDQ47 DNM47 DXI47 EHE47 ERA47 FAW47 FKS47 FUO47 GEK47 GOG47 GYC47 HHY47 HRU47 IBQ47 ILM47 IVI47 JFE47 JPA47 JYW47 KIS47 KSO47 LCK47 LMG47 LWC47 MFY47 MPU47 MZQ47 NJM47 NTI47 ODE47 ONA47 OWW47 PGS47 PQO47 QAK47 QKG47 QUC47 RDY47 RNU47 RXQ47 SHM47 SRI47 TBE47 TLA47 TUW47 UES47 UOO47 UYK47 VIG47 VSC47 WBY47 WLU47 WVQ47 I65583 JE65583 TA65583 ACW65583 AMS65583 AWO65583 BGK65583 BQG65583 CAC65583 CJY65583 CTU65583 DDQ65583 DNM65583 DXI65583 EHE65583 ERA65583 FAW65583 FKS65583 FUO65583 GEK65583 GOG65583 GYC65583 HHY65583 HRU65583 IBQ65583 ILM65583 IVI65583 JFE65583 JPA65583 JYW65583 KIS65583 KSO65583 LCK65583 LMG65583 LWC65583 MFY65583 MPU65583 MZQ65583 NJM65583 NTI65583 ODE65583 ONA65583 OWW65583 PGS65583 PQO65583 QAK65583 QKG65583 QUC65583 RDY65583 RNU65583 RXQ65583 SHM65583 SRI65583 TBE65583 TLA65583 TUW65583 UES65583 UOO65583 UYK65583 VIG65583 VSC65583 WBY65583 WLU65583 WVQ65583 I131119 JE131119 TA131119 ACW131119 AMS131119 AWO131119 BGK131119 BQG131119 CAC131119 CJY131119 CTU131119 DDQ131119 DNM131119 DXI131119 EHE131119 ERA131119 FAW131119 FKS131119 FUO131119 GEK131119 GOG131119 GYC131119 HHY131119 HRU131119 IBQ131119 ILM131119 IVI131119 JFE131119 JPA131119 JYW131119 KIS131119 KSO131119 LCK131119 LMG131119 LWC131119 MFY131119 MPU131119 MZQ131119 NJM131119 NTI131119 ODE131119 ONA131119 OWW131119 PGS131119 PQO131119 QAK131119 QKG131119 QUC131119 RDY131119 RNU131119 RXQ131119 SHM131119 SRI131119 TBE131119 TLA131119 TUW131119 UES131119 UOO131119 UYK131119 VIG131119 VSC131119 WBY131119 WLU131119 WVQ131119 I196655 JE196655 TA196655 ACW196655 AMS196655 AWO196655 BGK196655 BQG196655 CAC196655 CJY196655 CTU196655 DDQ196655 DNM196655 DXI196655 EHE196655 ERA196655 FAW196655 FKS196655 FUO196655 GEK196655 GOG196655 GYC196655 HHY196655 HRU196655 IBQ196655 ILM196655 IVI196655 JFE196655 JPA196655 JYW196655 KIS196655 KSO196655 LCK196655 LMG196655 LWC196655 MFY196655 MPU196655 MZQ196655 NJM196655 NTI196655 ODE196655 ONA196655 OWW196655 PGS196655 PQO196655 QAK196655 QKG196655 QUC196655 RDY196655 RNU196655 RXQ196655 SHM196655 SRI196655 TBE196655 TLA196655 TUW196655 UES196655 UOO196655 UYK196655 VIG196655 VSC196655 WBY196655 WLU196655 WVQ196655 I262191 JE262191 TA262191 ACW262191 AMS262191 AWO262191 BGK262191 BQG262191 CAC262191 CJY262191 CTU262191 DDQ262191 DNM262191 DXI262191 EHE262191 ERA262191 FAW262191 FKS262191 FUO262191 GEK262191 GOG262191 GYC262191 HHY262191 HRU262191 IBQ262191 ILM262191 IVI262191 JFE262191 JPA262191 JYW262191 KIS262191 KSO262191 LCK262191 LMG262191 LWC262191 MFY262191 MPU262191 MZQ262191 NJM262191 NTI262191 ODE262191 ONA262191 OWW262191 PGS262191 PQO262191 QAK262191 QKG262191 QUC262191 RDY262191 RNU262191 RXQ262191 SHM262191 SRI262191 TBE262191 TLA262191 TUW262191 UES262191 UOO262191 UYK262191 VIG262191 VSC262191 WBY262191 WLU262191 WVQ262191 I327727 JE327727 TA327727 ACW327727 AMS327727 AWO327727 BGK327727 BQG327727 CAC327727 CJY327727 CTU327727 DDQ327727 DNM327727 DXI327727 EHE327727 ERA327727 FAW327727 FKS327727 FUO327727 GEK327727 GOG327727 GYC327727 HHY327727 HRU327727 IBQ327727 ILM327727 IVI327727 JFE327727 JPA327727 JYW327727 KIS327727 KSO327727 LCK327727 LMG327727 LWC327727 MFY327727 MPU327727 MZQ327727 NJM327727 NTI327727 ODE327727 ONA327727 OWW327727 PGS327727 PQO327727 QAK327727 QKG327727 QUC327727 RDY327727 RNU327727 RXQ327727 SHM327727 SRI327727 TBE327727 TLA327727 TUW327727 UES327727 UOO327727 UYK327727 VIG327727 VSC327727 WBY327727 WLU327727 WVQ327727 I393263 JE393263 TA393263 ACW393263 AMS393263 AWO393263 BGK393263 BQG393263 CAC393263 CJY393263 CTU393263 DDQ393263 DNM393263 DXI393263 EHE393263 ERA393263 FAW393263 FKS393263 FUO393263 GEK393263 GOG393263 GYC393263 HHY393263 HRU393263 IBQ393263 ILM393263 IVI393263 JFE393263 JPA393263 JYW393263 KIS393263 KSO393263 LCK393263 LMG393263 LWC393263 MFY393263 MPU393263 MZQ393263 NJM393263 NTI393263 ODE393263 ONA393263 OWW393263 PGS393263 PQO393263 QAK393263 QKG393263 QUC393263 RDY393263 RNU393263 RXQ393263 SHM393263 SRI393263 TBE393263 TLA393263 TUW393263 UES393263 UOO393263 UYK393263 VIG393263 VSC393263 WBY393263 WLU393263 WVQ393263 I458799 JE458799 TA458799 ACW458799 AMS458799 AWO458799 BGK458799 BQG458799 CAC458799 CJY458799 CTU458799 DDQ458799 DNM458799 DXI458799 EHE458799 ERA458799 FAW458799 FKS458799 FUO458799 GEK458799 GOG458799 GYC458799 HHY458799 HRU458799 IBQ458799 ILM458799 IVI458799 JFE458799 JPA458799 JYW458799 KIS458799 KSO458799 LCK458799 LMG458799 LWC458799 MFY458799 MPU458799 MZQ458799 NJM458799 NTI458799 ODE458799 ONA458799 OWW458799 PGS458799 PQO458799 QAK458799 QKG458799 QUC458799 RDY458799 RNU458799 RXQ458799 SHM458799 SRI458799 TBE458799 TLA458799 TUW458799 UES458799 UOO458799 UYK458799 VIG458799 VSC458799 WBY458799 WLU458799 WVQ458799 I524335 JE524335 TA524335 ACW524335 AMS524335 AWO524335 BGK524335 BQG524335 CAC524335 CJY524335 CTU524335 DDQ524335 DNM524335 DXI524335 EHE524335 ERA524335 FAW524335 FKS524335 FUO524335 GEK524335 GOG524335 GYC524335 HHY524335 HRU524335 IBQ524335 ILM524335 IVI524335 JFE524335 JPA524335 JYW524335 KIS524335 KSO524335 LCK524335 LMG524335 LWC524335 MFY524335 MPU524335 MZQ524335 NJM524335 NTI524335 ODE524335 ONA524335 OWW524335 PGS524335 PQO524335 QAK524335 QKG524335 QUC524335 RDY524335 RNU524335 RXQ524335 SHM524335 SRI524335 TBE524335 TLA524335 TUW524335 UES524335 UOO524335 UYK524335 VIG524335 VSC524335 WBY524335 WLU524335 WVQ524335 I589871 JE589871 TA589871 ACW589871 AMS589871 AWO589871 BGK589871 BQG589871 CAC589871 CJY589871 CTU589871 DDQ589871 DNM589871 DXI589871 EHE589871 ERA589871 FAW589871 FKS589871 FUO589871 GEK589871 GOG589871 GYC589871 HHY589871 HRU589871 IBQ589871 ILM589871 IVI589871 JFE589871 JPA589871 JYW589871 KIS589871 KSO589871 LCK589871 LMG589871 LWC589871 MFY589871 MPU589871 MZQ589871 NJM589871 NTI589871 ODE589871 ONA589871 OWW589871 PGS589871 PQO589871 QAK589871 QKG589871 QUC589871 RDY589871 RNU589871 RXQ589871 SHM589871 SRI589871 TBE589871 TLA589871 TUW589871 UES589871 UOO589871 UYK589871 VIG589871 VSC589871 WBY589871 WLU589871 WVQ589871 I655407 JE655407 TA655407 ACW655407 AMS655407 AWO655407 BGK655407 BQG655407 CAC655407 CJY655407 CTU655407 DDQ655407 DNM655407 DXI655407 EHE655407 ERA655407 FAW655407 FKS655407 FUO655407 GEK655407 GOG655407 GYC655407 HHY655407 HRU655407 IBQ655407 ILM655407 IVI655407 JFE655407 JPA655407 JYW655407 KIS655407 KSO655407 LCK655407 LMG655407 LWC655407 MFY655407 MPU655407 MZQ655407 NJM655407 NTI655407 ODE655407 ONA655407 OWW655407 PGS655407 PQO655407 QAK655407 QKG655407 QUC655407 RDY655407 RNU655407 RXQ655407 SHM655407 SRI655407 TBE655407 TLA655407 TUW655407 UES655407 UOO655407 UYK655407 VIG655407 VSC655407 WBY655407 WLU655407 WVQ655407 I720943 JE720943 TA720943 ACW720943 AMS720943 AWO720943 BGK720943 BQG720943 CAC720943 CJY720943 CTU720943 DDQ720943 DNM720943 DXI720943 EHE720943 ERA720943 FAW720943 FKS720943 FUO720943 GEK720943 GOG720943 GYC720943 HHY720943 HRU720943 IBQ720943 ILM720943 IVI720943 JFE720943 JPA720943 JYW720943 KIS720943 KSO720943 LCK720943 LMG720943 LWC720943 MFY720943 MPU720943 MZQ720943 NJM720943 NTI720943 ODE720943 ONA720943 OWW720943 PGS720943 PQO720943 QAK720943 QKG720943 QUC720943 RDY720943 RNU720943 RXQ720943 SHM720943 SRI720943 TBE720943 TLA720943 TUW720943 UES720943 UOO720943 UYK720943 VIG720943 VSC720943 WBY720943 WLU720943 WVQ720943 I786479 JE786479 TA786479 ACW786479 AMS786479 AWO786479 BGK786479 BQG786479 CAC786479 CJY786479 CTU786479 DDQ786479 DNM786479 DXI786479 EHE786479 ERA786479 FAW786479 FKS786479 FUO786479 GEK786479 GOG786479 GYC786479 HHY786479 HRU786479 IBQ786479 ILM786479 IVI786479 JFE786479 JPA786479 JYW786479 KIS786479 KSO786479 LCK786479 LMG786479 LWC786479 MFY786479 MPU786479 MZQ786479 NJM786479 NTI786479 ODE786479 ONA786479 OWW786479 PGS786479 PQO786479 QAK786479 QKG786479 QUC786479 RDY786479 RNU786479 RXQ786479 SHM786479 SRI786479 TBE786479 TLA786479 TUW786479 UES786479 UOO786479 UYK786479 VIG786479 VSC786479 WBY786479 WLU786479 WVQ786479 I852015 JE852015 TA852015 ACW852015 AMS852015 AWO852015 BGK852015 BQG852015 CAC852015 CJY852015 CTU852015 DDQ852015 DNM852015 DXI852015 EHE852015 ERA852015 FAW852015 FKS852015 FUO852015 GEK852015 GOG852015 GYC852015 HHY852015 HRU852015 IBQ852015 ILM852015 IVI852015 JFE852015 JPA852015 JYW852015 KIS852015 KSO852015 LCK852015 LMG852015 LWC852015 MFY852015 MPU852015 MZQ852015 NJM852015 NTI852015 ODE852015 ONA852015 OWW852015 PGS852015 PQO852015 QAK852015 QKG852015 QUC852015 RDY852015 RNU852015 RXQ852015 SHM852015 SRI852015 TBE852015 TLA852015 TUW852015 UES852015 UOO852015 UYK852015 VIG852015 VSC852015 WBY852015 WLU852015 WVQ852015 I917551 JE917551 TA917551 ACW917551 AMS917551 AWO917551 BGK917551 BQG917551 CAC917551 CJY917551 CTU917551 DDQ917551 DNM917551 DXI917551 EHE917551 ERA917551 FAW917551 FKS917551 FUO917551 GEK917551 GOG917551 GYC917551 HHY917551 HRU917551 IBQ917551 ILM917551 IVI917551 JFE917551 JPA917551 JYW917551 KIS917551 KSO917551 LCK917551 LMG917551 LWC917551 MFY917551 MPU917551 MZQ917551 NJM917551 NTI917551 ODE917551 ONA917551 OWW917551 PGS917551 PQO917551 QAK917551 QKG917551 QUC917551 RDY917551 RNU917551 RXQ917551 SHM917551 SRI917551 TBE917551 TLA917551 TUW917551 UES917551 UOO917551 UYK917551 VIG917551 VSC917551 WBY917551 WLU917551 WVQ917551 I983087 JE983087 TA983087 ACW983087 AMS983087 AWO983087 BGK983087 BQG983087 CAC983087 CJY983087 CTU983087 DDQ983087 DNM983087 DXI983087 EHE983087 ERA983087 FAW983087 FKS983087 FUO983087 GEK983087 GOG983087 GYC983087 HHY983087 HRU983087 IBQ983087 ILM983087 IVI983087 JFE983087 JPA983087 JYW983087 KIS983087 KSO983087 LCK983087 LMG983087 LWC983087 MFY983087 MPU983087 MZQ983087 NJM983087 NTI983087 ODE983087 ONA983087 OWW983087 PGS983087 PQO983087 QAK983087 QKG983087 QUC983087 RDY983087 RNU983087 RXQ983087 SHM983087 SRI983087 TBE983087 TLA983087 TUW983087 UES983087 UOO983087 UYK983087 VIG983087 VSC983087 WBY983087 WLU983087 WVQ983087 K49 JG49 TC49 ACY49 AMU49 AWQ49 BGM49 BQI49 CAE49 CKA49 CTW49 DDS49 DNO49 DXK49 EHG49 ERC49 FAY49 FKU49 FUQ49 GEM49 GOI49 GYE49 HIA49 HRW49 IBS49 ILO49 IVK49 JFG49 JPC49 JYY49 KIU49 KSQ49 LCM49 LMI49 LWE49 MGA49 MPW49 MZS49 NJO49 NTK49 ODG49 ONC49 OWY49 PGU49 PQQ49 QAM49 QKI49 QUE49 REA49 RNW49 RXS49 SHO49 SRK49 TBG49 TLC49 TUY49 UEU49 UOQ49 UYM49 VII49 VSE49 WCA49 WLW49 WVS49 K65585 JG65585 TC65585 ACY65585 AMU65585 AWQ65585 BGM65585 BQI65585 CAE65585 CKA65585 CTW65585 DDS65585 DNO65585 DXK65585 EHG65585 ERC65585 FAY65585 FKU65585 FUQ65585 GEM65585 GOI65585 GYE65585 HIA65585 HRW65585 IBS65585 ILO65585 IVK65585 JFG65585 JPC65585 JYY65585 KIU65585 KSQ65585 LCM65585 LMI65585 LWE65585 MGA65585 MPW65585 MZS65585 NJO65585 NTK65585 ODG65585 ONC65585 OWY65585 PGU65585 PQQ65585 QAM65585 QKI65585 QUE65585 REA65585 RNW65585 RXS65585 SHO65585 SRK65585 TBG65585 TLC65585 TUY65585 UEU65585 UOQ65585 UYM65585 VII65585 VSE65585 WCA65585 WLW65585 WVS65585 K131121 JG131121 TC131121 ACY131121 AMU131121 AWQ131121 BGM131121 BQI131121 CAE131121 CKA131121 CTW131121 DDS131121 DNO131121 DXK131121 EHG131121 ERC131121 FAY131121 FKU131121 FUQ131121 GEM131121 GOI131121 GYE131121 HIA131121 HRW131121 IBS131121 ILO131121 IVK131121 JFG131121 JPC131121 JYY131121 KIU131121 KSQ131121 LCM131121 LMI131121 LWE131121 MGA131121 MPW131121 MZS131121 NJO131121 NTK131121 ODG131121 ONC131121 OWY131121 PGU131121 PQQ131121 QAM131121 QKI131121 QUE131121 REA131121 RNW131121 RXS131121 SHO131121 SRK131121 TBG131121 TLC131121 TUY131121 UEU131121 UOQ131121 UYM131121 VII131121 VSE131121 WCA131121 WLW131121 WVS131121 K196657 JG196657 TC196657 ACY196657 AMU196657 AWQ196657 BGM196657 BQI196657 CAE196657 CKA196657 CTW196657 DDS196657 DNO196657 DXK196657 EHG196657 ERC196657 FAY196657 FKU196657 FUQ196657 GEM196657 GOI196657 GYE196657 HIA196657 HRW196657 IBS196657 ILO196657 IVK196657 JFG196657 JPC196657 JYY196657 KIU196657 KSQ196657 LCM196657 LMI196657 LWE196657 MGA196657 MPW196657 MZS196657 NJO196657 NTK196657 ODG196657 ONC196657 OWY196657 PGU196657 PQQ196657 QAM196657 QKI196657 QUE196657 REA196657 RNW196657 RXS196657 SHO196657 SRK196657 TBG196657 TLC196657 TUY196657 UEU196657 UOQ196657 UYM196657 VII196657 VSE196657 WCA196657 WLW196657 WVS196657 K262193 JG262193 TC262193 ACY262193 AMU262193 AWQ262193 BGM262193 BQI262193 CAE262193 CKA262193 CTW262193 DDS262193 DNO262193 DXK262193 EHG262193 ERC262193 FAY262193 FKU262193 FUQ262193 GEM262193 GOI262193 GYE262193 HIA262193 HRW262193 IBS262193 ILO262193 IVK262193 JFG262193 JPC262193 JYY262193 KIU262193 KSQ262193 LCM262193 LMI262193 LWE262193 MGA262193 MPW262193 MZS262193 NJO262193 NTK262193 ODG262193 ONC262193 OWY262193 PGU262193 PQQ262193 QAM262193 QKI262193 QUE262193 REA262193 RNW262193 RXS262193 SHO262193 SRK262193 TBG262193 TLC262193 TUY262193 UEU262193 UOQ262193 UYM262193 VII262193 VSE262193 WCA262193 WLW262193 WVS262193 K327729 JG327729 TC327729 ACY327729 AMU327729 AWQ327729 BGM327729 BQI327729 CAE327729 CKA327729 CTW327729 DDS327729 DNO327729 DXK327729 EHG327729 ERC327729 FAY327729 FKU327729 FUQ327729 GEM327729 GOI327729 GYE327729 HIA327729 HRW327729 IBS327729 ILO327729 IVK327729 JFG327729 JPC327729 JYY327729 KIU327729 KSQ327729 LCM327729 LMI327729 LWE327729 MGA327729 MPW327729 MZS327729 NJO327729 NTK327729 ODG327729 ONC327729 OWY327729 PGU327729 PQQ327729 QAM327729 QKI327729 QUE327729 REA327729 RNW327729 RXS327729 SHO327729 SRK327729 TBG327729 TLC327729 TUY327729 UEU327729 UOQ327729 UYM327729 VII327729 VSE327729 WCA327729 WLW327729 WVS327729 K393265 JG393265 TC393265 ACY393265 AMU393265 AWQ393265 BGM393265 BQI393265 CAE393265 CKA393265 CTW393265 DDS393265 DNO393265 DXK393265 EHG393265 ERC393265 FAY393265 FKU393265 FUQ393265 GEM393265 GOI393265 GYE393265 HIA393265 HRW393265 IBS393265 ILO393265 IVK393265 JFG393265 JPC393265 JYY393265 KIU393265 KSQ393265 LCM393265 LMI393265 LWE393265 MGA393265 MPW393265 MZS393265 NJO393265 NTK393265 ODG393265 ONC393265 OWY393265 PGU393265 PQQ393265 QAM393265 QKI393265 QUE393265 REA393265 RNW393265 RXS393265 SHO393265 SRK393265 TBG393265 TLC393265 TUY393265 UEU393265 UOQ393265 UYM393265 VII393265 VSE393265 WCA393265 WLW393265 WVS393265 K458801 JG458801 TC458801 ACY458801 AMU458801 AWQ458801 BGM458801 BQI458801 CAE458801 CKA458801 CTW458801 DDS458801 DNO458801 DXK458801 EHG458801 ERC458801 FAY458801 FKU458801 FUQ458801 GEM458801 GOI458801 GYE458801 HIA458801 HRW458801 IBS458801 ILO458801 IVK458801 JFG458801 JPC458801 JYY458801 KIU458801 KSQ458801 LCM458801 LMI458801 LWE458801 MGA458801 MPW458801 MZS458801 NJO458801 NTK458801 ODG458801 ONC458801 OWY458801 PGU458801 PQQ458801 QAM458801 QKI458801 QUE458801 REA458801 RNW458801 RXS458801 SHO458801 SRK458801 TBG458801 TLC458801 TUY458801 UEU458801 UOQ458801 UYM458801 VII458801 VSE458801 WCA458801 WLW458801 WVS458801 K524337 JG524337 TC524337 ACY524337 AMU524337 AWQ524337 BGM524337 BQI524337 CAE524337 CKA524337 CTW524337 DDS524337 DNO524337 DXK524337 EHG524337 ERC524337 FAY524337 FKU524337 FUQ524337 GEM524337 GOI524337 GYE524337 HIA524337 HRW524337 IBS524337 ILO524337 IVK524337 JFG524337 JPC524337 JYY524337 KIU524337 KSQ524337 LCM524337 LMI524337 LWE524337 MGA524337 MPW524337 MZS524337 NJO524337 NTK524337 ODG524337 ONC524337 OWY524337 PGU524337 PQQ524337 QAM524337 QKI524337 QUE524337 REA524337 RNW524337 RXS524337 SHO524337 SRK524337 TBG524337 TLC524337 TUY524337 UEU524337 UOQ524337 UYM524337 VII524337 VSE524337 WCA524337 WLW524337 WVS524337 K589873 JG589873 TC589873 ACY589873 AMU589873 AWQ589873 BGM589873 BQI589873 CAE589873 CKA589873 CTW589873 DDS589873 DNO589873 DXK589873 EHG589873 ERC589873 FAY589873 FKU589873 FUQ589873 GEM589873 GOI589873 GYE589873 HIA589873 HRW589873 IBS589873 ILO589873 IVK589873 JFG589873 JPC589873 JYY589873 KIU589873 KSQ589873 LCM589873 LMI589873 LWE589873 MGA589873 MPW589873 MZS589873 NJO589873 NTK589873 ODG589873 ONC589873 OWY589873 PGU589873 PQQ589873 QAM589873 QKI589873 QUE589873 REA589873 RNW589873 RXS589873 SHO589873 SRK589873 TBG589873 TLC589873 TUY589873 UEU589873 UOQ589873 UYM589873 VII589873 VSE589873 WCA589873 WLW589873 WVS589873 K655409 JG655409 TC655409 ACY655409 AMU655409 AWQ655409 BGM655409 BQI655409 CAE655409 CKA655409 CTW655409 DDS655409 DNO655409 DXK655409 EHG655409 ERC655409 FAY655409 FKU655409 FUQ655409 GEM655409 GOI655409 GYE655409 HIA655409 HRW655409 IBS655409 ILO655409 IVK655409 JFG655409 JPC655409 JYY655409 KIU655409 KSQ655409 LCM655409 LMI655409 LWE655409 MGA655409 MPW655409 MZS655409 NJO655409 NTK655409 ODG655409 ONC655409 OWY655409 PGU655409 PQQ655409 QAM655409 QKI655409 QUE655409 REA655409 RNW655409 RXS655409 SHO655409 SRK655409 TBG655409 TLC655409 TUY655409 UEU655409 UOQ655409 UYM655409 VII655409 VSE655409 WCA655409 WLW655409 WVS655409 K720945 JG720945 TC720945 ACY720945 AMU720945 AWQ720945 BGM720945 BQI720945 CAE720945 CKA720945 CTW720945 DDS720945 DNO720945 DXK720945 EHG720945 ERC720945 FAY720945 FKU720945 FUQ720945 GEM720945 GOI720945 GYE720945 HIA720945 HRW720945 IBS720945 ILO720945 IVK720945 JFG720945 JPC720945 JYY720945 KIU720945 KSQ720945 LCM720945 LMI720945 LWE720945 MGA720945 MPW720945 MZS720945 NJO720945 NTK720945 ODG720945 ONC720945 OWY720945 PGU720945 PQQ720945 QAM720945 QKI720945 QUE720945 REA720945 RNW720945 RXS720945 SHO720945 SRK720945 TBG720945 TLC720945 TUY720945 UEU720945 UOQ720945 UYM720945 VII720945 VSE720945 WCA720945 WLW720945 WVS720945 K786481 JG786481 TC786481 ACY786481 AMU786481 AWQ786481 BGM786481 BQI786481 CAE786481 CKA786481 CTW786481 DDS786481 DNO786481 DXK786481 EHG786481 ERC786481 FAY786481 FKU786481 FUQ786481 GEM786481 GOI786481 GYE786481 HIA786481 HRW786481 IBS786481 ILO786481 IVK786481 JFG786481 JPC786481 JYY786481 KIU786481 KSQ786481 LCM786481 LMI786481 LWE786481 MGA786481 MPW786481 MZS786481 NJO786481 NTK786481 ODG786481 ONC786481 OWY786481 PGU786481 PQQ786481 QAM786481 QKI786481 QUE786481 REA786481 RNW786481 RXS786481 SHO786481 SRK786481 TBG786481 TLC786481 TUY786481 UEU786481 UOQ786481 UYM786481 VII786481 VSE786481 WCA786481 WLW786481 WVS786481 K852017 JG852017 TC852017 ACY852017 AMU852017 AWQ852017 BGM852017 BQI852017 CAE852017 CKA852017 CTW852017 DDS852017 DNO852017 DXK852017 EHG852017 ERC852017 FAY852017 FKU852017 FUQ852017 GEM852017 GOI852017 GYE852017 HIA852017 HRW852017 IBS852017 ILO852017 IVK852017 JFG852017 JPC852017 JYY852017 KIU852017 KSQ852017 LCM852017 LMI852017 LWE852017 MGA852017 MPW852017 MZS852017 NJO852017 NTK852017 ODG852017 ONC852017 OWY852017 PGU852017 PQQ852017 QAM852017 QKI852017 QUE852017 REA852017 RNW852017 RXS852017 SHO852017 SRK852017 TBG852017 TLC852017 TUY852017 UEU852017 UOQ852017 UYM852017 VII852017 VSE852017 WCA852017 WLW852017 WVS852017 K917553 JG917553 TC917553 ACY917553 AMU917553 AWQ917553 BGM917553 BQI917553 CAE917553 CKA917553 CTW917553 DDS917553 DNO917553 DXK917553 EHG917553 ERC917553 FAY917553 FKU917553 FUQ917553 GEM917553 GOI917553 GYE917553 HIA917553 HRW917553 IBS917553 ILO917553 IVK917553 JFG917553 JPC917553 JYY917553 KIU917553 KSQ917553 LCM917553 LMI917553 LWE917553 MGA917553 MPW917553 MZS917553 NJO917553 NTK917553 ODG917553 ONC917553 OWY917553 PGU917553 PQQ917553 QAM917553 QKI917553 QUE917553 REA917553 RNW917553 RXS917553 SHO917553 SRK917553 TBG917553 TLC917553 TUY917553 UEU917553 UOQ917553 UYM917553 VII917553 VSE917553 WCA917553 WLW917553 WVS917553 K983089 JG983089 TC983089 ACY983089 AMU983089 AWQ983089 BGM983089 BQI983089 CAE983089 CKA983089 CTW983089 DDS983089 DNO983089 DXK983089 EHG983089 ERC983089 FAY983089 FKU983089 FUQ983089 GEM983089 GOI983089 GYE983089 HIA983089 HRW983089 IBS983089 ILO983089 IVK983089 JFG983089 JPC983089 JYY983089 KIU983089 KSQ983089 LCM983089 LMI983089 LWE983089 MGA983089 MPW983089 MZS983089 NJO983089 NTK983089 ODG983089 ONC983089 OWY983089 PGU983089 PQQ983089 QAM983089 QKI983089 QUE983089 REA983089 RNW983089 RXS983089 SHO983089 SRK983089 TBG983089 TLC983089 TUY983089 UEU983089 UOQ983089 UYM983089 VII983089 VSE983089 WCA983089 WLW983089 WVS983089 K41 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WVS41 K65577 JG65577 TC65577 ACY65577 AMU65577 AWQ65577 BGM65577 BQI65577 CAE65577 CKA65577 CTW65577 DDS65577 DNO65577 DXK65577 EHG65577 ERC65577 FAY65577 FKU65577 FUQ65577 GEM65577 GOI65577 GYE65577 HIA65577 HRW65577 IBS65577 ILO65577 IVK65577 JFG65577 JPC65577 JYY65577 KIU65577 KSQ65577 LCM65577 LMI65577 LWE65577 MGA65577 MPW65577 MZS65577 NJO65577 NTK65577 ODG65577 ONC65577 OWY65577 PGU65577 PQQ65577 QAM65577 QKI65577 QUE65577 REA65577 RNW65577 RXS65577 SHO65577 SRK65577 TBG65577 TLC65577 TUY65577 UEU65577 UOQ65577 UYM65577 VII65577 VSE65577 WCA65577 WLW65577 WVS65577 K131113 JG131113 TC131113 ACY131113 AMU131113 AWQ131113 BGM131113 BQI131113 CAE131113 CKA131113 CTW131113 DDS131113 DNO131113 DXK131113 EHG131113 ERC131113 FAY131113 FKU131113 FUQ131113 GEM131113 GOI131113 GYE131113 HIA131113 HRW131113 IBS131113 ILO131113 IVK131113 JFG131113 JPC131113 JYY131113 KIU131113 KSQ131113 LCM131113 LMI131113 LWE131113 MGA131113 MPW131113 MZS131113 NJO131113 NTK131113 ODG131113 ONC131113 OWY131113 PGU131113 PQQ131113 QAM131113 QKI131113 QUE131113 REA131113 RNW131113 RXS131113 SHO131113 SRK131113 TBG131113 TLC131113 TUY131113 UEU131113 UOQ131113 UYM131113 VII131113 VSE131113 WCA131113 WLW131113 WVS131113 K196649 JG196649 TC196649 ACY196649 AMU196649 AWQ196649 BGM196649 BQI196649 CAE196649 CKA196649 CTW196649 DDS196649 DNO196649 DXK196649 EHG196649 ERC196649 FAY196649 FKU196649 FUQ196649 GEM196649 GOI196649 GYE196649 HIA196649 HRW196649 IBS196649 ILO196649 IVK196649 JFG196649 JPC196649 JYY196649 KIU196649 KSQ196649 LCM196649 LMI196649 LWE196649 MGA196649 MPW196649 MZS196649 NJO196649 NTK196649 ODG196649 ONC196649 OWY196649 PGU196649 PQQ196649 QAM196649 QKI196649 QUE196649 REA196649 RNW196649 RXS196649 SHO196649 SRK196649 TBG196649 TLC196649 TUY196649 UEU196649 UOQ196649 UYM196649 VII196649 VSE196649 WCA196649 WLW196649 WVS196649 K262185 JG262185 TC262185 ACY262185 AMU262185 AWQ262185 BGM262185 BQI262185 CAE262185 CKA262185 CTW262185 DDS262185 DNO262185 DXK262185 EHG262185 ERC262185 FAY262185 FKU262185 FUQ262185 GEM262185 GOI262185 GYE262185 HIA262185 HRW262185 IBS262185 ILO262185 IVK262185 JFG262185 JPC262185 JYY262185 KIU262185 KSQ262185 LCM262185 LMI262185 LWE262185 MGA262185 MPW262185 MZS262185 NJO262185 NTK262185 ODG262185 ONC262185 OWY262185 PGU262185 PQQ262185 QAM262185 QKI262185 QUE262185 REA262185 RNW262185 RXS262185 SHO262185 SRK262185 TBG262185 TLC262185 TUY262185 UEU262185 UOQ262185 UYM262185 VII262185 VSE262185 WCA262185 WLW262185 WVS262185 K327721 JG327721 TC327721 ACY327721 AMU327721 AWQ327721 BGM327721 BQI327721 CAE327721 CKA327721 CTW327721 DDS327721 DNO327721 DXK327721 EHG327721 ERC327721 FAY327721 FKU327721 FUQ327721 GEM327721 GOI327721 GYE327721 HIA327721 HRW327721 IBS327721 ILO327721 IVK327721 JFG327721 JPC327721 JYY327721 KIU327721 KSQ327721 LCM327721 LMI327721 LWE327721 MGA327721 MPW327721 MZS327721 NJO327721 NTK327721 ODG327721 ONC327721 OWY327721 PGU327721 PQQ327721 QAM327721 QKI327721 QUE327721 REA327721 RNW327721 RXS327721 SHO327721 SRK327721 TBG327721 TLC327721 TUY327721 UEU327721 UOQ327721 UYM327721 VII327721 VSE327721 WCA327721 WLW327721 WVS327721 K393257 JG393257 TC393257 ACY393257 AMU393257 AWQ393257 BGM393257 BQI393257 CAE393257 CKA393257 CTW393257 DDS393257 DNO393257 DXK393257 EHG393257 ERC393257 FAY393257 FKU393257 FUQ393257 GEM393257 GOI393257 GYE393257 HIA393257 HRW393257 IBS393257 ILO393257 IVK393257 JFG393257 JPC393257 JYY393257 KIU393257 KSQ393257 LCM393257 LMI393257 LWE393257 MGA393257 MPW393257 MZS393257 NJO393257 NTK393257 ODG393257 ONC393257 OWY393257 PGU393257 PQQ393257 QAM393257 QKI393257 QUE393257 REA393257 RNW393257 RXS393257 SHO393257 SRK393257 TBG393257 TLC393257 TUY393257 UEU393257 UOQ393257 UYM393257 VII393257 VSE393257 WCA393257 WLW393257 WVS393257 K458793 JG458793 TC458793 ACY458793 AMU458793 AWQ458793 BGM458793 BQI458793 CAE458793 CKA458793 CTW458793 DDS458793 DNO458793 DXK458793 EHG458793 ERC458793 FAY458793 FKU458793 FUQ458793 GEM458793 GOI458793 GYE458793 HIA458793 HRW458793 IBS458793 ILO458793 IVK458793 JFG458793 JPC458793 JYY458793 KIU458793 KSQ458793 LCM458793 LMI458793 LWE458793 MGA458793 MPW458793 MZS458793 NJO458793 NTK458793 ODG458793 ONC458793 OWY458793 PGU458793 PQQ458793 QAM458793 QKI458793 QUE458793 REA458793 RNW458793 RXS458793 SHO458793 SRK458793 TBG458793 TLC458793 TUY458793 UEU458793 UOQ458793 UYM458793 VII458793 VSE458793 WCA458793 WLW458793 WVS458793 K524329 JG524329 TC524329 ACY524329 AMU524329 AWQ524329 BGM524329 BQI524329 CAE524329 CKA524329 CTW524329 DDS524329 DNO524329 DXK524329 EHG524329 ERC524329 FAY524329 FKU524329 FUQ524329 GEM524329 GOI524329 GYE524329 HIA524329 HRW524329 IBS524329 ILO524329 IVK524329 JFG524329 JPC524329 JYY524329 KIU524329 KSQ524329 LCM524329 LMI524329 LWE524329 MGA524329 MPW524329 MZS524329 NJO524329 NTK524329 ODG524329 ONC524329 OWY524329 PGU524329 PQQ524329 QAM524329 QKI524329 QUE524329 REA524329 RNW524329 RXS524329 SHO524329 SRK524329 TBG524329 TLC524329 TUY524329 UEU524329 UOQ524329 UYM524329 VII524329 VSE524329 WCA524329 WLW524329 WVS524329 K589865 JG589865 TC589865 ACY589865 AMU589865 AWQ589865 BGM589865 BQI589865 CAE589865 CKA589865 CTW589865 DDS589865 DNO589865 DXK589865 EHG589865 ERC589865 FAY589865 FKU589865 FUQ589865 GEM589865 GOI589865 GYE589865 HIA589865 HRW589865 IBS589865 ILO589865 IVK589865 JFG589865 JPC589865 JYY589865 KIU589865 KSQ589865 LCM589865 LMI589865 LWE589865 MGA589865 MPW589865 MZS589865 NJO589865 NTK589865 ODG589865 ONC589865 OWY589865 PGU589865 PQQ589865 QAM589865 QKI589865 QUE589865 REA589865 RNW589865 RXS589865 SHO589865 SRK589865 TBG589865 TLC589865 TUY589865 UEU589865 UOQ589865 UYM589865 VII589865 VSE589865 WCA589865 WLW589865 WVS589865 K655401 JG655401 TC655401 ACY655401 AMU655401 AWQ655401 BGM655401 BQI655401 CAE655401 CKA655401 CTW655401 DDS655401 DNO655401 DXK655401 EHG655401 ERC655401 FAY655401 FKU655401 FUQ655401 GEM655401 GOI655401 GYE655401 HIA655401 HRW655401 IBS655401 ILO655401 IVK655401 JFG655401 JPC655401 JYY655401 KIU655401 KSQ655401 LCM655401 LMI655401 LWE655401 MGA655401 MPW655401 MZS655401 NJO655401 NTK655401 ODG655401 ONC655401 OWY655401 PGU655401 PQQ655401 QAM655401 QKI655401 QUE655401 REA655401 RNW655401 RXS655401 SHO655401 SRK655401 TBG655401 TLC655401 TUY655401 UEU655401 UOQ655401 UYM655401 VII655401 VSE655401 WCA655401 WLW655401 WVS655401 K720937 JG720937 TC720937 ACY720937 AMU720937 AWQ720937 BGM720937 BQI720937 CAE720937 CKA720937 CTW720937 DDS720937 DNO720937 DXK720937 EHG720937 ERC720937 FAY720937 FKU720937 FUQ720937 GEM720937 GOI720937 GYE720937 HIA720937 HRW720937 IBS720937 ILO720937 IVK720937 JFG720937 JPC720937 JYY720937 KIU720937 KSQ720937 LCM720937 LMI720937 LWE720937 MGA720937 MPW720937 MZS720937 NJO720937 NTK720937 ODG720937 ONC720937 OWY720937 PGU720937 PQQ720937 QAM720937 QKI720937 QUE720937 REA720937 RNW720937 RXS720937 SHO720937 SRK720937 TBG720937 TLC720937 TUY720937 UEU720937 UOQ720937 UYM720937 VII720937 VSE720937 WCA720937 WLW720937 WVS720937 K786473 JG786473 TC786473 ACY786473 AMU786473 AWQ786473 BGM786473 BQI786473 CAE786473 CKA786473 CTW786473 DDS786473 DNO786473 DXK786473 EHG786473 ERC786473 FAY786473 FKU786473 FUQ786473 GEM786473 GOI786473 GYE786473 HIA786473 HRW786473 IBS786473 ILO786473 IVK786473 JFG786473 JPC786473 JYY786473 KIU786473 KSQ786473 LCM786473 LMI786473 LWE786473 MGA786473 MPW786473 MZS786473 NJO786473 NTK786473 ODG786473 ONC786473 OWY786473 PGU786473 PQQ786473 QAM786473 QKI786473 QUE786473 REA786473 RNW786473 RXS786473 SHO786473 SRK786473 TBG786473 TLC786473 TUY786473 UEU786473 UOQ786473 UYM786473 VII786473 VSE786473 WCA786473 WLW786473 WVS786473 K852009 JG852009 TC852009 ACY852009 AMU852009 AWQ852009 BGM852009 BQI852009 CAE852009 CKA852009 CTW852009 DDS852009 DNO852009 DXK852009 EHG852009 ERC852009 FAY852009 FKU852009 FUQ852009 GEM852009 GOI852009 GYE852009 HIA852009 HRW852009 IBS852009 ILO852009 IVK852009 JFG852009 JPC852009 JYY852009 KIU852009 KSQ852009 LCM852009 LMI852009 LWE852009 MGA852009 MPW852009 MZS852009 NJO852009 NTK852009 ODG852009 ONC852009 OWY852009 PGU852009 PQQ852009 QAM852009 QKI852009 QUE852009 REA852009 RNW852009 RXS852009 SHO852009 SRK852009 TBG852009 TLC852009 TUY852009 UEU852009 UOQ852009 UYM852009 VII852009 VSE852009 WCA852009 WLW852009 WVS852009 K917545 JG917545 TC917545 ACY917545 AMU917545 AWQ917545 BGM917545 BQI917545 CAE917545 CKA917545 CTW917545 DDS917545 DNO917545 DXK917545 EHG917545 ERC917545 FAY917545 FKU917545 FUQ917545 GEM917545 GOI917545 GYE917545 HIA917545 HRW917545 IBS917545 ILO917545 IVK917545 JFG917545 JPC917545 JYY917545 KIU917545 KSQ917545 LCM917545 LMI917545 LWE917545 MGA917545 MPW917545 MZS917545 NJO917545 NTK917545 ODG917545 ONC917545 OWY917545 PGU917545 PQQ917545 QAM917545 QKI917545 QUE917545 REA917545 RNW917545 RXS917545 SHO917545 SRK917545 TBG917545 TLC917545 TUY917545 UEU917545 UOQ917545 UYM917545 VII917545 VSE917545 WCA917545 WLW917545 WVS917545 K983081 JG983081 TC983081 ACY983081 AMU983081 AWQ983081 BGM983081 BQI983081 CAE983081 CKA983081 CTW983081 DDS983081 DNO983081 DXK983081 EHG983081 ERC983081 FAY983081 FKU983081 FUQ983081 GEM983081 GOI983081 GYE983081 HIA983081 HRW983081 IBS983081 ILO983081 IVK983081 JFG983081 JPC983081 JYY983081 KIU983081 KSQ983081 LCM983081 LMI983081 LWE983081 MGA983081 MPW983081 MZS983081 NJO983081 NTK983081 ODG983081 ONC983081 OWY983081 PGU983081 PQQ983081 QAM983081 QKI983081 QUE983081 REA983081 RNW983081 RXS983081 SHO983081 SRK983081 TBG983081 TLC983081 TUY983081 UEU983081 UOQ983081 UYM983081 VII983081 VSE983081 WCA983081 WLW983081 WVS983081 M45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M65581 JI65581 TE65581 ADA65581 AMW65581 AWS65581 BGO65581 BQK65581 CAG65581 CKC65581 CTY65581 DDU65581 DNQ65581 DXM65581 EHI65581 ERE65581 FBA65581 FKW65581 FUS65581 GEO65581 GOK65581 GYG65581 HIC65581 HRY65581 IBU65581 ILQ65581 IVM65581 JFI65581 JPE65581 JZA65581 KIW65581 KSS65581 LCO65581 LMK65581 LWG65581 MGC65581 MPY65581 MZU65581 NJQ65581 NTM65581 ODI65581 ONE65581 OXA65581 PGW65581 PQS65581 QAO65581 QKK65581 QUG65581 REC65581 RNY65581 RXU65581 SHQ65581 SRM65581 TBI65581 TLE65581 TVA65581 UEW65581 UOS65581 UYO65581 VIK65581 VSG65581 WCC65581 WLY65581 WVU65581 M131117 JI131117 TE131117 ADA131117 AMW131117 AWS131117 BGO131117 BQK131117 CAG131117 CKC131117 CTY131117 DDU131117 DNQ131117 DXM131117 EHI131117 ERE131117 FBA131117 FKW131117 FUS131117 GEO131117 GOK131117 GYG131117 HIC131117 HRY131117 IBU131117 ILQ131117 IVM131117 JFI131117 JPE131117 JZA131117 KIW131117 KSS131117 LCO131117 LMK131117 LWG131117 MGC131117 MPY131117 MZU131117 NJQ131117 NTM131117 ODI131117 ONE131117 OXA131117 PGW131117 PQS131117 QAO131117 QKK131117 QUG131117 REC131117 RNY131117 RXU131117 SHQ131117 SRM131117 TBI131117 TLE131117 TVA131117 UEW131117 UOS131117 UYO131117 VIK131117 VSG131117 WCC131117 WLY131117 WVU131117 M196653 JI196653 TE196653 ADA196653 AMW196653 AWS196653 BGO196653 BQK196653 CAG196653 CKC196653 CTY196653 DDU196653 DNQ196653 DXM196653 EHI196653 ERE196653 FBA196653 FKW196653 FUS196653 GEO196653 GOK196653 GYG196653 HIC196653 HRY196653 IBU196653 ILQ196653 IVM196653 JFI196653 JPE196653 JZA196653 KIW196653 KSS196653 LCO196653 LMK196653 LWG196653 MGC196653 MPY196653 MZU196653 NJQ196653 NTM196653 ODI196653 ONE196653 OXA196653 PGW196653 PQS196653 QAO196653 QKK196653 QUG196653 REC196653 RNY196653 RXU196653 SHQ196653 SRM196653 TBI196653 TLE196653 TVA196653 UEW196653 UOS196653 UYO196653 VIK196653 VSG196653 WCC196653 WLY196653 WVU196653 M262189 JI262189 TE262189 ADA262189 AMW262189 AWS262189 BGO262189 BQK262189 CAG262189 CKC262189 CTY262189 DDU262189 DNQ262189 DXM262189 EHI262189 ERE262189 FBA262189 FKW262189 FUS262189 GEO262189 GOK262189 GYG262189 HIC262189 HRY262189 IBU262189 ILQ262189 IVM262189 JFI262189 JPE262189 JZA262189 KIW262189 KSS262189 LCO262189 LMK262189 LWG262189 MGC262189 MPY262189 MZU262189 NJQ262189 NTM262189 ODI262189 ONE262189 OXA262189 PGW262189 PQS262189 QAO262189 QKK262189 QUG262189 REC262189 RNY262189 RXU262189 SHQ262189 SRM262189 TBI262189 TLE262189 TVA262189 UEW262189 UOS262189 UYO262189 VIK262189 VSG262189 WCC262189 WLY262189 WVU262189 M327725 JI327725 TE327725 ADA327725 AMW327725 AWS327725 BGO327725 BQK327725 CAG327725 CKC327725 CTY327725 DDU327725 DNQ327725 DXM327725 EHI327725 ERE327725 FBA327725 FKW327725 FUS327725 GEO327725 GOK327725 GYG327725 HIC327725 HRY327725 IBU327725 ILQ327725 IVM327725 JFI327725 JPE327725 JZA327725 KIW327725 KSS327725 LCO327725 LMK327725 LWG327725 MGC327725 MPY327725 MZU327725 NJQ327725 NTM327725 ODI327725 ONE327725 OXA327725 PGW327725 PQS327725 QAO327725 QKK327725 QUG327725 REC327725 RNY327725 RXU327725 SHQ327725 SRM327725 TBI327725 TLE327725 TVA327725 UEW327725 UOS327725 UYO327725 VIK327725 VSG327725 WCC327725 WLY327725 WVU327725 M393261 JI393261 TE393261 ADA393261 AMW393261 AWS393261 BGO393261 BQK393261 CAG393261 CKC393261 CTY393261 DDU393261 DNQ393261 DXM393261 EHI393261 ERE393261 FBA393261 FKW393261 FUS393261 GEO393261 GOK393261 GYG393261 HIC393261 HRY393261 IBU393261 ILQ393261 IVM393261 JFI393261 JPE393261 JZA393261 KIW393261 KSS393261 LCO393261 LMK393261 LWG393261 MGC393261 MPY393261 MZU393261 NJQ393261 NTM393261 ODI393261 ONE393261 OXA393261 PGW393261 PQS393261 QAO393261 QKK393261 QUG393261 REC393261 RNY393261 RXU393261 SHQ393261 SRM393261 TBI393261 TLE393261 TVA393261 UEW393261 UOS393261 UYO393261 VIK393261 VSG393261 WCC393261 WLY393261 WVU393261 M458797 JI458797 TE458797 ADA458797 AMW458797 AWS458797 BGO458797 BQK458797 CAG458797 CKC458797 CTY458797 DDU458797 DNQ458797 DXM458797 EHI458797 ERE458797 FBA458797 FKW458797 FUS458797 GEO458797 GOK458797 GYG458797 HIC458797 HRY458797 IBU458797 ILQ458797 IVM458797 JFI458797 JPE458797 JZA458797 KIW458797 KSS458797 LCO458797 LMK458797 LWG458797 MGC458797 MPY458797 MZU458797 NJQ458797 NTM458797 ODI458797 ONE458797 OXA458797 PGW458797 PQS458797 QAO458797 QKK458797 QUG458797 REC458797 RNY458797 RXU458797 SHQ458797 SRM458797 TBI458797 TLE458797 TVA458797 UEW458797 UOS458797 UYO458797 VIK458797 VSG458797 WCC458797 WLY458797 WVU458797 M524333 JI524333 TE524333 ADA524333 AMW524333 AWS524333 BGO524333 BQK524333 CAG524333 CKC524333 CTY524333 DDU524333 DNQ524333 DXM524333 EHI524333 ERE524333 FBA524333 FKW524333 FUS524333 GEO524333 GOK524333 GYG524333 HIC524333 HRY524333 IBU524333 ILQ524333 IVM524333 JFI524333 JPE524333 JZA524333 KIW524333 KSS524333 LCO524333 LMK524333 LWG524333 MGC524333 MPY524333 MZU524333 NJQ524333 NTM524333 ODI524333 ONE524333 OXA524333 PGW524333 PQS524333 QAO524333 QKK524333 QUG524333 REC524333 RNY524333 RXU524333 SHQ524333 SRM524333 TBI524333 TLE524333 TVA524333 UEW524333 UOS524333 UYO524333 VIK524333 VSG524333 WCC524333 WLY524333 WVU524333 M589869 JI589869 TE589869 ADA589869 AMW589869 AWS589869 BGO589869 BQK589869 CAG589869 CKC589869 CTY589869 DDU589869 DNQ589869 DXM589869 EHI589869 ERE589869 FBA589869 FKW589869 FUS589869 GEO589869 GOK589869 GYG589869 HIC589869 HRY589869 IBU589869 ILQ589869 IVM589869 JFI589869 JPE589869 JZA589869 KIW589869 KSS589869 LCO589869 LMK589869 LWG589869 MGC589869 MPY589869 MZU589869 NJQ589869 NTM589869 ODI589869 ONE589869 OXA589869 PGW589869 PQS589869 QAO589869 QKK589869 QUG589869 REC589869 RNY589869 RXU589869 SHQ589869 SRM589869 TBI589869 TLE589869 TVA589869 UEW589869 UOS589869 UYO589869 VIK589869 VSG589869 WCC589869 WLY589869 WVU589869 M655405 JI655405 TE655405 ADA655405 AMW655405 AWS655405 BGO655405 BQK655405 CAG655405 CKC655405 CTY655405 DDU655405 DNQ655405 DXM655405 EHI655405 ERE655405 FBA655405 FKW655405 FUS655405 GEO655405 GOK655405 GYG655405 HIC655405 HRY655405 IBU655405 ILQ655405 IVM655405 JFI655405 JPE655405 JZA655405 KIW655405 KSS655405 LCO655405 LMK655405 LWG655405 MGC655405 MPY655405 MZU655405 NJQ655405 NTM655405 ODI655405 ONE655405 OXA655405 PGW655405 PQS655405 QAO655405 QKK655405 QUG655405 REC655405 RNY655405 RXU655405 SHQ655405 SRM655405 TBI655405 TLE655405 TVA655405 UEW655405 UOS655405 UYO655405 VIK655405 VSG655405 WCC655405 WLY655405 WVU655405 M720941 JI720941 TE720941 ADA720941 AMW720941 AWS720941 BGO720941 BQK720941 CAG720941 CKC720941 CTY720941 DDU720941 DNQ720941 DXM720941 EHI720941 ERE720941 FBA720941 FKW720941 FUS720941 GEO720941 GOK720941 GYG720941 HIC720941 HRY720941 IBU720941 ILQ720941 IVM720941 JFI720941 JPE720941 JZA720941 KIW720941 KSS720941 LCO720941 LMK720941 LWG720941 MGC720941 MPY720941 MZU720941 NJQ720941 NTM720941 ODI720941 ONE720941 OXA720941 PGW720941 PQS720941 QAO720941 QKK720941 QUG720941 REC720941 RNY720941 RXU720941 SHQ720941 SRM720941 TBI720941 TLE720941 TVA720941 UEW720941 UOS720941 UYO720941 VIK720941 VSG720941 WCC720941 WLY720941 WVU720941 M786477 JI786477 TE786477 ADA786477 AMW786477 AWS786477 BGO786477 BQK786477 CAG786477 CKC786477 CTY786477 DDU786477 DNQ786477 DXM786477 EHI786477 ERE786477 FBA786477 FKW786477 FUS786477 GEO786477 GOK786477 GYG786477 HIC786477 HRY786477 IBU786477 ILQ786477 IVM786477 JFI786477 JPE786477 JZA786477 KIW786477 KSS786477 LCO786477 LMK786477 LWG786477 MGC786477 MPY786477 MZU786477 NJQ786477 NTM786477 ODI786477 ONE786477 OXA786477 PGW786477 PQS786477 QAO786477 QKK786477 QUG786477 REC786477 RNY786477 RXU786477 SHQ786477 SRM786477 TBI786477 TLE786477 TVA786477 UEW786477 UOS786477 UYO786477 VIK786477 VSG786477 WCC786477 WLY786477 WVU786477 M852013 JI852013 TE852013 ADA852013 AMW852013 AWS852013 BGO852013 BQK852013 CAG852013 CKC852013 CTY852013 DDU852013 DNQ852013 DXM852013 EHI852013 ERE852013 FBA852013 FKW852013 FUS852013 GEO852013 GOK852013 GYG852013 HIC852013 HRY852013 IBU852013 ILQ852013 IVM852013 JFI852013 JPE852013 JZA852013 KIW852013 KSS852013 LCO852013 LMK852013 LWG852013 MGC852013 MPY852013 MZU852013 NJQ852013 NTM852013 ODI852013 ONE852013 OXA852013 PGW852013 PQS852013 QAO852013 QKK852013 QUG852013 REC852013 RNY852013 RXU852013 SHQ852013 SRM852013 TBI852013 TLE852013 TVA852013 UEW852013 UOS852013 UYO852013 VIK852013 VSG852013 WCC852013 WLY852013 WVU852013 M917549 JI917549 TE917549 ADA917549 AMW917549 AWS917549 BGO917549 BQK917549 CAG917549 CKC917549 CTY917549 DDU917549 DNQ917549 DXM917549 EHI917549 ERE917549 FBA917549 FKW917549 FUS917549 GEO917549 GOK917549 GYG917549 HIC917549 HRY917549 IBU917549 ILQ917549 IVM917549 JFI917549 JPE917549 JZA917549 KIW917549 KSS917549 LCO917549 LMK917549 LWG917549 MGC917549 MPY917549 MZU917549 NJQ917549 NTM917549 ODI917549 ONE917549 OXA917549 PGW917549 PQS917549 QAO917549 QKK917549 QUG917549 REC917549 RNY917549 RXU917549 SHQ917549 SRM917549 TBI917549 TLE917549 TVA917549 UEW917549 UOS917549 UYO917549 VIK917549 VSG917549 WCC917549 WLY917549 WVU917549 M983085 JI983085 TE983085 ADA983085 AMW983085 AWS983085 BGO983085 BQK983085 CAG983085 CKC983085 CTY983085 DDU983085 DNQ983085 DXM983085 EHI983085 ERE983085 FBA983085 FKW983085 FUS983085 GEO983085 GOK983085 GYG983085 HIC983085 HRY983085 IBU983085 ILQ983085 IVM983085 JFI983085 JPE983085 JZA983085 KIW983085 KSS983085 LCO983085 LMK983085 LWG983085 MGC983085 MPY983085 MZU983085 NJQ983085 NTM983085 ODI983085 ONE983085 OXA983085 PGW983085 PQS983085 QAO983085 QKK983085 QUG983085 REC983085 RNY983085 RXU983085 SHQ983085 SRM983085 TBI983085 TLE983085 TVA983085 UEW983085 UOS983085 UYO983085 VIK983085 VSG983085 WCC983085 WLY983085 WVU983085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K25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WVS25 K65561 JG65561 TC65561 ACY65561 AMU65561 AWQ65561 BGM65561 BQI65561 CAE65561 CKA65561 CTW65561 DDS65561 DNO65561 DXK65561 EHG65561 ERC65561 FAY65561 FKU65561 FUQ65561 GEM65561 GOI65561 GYE65561 HIA65561 HRW65561 IBS65561 ILO65561 IVK65561 JFG65561 JPC65561 JYY65561 KIU65561 KSQ65561 LCM65561 LMI65561 LWE65561 MGA65561 MPW65561 MZS65561 NJO65561 NTK65561 ODG65561 ONC65561 OWY65561 PGU65561 PQQ65561 QAM65561 QKI65561 QUE65561 REA65561 RNW65561 RXS65561 SHO65561 SRK65561 TBG65561 TLC65561 TUY65561 UEU65561 UOQ65561 UYM65561 VII65561 VSE65561 WCA65561 WLW65561 WVS65561 K131097 JG131097 TC131097 ACY131097 AMU131097 AWQ131097 BGM131097 BQI131097 CAE131097 CKA131097 CTW131097 DDS131097 DNO131097 DXK131097 EHG131097 ERC131097 FAY131097 FKU131097 FUQ131097 GEM131097 GOI131097 GYE131097 HIA131097 HRW131097 IBS131097 ILO131097 IVK131097 JFG131097 JPC131097 JYY131097 KIU131097 KSQ131097 LCM131097 LMI131097 LWE131097 MGA131097 MPW131097 MZS131097 NJO131097 NTK131097 ODG131097 ONC131097 OWY131097 PGU131097 PQQ131097 QAM131097 QKI131097 QUE131097 REA131097 RNW131097 RXS131097 SHO131097 SRK131097 TBG131097 TLC131097 TUY131097 UEU131097 UOQ131097 UYM131097 VII131097 VSE131097 WCA131097 WLW131097 WVS131097 K196633 JG196633 TC196633 ACY196633 AMU196633 AWQ196633 BGM196633 BQI196633 CAE196633 CKA196633 CTW196633 DDS196633 DNO196633 DXK196633 EHG196633 ERC196633 FAY196633 FKU196633 FUQ196633 GEM196633 GOI196633 GYE196633 HIA196633 HRW196633 IBS196633 ILO196633 IVK196633 JFG196633 JPC196633 JYY196633 KIU196633 KSQ196633 LCM196633 LMI196633 LWE196633 MGA196633 MPW196633 MZS196633 NJO196633 NTK196633 ODG196633 ONC196633 OWY196633 PGU196633 PQQ196633 QAM196633 QKI196633 QUE196633 REA196633 RNW196633 RXS196633 SHO196633 SRK196633 TBG196633 TLC196633 TUY196633 UEU196633 UOQ196633 UYM196633 VII196633 VSE196633 WCA196633 WLW196633 WVS196633 K262169 JG262169 TC262169 ACY262169 AMU262169 AWQ262169 BGM262169 BQI262169 CAE262169 CKA262169 CTW262169 DDS262169 DNO262169 DXK262169 EHG262169 ERC262169 FAY262169 FKU262169 FUQ262169 GEM262169 GOI262169 GYE262169 HIA262169 HRW262169 IBS262169 ILO262169 IVK262169 JFG262169 JPC262169 JYY262169 KIU262169 KSQ262169 LCM262169 LMI262169 LWE262169 MGA262169 MPW262169 MZS262169 NJO262169 NTK262169 ODG262169 ONC262169 OWY262169 PGU262169 PQQ262169 QAM262169 QKI262169 QUE262169 REA262169 RNW262169 RXS262169 SHO262169 SRK262169 TBG262169 TLC262169 TUY262169 UEU262169 UOQ262169 UYM262169 VII262169 VSE262169 WCA262169 WLW262169 WVS262169 K327705 JG327705 TC327705 ACY327705 AMU327705 AWQ327705 BGM327705 BQI327705 CAE327705 CKA327705 CTW327705 DDS327705 DNO327705 DXK327705 EHG327705 ERC327705 FAY327705 FKU327705 FUQ327705 GEM327705 GOI327705 GYE327705 HIA327705 HRW327705 IBS327705 ILO327705 IVK327705 JFG327705 JPC327705 JYY327705 KIU327705 KSQ327705 LCM327705 LMI327705 LWE327705 MGA327705 MPW327705 MZS327705 NJO327705 NTK327705 ODG327705 ONC327705 OWY327705 PGU327705 PQQ327705 QAM327705 QKI327705 QUE327705 REA327705 RNW327705 RXS327705 SHO327705 SRK327705 TBG327705 TLC327705 TUY327705 UEU327705 UOQ327705 UYM327705 VII327705 VSE327705 WCA327705 WLW327705 WVS327705 K393241 JG393241 TC393241 ACY393241 AMU393241 AWQ393241 BGM393241 BQI393241 CAE393241 CKA393241 CTW393241 DDS393241 DNO393241 DXK393241 EHG393241 ERC393241 FAY393241 FKU393241 FUQ393241 GEM393241 GOI393241 GYE393241 HIA393241 HRW393241 IBS393241 ILO393241 IVK393241 JFG393241 JPC393241 JYY393241 KIU393241 KSQ393241 LCM393241 LMI393241 LWE393241 MGA393241 MPW393241 MZS393241 NJO393241 NTK393241 ODG393241 ONC393241 OWY393241 PGU393241 PQQ393241 QAM393241 QKI393241 QUE393241 REA393241 RNW393241 RXS393241 SHO393241 SRK393241 TBG393241 TLC393241 TUY393241 UEU393241 UOQ393241 UYM393241 VII393241 VSE393241 WCA393241 WLW393241 WVS393241 K458777 JG458777 TC458777 ACY458777 AMU458777 AWQ458777 BGM458777 BQI458777 CAE458777 CKA458777 CTW458777 DDS458777 DNO458777 DXK458777 EHG458777 ERC458777 FAY458777 FKU458777 FUQ458777 GEM458777 GOI458777 GYE458777 HIA458777 HRW458777 IBS458777 ILO458777 IVK458777 JFG458777 JPC458777 JYY458777 KIU458777 KSQ458777 LCM458777 LMI458777 LWE458777 MGA458777 MPW458777 MZS458777 NJO458777 NTK458777 ODG458777 ONC458777 OWY458777 PGU458777 PQQ458777 QAM458777 QKI458777 QUE458777 REA458777 RNW458777 RXS458777 SHO458777 SRK458777 TBG458777 TLC458777 TUY458777 UEU458777 UOQ458777 UYM458777 VII458777 VSE458777 WCA458777 WLW458777 WVS458777 K524313 JG524313 TC524313 ACY524313 AMU524313 AWQ524313 BGM524313 BQI524313 CAE524313 CKA524313 CTW524313 DDS524313 DNO524313 DXK524313 EHG524313 ERC524313 FAY524313 FKU524313 FUQ524313 GEM524313 GOI524313 GYE524313 HIA524313 HRW524313 IBS524313 ILO524313 IVK524313 JFG524313 JPC524313 JYY524313 KIU524313 KSQ524313 LCM524313 LMI524313 LWE524313 MGA524313 MPW524313 MZS524313 NJO524313 NTK524313 ODG524313 ONC524313 OWY524313 PGU524313 PQQ524313 QAM524313 QKI524313 QUE524313 REA524313 RNW524313 RXS524313 SHO524313 SRK524313 TBG524313 TLC524313 TUY524313 UEU524313 UOQ524313 UYM524313 VII524313 VSE524313 WCA524313 WLW524313 WVS524313 K589849 JG589849 TC589849 ACY589849 AMU589849 AWQ589849 BGM589849 BQI589849 CAE589849 CKA589849 CTW589849 DDS589849 DNO589849 DXK589849 EHG589849 ERC589849 FAY589849 FKU589849 FUQ589849 GEM589849 GOI589849 GYE589849 HIA589849 HRW589849 IBS589849 ILO589849 IVK589849 JFG589849 JPC589849 JYY589849 KIU589849 KSQ589849 LCM589849 LMI589849 LWE589849 MGA589849 MPW589849 MZS589849 NJO589849 NTK589849 ODG589849 ONC589849 OWY589849 PGU589849 PQQ589849 QAM589849 QKI589849 QUE589849 REA589849 RNW589849 RXS589849 SHO589849 SRK589849 TBG589849 TLC589849 TUY589849 UEU589849 UOQ589849 UYM589849 VII589849 VSE589849 WCA589849 WLW589849 WVS589849 K655385 JG655385 TC655385 ACY655385 AMU655385 AWQ655385 BGM655385 BQI655385 CAE655385 CKA655385 CTW655385 DDS655385 DNO655385 DXK655385 EHG655385 ERC655385 FAY655385 FKU655385 FUQ655385 GEM655385 GOI655385 GYE655385 HIA655385 HRW655385 IBS655385 ILO655385 IVK655385 JFG655385 JPC655385 JYY655385 KIU655385 KSQ655385 LCM655385 LMI655385 LWE655385 MGA655385 MPW655385 MZS655385 NJO655385 NTK655385 ODG655385 ONC655385 OWY655385 PGU655385 PQQ655385 QAM655385 QKI655385 QUE655385 REA655385 RNW655385 RXS655385 SHO655385 SRK655385 TBG655385 TLC655385 TUY655385 UEU655385 UOQ655385 UYM655385 VII655385 VSE655385 WCA655385 WLW655385 WVS655385 K720921 JG720921 TC720921 ACY720921 AMU720921 AWQ720921 BGM720921 BQI720921 CAE720921 CKA720921 CTW720921 DDS720921 DNO720921 DXK720921 EHG720921 ERC720921 FAY720921 FKU720921 FUQ720921 GEM720921 GOI720921 GYE720921 HIA720921 HRW720921 IBS720921 ILO720921 IVK720921 JFG720921 JPC720921 JYY720921 KIU720921 KSQ720921 LCM720921 LMI720921 LWE720921 MGA720921 MPW720921 MZS720921 NJO720921 NTK720921 ODG720921 ONC720921 OWY720921 PGU720921 PQQ720921 QAM720921 QKI720921 QUE720921 REA720921 RNW720921 RXS720921 SHO720921 SRK720921 TBG720921 TLC720921 TUY720921 UEU720921 UOQ720921 UYM720921 VII720921 VSE720921 WCA720921 WLW720921 WVS720921 K786457 JG786457 TC786457 ACY786457 AMU786457 AWQ786457 BGM786457 BQI786457 CAE786457 CKA786457 CTW786457 DDS786457 DNO786457 DXK786457 EHG786457 ERC786457 FAY786457 FKU786457 FUQ786457 GEM786457 GOI786457 GYE786457 HIA786457 HRW786457 IBS786457 ILO786457 IVK786457 JFG786457 JPC786457 JYY786457 KIU786457 KSQ786457 LCM786457 LMI786457 LWE786457 MGA786457 MPW786457 MZS786457 NJO786457 NTK786457 ODG786457 ONC786457 OWY786457 PGU786457 PQQ786457 QAM786457 QKI786457 QUE786457 REA786457 RNW786457 RXS786457 SHO786457 SRK786457 TBG786457 TLC786457 TUY786457 UEU786457 UOQ786457 UYM786457 VII786457 VSE786457 WCA786457 WLW786457 WVS786457 K851993 JG851993 TC851993 ACY851993 AMU851993 AWQ851993 BGM851993 BQI851993 CAE851993 CKA851993 CTW851993 DDS851993 DNO851993 DXK851993 EHG851993 ERC851993 FAY851993 FKU851993 FUQ851993 GEM851993 GOI851993 GYE851993 HIA851993 HRW851993 IBS851993 ILO851993 IVK851993 JFG851993 JPC851993 JYY851993 KIU851993 KSQ851993 LCM851993 LMI851993 LWE851993 MGA851993 MPW851993 MZS851993 NJO851993 NTK851993 ODG851993 ONC851993 OWY851993 PGU851993 PQQ851993 QAM851993 QKI851993 QUE851993 REA851993 RNW851993 RXS851993 SHO851993 SRK851993 TBG851993 TLC851993 TUY851993 UEU851993 UOQ851993 UYM851993 VII851993 VSE851993 WCA851993 WLW851993 WVS851993 K917529 JG917529 TC917529 ACY917529 AMU917529 AWQ917529 BGM917529 BQI917529 CAE917529 CKA917529 CTW917529 DDS917529 DNO917529 DXK917529 EHG917529 ERC917529 FAY917529 FKU917529 FUQ917529 GEM917529 GOI917529 GYE917529 HIA917529 HRW917529 IBS917529 ILO917529 IVK917529 JFG917529 JPC917529 JYY917529 KIU917529 KSQ917529 LCM917529 LMI917529 LWE917529 MGA917529 MPW917529 MZS917529 NJO917529 NTK917529 ODG917529 ONC917529 OWY917529 PGU917529 PQQ917529 QAM917529 QKI917529 QUE917529 REA917529 RNW917529 RXS917529 SHO917529 SRK917529 TBG917529 TLC917529 TUY917529 UEU917529 UOQ917529 UYM917529 VII917529 VSE917529 WCA917529 WLW917529 WVS917529 K983065 JG983065 TC983065 ACY983065 AMU983065 AWQ983065 BGM983065 BQI983065 CAE983065 CKA983065 CTW983065 DDS983065 DNO983065 DXK983065 EHG983065 ERC983065 FAY983065 FKU983065 FUQ983065 GEM983065 GOI983065 GYE983065 HIA983065 HRW983065 IBS983065 ILO983065 IVK983065 JFG983065 JPC983065 JYY983065 KIU983065 KSQ983065 LCM983065 LMI983065 LWE983065 MGA983065 MPW983065 MZS983065 NJO983065 NTK983065 ODG983065 ONC983065 OWY983065 PGU983065 PQQ983065 QAM983065 QKI983065 QUE983065 REA983065 RNW983065 RXS983065 SHO983065 SRK983065 TBG983065 TLC983065 TUY983065 UEU983065 UOQ983065 UYM983065 VII983065 VSE983065 WCA983065 WLW983065 WVS983065 M29 JI29 TE29 ADA29 AMW29 AWS29 BGO29 BQK29 CAG29 CKC29 CTY29 DDU29 DNQ29 DXM29 EHI29 ERE29 FBA29 FKW29 FUS29 GEO29 GOK29 GYG29 HIC29 HRY29 IBU29 ILQ29 IVM29 JFI29 JPE29 JZA29 KIW29 KSS29 LCO29 LMK29 LWG29 MGC29 MPY29 MZU29 NJQ29 NTM29 ODI29 ONE29 OXA29 PGW29 PQS29 QAO29 QKK29 QUG29 REC29 RNY29 RXU29 SHQ29 SRM29 TBI29 TLE29 TVA29 UEW29 UOS29 UYO29 VIK29 VSG29 WCC29 WLY29 WVU29 M65565 JI65565 TE65565 ADA65565 AMW65565 AWS65565 BGO65565 BQK65565 CAG65565 CKC65565 CTY65565 DDU65565 DNQ65565 DXM65565 EHI65565 ERE65565 FBA65565 FKW65565 FUS65565 GEO65565 GOK65565 GYG65565 HIC65565 HRY65565 IBU65565 ILQ65565 IVM65565 JFI65565 JPE65565 JZA65565 KIW65565 KSS65565 LCO65565 LMK65565 LWG65565 MGC65565 MPY65565 MZU65565 NJQ65565 NTM65565 ODI65565 ONE65565 OXA65565 PGW65565 PQS65565 QAO65565 QKK65565 QUG65565 REC65565 RNY65565 RXU65565 SHQ65565 SRM65565 TBI65565 TLE65565 TVA65565 UEW65565 UOS65565 UYO65565 VIK65565 VSG65565 WCC65565 WLY65565 WVU65565 M131101 JI131101 TE131101 ADA131101 AMW131101 AWS131101 BGO131101 BQK131101 CAG131101 CKC131101 CTY131101 DDU131101 DNQ131101 DXM131101 EHI131101 ERE131101 FBA131101 FKW131101 FUS131101 GEO131101 GOK131101 GYG131101 HIC131101 HRY131101 IBU131101 ILQ131101 IVM131101 JFI131101 JPE131101 JZA131101 KIW131101 KSS131101 LCO131101 LMK131101 LWG131101 MGC131101 MPY131101 MZU131101 NJQ131101 NTM131101 ODI131101 ONE131101 OXA131101 PGW131101 PQS131101 QAO131101 QKK131101 QUG131101 REC131101 RNY131101 RXU131101 SHQ131101 SRM131101 TBI131101 TLE131101 TVA131101 UEW131101 UOS131101 UYO131101 VIK131101 VSG131101 WCC131101 WLY131101 WVU131101 M196637 JI196637 TE196637 ADA196637 AMW196637 AWS196637 BGO196637 BQK196637 CAG196637 CKC196637 CTY196637 DDU196637 DNQ196637 DXM196637 EHI196637 ERE196637 FBA196637 FKW196637 FUS196637 GEO196637 GOK196637 GYG196637 HIC196637 HRY196637 IBU196637 ILQ196637 IVM196637 JFI196637 JPE196637 JZA196637 KIW196637 KSS196637 LCO196637 LMK196637 LWG196637 MGC196637 MPY196637 MZU196637 NJQ196637 NTM196637 ODI196637 ONE196637 OXA196637 PGW196637 PQS196637 QAO196637 QKK196637 QUG196637 REC196637 RNY196637 RXU196637 SHQ196637 SRM196637 TBI196637 TLE196637 TVA196637 UEW196637 UOS196637 UYO196637 VIK196637 VSG196637 WCC196637 WLY196637 WVU196637 M262173 JI262173 TE262173 ADA262173 AMW262173 AWS262173 BGO262173 BQK262173 CAG262173 CKC262173 CTY262173 DDU262173 DNQ262173 DXM262173 EHI262173 ERE262173 FBA262173 FKW262173 FUS262173 GEO262173 GOK262173 GYG262173 HIC262173 HRY262173 IBU262173 ILQ262173 IVM262173 JFI262173 JPE262173 JZA262173 KIW262173 KSS262173 LCO262173 LMK262173 LWG262173 MGC262173 MPY262173 MZU262173 NJQ262173 NTM262173 ODI262173 ONE262173 OXA262173 PGW262173 PQS262173 QAO262173 QKK262173 QUG262173 REC262173 RNY262173 RXU262173 SHQ262173 SRM262173 TBI262173 TLE262173 TVA262173 UEW262173 UOS262173 UYO262173 VIK262173 VSG262173 WCC262173 WLY262173 WVU262173 M327709 JI327709 TE327709 ADA327709 AMW327709 AWS327709 BGO327709 BQK327709 CAG327709 CKC327709 CTY327709 DDU327709 DNQ327709 DXM327709 EHI327709 ERE327709 FBA327709 FKW327709 FUS327709 GEO327709 GOK327709 GYG327709 HIC327709 HRY327709 IBU327709 ILQ327709 IVM327709 JFI327709 JPE327709 JZA327709 KIW327709 KSS327709 LCO327709 LMK327709 LWG327709 MGC327709 MPY327709 MZU327709 NJQ327709 NTM327709 ODI327709 ONE327709 OXA327709 PGW327709 PQS327709 QAO327709 QKK327709 QUG327709 REC327709 RNY327709 RXU327709 SHQ327709 SRM327709 TBI327709 TLE327709 TVA327709 UEW327709 UOS327709 UYO327709 VIK327709 VSG327709 WCC327709 WLY327709 WVU327709 M393245 JI393245 TE393245 ADA393245 AMW393245 AWS393245 BGO393245 BQK393245 CAG393245 CKC393245 CTY393245 DDU393245 DNQ393245 DXM393245 EHI393245 ERE393245 FBA393245 FKW393245 FUS393245 GEO393245 GOK393245 GYG393245 HIC393245 HRY393245 IBU393245 ILQ393245 IVM393245 JFI393245 JPE393245 JZA393245 KIW393245 KSS393245 LCO393245 LMK393245 LWG393245 MGC393245 MPY393245 MZU393245 NJQ393245 NTM393245 ODI393245 ONE393245 OXA393245 PGW393245 PQS393245 QAO393245 QKK393245 QUG393245 REC393245 RNY393245 RXU393245 SHQ393245 SRM393245 TBI393245 TLE393245 TVA393245 UEW393245 UOS393245 UYO393245 VIK393245 VSG393245 WCC393245 WLY393245 WVU393245 M458781 JI458781 TE458781 ADA458781 AMW458781 AWS458781 BGO458781 BQK458781 CAG458781 CKC458781 CTY458781 DDU458781 DNQ458781 DXM458781 EHI458781 ERE458781 FBA458781 FKW458781 FUS458781 GEO458781 GOK458781 GYG458781 HIC458781 HRY458781 IBU458781 ILQ458781 IVM458781 JFI458781 JPE458781 JZA458781 KIW458781 KSS458781 LCO458781 LMK458781 LWG458781 MGC458781 MPY458781 MZU458781 NJQ458781 NTM458781 ODI458781 ONE458781 OXA458781 PGW458781 PQS458781 QAO458781 QKK458781 QUG458781 REC458781 RNY458781 RXU458781 SHQ458781 SRM458781 TBI458781 TLE458781 TVA458781 UEW458781 UOS458781 UYO458781 VIK458781 VSG458781 WCC458781 WLY458781 WVU458781 M524317 JI524317 TE524317 ADA524317 AMW524317 AWS524317 BGO524317 BQK524317 CAG524317 CKC524317 CTY524317 DDU524317 DNQ524317 DXM524317 EHI524317 ERE524317 FBA524317 FKW524317 FUS524317 GEO524317 GOK524317 GYG524317 HIC524317 HRY524317 IBU524317 ILQ524317 IVM524317 JFI524317 JPE524317 JZA524317 KIW524317 KSS524317 LCO524317 LMK524317 LWG524317 MGC524317 MPY524317 MZU524317 NJQ524317 NTM524317 ODI524317 ONE524317 OXA524317 PGW524317 PQS524317 QAO524317 QKK524317 QUG524317 REC524317 RNY524317 RXU524317 SHQ524317 SRM524317 TBI524317 TLE524317 TVA524317 UEW524317 UOS524317 UYO524317 VIK524317 VSG524317 WCC524317 WLY524317 WVU524317 M589853 JI589853 TE589853 ADA589853 AMW589853 AWS589853 BGO589853 BQK589853 CAG589853 CKC589853 CTY589853 DDU589853 DNQ589853 DXM589853 EHI589853 ERE589853 FBA589853 FKW589853 FUS589853 GEO589853 GOK589853 GYG589853 HIC589853 HRY589853 IBU589853 ILQ589853 IVM589853 JFI589853 JPE589853 JZA589853 KIW589853 KSS589853 LCO589853 LMK589853 LWG589853 MGC589853 MPY589853 MZU589853 NJQ589853 NTM589853 ODI589853 ONE589853 OXA589853 PGW589853 PQS589853 QAO589853 QKK589853 QUG589853 REC589853 RNY589853 RXU589853 SHQ589853 SRM589853 TBI589853 TLE589853 TVA589853 UEW589853 UOS589853 UYO589853 VIK589853 VSG589853 WCC589853 WLY589853 WVU589853 M655389 JI655389 TE655389 ADA655389 AMW655389 AWS655389 BGO655389 BQK655389 CAG655389 CKC655389 CTY655389 DDU655389 DNQ655389 DXM655389 EHI655389 ERE655389 FBA655389 FKW655389 FUS655389 GEO655389 GOK655389 GYG655389 HIC655389 HRY655389 IBU655389 ILQ655389 IVM655389 JFI655389 JPE655389 JZA655389 KIW655389 KSS655389 LCO655389 LMK655389 LWG655389 MGC655389 MPY655389 MZU655389 NJQ655389 NTM655389 ODI655389 ONE655389 OXA655389 PGW655389 PQS655389 QAO655389 QKK655389 QUG655389 REC655389 RNY655389 RXU655389 SHQ655389 SRM655389 TBI655389 TLE655389 TVA655389 UEW655389 UOS655389 UYO655389 VIK655389 VSG655389 WCC655389 WLY655389 WVU655389 M720925 JI720925 TE720925 ADA720925 AMW720925 AWS720925 BGO720925 BQK720925 CAG720925 CKC720925 CTY720925 DDU720925 DNQ720925 DXM720925 EHI720925 ERE720925 FBA720925 FKW720925 FUS720925 GEO720925 GOK720925 GYG720925 HIC720925 HRY720925 IBU720925 ILQ720925 IVM720925 JFI720925 JPE720925 JZA720925 KIW720925 KSS720925 LCO720925 LMK720925 LWG720925 MGC720925 MPY720925 MZU720925 NJQ720925 NTM720925 ODI720925 ONE720925 OXA720925 PGW720925 PQS720925 QAO720925 QKK720925 QUG720925 REC720925 RNY720925 RXU720925 SHQ720925 SRM720925 TBI720925 TLE720925 TVA720925 UEW720925 UOS720925 UYO720925 VIK720925 VSG720925 WCC720925 WLY720925 WVU720925 M786461 JI786461 TE786461 ADA786461 AMW786461 AWS786461 BGO786461 BQK786461 CAG786461 CKC786461 CTY786461 DDU786461 DNQ786461 DXM786461 EHI786461 ERE786461 FBA786461 FKW786461 FUS786461 GEO786461 GOK786461 GYG786461 HIC786461 HRY786461 IBU786461 ILQ786461 IVM786461 JFI786461 JPE786461 JZA786461 KIW786461 KSS786461 LCO786461 LMK786461 LWG786461 MGC786461 MPY786461 MZU786461 NJQ786461 NTM786461 ODI786461 ONE786461 OXA786461 PGW786461 PQS786461 QAO786461 QKK786461 QUG786461 REC786461 RNY786461 RXU786461 SHQ786461 SRM786461 TBI786461 TLE786461 TVA786461 UEW786461 UOS786461 UYO786461 VIK786461 VSG786461 WCC786461 WLY786461 WVU786461 M851997 JI851997 TE851997 ADA851997 AMW851997 AWS851997 BGO851997 BQK851997 CAG851997 CKC851997 CTY851997 DDU851997 DNQ851997 DXM851997 EHI851997 ERE851997 FBA851997 FKW851997 FUS851997 GEO851997 GOK851997 GYG851997 HIC851997 HRY851997 IBU851997 ILQ851997 IVM851997 JFI851997 JPE851997 JZA851997 KIW851997 KSS851997 LCO851997 LMK851997 LWG851997 MGC851997 MPY851997 MZU851997 NJQ851997 NTM851997 ODI851997 ONE851997 OXA851997 PGW851997 PQS851997 QAO851997 QKK851997 QUG851997 REC851997 RNY851997 RXU851997 SHQ851997 SRM851997 TBI851997 TLE851997 TVA851997 UEW851997 UOS851997 UYO851997 VIK851997 VSG851997 WCC851997 WLY851997 WVU851997 M917533 JI917533 TE917533 ADA917533 AMW917533 AWS917533 BGO917533 BQK917533 CAG917533 CKC917533 CTY917533 DDU917533 DNQ917533 DXM917533 EHI917533 ERE917533 FBA917533 FKW917533 FUS917533 GEO917533 GOK917533 GYG917533 HIC917533 HRY917533 IBU917533 ILQ917533 IVM917533 JFI917533 JPE917533 JZA917533 KIW917533 KSS917533 LCO917533 LMK917533 LWG917533 MGC917533 MPY917533 MZU917533 NJQ917533 NTM917533 ODI917533 ONE917533 OXA917533 PGW917533 PQS917533 QAO917533 QKK917533 QUG917533 REC917533 RNY917533 RXU917533 SHQ917533 SRM917533 TBI917533 TLE917533 TVA917533 UEW917533 UOS917533 UYO917533 VIK917533 VSG917533 WCC917533 WLY917533 WVU917533 M983069 JI983069 TE983069 ADA983069 AMW983069 AWS983069 BGO983069 BQK983069 CAG983069 CKC983069 CTY983069 DDU983069 DNQ983069 DXM983069 EHI983069 ERE983069 FBA983069 FKW983069 FUS983069 GEO983069 GOK983069 GYG983069 HIC983069 HRY983069 IBU983069 ILQ983069 IVM983069 JFI983069 JPE983069 JZA983069 KIW983069 KSS983069 LCO983069 LMK983069 LWG983069 MGC983069 MPY983069 MZU983069 NJQ983069 NTM983069 ODI983069 ONE983069 OXA983069 PGW983069 PQS983069 QAO983069 QKK983069 QUG983069 REC983069 RNY983069 RXU983069 SHQ983069 SRM983069 TBI983069 TLE983069 TVA983069 UEW983069 UOS983069 UYO983069 VIK983069 VSG983069 WCC983069 WLY983069 WVU983069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K65546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K131082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K196618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K262154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K327690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K393226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K458762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K524298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K589834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K655370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K720906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K786442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K851978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K917514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K983050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I20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M65550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M131086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M196622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M262158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M327694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M393230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M458766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M524302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M589838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M655374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M720910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M786446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M851982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M917518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M983054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C26B0-87CD-44B2-AFE5-9EDB379F9F64}">
  <sheetPr codeName="Sheet137">
    <tabColor indexed="11"/>
    <pageSetUpPr fitToPage="1"/>
  </sheetPr>
  <dimension ref="A1:AK57"/>
  <sheetViews>
    <sheetView showGridLines="0" showZeros="0" topLeftCell="B5" workbookViewId="0">
      <selection activeCell="M22" sqref="M22"/>
    </sheetView>
  </sheetViews>
  <sheetFormatPr defaultRowHeight="13.2" x14ac:dyDescent="0.25"/>
  <cols>
    <col min="1" max="2" width="3.33203125" customWidth="1"/>
    <col min="3" max="3" width="4.6640625" customWidth="1"/>
    <col min="4" max="4" width="7.44140625" customWidth="1"/>
    <col min="5" max="5" width="4.33203125" customWidth="1"/>
    <col min="6" max="6" width="12.6640625" customWidth="1"/>
    <col min="7" max="7" width="2.6640625" customWidth="1"/>
    <col min="8" max="8" width="7.6640625" customWidth="1"/>
    <col min="9" max="9" width="5.88671875" customWidth="1"/>
    <col min="10" max="10" width="1.6640625" style="169" customWidth="1"/>
    <col min="11" max="11" width="10.6640625" customWidth="1"/>
    <col min="12" max="12" width="1.6640625" style="169" customWidth="1"/>
    <col min="13" max="13" width="10.6640625" customWidth="1"/>
    <col min="14" max="14" width="1.6640625" style="170" customWidth="1"/>
    <col min="15" max="15" width="10.6640625" customWidth="1"/>
    <col min="16" max="16" width="1.6640625" style="169" customWidth="1"/>
    <col min="17" max="17" width="10.6640625" customWidth="1"/>
    <col min="18" max="18" width="1.6640625" style="170" customWidth="1"/>
    <col min="19" max="19" width="9.109375" hidden="1" customWidth="1"/>
    <col min="20" max="20" width="8.6640625" customWidth="1"/>
    <col min="21" max="21" width="9.109375" hidden="1" customWidth="1"/>
    <col min="25" max="34" width="9.109375" hidden="1" customWidth="1"/>
    <col min="35" max="37" width="9.109375" customWidth="1"/>
    <col min="257" max="258" width="3.33203125" customWidth="1"/>
    <col min="259" max="259" width="4.6640625" customWidth="1"/>
    <col min="260" max="260" width="7.44140625" customWidth="1"/>
    <col min="261" max="261" width="4.33203125" customWidth="1"/>
    <col min="262" max="262" width="12.6640625" customWidth="1"/>
    <col min="263" max="263" width="2.6640625" customWidth="1"/>
    <col min="264" max="264" width="7.6640625" customWidth="1"/>
    <col min="265" max="265" width="5.88671875" customWidth="1"/>
    <col min="266" max="266" width="1.6640625" customWidth="1"/>
    <col min="267" max="267" width="10.6640625" customWidth="1"/>
    <col min="268" max="268" width="1.6640625" customWidth="1"/>
    <col min="269" max="269" width="10.6640625" customWidth="1"/>
    <col min="270" max="270" width="1.6640625" customWidth="1"/>
    <col min="271" max="271" width="10.6640625" customWidth="1"/>
    <col min="272" max="272" width="1.6640625" customWidth="1"/>
    <col min="273" max="273" width="10.6640625" customWidth="1"/>
    <col min="274" max="274" width="1.6640625" customWidth="1"/>
    <col min="275" max="275" width="0" hidden="1" customWidth="1"/>
    <col min="276" max="276" width="8.6640625" customWidth="1"/>
    <col min="277" max="277" width="0" hidden="1" customWidth="1"/>
    <col min="281" max="290" width="0" hidden="1" customWidth="1"/>
    <col min="291" max="293" width="9.109375" customWidth="1"/>
    <col min="513" max="514" width="3.33203125" customWidth="1"/>
    <col min="515" max="515" width="4.6640625" customWidth="1"/>
    <col min="516" max="516" width="7.44140625" customWidth="1"/>
    <col min="517" max="517" width="4.33203125" customWidth="1"/>
    <col min="518" max="518" width="12.6640625" customWidth="1"/>
    <col min="519" max="519" width="2.6640625" customWidth="1"/>
    <col min="520" max="520" width="7.6640625" customWidth="1"/>
    <col min="521" max="521" width="5.88671875" customWidth="1"/>
    <col min="522" max="522" width="1.6640625" customWidth="1"/>
    <col min="523" max="523" width="10.6640625" customWidth="1"/>
    <col min="524" max="524" width="1.6640625" customWidth="1"/>
    <col min="525" max="525" width="10.6640625" customWidth="1"/>
    <col min="526" max="526" width="1.6640625" customWidth="1"/>
    <col min="527" max="527" width="10.6640625" customWidth="1"/>
    <col min="528" max="528" width="1.6640625" customWidth="1"/>
    <col min="529" max="529" width="10.6640625" customWidth="1"/>
    <col min="530" max="530" width="1.6640625" customWidth="1"/>
    <col min="531" max="531" width="0" hidden="1" customWidth="1"/>
    <col min="532" max="532" width="8.6640625" customWidth="1"/>
    <col min="533" max="533" width="0" hidden="1" customWidth="1"/>
    <col min="537" max="546" width="0" hidden="1" customWidth="1"/>
    <col min="547" max="549" width="9.109375" customWidth="1"/>
    <col min="769" max="770" width="3.33203125" customWidth="1"/>
    <col min="771" max="771" width="4.6640625" customWidth="1"/>
    <col min="772" max="772" width="7.44140625" customWidth="1"/>
    <col min="773" max="773" width="4.33203125" customWidth="1"/>
    <col min="774" max="774" width="12.6640625" customWidth="1"/>
    <col min="775" max="775" width="2.6640625" customWidth="1"/>
    <col min="776" max="776" width="7.6640625" customWidth="1"/>
    <col min="777" max="777" width="5.88671875" customWidth="1"/>
    <col min="778" max="778" width="1.6640625" customWidth="1"/>
    <col min="779" max="779" width="10.6640625" customWidth="1"/>
    <col min="780" max="780" width="1.6640625" customWidth="1"/>
    <col min="781" max="781" width="10.6640625" customWidth="1"/>
    <col min="782" max="782" width="1.6640625" customWidth="1"/>
    <col min="783" max="783" width="10.6640625" customWidth="1"/>
    <col min="784" max="784" width="1.6640625" customWidth="1"/>
    <col min="785" max="785" width="10.6640625" customWidth="1"/>
    <col min="786" max="786" width="1.6640625" customWidth="1"/>
    <col min="787" max="787" width="0" hidden="1" customWidth="1"/>
    <col min="788" max="788" width="8.6640625" customWidth="1"/>
    <col min="789" max="789" width="0" hidden="1" customWidth="1"/>
    <col min="793" max="802" width="0" hidden="1" customWidth="1"/>
    <col min="803" max="805" width="9.109375" customWidth="1"/>
    <col min="1025" max="1026" width="3.33203125" customWidth="1"/>
    <col min="1027" max="1027" width="4.6640625" customWidth="1"/>
    <col min="1028" max="1028" width="7.44140625" customWidth="1"/>
    <col min="1029" max="1029" width="4.33203125" customWidth="1"/>
    <col min="1030" max="1030" width="12.6640625" customWidth="1"/>
    <col min="1031" max="1031" width="2.6640625" customWidth="1"/>
    <col min="1032" max="1032" width="7.6640625" customWidth="1"/>
    <col min="1033" max="1033" width="5.88671875" customWidth="1"/>
    <col min="1034" max="1034" width="1.6640625" customWidth="1"/>
    <col min="1035" max="1035" width="10.6640625" customWidth="1"/>
    <col min="1036" max="1036" width="1.6640625" customWidth="1"/>
    <col min="1037" max="1037" width="10.6640625" customWidth="1"/>
    <col min="1038" max="1038" width="1.6640625" customWidth="1"/>
    <col min="1039" max="1039" width="10.6640625" customWidth="1"/>
    <col min="1040" max="1040" width="1.6640625" customWidth="1"/>
    <col min="1041" max="1041" width="10.6640625" customWidth="1"/>
    <col min="1042" max="1042" width="1.6640625" customWidth="1"/>
    <col min="1043" max="1043" width="0" hidden="1" customWidth="1"/>
    <col min="1044" max="1044" width="8.6640625" customWidth="1"/>
    <col min="1045" max="1045" width="0" hidden="1" customWidth="1"/>
    <col min="1049" max="1058" width="0" hidden="1" customWidth="1"/>
    <col min="1059" max="1061" width="9.109375" customWidth="1"/>
    <col min="1281" max="1282" width="3.33203125" customWidth="1"/>
    <col min="1283" max="1283" width="4.6640625" customWidth="1"/>
    <col min="1284" max="1284" width="7.44140625" customWidth="1"/>
    <col min="1285" max="1285" width="4.33203125" customWidth="1"/>
    <col min="1286" max="1286" width="12.6640625" customWidth="1"/>
    <col min="1287" max="1287" width="2.6640625" customWidth="1"/>
    <col min="1288" max="1288" width="7.6640625" customWidth="1"/>
    <col min="1289" max="1289" width="5.88671875" customWidth="1"/>
    <col min="1290" max="1290" width="1.6640625" customWidth="1"/>
    <col min="1291" max="1291" width="10.6640625" customWidth="1"/>
    <col min="1292" max="1292" width="1.6640625" customWidth="1"/>
    <col min="1293" max="1293" width="10.6640625" customWidth="1"/>
    <col min="1294" max="1294" width="1.6640625" customWidth="1"/>
    <col min="1295" max="1295" width="10.6640625" customWidth="1"/>
    <col min="1296" max="1296" width="1.6640625" customWidth="1"/>
    <col min="1297" max="1297" width="10.6640625" customWidth="1"/>
    <col min="1298" max="1298" width="1.6640625" customWidth="1"/>
    <col min="1299" max="1299" width="0" hidden="1" customWidth="1"/>
    <col min="1300" max="1300" width="8.6640625" customWidth="1"/>
    <col min="1301" max="1301" width="0" hidden="1" customWidth="1"/>
    <col min="1305" max="1314" width="0" hidden="1" customWidth="1"/>
    <col min="1315" max="1317" width="9.109375" customWidth="1"/>
    <col min="1537" max="1538" width="3.33203125" customWidth="1"/>
    <col min="1539" max="1539" width="4.6640625" customWidth="1"/>
    <col min="1540" max="1540" width="7.44140625" customWidth="1"/>
    <col min="1541" max="1541" width="4.33203125" customWidth="1"/>
    <col min="1542" max="1542" width="12.6640625" customWidth="1"/>
    <col min="1543" max="1543" width="2.6640625" customWidth="1"/>
    <col min="1544" max="1544" width="7.6640625" customWidth="1"/>
    <col min="1545" max="1545" width="5.88671875" customWidth="1"/>
    <col min="1546" max="1546" width="1.6640625" customWidth="1"/>
    <col min="1547" max="1547" width="10.6640625" customWidth="1"/>
    <col min="1548" max="1548" width="1.6640625" customWidth="1"/>
    <col min="1549" max="1549" width="10.6640625" customWidth="1"/>
    <col min="1550" max="1550" width="1.6640625" customWidth="1"/>
    <col min="1551" max="1551" width="10.6640625" customWidth="1"/>
    <col min="1552" max="1552" width="1.6640625" customWidth="1"/>
    <col min="1553" max="1553" width="10.6640625" customWidth="1"/>
    <col min="1554" max="1554" width="1.6640625" customWidth="1"/>
    <col min="1555" max="1555" width="0" hidden="1" customWidth="1"/>
    <col min="1556" max="1556" width="8.6640625" customWidth="1"/>
    <col min="1557" max="1557" width="0" hidden="1" customWidth="1"/>
    <col min="1561" max="1570" width="0" hidden="1" customWidth="1"/>
    <col min="1571" max="1573" width="9.109375" customWidth="1"/>
    <col min="1793" max="1794" width="3.33203125" customWidth="1"/>
    <col min="1795" max="1795" width="4.6640625" customWidth="1"/>
    <col min="1796" max="1796" width="7.44140625" customWidth="1"/>
    <col min="1797" max="1797" width="4.33203125" customWidth="1"/>
    <col min="1798" max="1798" width="12.6640625" customWidth="1"/>
    <col min="1799" max="1799" width="2.6640625" customWidth="1"/>
    <col min="1800" max="1800" width="7.6640625" customWidth="1"/>
    <col min="1801" max="1801" width="5.88671875" customWidth="1"/>
    <col min="1802" max="1802" width="1.6640625" customWidth="1"/>
    <col min="1803" max="1803" width="10.6640625" customWidth="1"/>
    <col min="1804" max="1804" width="1.6640625" customWidth="1"/>
    <col min="1805" max="1805" width="10.6640625" customWidth="1"/>
    <col min="1806" max="1806" width="1.6640625" customWidth="1"/>
    <col min="1807" max="1807" width="10.6640625" customWidth="1"/>
    <col min="1808" max="1808" width="1.6640625" customWidth="1"/>
    <col min="1809" max="1809" width="10.6640625" customWidth="1"/>
    <col min="1810" max="1810" width="1.6640625" customWidth="1"/>
    <col min="1811" max="1811" width="0" hidden="1" customWidth="1"/>
    <col min="1812" max="1812" width="8.6640625" customWidth="1"/>
    <col min="1813" max="1813" width="0" hidden="1" customWidth="1"/>
    <col min="1817" max="1826" width="0" hidden="1" customWidth="1"/>
    <col min="1827" max="1829" width="9.109375" customWidth="1"/>
    <col min="2049" max="2050" width="3.33203125" customWidth="1"/>
    <col min="2051" max="2051" width="4.6640625" customWidth="1"/>
    <col min="2052" max="2052" width="7.44140625" customWidth="1"/>
    <col min="2053" max="2053" width="4.33203125" customWidth="1"/>
    <col min="2054" max="2054" width="12.6640625" customWidth="1"/>
    <col min="2055" max="2055" width="2.6640625" customWidth="1"/>
    <col min="2056" max="2056" width="7.6640625" customWidth="1"/>
    <col min="2057" max="2057" width="5.88671875" customWidth="1"/>
    <col min="2058" max="2058" width="1.6640625" customWidth="1"/>
    <col min="2059" max="2059" width="10.6640625" customWidth="1"/>
    <col min="2060" max="2060" width="1.6640625" customWidth="1"/>
    <col min="2061" max="2061" width="10.6640625" customWidth="1"/>
    <col min="2062" max="2062" width="1.6640625" customWidth="1"/>
    <col min="2063" max="2063" width="10.6640625" customWidth="1"/>
    <col min="2064" max="2064" width="1.6640625" customWidth="1"/>
    <col min="2065" max="2065" width="10.6640625" customWidth="1"/>
    <col min="2066" max="2066" width="1.6640625" customWidth="1"/>
    <col min="2067" max="2067" width="0" hidden="1" customWidth="1"/>
    <col min="2068" max="2068" width="8.6640625" customWidth="1"/>
    <col min="2069" max="2069" width="0" hidden="1" customWidth="1"/>
    <col min="2073" max="2082" width="0" hidden="1" customWidth="1"/>
    <col min="2083" max="2085" width="9.109375" customWidth="1"/>
    <col min="2305" max="2306" width="3.33203125" customWidth="1"/>
    <col min="2307" max="2307" width="4.6640625" customWidth="1"/>
    <col min="2308" max="2308" width="7.44140625" customWidth="1"/>
    <col min="2309" max="2309" width="4.33203125" customWidth="1"/>
    <col min="2310" max="2310" width="12.6640625" customWidth="1"/>
    <col min="2311" max="2311" width="2.6640625" customWidth="1"/>
    <col min="2312" max="2312" width="7.6640625" customWidth="1"/>
    <col min="2313" max="2313" width="5.88671875" customWidth="1"/>
    <col min="2314" max="2314" width="1.6640625" customWidth="1"/>
    <col min="2315" max="2315" width="10.6640625" customWidth="1"/>
    <col min="2316" max="2316" width="1.6640625" customWidth="1"/>
    <col min="2317" max="2317" width="10.6640625" customWidth="1"/>
    <col min="2318" max="2318" width="1.6640625" customWidth="1"/>
    <col min="2319" max="2319" width="10.6640625" customWidth="1"/>
    <col min="2320" max="2320" width="1.6640625" customWidth="1"/>
    <col min="2321" max="2321" width="10.6640625" customWidth="1"/>
    <col min="2322" max="2322" width="1.6640625" customWidth="1"/>
    <col min="2323" max="2323" width="0" hidden="1" customWidth="1"/>
    <col min="2324" max="2324" width="8.6640625" customWidth="1"/>
    <col min="2325" max="2325" width="0" hidden="1" customWidth="1"/>
    <col min="2329" max="2338" width="0" hidden="1" customWidth="1"/>
    <col min="2339" max="2341" width="9.109375" customWidth="1"/>
    <col min="2561" max="2562" width="3.33203125" customWidth="1"/>
    <col min="2563" max="2563" width="4.6640625" customWidth="1"/>
    <col min="2564" max="2564" width="7.44140625" customWidth="1"/>
    <col min="2565" max="2565" width="4.33203125" customWidth="1"/>
    <col min="2566" max="2566" width="12.6640625" customWidth="1"/>
    <col min="2567" max="2567" width="2.6640625" customWidth="1"/>
    <col min="2568" max="2568" width="7.6640625" customWidth="1"/>
    <col min="2569" max="2569" width="5.88671875" customWidth="1"/>
    <col min="2570" max="2570" width="1.6640625" customWidth="1"/>
    <col min="2571" max="2571" width="10.6640625" customWidth="1"/>
    <col min="2572" max="2572" width="1.6640625" customWidth="1"/>
    <col min="2573" max="2573" width="10.6640625" customWidth="1"/>
    <col min="2574" max="2574" width="1.6640625" customWidth="1"/>
    <col min="2575" max="2575" width="10.6640625" customWidth="1"/>
    <col min="2576" max="2576" width="1.6640625" customWidth="1"/>
    <col min="2577" max="2577" width="10.6640625" customWidth="1"/>
    <col min="2578" max="2578" width="1.6640625" customWidth="1"/>
    <col min="2579" max="2579" width="0" hidden="1" customWidth="1"/>
    <col min="2580" max="2580" width="8.6640625" customWidth="1"/>
    <col min="2581" max="2581" width="0" hidden="1" customWidth="1"/>
    <col min="2585" max="2594" width="0" hidden="1" customWidth="1"/>
    <col min="2595" max="2597" width="9.109375" customWidth="1"/>
    <col min="2817" max="2818" width="3.33203125" customWidth="1"/>
    <col min="2819" max="2819" width="4.6640625" customWidth="1"/>
    <col min="2820" max="2820" width="7.44140625" customWidth="1"/>
    <col min="2821" max="2821" width="4.33203125" customWidth="1"/>
    <col min="2822" max="2822" width="12.6640625" customWidth="1"/>
    <col min="2823" max="2823" width="2.6640625" customWidth="1"/>
    <col min="2824" max="2824" width="7.6640625" customWidth="1"/>
    <col min="2825" max="2825" width="5.88671875" customWidth="1"/>
    <col min="2826" max="2826" width="1.6640625" customWidth="1"/>
    <col min="2827" max="2827" width="10.6640625" customWidth="1"/>
    <col min="2828" max="2828" width="1.6640625" customWidth="1"/>
    <col min="2829" max="2829" width="10.6640625" customWidth="1"/>
    <col min="2830" max="2830" width="1.6640625" customWidth="1"/>
    <col min="2831" max="2831" width="10.6640625" customWidth="1"/>
    <col min="2832" max="2832" width="1.6640625" customWidth="1"/>
    <col min="2833" max="2833" width="10.6640625" customWidth="1"/>
    <col min="2834" max="2834" width="1.6640625" customWidth="1"/>
    <col min="2835" max="2835" width="0" hidden="1" customWidth="1"/>
    <col min="2836" max="2836" width="8.6640625" customWidth="1"/>
    <col min="2837" max="2837" width="0" hidden="1" customWidth="1"/>
    <col min="2841" max="2850" width="0" hidden="1" customWidth="1"/>
    <col min="2851" max="2853" width="9.109375" customWidth="1"/>
    <col min="3073" max="3074" width="3.33203125" customWidth="1"/>
    <col min="3075" max="3075" width="4.6640625" customWidth="1"/>
    <col min="3076" max="3076" width="7.44140625" customWidth="1"/>
    <col min="3077" max="3077" width="4.33203125" customWidth="1"/>
    <col min="3078" max="3078" width="12.6640625" customWidth="1"/>
    <col min="3079" max="3079" width="2.6640625" customWidth="1"/>
    <col min="3080" max="3080" width="7.6640625" customWidth="1"/>
    <col min="3081" max="3081" width="5.88671875" customWidth="1"/>
    <col min="3082" max="3082" width="1.6640625" customWidth="1"/>
    <col min="3083" max="3083" width="10.6640625" customWidth="1"/>
    <col min="3084" max="3084" width="1.6640625" customWidth="1"/>
    <col min="3085" max="3085" width="10.6640625" customWidth="1"/>
    <col min="3086" max="3086" width="1.6640625" customWidth="1"/>
    <col min="3087" max="3087" width="10.6640625" customWidth="1"/>
    <col min="3088" max="3088" width="1.6640625" customWidth="1"/>
    <col min="3089" max="3089" width="10.6640625" customWidth="1"/>
    <col min="3090" max="3090" width="1.6640625" customWidth="1"/>
    <col min="3091" max="3091" width="0" hidden="1" customWidth="1"/>
    <col min="3092" max="3092" width="8.6640625" customWidth="1"/>
    <col min="3093" max="3093" width="0" hidden="1" customWidth="1"/>
    <col min="3097" max="3106" width="0" hidden="1" customWidth="1"/>
    <col min="3107" max="3109" width="9.109375" customWidth="1"/>
    <col min="3329" max="3330" width="3.33203125" customWidth="1"/>
    <col min="3331" max="3331" width="4.6640625" customWidth="1"/>
    <col min="3332" max="3332" width="7.44140625" customWidth="1"/>
    <col min="3333" max="3333" width="4.33203125" customWidth="1"/>
    <col min="3334" max="3334" width="12.6640625" customWidth="1"/>
    <col min="3335" max="3335" width="2.6640625" customWidth="1"/>
    <col min="3336" max="3336" width="7.6640625" customWidth="1"/>
    <col min="3337" max="3337" width="5.88671875" customWidth="1"/>
    <col min="3338" max="3338" width="1.6640625" customWidth="1"/>
    <col min="3339" max="3339" width="10.6640625" customWidth="1"/>
    <col min="3340" max="3340" width="1.6640625" customWidth="1"/>
    <col min="3341" max="3341" width="10.6640625" customWidth="1"/>
    <col min="3342" max="3342" width="1.6640625" customWidth="1"/>
    <col min="3343" max="3343" width="10.6640625" customWidth="1"/>
    <col min="3344" max="3344" width="1.6640625" customWidth="1"/>
    <col min="3345" max="3345" width="10.6640625" customWidth="1"/>
    <col min="3346" max="3346" width="1.6640625" customWidth="1"/>
    <col min="3347" max="3347" width="0" hidden="1" customWidth="1"/>
    <col min="3348" max="3348" width="8.6640625" customWidth="1"/>
    <col min="3349" max="3349" width="0" hidden="1" customWidth="1"/>
    <col min="3353" max="3362" width="0" hidden="1" customWidth="1"/>
    <col min="3363" max="3365" width="9.109375" customWidth="1"/>
    <col min="3585" max="3586" width="3.33203125" customWidth="1"/>
    <col min="3587" max="3587" width="4.6640625" customWidth="1"/>
    <col min="3588" max="3588" width="7.44140625" customWidth="1"/>
    <col min="3589" max="3589" width="4.33203125" customWidth="1"/>
    <col min="3590" max="3590" width="12.6640625" customWidth="1"/>
    <col min="3591" max="3591" width="2.6640625" customWidth="1"/>
    <col min="3592" max="3592" width="7.6640625" customWidth="1"/>
    <col min="3593" max="3593" width="5.88671875" customWidth="1"/>
    <col min="3594" max="3594" width="1.6640625" customWidth="1"/>
    <col min="3595" max="3595" width="10.6640625" customWidth="1"/>
    <col min="3596" max="3596" width="1.6640625" customWidth="1"/>
    <col min="3597" max="3597" width="10.6640625" customWidth="1"/>
    <col min="3598" max="3598" width="1.6640625" customWidth="1"/>
    <col min="3599" max="3599" width="10.6640625" customWidth="1"/>
    <col min="3600" max="3600" width="1.6640625" customWidth="1"/>
    <col min="3601" max="3601" width="10.6640625" customWidth="1"/>
    <col min="3602" max="3602" width="1.6640625" customWidth="1"/>
    <col min="3603" max="3603" width="0" hidden="1" customWidth="1"/>
    <col min="3604" max="3604" width="8.6640625" customWidth="1"/>
    <col min="3605" max="3605" width="0" hidden="1" customWidth="1"/>
    <col min="3609" max="3618" width="0" hidden="1" customWidth="1"/>
    <col min="3619" max="3621" width="9.109375" customWidth="1"/>
    <col min="3841" max="3842" width="3.33203125" customWidth="1"/>
    <col min="3843" max="3843" width="4.6640625" customWidth="1"/>
    <col min="3844" max="3844" width="7.44140625" customWidth="1"/>
    <col min="3845" max="3845" width="4.33203125" customWidth="1"/>
    <col min="3846" max="3846" width="12.6640625" customWidth="1"/>
    <col min="3847" max="3847" width="2.6640625" customWidth="1"/>
    <col min="3848" max="3848" width="7.6640625" customWidth="1"/>
    <col min="3849" max="3849" width="5.88671875" customWidth="1"/>
    <col min="3850" max="3850" width="1.6640625" customWidth="1"/>
    <col min="3851" max="3851" width="10.6640625" customWidth="1"/>
    <col min="3852" max="3852" width="1.6640625" customWidth="1"/>
    <col min="3853" max="3853" width="10.6640625" customWidth="1"/>
    <col min="3854" max="3854" width="1.6640625" customWidth="1"/>
    <col min="3855" max="3855" width="10.6640625" customWidth="1"/>
    <col min="3856" max="3856" width="1.6640625" customWidth="1"/>
    <col min="3857" max="3857" width="10.6640625" customWidth="1"/>
    <col min="3858" max="3858" width="1.6640625" customWidth="1"/>
    <col min="3859" max="3859" width="0" hidden="1" customWidth="1"/>
    <col min="3860" max="3860" width="8.6640625" customWidth="1"/>
    <col min="3861" max="3861" width="0" hidden="1" customWidth="1"/>
    <col min="3865" max="3874" width="0" hidden="1" customWidth="1"/>
    <col min="3875" max="3877" width="9.109375" customWidth="1"/>
    <col min="4097" max="4098" width="3.33203125" customWidth="1"/>
    <col min="4099" max="4099" width="4.6640625" customWidth="1"/>
    <col min="4100" max="4100" width="7.44140625" customWidth="1"/>
    <col min="4101" max="4101" width="4.33203125" customWidth="1"/>
    <col min="4102" max="4102" width="12.6640625" customWidth="1"/>
    <col min="4103" max="4103" width="2.6640625" customWidth="1"/>
    <col min="4104" max="4104" width="7.6640625" customWidth="1"/>
    <col min="4105" max="4105" width="5.88671875" customWidth="1"/>
    <col min="4106" max="4106" width="1.6640625" customWidth="1"/>
    <col min="4107" max="4107" width="10.6640625" customWidth="1"/>
    <col min="4108" max="4108" width="1.6640625" customWidth="1"/>
    <col min="4109" max="4109" width="10.6640625" customWidth="1"/>
    <col min="4110" max="4110" width="1.6640625" customWidth="1"/>
    <col min="4111" max="4111" width="10.6640625" customWidth="1"/>
    <col min="4112" max="4112" width="1.6640625" customWidth="1"/>
    <col min="4113" max="4113" width="10.6640625" customWidth="1"/>
    <col min="4114" max="4114" width="1.6640625" customWidth="1"/>
    <col min="4115" max="4115" width="0" hidden="1" customWidth="1"/>
    <col min="4116" max="4116" width="8.6640625" customWidth="1"/>
    <col min="4117" max="4117" width="0" hidden="1" customWidth="1"/>
    <col min="4121" max="4130" width="0" hidden="1" customWidth="1"/>
    <col min="4131" max="4133" width="9.109375" customWidth="1"/>
    <col min="4353" max="4354" width="3.33203125" customWidth="1"/>
    <col min="4355" max="4355" width="4.6640625" customWidth="1"/>
    <col min="4356" max="4356" width="7.44140625" customWidth="1"/>
    <col min="4357" max="4357" width="4.33203125" customWidth="1"/>
    <col min="4358" max="4358" width="12.6640625" customWidth="1"/>
    <col min="4359" max="4359" width="2.6640625" customWidth="1"/>
    <col min="4360" max="4360" width="7.6640625" customWidth="1"/>
    <col min="4361" max="4361" width="5.88671875" customWidth="1"/>
    <col min="4362" max="4362" width="1.6640625" customWidth="1"/>
    <col min="4363" max="4363" width="10.6640625" customWidth="1"/>
    <col min="4364" max="4364" width="1.6640625" customWidth="1"/>
    <col min="4365" max="4365" width="10.6640625" customWidth="1"/>
    <col min="4366" max="4366" width="1.6640625" customWidth="1"/>
    <col min="4367" max="4367" width="10.6640625" customWidth="1"/>
    <col min="4368" max="4368" width="1.6640625" customWidth="1"/>
    <col min="4369" max="4369" width="10.6640625" customWidth="1"/>
    <col min="4370" max="4370" width="1.6640625" customWidth="1"/>
    <col min="4371" max="4371" width="0" hidden="1" customWidth="1"/>
    <col min="4372" max="4372" width="8.6640625" customWidth="1"/>
    <col min="4373" max="4373" width="0" hidden="1" customWidth="1"/>
    <col min="4377" max="4386" width="0" hidden="1" customWidth="1"/>
    <col min="4387" max="4389" width="9.109375" customWidth="1"/>
    <col min="4609" max="4610" width="3.33203125" customWidth="1"/>
    <col min="4611" max="4611" width="4.6640625" customWidth="1"/>
    <col min="4612" max="4612" width="7.44140625" customWidth="1"/>
    <col min="4613" max="4613" width="4.33203125" customWidth="1"/>
    <col min="4614" max="4614" width="12.6640625" customWidth="1"/>
    <col min="4615" max="4615" width="2.6640625" customWidth="1"/>
    <col min="4616" max="4616" width="7.6640625" customWidth="1"/>
    <col min="4617" max="4617" width="5.88671875" customWidth="1"/>
    <col min="4618" max="4618" width="1.6640625" customWidth="1"/>
    <col min="4619" max="4619" width="10.6640625" customWidth="1"/>
    <col min="4620" max="4620" width="1.6640625" customWidth="1"/>
    <col min="4621" max="4621" width="10.6640625" customWidth="1"/>
    <col min="4622" max="4622" width="1.6640625" customWidth="1"/>
    <col min="4623" max="4623" width="10.6640625" customWidth="1"/>
    <col min="4624" max="4624" width="1.6640625" customWidth="1"/>
    <col min="4625" max="4625" width="10.6640625" customWidth="1"/>
    <col min="4626" max="4626" width="1.6640625" customWidth="1"/>
    <col min="4627" max="4627" width="0" hidden="1" customWidth="1"/>
    <col min="4628" max="4628" width="8.6640625" customWidth="1"/>
    <col min="4629" max="4629" width="0" hidden="1" customWidth="1"/>
    <col min="4633" max="4642" width="0" hidden="1" customWidth="1"/>
    <col min="4643" max="4645" width="9.109375" customWidth="1"/>
    <col min="4865" max="4866" width="3.33203125" customWidth="1"/>
    <col min="4867" max="4867" width="4.6640625" customWidth="1"/>
    <col min="4868" max="4868" width="7.44140625" customWidth="1"/>
    <col min="4869" max="4869" width="4.33203125" customWidth="1"/>
    <col min="4870" max="4870" width="12.6640625" customWidth="1"/>
    <col min="4871" max="4871" width="2.6640625" customWidth="1"/>
    <col min="4872" max="4872" width="7.6640625" customWidth="1"/>
    <col min="4873" max="4873" width="5.88671875" customWidth="1"/>
    <col min="4874" max="4874" width="1.6640625" customWidth="1"/>
    <col min="4875" max="4875" width="10.6640625" customWidth="1"/>
    <col min="4876" max="4876" width="1.6640625" customWidth="1"/>
    <col min="4877" max="4877" width="10.6640625" customWidth="1"/>
    <col min="4878" max="4878" width="1.6640625" customWidth="1"/>
    <col min="4879" max="4879" width="10.6640625" customWidth="1"/>
    <col min="4880" max="4880" width="1.6640625" customWidth="1"/>
    <col min="4881" max="4881" width="10.6640625" customWidth="1"/>
    <col min="4882" max="4882" width="1.6640625" customWidth="1"/>
    <col min="4883" max="4883" width="0" hidden="1" customWidth="1"/>
    <col min="4884" max="4884" width="8.6640625" customWidth="1"/>
    <col min="4885" max="4885" width="0" hidden="1" customWidth="1"/>
    <col min="4889" max="4898" width="0" hidden="1" customWidth="1"/>
    <col min="4899" max="4901" width="9.109375" customWidth="1"/>
    <col min="5121" max="5122" width="3.33203125" customWidth="1"/>
    <col min="5123" max="5123" width="4.6640625" customWidth="1"/>
    <col min="5124" max="5124" width="7.44140625" customWidth="1"/>
    <col min="5125" max="5125" width="4.33203125" customWidth="1"/>
    <col min="5126" max="5126" width="12.6640625" customWidth="1"/>
    <col min="5127" max="5127" width="2.6640625" customWidth="1"/>
    <col min="5128" max="5128" width="7.6640625" customWidth="1"/>
    <col min="5129" max="5129" width="5.88671875" customWidth="1"/>
    <col min="5130" max="5130" width="1.6640625" customWidth="1"/>
    <col min="5131" max="5131" width="10.6640625" customWidth="1"/>
    <col min="5132" max="5132" width="1.6640625" customWidth="1"/>
    <col min="5133" max="5133" width="10.6640625" customWidth="1"/>
    <col min="5134" max="5134" width="1.6640625" customWidth="1"/>
    <col min="5135" max="5135" width="10.6640625" customWidth="1"/>
    <col min="5136" max="5136" width="1.6640625" customWidth="1"/>
    <col min="5137" max="5137" width="10.6640625" customWidth="1"/>
    <col min="5138" max="5138" width="1.6640625" customWidth="1"/>
    <col min="5139" max="5139" width="0" hidden="1" customWidth="1"/>
    <col min="5140" max="5140" width="8.6640625" customWidth="1"/>
    <col min="5141" max="5141" width="0" hidden="1" customWidth="1"/>
    <col min="5145" max="5154" width="0" hidden="1" customWidth="1"/>
    <col min="5155" max="5157" width="9.109375" customWidth="1"/>
    <col min="5377" max="5378" width="3.33203125" customWidth="1"/>
    <col min="5379" max="5379" width="4.6640625" customWidth="1"/>
    <col min="5380" max="5380" width="7.44140625" customWidth="1"/>
    <col min="5381" max="5381" width="4.33203125" customWidth="1"/>
    <col min="5382" max="5382" width="12.6640625" customWidth="1"/>
    <col min="5383" max="5383" width="2.6640625" customWidth="1"/>
    <col min="5384" max="5384" width="7.6640625" customWidth="1"/>
    <col min="5385" max="5385" width="5.88671875" customWidth="1"/>
    <col min="5386" max="5386" width="1.6640625" customWidth="1"/>
    <col min="5387" max="5387" width="10.6640625" customWidth="1"/>
    <col min="5388" max="5388" width="1.6640625" customWidth="1"/>
    <col min="5389" max="5389" width="10.6640625" customWidth="1"/>
    <col min="5390" max="5390" width="1.6640625" customWidth="1"/>
    <col min="5391" max="5391" width="10.6640625" customWidth="1"/>
    <col min="5392" max="5392" width="1.6640625" customWidth="1"/>
    <col min="5393" max="5393" width="10.6640625" customWidth="1"/>
    <col min="5394" max="5394" width="1.6640625" customWidth="1"/>
    <col min="5395" max="5395" width="0" hidden="1" customWidth="1"/>
    <col min="5396" max="5396" width="8.6640625" customWidth="1"/>
    <col min="5397" max="5397" width="0" hidden="1" customWidth="1"/>
    <col min="5401" max="5410" width="0" hidden="1" customWidth="1"/>
    <col min="5411" max="5413" width="9.109375" customWidth="1"/>
    <col min="5633" max="5634" width="3.33203125" customWidth="1"/>
    <col min="5635" max="5635" width="4.6640625" customWidth="1"/>
    <col min="5636" max="5636" width="7.44140625" customWidth="1"/>
    <col min="5637" max="5637" width="4.33203125" customWidth="1"/>
    <col min="5638" max="5638" width="12.6640625" customWidth="1"/>
    <col min="5639" max="5639" width="2.6640625" customWidth="1"/>
    <col min="5640" max="5640" width="7.6640625" customWidth="1"/>
    <col min="5641" max="5641" width="5.88671875" customWidth="1"/>
    <col min="5642" max="5642" width="1.6640625" customWidth="1"/>
    <col min="5643" max="5643" width="10.6640625" customWidth="1"/>
    <col min="5644" max="5644" width="1.6640625" customWidth="1"/>
    <col min="5645" max="5645" width="10.6640625" customWidth="1"/>
    <col min="5646" max="5646" width="1.6640625" customWidth="1"/>
    <col min="5647" max="5647" width="10.6640625" customWidth="1"/>
    <col min="5648" max="5648" width="1.6640625" customWidth="1"/>
    <col min="5649" max="5649" width="10.6640625" customWidth="1"/>
    <col min="5650" max="5650" width="1.6640625" customWidth="1"/>
    <col min="5651" max="5651" width="0" hidden="1" customWidth="1"/>
    <col min="5652" max="5652" width="8.6640625" customWidth="1"/>
    <col min="5653" max="5653" width="0" hidden="1" customWidth="1"/>
    <col min="5657" max="5666" width="0" hidden="1" customWidth="1"/>
    <col min="5667" max="5669" width="9.109375" customWidth="1"/>
    <col min="5889" max="5890" width="3.33203125" customWidth="1"/>
    <col min="5891" max="5891" width="4.6640625" customWidth="1"/>
    <col min="5892" max="5892" width="7.44140625" customWidth="1"/>
    <col min="5893" max="5893" width="4.33203125" customWidth="1"/>
    <col min="5894" max="5894" width="12.6640625" customWidth="1"/>
    <col min="5895" max="5895" width="2.6640625" customWidth="1"/>
    <col min="5896" max="5896" width="7.6640625" customWidth="1"/>
    <col min="5897" max="5897" width="5.88671875" customWidth="1"/>
    <col min="5898" max="5898" width="1.6640625" customWidth="1"/>
    <col min="5899" max="5899" width="10.6640625" customWidth="1"/>
    <col min="5900" max="5900" width="1.6640625" customWidth="1"/>
    <col min="5901" max="5901" width="10.6640625" customWidth="1"/>
    <col min="5902" max="5902" width="1.6640625" customWidth="1"/>
    <col min="5903" max="5903" width="10.6640625" customWidth="1"/>
    <col min="5904" max="5904" width="1.6640625" customWidth="1"/>
    <col min="5905" max="5905" width="10.6640625" customWidth="1"/>
    <col min="5906" max="5906" width="1.6640625" customWidth="1"/>
    <col min="5907" max="5907" width="0" hidden="1" customWidth="1"/>
    <col min="5908" max="5908" width="8.6640625" customWidth="1"/>
    <col min="5909" max="5909" width="0" hidden="1" customWidth="1"/>
    <col min="5913" max="5922" width="0" hidden="1" customWidth="1"/>
    <col min="5923" max="5925" width="9.109375" customWidth="1"/>
    <col min="6145" max="6146" width="3.33203125" customWidth="1"/>
    <col min="6147" max="6147" width="4.6640625" customWidth="1"/>
    <col min="6148" max="6148" width="7.44140625" customWidth="1"/>
    <col min="6149" max="6149" width="4.33203125" customWidth="1"/>
    <col min="6150" max="6150" width="12.6640625" customWidth="1"/>
    <col min="6151" max="6151" width="2.6640625" customWidth="1"/>
    <col min="6152" max="6152" width="7.6640625" customWidth="1"/>
    <col min="6153" max="6153" width="5.88671875" customWidth="1"/>
    <col min="6154" max="6154" width="1.6640625" customWidth="1"/>
    <col min="6155" max="6155" width="10.6640625" customWidth="1"/>
    <col min="6156" max="6156" width="1.6640625" customWidth="1"/>
    <col min="6157" max="6157" width="10.6640625" customWidth="1"/>
    <col min="6158" max="6158" width="1.6640625" customWidth="1"/>
    <col min="6159" max="6159" width="10.6640625" customWidth="1"/>
    <col min="6160" max="6160" width="1.6640625" customWidth="1"/>
    <col min="6161" max="6161" width="10.6640625" customWidth="1"/>
    <col min="6162" max="6162" width="1.6640625" customWidth="1"/>
    <col min="6163" max="6163" width="0" hidden="1" customWidth="1"/>
    <col min="6164" max="6164" width="8.6640625" customWidth="1"/>
    <col min="6165" max="6165" width="0" hidden="1" customWidth="1"/>
    <col min="6169" max="6178" width="0" hidden="1" customWidth="1"/>
    <col min="6179" max="6181" width="9.109375" customWidth="1"/>
    <col min="6401" max="6402" width="3.33203125" customWidth="1"/>
    <col min="6403" max="6403" width="4.6640625" customWidth="1"/>
    <col min="6404" max="6404" width="7.44140625" customWidth="1"/>
    <col min="6405" max="6405" width="4.33203125" customWidth="1"/>
    <col min="6406" max="6406" width="12.6640625" customWidth="1"/>
    <col min="6407" max="6407" width="2.6640625" customWidth="1"/>
    <col min="6408" max="6408" width="7.6640625" customWidth="1"/>
    <col min="6409" max="6409" width="5.88671875" customWidth="1"/>
    <col min="6410" max="6410" width="1.6640625" customWidth="1"/>
    <col min="6411" max="6411" width="10.6640625" customWidth="1"/>
    <col min="6412" max="6412" width="1.6640625" customWidth="1"/>
    <col min="6413" max="6413" width="10.6640625" customWidth="1"/>
    <col min="6414" max="6414" width="1.6640625" customWidth="1"/>
    <col min="6415" max="6415" width="10.6640625" customWidth="1"/>
    <col min="6416" max="6416" width="1.6640625" customWidth="1"/>
    <col min="6417" max="6417" width="10.6640625" customWidth="1"/>
    <col min="6418" max="6418" width="1.6640625" customWidth="1"/>
    <col min="6419" max="6419" width="0" hidden="1" customWidth="1"/>
    <col min="6420" max="6420" width="8.6640625" customWidth="1"/>
    <col min="6421" max="6421" width="0" hidden="1" customWidth="1"/>
    <col min="6425" max="6434" width="0" hidden="1" customWidth="1"/>
    <col min="6435" max="6437" width="9.109375" customWidth="1"/>
    <col min="6657" max="6658" width="3.33203125" customWidth="1"/>
    <col min="6659" max="6659" width="4.6640625" customWidth="1"/>
    <col min="6660" max="6660" width="7.44140625" customWidth="1"/>
    <col min="6661" max="6661" width="4.33203125" customWidth="1"/>
    <col min="6662" max="6662" width="12.6640625" customWidth="1"/>
    <col min="6663" max="6663" width="2.6640625" customWidth="1"/>
    <col min="6664" max="6664" width="7.6640625" customWidth="1"/>
    <col min="6665" max="6665" width="5.88671875" customWidth="1"/>
    <col min="6666" max="6666" width="1.6640625" customWidth="1"/>
    <col min="6667" max="6667" width="10.6640625" customWidth="1"/>
    <col min="6668" max="6668" width="1.6640625" customWidth="1"/>
    <col min="6669" max="6669" width="10.6640625" customWidth="1"/>
    <col min="6670" max="6670" width="1.6640625" customWidth="1"/>
    <col min="6671" max="6671" width="10.6640625" customWidth="1"/>
    <col min="6672" max="6672" width="1.6640625" customWidth="1"/>
    <col min="6673" max="6673" width="10.6640625" customWidth="1"/>
    <col min="6674" max="6674" width="1.6640625" customWidth="1"/>
    <col min="6675" max="6675" width="0" hidden="1" customWidth="1"/>
    <col min="6676" max="6676" width="8.6640625" customWidth="1"/>
    <col min="6677" max="6677" width="0" hidden="1" customWidth="1"/>
    <col min="6681" max="6690" width="0" hidden="1" customWidth="1"/>
    <col min="6691" max="6693" width="9.109375" customWidth="1"/>
    <col min="6913" max="6914" width="3.33203125" customWidth="1"/>
    <col min="6915" max="6915" width="4.6640625" customWidth="1"/>
    <col min="6916" max="6916" width="7.44140625" customWidth="1"/>
    <col min="6917" max="6917" width="4.33203125" customWidth="1"/>
    <col min="6918" max="6918" width="12.6640625" customWidth="1"/>
    <col min="6919" max="6919" width="2.6640625" customWidth="1"/>
    <col min="6920" max="6920" width="7.6640625" customWidth="1"/>
    <col min="6921" max="6921" width="5.88671875" customWidth="1"/>
    <col min="6922" max="6922" width="1.6640625" customWidth="1"/>
    <col min="6923" max="6923" width="10.6640625" customWidth="1"/>
    <col min="6924" max="6924" width="1.6640625" customWidth="1"/>
    <col min="6925" max="6925" width="10.6640625" customWidth="1"/>
    <col min="6926" max="6926" width="1.6640625" customWidth="1"/>
    <col min="6927" max="6927" width="10.6640625" customWidth="1"/>
    <col min="6928" max="6928" width="1.6640625" customWidth="1"/>
    <col min="6929" max="6929" width="10.6640625" customWidth="1"/>
    <col min="6930" max="6930" width="1.6640625" customWidth="1"/>
    <col min="6931" max="6931" width="0" hidden="1" customWidth="1"/>
    <col min="6932" max="6932" width="8.6640625" customWidth="1"/>
    <col min="6933" max="6933" width="0" hidden="1" customWidth="1"/>
    <col min="6937" max="6946" width="0" hidden="1" customWidth="1"/>
    <col min="6947" max="6949" width="9.109375" customWidth="1"/>
    <col min="7169" max="7170" width="3.33203125" customWidth="1"/>
    <col min="7171" max="7171" width="4.6640625" customWidth="1"/>
    <col min="7172" max="7172" width="7.44140625" customWidth="1"/>
    <col min="7173" max="7173" width="4.33203125" customWidth="1"/>
    <col min="7174" max="7174" width="12.6640625" customWidth="1"/>
    <col min="7175" max="7175" width="2.6640625" customWidth="1"/>
    <col min="7176" max="7176" width="7.6640625" customWidth="1"/>
    <col min="7177" max="7177" width="5.88671875" customWidth="1"/>
    <col min="7178" max="7178" width="1.6640625" customWidth="1"/>
    <col min="7179" max="7179" width="10.6640625" customWidth="1"/>
    <col min="7180" max="7180" width="1.6640625" customWidth="1"/>
    <col min="7181" max="7181" width="10.6640625" customWidth="1"/>
    <col min="7182" max="7182" width="1.6640625" customWidth="1"/>
    <col min="7183" max="7183" width="10.6640625" customWidth="1"/>
    <col min="7184" max="7184" width="1.6640625" customWidth="1"/>
    <col min="7185" max="7185" width="10.6640625" customWidth="1"/>
    <col min="7186" max="7186" width="1.6640625" customWidth="1"/>
    <col min="7187" max="7187" width="0" hidden="1" customWidth="1"/>
    <col min="7188" max="7188" width="8.6640625" customWidth="1"/>
    <col min="7189" max="7189" width="0" hidden="1" customWidth="1"/>
    <col min="7193" max="7202" width="0" hidden="1" customWidth="1"/>
    <col min="7203" max="7205" width="9.109375" customWidth="1"/>
    <col min="7425" max="7426" width="3.33203125" customWidth="1"/>
    <col min="7427" max="7427" width="4.6640625" customWidth="1"/>
    <col min="7428" max="7428" width="7.44140625" customWidth="1"/>
    <col min="7429" max="7429" width="4.33203125" customWidth="1"/>
    <col min="7430" max="7430" width="12.6640625" customWidth="1"/>
    <col min="7431" max="7431" width="2.6640625" customWidth="1"/>
    <col min="7432" max="7432" width="7.6640625" customWidth="1"/>
    <col min="7433" max="7433" width="5.88671875" customWidth="1"/>
    <col min="7434" max="7434" width="1.6640625" customWidth="1"/>
    <col min="7435" max="7435" width="10.6640625" customWidth="1"/>
    <col min="7436" max="7436" width="1.6640625" customWidth="1"/>
    <col min="7437" max="7437" width="10.6640625" customWidth="1"/>
    <col min="7438" max="7438" width="1.6640625" customWidth="1"/>
    <col min="7439" max="7439" width="10.6640625" customWidth="1"/>
    <col min="7440" max="7440" width="1.6640625" customWidth="1"/>
    <col min="7441" max="7441" width="10.6640625" customWidth="1"/>
    <col min="7442" max="7442" width="1.6640625" customWidth="1"/>
    <col min="7443" max="7443" width="0" hidden="1" customWidth="1"/>
    <col min="7444" max="7444" width="8.6640625" customWidth="1"/>
    <col min="7445" max="7445" width="0" hidden="1" customWidth="1"/>
    <col min="7449" max="7458" width="0" hidden="1" customWidth="1"/>
    <col min="7459" max="7461" width="9.109375" customWidth="1"/>
    <col min="7681" max="7682" width="3.33203125" customWidth="1"/>
    <col min="7683" max="7683" width="4.6640625" customWidth="1"/>
    <col min="7684" max="7684" width="7.44140625" customWidth="1"/>
    <col min="7685" max="7685" width="4.33203125" customWidth="1"/>
    <col min="7686" max="7686" width="12.6640625" customWidth="1"/>
    <col min="7687" max="7687" width="2.6640625" customWidth="1"/>
    <col min="7688" max="7688" width="7.6640625" customWidth="1"/>
    <col min="7689" max="7689" width="5.88671875" customWidth="1"/>
    <col min="7690" max="7690" width="1.6640625" customWidth="1"/>
    <col min="7691" max="7691" width="10.6640625" customWidth="1"/>
    <col min="7692" max="7692" width="1.6640625" customWidth="1"/>
    <col min="7693" max="7693" width="10.6640625" customWidth="1"/>
    <col min="7694" max="7694" width="1.6640625" customWidth="1"/>
    <col min="7695" max="7695" width="10.6640625" customWidth="1"/>
    <col min="7696" max="7696" width="1.6640625" customWidth="1"/>
    <col min="7697" max="7697" width="10.6640625" customWidth="1"/>
    <col min="7698" max="7698" width="1.6640625" customWidth="1"/>
    <col min="7699" max="7699" width="0" hidden="1" customWidth="1"/>
    <col min="7700" max="7700" width="8.6640625" customWidth="1"/>
    <col min="7701" max="7701" width="0" hidden="1" customWidth="1"/>
    <col min="7705" max="7714" width="0" hidden="1" customWidth="1"/>
    <col min="7715" max="7717" width="9.109375" customWidth="1"/>
    <col min="7937" max="7938" width="3.33203125" customWidth="1"/>
    <col min="7939" max="7939" width="4.6640625" customWidth="1"/>
    <col min="7940" max="7940" width="7.44140625" customWidth="1"/>
    <col min="7941" max="7941" width="4.33203125" customWidth="1"/>
    <col min="7942" max="7942" width="12.6640625" customWidth="1"/>
    <col min="7943" max="7943" width="2.6640625" customWidth="1"/>
    <col min="7944" max="7944" width="7.6640625" customWidth="1"/>
    <col min="7945" max="7945" width="5.88671875" customWidth="1"/>
    <col min="7946" max="7946" width="1.6640625" customWidth="1"/>
    <col min="7947" max="7947" width="10.6640625" customWidth="1"/>
    <col min="7948" max="7948" width="1.6640625" customWidth="1"/>
    <col min="7949" max="7949" width="10.6640625" customWidth="1"/>
    <col min="7950" max="7950" width="1.6640625" customWidth="1"/>
    <col min="7951" max="7951" width="10.6640625" customWidth="1"/>
    <col min="7952" max="7952" width="1.6640625" customWidth="1"/>
    <col min="7953" max="7953" width="10.6640625" customWidth="1"/>
    <col min="7954" max="7954" width="1.6640625" customWidth="1"/>
    <col min="7955" max="7955" width="0" hidden="1" customWidth="1"/>
    <col min="7956" max="7956" width="8.6640625" customWidth="1"/>
    <col min="7957" max="7957" width="0" hidden="1" customWidth="1"/>
    <col min="7961" max="7970" width="0" hidden="1" customWidth="1"/>
    <col min="7971" max="7973" width="9.109375" customWidth="1"/>
    <col min="8193" max="8194" width="3.33203125" customWidth="1"/>
    <col min="8195" max="8195" width="4.6640625" customWidth="1"/>
    <col min="8196" max="8196" width="7.44140625" customWidth="1"/>
    <col min="8197" max="8197" width="4.33203125" customWidth="1"/>
    <col min="8198" max="8198" width="12.6640625" customWidth="1"/>
    <col min="8199" max="8199" width="2.6640625" customWidth="1"/>
    <col min="8200" max="8200" width="7.6640625" customWidth="1"/>
    <col min="8201" max="8201" width="5.88671875" customWidth="1"/>
    <col min="8202" max="8202" width="1.6640625" customWidth="1"/>
    <col min="8203" max="8203" width="10.6640625" customWidth="1"/>
    <col min="8204" max="8204" width="1.6640625" customWidth="1"/>
    <col min="8205" max="8205" width="10.6640625" customWidth="1"/>
    <col min="8206" max="8206" width="1.6640625" customWidth="1"/>
    <col min="8207" max="8207" width="10.6640625" customWidth="1"/>
    <col min="8208" max="8208" width="1.6640625" customWidth="1"/>
    <col min="8209" max="8209" width="10.6640625" customWidth="1"/>
    <col min="8210" max="8210" width="1.6640625" customWidth="1"/>
    <col min="8211" max="8211" width="0" hidden="1" customWidth="1"/>
    <col min="8212" max="8212" width="8.6640625" customWidth="1"/>
    <col min="8213" max="8213" width="0" hidden="1" customWidth="1"/>
    <col min="8217" max="8226" width="0" hidden="1" customWidth="1"/>
    <col min="8227" max="8229" width="9.109375" customWidth="1"/>
    <col min="8449" max="8450" width="3.33203125" customWidth="1"/>
    <col min="8451" max="8451" width="4.6640625" customWidth="1"/>
    <col min="8452" max="8452" width="7.44140625" customWidth="1"/>
    <col min="8453" max="8453" width="4.33203125" customWidth="1"/>
    <col min="8454" max="8454" width="12.6640625" customWidth="1"/>
    <col min="8455" max="8455" width="2.6640625" customWidth="1"/>
    <col min="8456" max="8456" width="7.6640625" customWidth="1"/>
    <col min="8457" max="8457" width="5.88671875" customWidth="1"/>
    <col min="8458" max="8458" width="1.6640625" customWidth="1"/>
    <col min="8459" max="8459" width="10.6640625" customWidth="1"/>
    <col min="8460" max="8460" width="1.6640625" customWidth="1"/>
    <col min="8461" max="8461" width="10.6640625" customWidth="1"/>
    <col min="8462" max="8462" width="1.6640625" customWidth="1"/>
    <col min="8463" max="8463" width="10.6640625" customWidth="1"/>
    <col min="8464" max="8464" width="1.6640625" customWidth="1"/>
    <col min="8465" max="8465" width="10.6640625" customWidth="1"/>
    <col min="8466" max="8466" width="1.6640625" customWidth="1"/>
    <col min="8467" max="8467" width="0" hidden="1" customWidth="1"/>
    <col min="8468" max="8468" width="8.6640625" customWidth="1"/>
    <col min="8469" max="8469" width="0" hidden="1" customWidth="1"/>
    <col min="8473" max="8482" width="0" hidden="1" customWidth="1"/>
    <col min="8483" max="8485" width="9.109375" customWidth="1"/>
    <col min="8705" max="8706" width="3.33203125" customWidth="1"/>
    <col min="8707" max="8707" width="4.6640625" customWidth="1"/>
    <col min="8708" max="8708" width="7.44140625" customWidth="1"/>
    <col min="8709" max="8709" width="4.33203125" customWidth="1"/>
    <col min="8710" max="8710" width="12.6640625" customWidth="1"/>
    <col min="8711" max="8711" width="2.6640625" customWidth="1"/>
    <col min="8712" max="8712" width="7.6640625" customWidth="1"/>
    <col min="8713" max="8713" width="5.88671875" customWidth="1"/>
    <col min="8714" max="8714" width="1.6640625" customWidth="1"/>
    <col min="8715" max="8715" width="10.6640625" customWidth="1"/>
    <col min="8716" max="8716" width="1.6640625" customWidth="1"/>
    <col min="8717" max="8717" width="10.6640625" customWidth="1"/>
    <col min="8718" max="8718" width="1.6640625" customWidth="1"/>
    <col min="8719" max="8719" width="10.6640625" customWidth="1"/>
    <col min="8720" max="8720" width="1.6640625" customWidth="1"/>
    <col min="8721" max="8721" width="10.6640625" customWidth="1"/>
    <col min="8722" max="8722" width="1.6640625" customWidth="1"/>
    <col min="8723" max="8723" width="0" hidden="1" customWidth="1"/>
    <col min="8724" max="8724" width="8.6640625" customWidth="1"/>
    <col min="8725" max="8725" width="0" hidden="1" customWidth="1"/>
    <col min="8729" max="8738" width="0" hidden="1" customWidth="1"/>
    <col min="8739" max="8741" width="9.109375" customWidth="1"/>
    <col min="8961" max="8962" width="3.33203125" customWidth="1"/>
    <col min="8963" max="8963" width="4.6640625" customWidth="1"/>
    <col min="8964" max="8964" width="7.44140625" customWidth="1"/>
    <col min="8965" max="8965" width="4.33203125" customWidth="1"/>
    <col min="8966" max="8966" width="12.6640625" customWidth="1"/>
    <col min="8967" max="8967" width="2.6640625" customWidth="1"/>
    <col min="8968" max="8968" width="7.6640625" customWidth="1"/>
    <col min="8969" max="8969" width="5.88671875" customWidth="1"/>
    <col min="8970" max="8970" width="1.6640625" customWidth="1"/>
    <col min="8971" max="8971" width="10.6640625" customWidth="1"/>
    <col min="8972" max="8972" width="1.6640625" customWidth="1"/>
    <col min="8973" max="8973" width="10.6640625" customWidth="1"/>
    <col min="8974" max="8974" width="1.6640625" customWidth="1"/>
    <col min="8975" max="8975" width="10.6640625" customWidth="1"/>
    <col min="8976" max="8976" width="1.6640625" customWidth="1"/>
    <col min="8977" max="8977" width="10.6640625" customWidth="1"/>
    <col min="8978" max="8978" width="1.6640625" customWidth="1"/>
    <col min="8979" max="8979" width="0" hidden="1" customWidth="1"/>
    <col min="8980" max="8980" width="8.6640625" customWidth="1"/>
    <col min="8981" max="8981" width="0" hidden="1" customWidth="1"/>
    <col min="8985" max="8994" width="0" hidden="1" customWidth="1"/>
    <col min="8995" max="8997" width="9.109375" customWidth="1"/>
    <col min="9217" max="9218" width="3.33203125" customWidth="1"/>
    <col min="9219" max="9219" width="4.6640625" customWidth="1"/>
    <col min="9220" max="9220" width="7.44140625" customWidth="1"/>
    <col min="9221" max="9221" width="4.33203125" customWidth="1"/>
    <col min="9222" max="9222" width="12.6640625" customWidth="1"/>
    <col min="9223" max="9223" width="2.6640625" customWidth="1"/>
    <col min="9224" max="9224" width="7.6640625" customWidth="1"/>
    <col min="9225" max="9225" width="5.88671875" customWidth="1"/>
    <col min="9226" max="9226" width="1.6640625" customWidth="1"/>
    <col min="9227" max="9227" width="10.6640625" customWidth="1"/>
    <col min="9228" max="9228" width="1.6640625" customWidth="1"/>
    <col min="9229" max="9229" width="10.6640625" customWidth="1"/>
    <col min="9230" max="9230" width="1.6640625" customWidth="1"/>
    <col min="9231" max="9231" width="10.6640625" customWidth="1"/>
    <col min="9232" max="9232" width="1.6640625" customWidth="1"/>
    <col min="9233" max="9233" width="10.6640625" customWidth="1"/>
    <col min="9234" max="9234" width="1.6640625" customWidth="1"/>
    <col min="9235" max="9235" width="0" hidden="1" customWidth="1"/>
    <col min="9236" max="9236" width="8.6640625" customWidth="1"/>
    <col min="9237" max="9237" width="0" hidden="1" customWidth="1"/>
    <col min="9241" max="9250" width="0" hidden="1" customWidth="1"/>
    <col min="9251" max="9253" width="9.109375" customWidth="1"/>
    <col min="9473" max="9474" width="3.33203125" customWidth="1"/>
    <col min="9475" max="9475" width="4.6640625" customWidth="1"/>
    <col min="9476" max="9476" width="7.44140625" customWidth="1"/>
    <col min="9477" max="9477" width="4.33203125" customWidth="1"/>
    <col min="9478" max="9478" width="12.6640625" customWidth="1"/>
    <col min="9479" max="9479" width="2.6640625" customWidth="1"/>
    <col min="9480" max="9480" width="7.6640625" customWidth="1"/>
    <col min="9481" max="9481" width="5.88671875" customWidth="1"/>
    <col min="9482" max="9482" width="1.6640625" customWidth="1"/>
    <col min="9483" max="9483" width="10.6640625" customWidth="1"/>
    <col min="9484" max="9484" width="1.6640625" customWidth="1"/>
    <col min="9485" max="9485" width="10.6640625" customWidth="1"/>
    <col min="9486" max="9486" width="1.6640625" customWidth="1"/>
    <col min="9487" max="9487" width="10.6640625" customWidth="1"/>
    <col min="9488" max="9488" width="1.6640625" customWidth="1"/>
    <col min="9489" max="9489" width="10.6640625" customWidth="1"/>
    <col min="9490" max="9490" width="1.6640625" customWidth="1"/>
    <col min="9491" max="9491" width="0" hidden="1" customWidth="1"/>
    <col min="9492" max="9492" width="8.6640625" customWidth="1"/>
    <col min="9493" max="9493" width="0" hidden="1" customWidth="1"/>
    <col min="9497" max="9506" width="0" hidden="1" customWidth="1"/>
    <col min="9507" max="9509" width="9.109375" customWidth="1"/>
    <col min="9729" max="9730" width="3.33203125" customWidth="1"/>
    <col min="9731" max="9731" width="4.6640625" customWidth="1"/>
    <col min="9732" max="9732" width="7.44140625" customWidth="1"/>
    <col min="9733" max="9733" width="4.33203125" customWidth="1"/>
    <col min="9734" max="9734" width="12.6640625" customWidth="1"/>
    <col min="9735" max="9735" width="2.6640625" customWidth="1"/>
    <col min="9736" max="9736" width="7.6640625" customWidth="1"/>
    <col min="9737" max="9737" width="5.88671875" customWidth="1"/>
    <col min="9738" max="9738" width="1.6640625" customWidth="1"/>
    <col min="9739" max="9739" width="10.6640625" customWidth="1"/>
    <col min="9740" max="9740" width="1.6640625" customWidth="1"/>
    <col min="9741" max="9741" width="10.6640625" customWidth="1"/>
    <col min="9742" max="9742" width="1.6640625" customWidth="1"/>
    <col min="9743" max="9743" width="10.6640625" customWidth="1"/>
    <col min="9744" max="9744" width="1.6640625" customWidth="1"/>
    <col min="9745" max="9745" width="10.6640625" customWidth="1"/>
    <col min="9746" max="9746" width="1.6640625" customWidth="1"/>
    <col min="9747" max="9747" width="0" hidden="1" customWidth="1"/>
    <col min="9748" max="9748" width="8.6640625" customWidth="1"/>
    <col min="9749" max="9749" width="0" hidden="1" customWidth="1"/>
    <col min="9753" max="9762" width="0" hidden="1" customWidth="1"/>
    <col min="9763" max="9765" width="9.109375" customWidth="1"/>
    <col min="9985" max="9986" width="3.33203125" customWidth="1"/>
    <col min="9987" max="9987" width="4.6640625" customWidth="1"/>
    <col min="9988" max="9988" width="7.44140625" customWidth="1"/>
    <col min="9989" max="9989" width="4.33203125" customWidth="1"/>
    <col min="9990" max="9990" width="12.6640625" customWidth="1"/>
    <col min="9991" max="9991" width="2.6640625" customWidth="1"/>
    <col min="9992" max="9992" width="7.6640625" customWidth="1"/>
    <col min="9993" max="9993" width="5.88671875" customWidth="1"/>
    <col min="9994" max="9994" width="1.6640625" customWidth="1"/>
    <col min="9995" max="9995" width="10.6640625" customWidth="1"/>
    <col min="9996" max="9996" width="1.6640625" customWidth="1"/>
    <col min="9997" max="9997" width="10.6640625" customWidth="1"/>
    <col min="9998" max="9998" width="1.6640625" customWidth="1"/>
    <col min="9999" max="9999" width="10.6640625" customWidth="1"/>
    <col min="10000" max="10000" width="1.6640625" customWidth="1"/>
    <col min="10001" max="10001" width="10.6640625" customWidth="1"/>
    <col min="10002" max="10002" width="1.6640625" customWidth="1"/>
    <col min="10003" max="10003" width="0" hidden="1" customWidth="1"/>
    <col min="10004" max="10004" width="8.6640625" customWidth="1"/>
    <col min="10005" max="10005" width="0" hidden="1" customWidth="1"/>
    <col min="10009" max="10018" width="0" hidden="1" customWidth="1"/>
    <col min="10019" max="10021" width="9.109375" customWidth="1"/>
    <col min="10241" max="10242" width="3.33203125" customWidth="1"/>
    <col min="10243" max="10243" width="4.6640625" customWidth="1"/>
    <col min="10244" max="10244" width="7.44140625" customWidth="1"/>
    <col min="10245" max="10245" width="4.33203125" customWidth="1"/>
    <col min="10246" max="10246" width="12.6640625" customWidth="1"/>
    <col min="10247" max="10247" width="2.6640625" customWidth="1"/>
    <col min="10248" max="10248" width="7.6640625" customWidth="1"/>
    <col min="10249" max="10249" width="5.88671875" customWidth="1"/>
    <col min="10250" max="10250" width="1.6640625" customWidth="1"/>
    <col min="10251" max="10251" width="10.6640625" customWidth="1"/>
    <col min="10252" max="10252" width="1.6640625" customWidth="1"/>
    <col min="10253" max="10253" width="10.6640625" customWidth="1"/>
    <col min="10254" max="10254" width="1.6640625" customWidth="1"/>
    <col min="10255" max="10255" width="10.6640625" customWidth="1"/>
    <col min="10256" max="10256" width="1.6640625" customWidth="1"/>
    <col min="10257" max="10257" width="10.6640625" customWidth="1"/>
    <col min="10258" max="10258" width="1.6640625" customWidth="1"/>
    <col min="10259" max="10259" width="0" hidden="1" customWidth="1"/>
    <col min="10260" max="10260" width="8.6640625" customWidth="1"/>
    <col min="10261" max="10261" width="0" hidden="1" customWidth="1"/>
    <col min="10265" max="10274" width="0" hidden="1" customWidth="1"/>
    <col min="10275" max="10277" width="9.109375" customWidth="1"/>
    <col min="10497" max="10498" width="3.33203125" customWidth="1"/>
    <col min="10499" max="10499" width="4.6640625" customWidth="1"/>
    <col min="10500" max="10500" width="7.44140625" customWidth="1"/>
    <col min="10501" max="10501" width="4.33203125" customWidth="1"/>
    <col min="10502" max="10502" width="12.6640625" customWidth="1"/>
    <col min="10503" max="10503" width="2.6640625" customWidth="1"/>
    <col min="10504" max="10504" width="7.6640625" customWidth="1"/>
    <col min="10505" max="10505" width="5.88671875" customWidth="1"/>
    <col min="10506" max="10506" width="1.6640625" customWidth="1"/>
    <col min="10507" max="10507" width="10.6640625" customWidth="1"/>
    <col min="10508" max="10508" width="1.6640625" customWidth="1"/>
    <col min="10509" max="10509" width="10.6640625" customWidth="1"/>
    <col min="10510" max="10510" width="1.6640625" customWidth="1"/>
    <col min="10511" max="10511" width="10.6640625" customWidth="1"/>
    <col min="10512" max="10512" width="1.6640625" customWidth="1"/>
    <col min="10513" max="10513" width="10.6640625" customWidth="1"/>
    <col min="10514" max="10514" width="1.6640625" customWidth="1"/>
    <col min="10515" max="10515" width="0" hidden="1" customWidth="1"/>
    <col min="10516" max="10516" width="8.6640625" customWidth="1"/>
    <col min="10517" max="10517" width="0" hidden="1" customWidth="1"/>
    <col min="10521" max="10530" width="0" hidden="1" customWidth="1"/>
    <col min="10531" max="10533" width="9.109375" customWidth="1"/>
    <col min="10753" max="10754" width="3.33203125" customWidth="1"/>
    <col min="10755" max="10755" width="4.6640625" customWidth="1"/>
    <col min="10756" max="10756" width="7.44140625" customWidth="1"/>
    <col min="10757" max="10757" width="4.33203125" customWidth="1"/>
    <col min="10758" max="10758" width="12.6640625" customWidth="1"/>
    <col min="10759" max="10759" width="2.6640625" customWidth="1"/>
    <col min="10760" max="10760" width="7.6640625" customWidth="1"/>
    <col min="10761" max="10761" width="5.88671875" customWidth="1"/>
    <col min="10762" max="10762" width="1.6640625" customWidth="1"/>
    <col min="10763" max="10763" width="10.6640625" customWidth="1"/>
    <col min="10764" max="10764" width="1.6640625" customWidth="1"/>
    <col min="10765" max="10765" width="10.6640625" customWidth="1"/>
    <col min="10766" max="10766" width="1.6640625" customWidth="1"/>
    <col min="10767" max="10767" width="10.6640625" customWidth="1"/>
    <col min="10768" max="10768" width="1.6640625" customWidth="1"/>
    <col min="10769" max="10769" width="10.6640625" customWidth="1"/>
    <col min="10770" max="10770" width="1.6640625" customWidth="1"/>
    <col min="10771" max="10771" width="0" hidden="1" customWidth="1"/>
    <col min="10772" max="10772" width="8.6640625" customWidth="1"/>
    <col min="10773" max="10773" width="0" hidden="1" customWidth="1"/>
    <col min="10777" max="10786" width="0" hidden="1" customWidth="1"/>
    <col min="10787" max="10789" width="9.109375" customWidth="1"/>
    <col min="11009" max="11010" width="3.33203125" customWidth="1"/>
    <col min="11011" max="11011" width="4.6640625" customWidth="1"/>
    <col min="11012" max="11012" width="7.44140625" customWidth="1"/>
    <col min="11013" max="11013" width="4.33203125" customWidth="1"/>
    <col min="11014" max="11014" width="12.6640625" customWidth="1"/>
    <col min="11015" max="11015" width="2.6640625" customWidth="1"/>
    <col min="11016" max="11016" width="7.6640625" customWidth="1"/>
    <col min="11017" max="11017" width="5.88671875" customWidth="1"/>
    <col min="11018" max="11018" width="1.6640625" customWidth="1"/>
    <col min="11019" max="11019" width="10.6640625" customWidth="1"/>
    <col min="11020" max="11020" width="1.6640625" customWidth="1"/>
    <col min="11021" max="11021" width="10.6640625" customWidth="1"/>
    <col min="11022" max="11022" width="1.6640625" customWidth="1"/>
    <col min="11023" max="11023" width="10.6640625" customWidth="1"/>
    <col min="11024" max="11024" width="1.6640625" customWidth="1"/>
    <col min="11025" max="11025" width="10.6640625" customWidth="1"/>
    <col min="11026" max="11026" width="1.6640625" customWidth="1"/>
    <col min="11027" max="11027" width="0" hidden="1" customWidth="1"/>
    <col min="11028" max="11028" width="8.6640625" customWidth="1"/>
    <col min="11029" max="11029" width="0" hidden="1" customWidth="1"/>
    <col min="11033" max="11042" width="0" hidden="1" customWidth="1"/>
    <col min="11043" max="11045" width="9.109375" customWidth="1"/>
    <col min="11265" max="11266" width="3.33203125" customWidth="1"/>
    <col min="11267" max="11267" width="4.6640625" customWidth="1"/>
    <col min="11268" max="11268" width="7.44140625" customWidth="1"/>
    <col min="11269" max="11269" width="4.33203125" customWidth="1"/>
    <col min="11270" max="11270" width="12.6640625" customWidth="1"/>
    <col min="11271" max="11271" width="2.6640625" customWidth="1"/>
    <col min="11272" max="11272" width="7.6640625" customWidth="1"/>
    <col min="11273" max="11273" width="5.88671875" customWidth="1"/>
    <col min="11274" max="11274" width="1.6640625" customWidth="1"/>
    <col min="11275" max="11275" width="10.6640625" customWidth="1"/>
    <col min="11276" max="11276" width="1.6640625" customWidth="1"/>
    <col min="11277" max="11277" width="10.6640625" customWidth="1"/>
    <col min="11278" max="11278" width="1.6640625" customWidth="1"/>
    <col min="11279" max="11279" width="10.6640625" customWidth="1"/>
    <col min="11280" max="11280" width="1.6640625" customWidth="1"/>
    <col min="11281" max="11281" width="10.6640625" customWidth="1"/>
    <col min="11282" max="11282" width="1.6640625" customWidth="1"/>
    <col min="11283" max="11283" width="0" hidden="1" customWidth="1"/>
    <col min="11284" max="11284" width="8.6640625" customWidth="1"/>
    <col min="11285" max="11285" width="0" hidden="1" customWidth="1"/>
    <col min="11289" max="11298" width="0" hidden="1" customWidth="1"/>
    <col min="11299" max="11301" width="9.109375" customWidth="1"/>
    <col min="11521" max="11522" width="3.33203125" customWidth="1"/>
    <col min="11523" max="11523" width="4.6640625" customWidth="1"/>
    <col min="11524" max="11524" width="7.44140625" customWidth="1"/>
    <col min="11525" max="11525" width="4.33203125" customWidth="1"/>
    <col min="11526" max="11526" width="12.6640625" customWidth="1"/>
    <col min="11527" max="11527" width="2.6640625" customWidth="1"/>
    <col min="11528" max="11528" width="7.6640625" customWidth="1"/>
    <col min="11529" max="11529" width="5.88671875" customWidth="1"/>
    <col min="11530" max="11530" width="1.6640625" customWidth="1"/>
    <col min="11531" max="11531" width="10.6640625" customWidth="1"/>
    <col min="11532" max="11532" width="1.6640625" customWidth="1"/>
    <col min="11533" max="11533" width="10.6640625" customWidth="1"/>
    <col min="11534" max="11534" width="1.6640625" customWidth="1"/>
    <col min="11535" max="11535" width="10.6640625" customWidth="1"/>
    <col min="11536" max="11536" width="1.6640625" customWidth="1"/>
    <col min="11537" max="11537" width="10.6640625" customWidth="1"/>
    <col min="11538" max="11538" width="1.6640625" customWidth="1"/>
    <col min="11539" max="11539" width="0" hidden="1" customWidth="1"/>
    <col min="11540" max="11540" width="8.6640625" customWidth="1"/>
    <col min="11541" max="11541" width="0" hidden="1" customWidth="1"/>
    <col min="11545" max="11554" width="0" hidden="1" customWidth="1"/>
    <col min="11555" max="11557" width="9.109375" customWidth="1"/>
    <col min="11777" max="11778" width="3.33203125" customWidth="1"/>
    <col min="11779" max="11779" width="4.6640625" customWidth="1"/>
    <col min="11780" max="11780" width="7.44140625" customWidth="1"/>
    <col min="11781" max="11781" width="4.33203125" customWidth="1"/>
    <col min="11782" max="11782" width="12.6640625" customWidth="1"/>
    <col min="11783" max="11783" width="2.6640625" customWidth="1"/>
    <col min="11784" max="11784" width="7.6640625" customWidth="1"/>
    <col min="11785" max="11785" width="5.88671875" customWidth="1"/>
    <col min="11786" max="11786" width="1.6640625" customWidth="1"/>
    <col min="11787" max="11787" width="10.6640625" customWidth="1"/>
    <col min="11788" max="11788" width="1.6640625" customWidth="1"/>
    <col min="11789" max="11789" width="10.6640625" customWidth="1"/>
    <col min="11790" max="11790" width="1.6640625" customWidth="1"/>
    <col min="11791" max="11791" width="10.6640625" customWidth="1"/>
    <col min="11792" max="11792" width="1.6640625" customWidth="1"/>
    <col min="11793" max="11793" width="10.6640625" customWidth="1"/>
    <col min="11794" max="11794" width="1.6640625" customWidth="1"/>
    <col min="11795" max="11795" width="0" hidden="1" customWidth="1"/>
    <col min="11796" max="11796" width="8.6640625" customWidth="1"/>
    <col min="11797" max="11797" width="0" hidden="1" customWidth="1"/>
    <col min="11801" max="11810" width="0" hidden="1" customWidth="1"/>
    <col min="11811" max="11813" width="9.109375" customWidth="1"/>
    <col min="12033" max="12034" width="3.33203125" customWidth="1"/>
    <col min="12035" max="12035" width="4.6640625" customWidth="1"/>
    <col min="12036" max="12036" width="7.44140625" customWidth="1"/>
    <col min="12037" max="12037" width="4.33203125" customWidth="1"/>
    <col min="12038" max="12038" width="12.6640625" customWidth="1"/>
    <col min="12039" max="12039" width="2.6640625" customWidth="1"/>
    <col min="12040" max="12040" width="7.6640625" customWidth="1"/>
    <col min="12041" max="12041" width="5.88671875" customWidth="1"/>
    <col min="12042" max="12042" width="1.6640625" customWidth="1"/>
    <col min="12043" max="12043" width="10.6640625" customWidth="1"/>
    <col min="12044" max="12044" width="1.6640625" customWidth="1"/>
    <col min="12045" max="12045" width="10.6640625" customWidth="1"/>
    <col min="12046" max="12046" width="1.6640625" customWidth="1"/>
    <col min="12047" max="12047" width="10.6640625" customWidth="1"/>
    <col min="12048" max="12048" width="1.6640625" customWidth="1"/>
    <col min="12049" max="12049" width="10.6640625" customWidth="1"/>
    <col min="12050" max="12050" width="1.6640625" customWidth="1"/>
    <col min="12051" max="12051" width="0" hidden="1" customWidth="1"/>
    <col min="12052" max="12052" width="8.6640625" customWidth="1"/>
    <col min="12053" max="12053" width="0" hidden="1" customWidth="1"/>
    <col min="12057" max="12066" width="0" hidden="1" customWidth="1"/>
    <col min="12067" max="12069" width="9.109375" customWidth="1"/>
    <col min="12289" max="12290" width="3.33203125" customWidth="1"/>
    <col min="12291" max="12291" width="4.6640625" customWidth="1"/>
    <col min="12292" max="12292" width="7.44140625" customWidth="1"/>
    <col min="12293" max="12293" width="4.33203125" customWidth="1"/>
    <col min="12294" max="12294" width="12.6640625" customWidth="1"/>
    <col min="12295" max="12295" width="2.6640625" customWidth="1"/>
    <col min="12296" max="12296" width="7.6640625" customWidth="1"/>
    <col min="12297" max="12297" width="5.88671875" customWidth="1"/>
    <col min="12298" max="12298" width="1.6640625" customWidth="1"/>
    <col min="12299" max="12299" width="10.6640625" customWidth="1"/>
    <col min="12300" max="12300" width="1.6640625" customWidth="1"/>
    <col min="12301" max="12301" width="10.6640625" customWidth="1"/>
    <col min="12302" max="12302" width="1.6640625" customWidth="1"/>
    <col min="12303" max="12303" width="10.6640625" customWidth="1"/>
    <col min="12304" max="12304" width="1.6640625" customWidth="1"/>
    <col min="12305" max="12305" width="10.6640625" customWidth="1"/>
    <col min="12306" max="12306" width="1.6640625" customWidth="1"/>
    <col min="12307" max="12307" width="0" hidden="1" customWidth="1"/>
    <col min="12308" max="12308" width="8.6640625" customWidth="1"/>
    <col min="12309" max="12309" width="0" hidden="1" customWidth="1"/>
    <col min="12313" max="12322" width="0" hidden="1" customWidth="1"/>
    <col min="12323" max="12325" width="9.109375" customWidth="1"/>
    <col min="12545" max="12546" width="3.33203125" customWidth="1"/>
    <col min="12547" max="12547" width="4.6640625" customWidth="1"/>
    <col min="12548" max="12548" width="7.44140625" customWidth="1"/>
    <col min="12549" max="12549" width="4.33203125" customWidth="1"/>
    <col min="12550" max="12550" width="12.6640625" customWidth="1"/>
    <col min="12551" max="12551" width="2.6640625" customWidth="1"/>
    <col min="12552" max="12552" width="7.6640625" customWidth="1"/>
    <col min="12553" max="12553" width="5.88671875" customWidth="1"/>
    <col min="12554" max="12554" width="1.6640625" customWidth="1"/>
    <col min="12555" max="12555" width="10.6640625" customWidth="1"/>
    <col min="12556" max="12556" width="1.6640625" customWidth="1"/>
    <col min="12557" max="12557" width="10.6640625" customWidth="1"/>
    <col min="12558" max="12558" width="1.6640625" customWidth="1"/>
    <col min="12559" max="12559" width="10.6640625" customWidth="1"/>
    <col min="12560" max="12560" width="1.6640625" customWidth="1"/>
    <col min="12561" max="12561" width="10.6640625" customWidth="1"/>
    <col min="12562" max="12562" width="1.6640625" customWidth="1"/>
    <col min="12563" max="12563" width="0" hidden="1" customWidth="1"/>
    <col min="12564" max="12564" width="8.6640625" customWidth="1"/>
    <col min="12565" max="12565" width="0" hidden="1" customWidth="1"/>
    <col min="12569" max="12578" width="0" hidden="1" customWidth="1"/>
    <col min="12579" max="12581" width="9.109375" customWidth="1"/>
    <col min="12801" max="12802" width="3.33203125" customWidth="1"/>
    <col min="12803" max="12803" width="4.6640625" customWidth="1"/>
    <col min="12804" max="12804" width="7.44140625" customWidth="1"/>
    <col min="12805" max="12805" width="4.33203125" customWidth="1"/>
    <col min="12806" max="12806" width="12.6640625" customWidth="1"/>
    <col min="12807" max="12807" width="2.6640625" customWidth="1"/>
    <col min="12808" max="12808" width="7.6640625" customWidth="1"/>
    <col min="12809" max="12809" width="5.88671875" customWidth="1"/>
    <col min="12810" max="12810" width="1.6640625" customWidth="1"/>
    <col min="12811" max="12811" width="10.6640625" customWidth="1"/>
    <col min="12812" max="12812" width="1.6640625" customWidth="1"/>
    <col min="12813" max="12813" width="10.6640625" customWidth="1"/>
    <col min="12814" max="12814" width="1.6640625" customWidth="1"/>
    <col min="12815" max="12815" width="10.6640625" customWidth="1"/>
    <col min="12816" max="12816" width="1.6640625" customWidth="1"/>
    <col min="12817" max="12817" width="10.6640625" customWidth="1"/>
    <col min="12818" max="12818" width="1.6640625" customWidth="1"/>
    <col min="12819" max="12819" width="0" hidden="1" customWidth="1"/>
    <col min="12820" max="12820" width="8.6640625" customWidth="1"/>
    <col min="12821" max="12821" width="0" hidden="1" customWidth="1"/>
    <col min="12825" max="12834" width="0" hidden="1" customWidth="1"/>
    <col min="12835" max="12837" width="9.109375" customWidth="1"/>
    <col min="13057" max="13058" width="3.33203125" customWidth="1"/>
    <col min="13059" max="13059" width="4.6640625" customWidth="1"/>
    <col min="13060" max="13060" width="7.44140625" customWidth="1"/>
    <col min="13061" max="13061" width="4.33203125" customWidth="1"/>
    <col min="13062" max="13062" width="12.6640625" customWidth="1"/>
    <col min="13063" max="13063" width="2.6640625" customWidth="1"/>
    <col min="13064" max="13064" width="7.6640625" customWidth="1"/>
    <col min="13065" max="13065" width="5.88671875" customWidth="1"/>
    <col min="13066" max="13066" width="1.6640625" customWidth="1"/>
    <col min="13067" max="13067" width="10.6640625" customWidth="1"/>
    <col min="13068" max="13068" width="1.6640625" customWidth="1"/>
    <col min="13069" max="13069" width="10.6640625" customWidth="1"/>
    <col min="13070" max="13070" width="1.6640625" customWidth="1"/>
    <col min="13071" max="13071" width="10.6640625" customWidth="1"/>
    <col min="13072" max="13072" width="1.6640625" customWidth="1"/>
    <col min="13073" max="13073" width="10.6640625" customWidth="1"/>
    <col min="13074" max="13074" width="1.6640625" customWidth="1"/>
    <col min="13075" max="13075" width="0" hidden="1" customWidth="1"/>
    <col min="13076" max="13076" width="8.6640625" customWidth="1"/>
    <col min="13077" max="13077" width="0" hidden="1" customWidth="1"/>
    <col min="13081" max="13090" width="0" hidden="1" customWidth="1"/>
    <col min="13091" max="13093" width="9.109375" customWidth="1"/>
    <col min="13313" max="13314" width="3.33203125" customWidth="1"/>
    <col min="13315" max="13315" width="4.6640625" customWidth="1"/>
    <col min="13316" max="13316" width="7.44140625" customWidth="1"/>
    <col min="13317" max="13317" width="4.33203125" customWidth="1"/>
    <col min="13318" max="13318" width="12.6640625" customWidth="1"/>
    <col min="13319" max="13319" width="2.6640625" customWidth="1"/>
    <col min="13320" max="13320" width="7.6640625" customWidth="1"/>
    <col min="13321" max="13321" width="5.88671875" customWidth="1"/>
    <col min="13322" max="13322" width="1.6640625" customWidth="1"/>
    <col min="13323" max="13323" width="10.6640625" customWidth="1"/>
    <col min="13324" max="13324" width="1.6640625" customWidth="1"/>
    <col min="13325" max="13325" width="10.6640625" customWidth="1"/>
    <col min="13326" max="13326" width="1.6640625" customWidth="1"/>
    <col min="13327" max="13327" width="10.6640625" customWidth="1"/>
    <col min="13328" max="13328" width="1.6640625" customWidth="1"/>
    <col min="13329" max="13329" width="10.6640625" customWidth="1"/>
    <col min="13330" max="13330" width="1.6640625" customWidth="1"/>
    <col min="13331" max="13331" width="0" hidden="1" customWidth="1"/>
    <col min="13332" max="13332" width="8.6640625" customWidth="1"/>
    <col min="13333" max="13333" width="0" hidden="1" customWidth="1"/>
    <col min="13337" max="13346" width="0" hidden="1" customWidth="1"/>
    <col min="13347" max="13349" width="9.109375" customWidth="1"/>
    <col min="13569" max="13570" width="3.33203125" customWidth="1"/>
    <col min="13571" max="13571" width="4.6640625" customWidth="1"/>
    <col min="13572" max="13572" width="7.44140625" customWidth="1"/>
    <col min="13573" max="13573" width="4.33203125" customWidth="1"/>
    <col min="13574" max="13574" width="12.6640625" customWidth="1"/>
    <col min="13575" max="13575" width="2.6640625" customWidth="1"/>
    <col min="13576" max="13576" width="7.6640625" customWidth="1"/>
    <col min="13577" max="13577" width="5.88671875" customWidth="1"/>
    <col min="13578" max="13578" width="1.6640625" customWidth="1"/>
    <col min="13579" max="13579" width="10.6640625" customWidth="1"/>
    <col min="13580" max="13580" width="1.6640625" customWidth="1"/>
    <col min="13581" max="13581" width="10.6640625" customWidth="1"/>
    <col min="13582" max="13582" width="1.6640625" customWidth="1"/>
    <col min="13583" max="13583" width="10.6640625" customWidth="1"/>
    <col min="13584" max="13584" width="1.6640625" customWidth="1"/>
    <col min="13585" max="13585" width="10.6640625" customWidth="1"/>
    <col min="13586" max="13586" width="1.6640625" customWidth="1"/>
    <col min="13587" max="13587" width="0" hidden="1" customWidth="1"/>
    <col min="13588" max="13588" width="8.6640625" customWidth="1"/>
    <col min="13589" max="13589" width="0" hidden="1" customWidth="1"/>
    <col min="13593" max="13602" width="0" hidden="1" customWidth="1"/>
    <col min="13603" max="13605" width="9.109375" customWidth="1"/>
    <col min="13825" max="13826" width="3.33203125" customWidth="1"/>
    <col min="13827" max="13827" width="4.6640625" customWidth="1"/>
    <col min="13828" max="13828" width="7.44140625" customWidth="1"/>
    <col min="13829" max="13829" width="4.33203125" customWidth="1"/>
    <col min="13830" max="13830" width="12.6640625" customWidth="1"/>
    <col min="13831" max="13831" width="2.6640625" customWidth="1"/>
    <col min="13832" max="13832" width="7.6640625" customWidth="1"/>
    <col min="13833" max="13833" width="5.88671875" customWidth="1"/>
    <col min="13834" max="13834" width="1.6640625" customWidth="1"/>
    <col min="13835" max="13835" width="10.6640625" customWidth="1"/>
    <col min="13836" max="13836" width="1.6640625" customWidth="1"/>
    <col min="13837" max="13837" width="10.6640625" customWidth="1"/>
    <col min="13838" max="13838" width="1.6640625" customWidth="1"/>
    <col min="13839" max="13839" width="10.6640625" customWidth="1"/>
    <col min="13840" max="13840" width="1.6640625" customWidth="1"/>
    <col min="13841" max="13841" width="10.6640625" customWidth="1"/>
    <col min="13842" max="13842" width="1.6640625" customWidth="1"/>
    <col min="13843" max="13843" width="0" hidden="1" customWidth="1"/>
    <col min="13844" max="13844" width="8.6640625" customWidth="1"/>
    <col min="13845" max="13845" width="0" hidden="1" customWidth="1"/>
    <col min="13849" max="13858" width="0" hidden="1" customWidth="1"/>
    <col min="13859" max="13861" width="9.109375" customWidth="1"/>
    <col min="14081" max="14082" width="3.33203125" customWidth="1"/>
    <col min="14083" max="14083" width="4.6640625" customWidth="1"/>
    <col min="14084" max="14084" width="7.44140625" customWidth="1"/>
    <col min="14085" max="14085" width="4.33203125" customWidth="1"/>
    <col min="14086" max="14086" width="12.6640625" customWidth="1"/>
    <col min="14087" max="14087" width="2.6640625" customWidth="1"/>
    <col min="14088" max="14088" width="7.6640625" customWidth="1"/>
    <col min="14089" max="14089" width="5.88671875" customWidth="1"/>
    <col min="14090" max="14090" width="1.6640625" customWidth="1"/>
    <col min="14091" max="14091" width="10.6640625" customWidth="1"/>
    <col min="14092" max="14092" width="1.6640625" customWidth="1"/>
    <col min="14093" max="14093" width="10.6640625" customWidth="1"/>
    <col min="14094" max="14094" width="1.6640625" customWidth="1"/>
    <col min="14095" max="14095" width="10.6640625" customWidth="1"/>
    <col min="14096" max="14096" width="1.6640625" customWidth="1"/>
    <col min="14097" max="14097" width="10.6640625" customWidth="1"/>
    <col min="14098" max="14098" width="1.6640625" customWidth="1"/>
    <col min="14099" max="14099" width="0" hidden="1" customWidth="1"/>
    <col min="14100" max="14100" width="8.6640625" customWidth="1"/>
    <col min="14101" max="14101" width="0" hidden="1" customWidth="1"/>
    <col min="14105" max="14114" width="0" hidden="1" customWidth="1"/>
    <col min="14115" max="14117" width="9.109375" customWidth="1"/>
    <col min="14337" max="14338" width="3.33203125" customWidth="1"/>
    <col min="14339" max="14339" width="4.6640625" customWidth="1"/>
    <col min="14340" max="14340" width="7.44140625" customWidth="1"/>
    <col min="14341" max="14341" width="4.33203125" customWidth="1"/>
    <col min="14342" max="14342" width="12.6640625" customWidth="1"/>
    <col min="14343" max="14343" width="2.6640625" customWidth="1"/>
    <col min="14344" max="14344" width="7.6640625" customWidth="1"/>
    <col min="14345" max="14345" width="5.88671875" customWidth="1"/>
    <col min="14346" max="14346" width="1.6640625" customWidth="1"/>
    <col min="14347" max="14347" width="10.6640625" customWidth="1"/>
    <col min="14348" max="14348" width="1.6640625" customWidth="1"/>
    <col min="14349" max="14349" width="10.6640625" customWidth="1"/>
    <col min="14350" max="14350" width="1.6640625" customWidth="1"/>
    <col min="14351" max="14351" width="10.6640625" customWidth="1"/>
    <col min="14352" max="14352" width="1.6640625" customWidth="1"/>
    <col min="14353" max="14353" width="10.6640625" customWidth="1"/>
    <col min="14354" max="14354" width="1.6640625" customWidth="1"/>
    <col min="14355" max="14355" width="0" hidden="1" customWidth="1"/>
    <col min="14356" max="14356" width="8.6640625" customWidth="1"/>
    <col min="14357" max="14357" width="0" hidden="1" customWidth="1"/>
    <col min="14361" max="14370" width="0" hidden="1" customWidth="1"/>
    <col min="14371" max="14373" width="9.109375" customWidth="1"/>
    <col min="14593" max="14594" width="3.33203125" customWidth="1"/>
    <col min="14595" max="14595" width="4.6640625" customWidth="1"/>
    <col min="14596" max="14596" width="7.44140625" customWidth="1"/>
    <col min="14597" max="14597" width="4.33203125" customWidth="1"/>
    <col min="14598" max="14598" width="12.6640625" customWidth="1"/>
    <col min="14599" max="14599" width="2.6640625" customWidth="1"/>
    <col min="14600" max="14600" width="7.6640625" customWidth="1"/>
    <col min="14601" max="14601" width="5.88671875" customWidth="1"/>
    <col min="14602" max="14602" width="1.6640625" customWidth="1"/>
    <col min="14603" max="14603" width="10.6640625" customWidth="1"/>
    <col min="14604" max="14604" width="1.6640625" customWidth="1"/>
    <col min="14605" max="14605" width="10.6640625" customWidth="1"/>
    <col min="14606" max="14606" width="1.6640625" customWidth="1"/>
    <col min="14607" max="14607" width="10.6640625" customWidth="1"/>
    <col min="14608" max="14608" width="1.6640625" customWidth="1"/>
    <col min="14609" max="14609" width="10.6640625" customWidth="1"/>
    <col min="14610" max="14610" width="1.6640625" customWidth="1"/>
    <col min="14611" max="14611" width="0" hidden="1" customWidth="1"/>
    <col min="14612" max="14612" width="8.6640625" customWidth="1"/>
    <col min="14613" max="14613" width="0" hidden="1" customWidth="1"/>
    <col min="14617" max="14626" width="0" hidden="1" customWidth="1"/>
    <col min="14627" max="14629" width="9.109375" customWidth="1"/>
    <col min="14849" max="14850" width="3.33203125" customWidth="1"/>
    <col min="14851" max="14851" width="4.6640625" customWidth="1"/>
    <col min="14852" max="14852" width="7.44140625" customWidth="1"/>
    <col min="14853" max="14853" width="4.33203125" customWidth="1"/>
    <col min="14854" max="14854" width="12.6640625" customWidth="1"/>
    <col min="14855" max="14855" width="2.6640625" customWidth="1"/>
    <col min="14856" max="14856" width="7.6640625" customWidth="1"/>
    <col min="14857" max="14857" width="5.88671875" customWidth="1"/>
    <col min="14858" max="14858" width="1.6640625" customWidth="1"/>
    <col min="14859" max="14859" width="10.6640625" customWidth="1"/>
    <col min="14860" max="14860" width="1.6640625" customWidth="1"/>
    <col min="14861" max="14861" width="10.6640625" customWidth="1"/>
    <col min="14862" max="14862" width="1.6640625" customWidth="1"/>
    <col min="14863" max="14863" width="10.6640625" customWidth="1"/>
    <col min="14864" max="14864" width="1.6640625" customWidth="1"/>
    <col min="14865" max="14865" width="10.6640625" customWidth="1"/>
    <col min="14866" max="14866" width="1.6640625" customWidth="1"/>
    <col min="14867" max="14867" width="0" hidden="1" customWidth="1"/>
    <col min="14868" max="14868" width="8.6640625" customWidth="1"/>
    <col min="14869" max="14869" width="0" hidden="1" customWidth="1"/>
    <col min="14873" max="14882" width="0" hidden="1" customWidth="1"/>
    <col min="14883" max="14885" width="9.109375" customWidth="1"/>
    <col min="15105" max="15106" width="3.33203125" customWidth="1"/>
    <col min="15107" max="15107" width="4.6640625" customWidth="1"/>
    <col min="15108" max="15108" width="7.44140625" customWidth="1"/>
    <col min="15109" max="15109" width="4.33203125" customWidth="1"/>
    <col min="15110" max="15110" width="12.6640625" customWidth="1"/>
    <col min="15111" max="15111" width="2.6640625" customWidth="1"/>
    <col min="15112" max="15112" width="7.6640625" customWidth="1"/>
    <col min="15113" max="15113" width="5.88671875" customWidth="1"/>
    <col min="15114" max="15114" width="1.6640625" customWidth="1"/>
    <col min="15115" max="15115" width="10.6640625" customWidth="1"/>
    <col min="15116" max="15116" width="1.6640625" customWidth="1"/>
    <col min="15117" max="15117" width="10.6640625" customWidth="1"/>
    <col min="15118" max="15118" width="1.6640625" customWidth="1"/>
    <col min="15119" max="15119" width="10.6640625" customWidth="1"/>
    <col min="15120" max="15120" width="1.6640625" customWidth="1"/>
    <col min="15121" max="15121" width="10.6640625" customWidth="1"/>
    <col min="15122" max="15122" width="1.6640625" customWidth="1"/>
    <col min="15123" max="15123" width="0" hidden="1" customWidth="1"/>
    <col min="15124" max="15124" width="8.6640625" customWidth="1"/>
    <col min="15125" max="15125" width="0" hidden="1" customWidth="1"/>
    <col min="15129" max="15138" width="0" hidden="1" customWidth="1"/>
    <col min="15139" max="15141" width="9.109375" customWidth="1"/>
    <col min="15361" max="15362" width="3.33203125" customWidth="1"/>
    <col min="15363" max="15363" width="4.6640625" customWidth="1"/>
    <col min="15364" max="15364" width="7.44140625" customWidth="1"/>
    <col min="15365" max="15365" width="4.33203125" customWidth="1"/>
    <col min="15366" max="15366" width="12.6640625" customWidth="1"/>
    <col min="15367" max="15367" width="2.6640625" customWidth="1"/>
    <col min="15368" max="15368" width="7.6640625" customWidth="1"/>
    <col min="15369" max="15369" width="5.88671875" customWidth="1"/>
    <col min="15370" max="15370" width="1.6640625" customWidth="1"/>
    <col min="15371" max="15371" width="10.6640625" customWidth="1"/>
    <col min="15372" max="15372" width="1.6640625" customWidth="1"/>
    <col min="15373" max="15373" width="10.6640625" customWidth="1"/>
    <col min="15374" max="15374" width="1.6640625" customWidth="1"/>
    <col min="15375" max="15375" width="10.6640625" customWidth="1"/>
    <col min="15376" max="15376" width="1.6640625" customWidth="1"/>
    <col min="15377" max="15377" width="10.6640625" customWidth="1"/>
    <col min="15378" max="15378" width="1.6640625" customWidth="1"/>
    <col min="15379" max="15379" width="0" hidden="1" customWidth="1"/>
    <col min="15380" max="15380" width="8.6640625" customWidth="1"/>
    <col min="15381" max="15381" width="0" hidden="1" customWidth="1"/>
    <col min="15385" max="15394" width="0" hidden="1" customWidth="1"/>
    <col min="15395" max="15397" width="9.109375" customWidth="1"/>
    <col min="15617" max="15618" width="3.33203125" customWidth="1"/>
    <col min="15619" max="15619" width="4.6640625" customWidth="1"/>
    <col min="15620" max="15620" width="7.44140625" customWidth="1"/>
    <col min="15621" max="15621" width="4.33203125" customWidth="1"/>
    <col min="15622" max="15622" width="12.6640625" customWidth="1"/>
    <col min="15623" max="15623" width="2.6640625" customWidth="1"/>
    <col min="15624" max="15624" width="7.6640625" customWidth="1"/>
    <col min="15625" max="15625" width="5.88671875" customWidth="1"/>
    <col min="15626" max="15626" width="1.6640625" customWidth="1"/>
    <col min="15627" max="15627" width="10.6640625" customWidth="1"/>
    <col min="15628" max="15628" width="1.6640625" customWidth="1"/>
    <col min="15629" max="15629" width="10.6640625" customWidth="1"/>
    <col min="15630" max="15630" width="1.6640625" customWidth="1"/>
    <col min="15631" max="15631" width="10.6640625" customWidth="1"/>
    <col min="15632" max="15632" width="1.6640625" customWidth="1"/>
    <col min="15633" max="15633" width="10.6640625" customWidth="1"/>
    <col min="15634" max="15634" width="1.6640625" customWidth="1"/>
    <col min="15635" max="15635" width="0" hidden="1" customWidth="1"/>
    <col min="15636" max="15636" width="8.6640625" customWidth="1"/>
    <col min="15637" max="15637" width="0" hidden="1" customWidth="1"/>
    <col min="15641" max="15650" width="0" hidden="1" customWidth="1"/>
    <col min="15651" max="15653" width="9.109375" customWidth="1"/>
    <col min="15873" max="15874" width="3.33203125" customWidth="1"/>
    <col min="15875" max="15875" width="4.6640625" customWidth="1"/>
    <col min="15876" max="15876" width="7.44140625" customWidth="1"/>
    <col min="15877" max="15877" width="4.33203125" customWidth="1"/>
    <col min="15878" max="15878" width="12.6640625" customWidth="1"/>
    <col min="15879" max="15879" width="2.6640625" customWidth="1"/>
    <col min="15880" max="15880" width="7.6640625" customWidth="1"/>
    <col min="15881" max="15881" width="5.88671875" customWidth="1"/>
    <col min="15882" max="15882" width="1.6640625" customWidth="1"/>
    <col min="15883" max="15883" width="10.6640625" customWidth="1"/>
    <col min="15884" max="15884" width="1.6640625" customWidth="1"/>
    <col min="15885" max="15885" width="10.6640625" customWidth="1"/>
    <col min="15886" max="15886" width="1.6640625" customWidth="1"/>
    <col min="15887" max="15887" width="10.6640625" customWidth="1"/>
    <col min="15888" max="15888" width="1.6640625" customWidth="1"/>
    <col min="15889" max="15889" width="10.6640625" customWidth="1"/>
    <col min="15890" max="15890" width="1.6640625" customWidth="1"/>
    <col min="15891" max="15891" width="0" hidden="1" customWidth="1"/>
    <col min="15892" max="15892" width="8.6640625" customWidth="1"/>
    <col min="15893" max="15893" width="0" hidden="1" customWidth="1"/>
    <col min="15897" max="15906" width="0" hidden="1" customWidth="1"/>
    <col min="15907" max="15909" width="9.109375" customWidth="1"/>
    <col min="16129" max="16130" width="3.33203125" customWidth="1"/>
    <col min="16131" max="16131" width="4.6640625" customWidth="1"/>
    <col min="16132" max="16132" width="7.44140625" customWidth="1"/>
    <col min="16133" max="16133" width="4.33203125" customWidth="1"/>
    <col min="16134" max="16134" width="12.6640625" customWidth="1"/>
    <col min="16135" max="16135" width="2.6640625" customWidth="1"/>
    <col min="16136" max="16136" width="7.6640625" customWidth="1"/>
    <col min="16137" max="16137" width="5.88671875" customWidth="1"/>
    <col min="16138" max="16138" width="1.6640625" customWidth="1"/>
    <col min="16139" max="16139" width="10.6640625" customWidth="1"/>
    <col min="16140" max="16140" width="1.6640625" customWidth="1"/>
    <col min="16141" max="16141" width="10.6640625" customWidth="1"/>
    <col min="16142" max="16142" width="1.6640625" customWidth="1"/>
    <col min="16143" max="16143" width="10.6640625" customWidth="1"/>
    <col min="16144" max="16144" width="1.6640625" customWidth="1"/>
    <col min="16145" max="16145" width="10.6640625" customWidth="1"/>
    <col min="16146" max="16146" width="1.6640625" customWidth="1"/>
    <col min="16147" max="16147" width="0" hidden="1" customWidth="1"/>
    <col min="16148" max="16148" width="8.6640625" customWidth="1"/>
    <col min="16149" max="16149" width="0" hidden="1" customWidth="1"/>
    <col min="16153" max="16162" width="0" hidden="1" customWidth="1"/>
    <col min="16163" max="16165" width="9.109375" customWidth="1"/>
  </cols>
  <sheetData>
    <row r="1" spans="1:37" s="8" customFormat="1" ht="21.75" customHeight="1" x14ac:dyDescent="0.25">
      <c r="A1" s="172"/>
      <c r="B1" s="172"/>
      <c r="C1" s="173"/>
      <c r="D1" s="173"/>
      <c r="E1" s="173"/>
      <c r="F1" s="173"/>
      <c r="G1" s="173"/>
      <c r="H1" s="172"/>
      <c r="I1" s="174"/>
      <c r="J1" s="175"/>
      <c r="K1" s="176"/>
      <c r="L1" s="177"/>
      <c r="M1" s="178"/>
      <c r="N1" s="175"/>
      <c r="O1" s="175" t="s">
        <v>48</v>
      </c>
      <c r="P1" s="175"/>
      <c r="Q1" s="173"/>
      <c r="R1" s="175"/>
      <c r="Y1" s="9"/>
      <c r="Z1" s="9"/>
      <c r="AA1" s="9"/>
      <c r="AB1" s="10" t="e">
        <f>IF($Y$5=1,CONCATENATE(VLOOKUP($Y$3,$AA$2:$AH$14,2)),CONCATENATE(VLOOKUP($Y$3,$AA$16:$AH$25,2)))</f>
        <v>#N/A</v>
      </c>
      <c r="AC1" s="10" t="e">
        <f>IF($Y$5=1,CONCATENATE(VLOOKUP($Y$3,$AA$2:$AH$14,3)),CONCATENATE(VLOOKUP($Y$3,$AA$16:$AH$25,3)))</f>
        <v>#N/A</v>
      </c>
      <c r="AD1" s="10" t="e">
        <f>IF($Y$5=1,CONCATENATE(VLOOKUP($Y$3,$AA$2:$AH$14,4)),CONCATENATE(VLOOKUP($Y$3,$AA$16:$AH$25,4)))</f>
        <v>#N/A</v>
      </c>
      <c r="AE1" s="10" t="e">
        <f>IF($Y$5=1,CONCATENATE(VLOOKUP($Y$3,$AA$2:$AH$14,5)),CONCATENATE(VLOOKUP($Y$3,$AA$16:$AH$25,5)))</f>
        <v>#N/A</v>
      </c>
      <c r="AF1" s="10" t="e">
        <f>IF($Y$5=1,CONCATENATE(VLOOKUP($Y$3,$AA$2:$AH$14,6)),CONCATENATE(VLOOKUP($Y$3,$AA$16:$AH$25,6)))</f>
        <v>#N/A</v>
      </c>
      <c r="AG1" s="10" t="e">
        <f>IF($Y$5=1,CONCATENATE(VLOOKUP($Y$3,$AA$2:$AH$14,7)),CONCATENATE(VLOOKUP($Y$3,$AA$16:$AH$25,7)))</f>
        <v>#N/A</v>
      </c>
      <c r="AH1" s="10" t="e">
        <f>IF($Y$5=1,CONCATENATE(VLOOKUP($Y$3,$AA$2:$AH$14,8)),CONCATENATE(VLOOKUP($Y$3,$AA$16:$AH$25,8)))</f>
        <v>#N/A</v>
      </c>
    </row>
    <row r="2" spans="1:37" s="17" customFormat="1" x14ac:dyDescent="0.25">
      <c r="A2" s="179" t="s">
        <v>1</v>
      </c>
      <c r="B2" s="180"/>
      <c r="C2" s="180"/>
      <c r="D2" s="180"/>
      <c r="E2" s="180" t="s">
        <v>84</v>
      </c>
      <c r="F2" s="180"/>
      <c r="G2" s="182"/>
      <c r="H2" s="183"/>
      <c r="I2" s="183"/>
      <c r="J2" s="184"/>
      <c r="K2" s="177"/>
      <c r="L2" s="177"/>
      <c r="M2" s="177"/>
      <c r="N2" s="184"/>
      <c r="O2" s="183"/>
      <c r="P2" s="184"/>
      <c r="Q2" s="183"/>
      <c r="R2" s="184"/>
      <c r="Y2" s="19"/>
      <c r="Z2" s="20"/>
      <c r="AA2" s="185" t="s">
        <v>2</v>
      </c>
      <c r="AB2" s="186">
        <v>300</v>
      </c>
      <c r="AC2" s="186">
        <v>250</v>
      </c>
      <c r="AD2" s="186">
        <v>200</v>
      </c>
      <c r="AE2" s="186">
        <v>150</v>
      </c>
      <c r="AF2" s="186">
        <v>120</v>
      </c>
      <c r="AG2" s="186">
        <v>90</v>
      </c>
      <c r="AH2" s="186">
        <v>40</v>
      </c>
      <c r="AI2"/>
      <c r="AJ2"/>
      <c r="AK2"/>
    </row>
    <row r="3" spans="1:37" s="26" customFormat="1" ht="11.25" customHeight="1" x14ac:dyDescent="0.25">
      <c r="A3" s="23" t="s">
        <v>3</v>
      </c>
      <c r="B3" s="23"/>
      <c r="C3" s="23"/>
      <c r="D3" s="23"/>
      <c r="E3" s="23"/>
      <c r="F3" s="23"/>
      <c r="G3" s="23" t="s">
        <v>4</v>
      </c>
      <c r="H3" s="23"/>
      <c r="I3" s="23"/>
      <c r="J3" s="24"/>
      <c r="K3" s="23" t="s">
        <v>5</v>
      </c>
      <c r="L3" s="24"/>
      <c r="M3" s="23"/>
      <c r="N3" s="24"/>
      <c r="O3" s="23"/>
      <c r="P3" s="24"/>
      <c r="Q3" s="23"/>
      <c r="R3" s="25" t="s">
        <v>6</v>
      </c>
      <c r="Y3" s="20" t="str">
        <f>IF(K4="OB","A",IF(K4="IX","W",IF(K4="","",K4)))</f>
        <v/>
      </c>
      <c r="Z3" s="20"/>
      <c r="AA3" s="185" t="s">
        <v>7</v>
      </c>
      <c r="AB3" s="186">
        <v>280</v>
      </c>
      <c r="AC3" s="186">
        <v>230</v>
      </c>
      <c r="AD3" s="186">
        <v>180</v>
      </c>
      <c r="AE3" s="186">
        <v>140</v>
      </c>
      <c r="AF3" s="186">
        <v>80</v>
      </c>
      <c r="AG3" s="186">
        <v>0</v>
      </c>
      <c r="AH3" s="186">
        <v>0</v>
      </c>
      <c r="AI3"/>
      <c r="AJ3"/>
      <c r="AK3"/>
    </row>
    <row r="4" spans="1:37" s="35" customFormat="1" ht="11.25" customHeight="1" thickBot="1" x14ac:dyDescent="0.3">
      <c r="A4" s="324" t="str">
        <f>[2]Altalanos!$A$10</f>
        <v>2026-06-20 - 2026-07-02</v>
      </c>
      <c r="B4" s="324"/>
      <c r="C4" s="324"/>
      <c r="D4" s="187"/>
      <c r="E4" s="188"/>
      <c r="F4" s="188"/>
      <c r="G4" s="188" t="str">
        <f>[2]Altalanos!$C$10</f>
        <v>Budapest</v>
      </c>
      <c r="H4" s="189"/>
      <c r="I4" s="188"/>
      <c r="J4" s="190"/>
      <c r="K4" s="191"/>
      <c r="L4" s="190"/>
      <c r="M4" s="192"/>
      <c r="N4" s="190"/>
      <c r="O4" s="188"/>
      <c r="P4" s="190"/>
      <c r="Q4" s="188"/>
      <c r="R4" s="193" t="str">
        <f>[2]Altalanos!$E$10</f>
        <v>Kovács Annamária</v>
      </c>
      <c r="Y4" s="20"/>
      <c r="Z4" s="20"/>
      <c r="AA4" s="185" t="s">
        <v>8</v>
      </c>
      <c r="AB4" s="186">
        <v>250</v>
      </c>
      <c r="AC4" s="186">
        <v>200</v>
      </c>
      <c r="AD4" s="186">
        <v>150</v>
      </c>
      <c r="AE4" s="186">
        <v>120</v>
      </c>
      <c r="AF4" s="186">
        <v>90</v>
      </c>
      <c r="AG4" s="186">
        <v>60</v>
      </c>
      <c r="AH4" s="186">
        <v>25</v>
      </c>
      <c r="AI4"/>
      <c r="AJ4"/>
      <c r="AK4"/>
    </row>
    <row r="5" spans="1:37" s="26" customFormat="1" x14ac:dyDescent="0.25">
      <c r="A5" s="37"/>
      <c r="B5" s="38" t="s">
        <v>9</v>
      </c>
      <c r="C5" s="39" t="s">
        <v>10</v>
      </c>
      <c r="D5" s="38" t="s">
        <v>11</v>
      </c>
      <c r="E5" s="38" t="s">
        <v>12</v>
      </c>
      <c r="F5" s="40" t="s">
        <v>13</v>
      </c>
      <c r="G5" s="40" t="s">
        <v>60</v>
      </c>
      <c r="H5" s="40"/>
      <c r="I5" s="40"/>
      <c r="J5" s="40"/>
      <c r="K5" s="38" t="s">
        <v>15</v>
      </c>
      <c r="L5" s="41"/>
      <c r="M5" s="38" t="s">
        <v>49</v>
      </c>
      <c r="N5" s="41"/>
      <c r="O5" s="38" t="s">
        <v>16</v>
      </c>
      <c r="P5" s="41"/>
      <c r="Q5" s="38" t="s">
        <v>17</v>
      </c>
      <c r="R5" s="42"/>
      <c r="Y5" s="20">
        <f>IF(OR([2]Altalanos!$A$8="F1",[2]Altalanos!$A$8="F2",[2]Altalanos!$A$8="N1",[2]Altalanos!$A$8="N2"),1,2)</f>
        <v>2</v>
      </c>
      <c r="Z5" s="20"/>
      <c r="AA5" s="185" t="s">
        <v>18</v>
      </c>
      <c r="AB5" s="186">
        <v>200</v>
      </c>
      <c r="AC5" s="186">
        <v>150</v>
      </c>
      <c r="AD5" s="186">
        <v>120</v>
      </c>
      <c r="AE5" s="186">
        <v>90</v>
      </c>
      <c r="AF5" s="186">
        <v>60</v>
      </c>
      <c r="AG5" s="186">
        <v>40</v>
      </c>
      <c r="AH5" s="186">
        <v>15</v>
      </c>
      <c r="AI5"/>
      <c r="AJ5"/>
      <c r="AK5"/>
    </row>
    <row r="6" spans="1:37" s="49" customFormat="1" ht="11.1" customHeight="1" thickBot="1" x14ac:dyDescent="0.3">
      <c r="A6" s="194"/>
      <c r="B6" s="44"/>
      <c r="C6" s="44"/>
      <c r="D6" s="44"/>
      <c r="E6" s="44"/>
      <c r="F6" s="43" t="str">
        <f>IF(Y3="","",CONCATENATE(AH1," / ",VLOOKUP(Y3,AB1:AH1,5)," pont"))</f>
        <v/>
      </c>
      <c r="G6" s="45"/>
      <c r="H6" s="46"/>
      <c r="I6" s="45"/>
      <c r="J6" s="47"/>
      <c r="K6" s="44" t="str">
        <f>IF(Y3="","",CONCATENATE(VLOOKUP(Y3,AB1:AH1,4)," pont"))</f>
        <v/>
      </c>
      <c r="L6" s="47"/>
      <c r="M6" s="44" t="str">
        <f>IF(Y3="","",CONCATENATE(VLOOKUP(Y3,AB1:AH1,3)," pont"))</f>
        <v/>
      </c>
      <c r="N6" s="47"/>
      <c r="O6" s="44" t="str">
        <f>IF(Y3="","",CONCATENATE(VLOOKUP(Y3,AB1:AH1,2)," pont"))</f>
        <v/>
      </c>
      <c r="P6" s="47"/>
      <c r="Q6" s="44" t="str">
        <f>IF(Y3="","",CONCATENATE(VLOOKUP(Y3,AB1:AH1,1)," pont"))</f>
        <v/>
      </c>
      <c r="R6" s="48"/>
      <c r="Y6" s="51"/>
      <c r="Z6" s="51"/>
      <c r="AA6" s="51" t="s">
        <v>19</v>
      </c>
      <c r="AB6" s="52">
        <v>150</v>
      </c>
      <c r="AC6" s="52">
        <v>120</v>
      </c>
      <c r="AD6" s="52">
        <v>90</v>
      </c>
      <c r="AE6" s="52">
        <v>60</v>
      </c>
      <c r="AF6" s="52">
        <v>40</v>
      </c>
      <c r="AG6" s="52">
        <v>25</v>
      </c>
      <c r="AH6" s="52">
        <v>10</v>
      </c>
      <c r="AI6" s="195"/>
      <c r="AJ6" s="195"/>
      <c r="AK6" s="195"/>
    </row>
    <row r="7" spans="1:37" s="67" customFormat="1" ht="12.9" customHeight="1" x14ac:dyDescent="0.25">
      <c r="A7" s="54">
        <v>1</v>
      </c>
      <c r="B7" s="196" t="str">
        <f>IF($E7="","",VLOOKUP($E7,'[2]1MD ELO'!$A$7:$O$22,14))</f>
        <v/>
      </c>
      <c r="C7" s="197" t="str">
        <f>IF($E7="","",VLOOKUP($E7,'[2]1MD ELO'!$A$7:$O$22,15))</f>
        <v/>
      </c>
      <c r="D7" s="197" t="str">
        <f>IF($E7="","",VLOOKUP($E7,'[2]1MD ELO'!$A$7:$O$22,5))</f>
        <v/>
      </c>
      <c r="E7" s="198"/>
      <c r="F7" s="199" t="s">
        <v>81</v>
      </c>
      <c r="G7" s="199" t="str">
        <f>IF($E7="","",VLOOKUP($E7,'[2]1MD ELO'!$A$7:$O$22,3))</f>
        <v/>
      </c>
      <c r="H7" s="199"/>
      <c r="I7" s="199" t="str">
        <f>IF($E7="","",VLOOKUP($E7,'[2]1MD ELO'!$A$7:$O$22,4))</f>
        <v/>
      </c>
      <c r="J7" s="200"/>
      <c r="K7" s="201"/>
      <c r="L7" s="201"/>
      <c r="M7" s="201"/>
      <c r="N7" s="201"/>
      <c r="O7" s="61"/>
      <c r="P7" s="62"/>
      <c r="Q7" s="63"/>
      <c r="R7" s="64"/>
      <c r="S7" s="65"/>
      <c r="U7" s="202" t="str">
        <f>[2]Birók!P21</f>
        <v>Bíró</v>
      </c>
      <c r="Y7" s="20"/>
      <c r="Z7" s="20"/>
      <c r="AA7" s="185" t="s">
        <v>20</v>
      </c>
      <c r="AB7" s="186">
        <v>120</v>
      </c>
      <c r="AC7" s="186">
        <v>90</v>
      </c>
      <c r="AD7" s="186">
        <v>60</v>
      </c>
      <c r="AE7" s="186">
        <v>40</v>
      </c>
      <c r="AF7" s="186">
        <v>25</v>
      </c>
      <c r="AG7" s="186">
        <v>10</v>
      </c>
      <c r="AH7" s="186">
        <v>5</v>
      </c>
      <c r="AI7"/>
      <c r="AJ7"/>
      <c r="AK7"/>
    </row>
    <row r="8" spans="1:37" s="67" customFormat="1" ht="12.9" customHeight="1" x14ac:dyDescent="0.25">
      <c r="A8" s="68"/>
      <c r="B8" s="203"/>
      <c r="C8" s="204"/>
      <c r="D8" s="204"/>
      <c r="E8" s="205"/>
      <c r="F8" s="206"/>
      <c r="G8" s="206"/>
      <c r="H8" s="207"/>
      <c r="I8" s="208" t="s">
        <v>21</v>
      </c>
      <c r="J8" s="75" t="s">
        <v>2</v>
      </c>
      <c r="K8" s="209" t="str">
        <f>UPPER(IF(OR(J8="a",J8="as"),F7,IF(OR(J8="b",J8="bs"),F9,)))</f>
        <v>TENISZ MŰHELY</v>
      </c>
      <c r="L8" s="209"/>
      <c r="M8" s="201"/>
      <c r="N8" s="201"/>
      <c r="O8" s="61"/>
      <c r="P8" s="62"/>
      <c r="Q8" s="63"/>
      <c r="R8" s="64"/>
      <c r="S8" s="65"/>
      <c r="U8" s="210" t="str">
        <f>[2]Birók!P22</f>
        <v xml:space="preserve"> </v>
      </c>
      <c r="Y8" s="20"/>
      <c r="Z8" s="20"/>
      <c r="AA8" s="185" t="s">
        <v>22</v>
      </c>
      <c r="AB8" s="186">
        <v>90</v>
      </c>
      <c r="AC8" s="186">
        <v>60</v>
      </c>
      <c r="AD8" s="186">
        <v>40</v>
      </c>
      <c r="AE8" s="186">
        <v>25</v>
      </c>
      <c r="AF8" s="186">
        <v>10</v>
      </c>
      <c r="AG8" s="186">
        <v>5</v>
      </c>
      <c r="AH8" s="186">
        <v>2</v>
      </c>
      <c r="AI8"/>
      <c r="AJ8"/>
      <c r="AK8"/>
    </row>
    <row r="9" spans="1:37" s="67" customFormat="1" ht="12.9" customHeight="1" x14ac:dyDescent="0.25">
      <c r="A9" s="68">
        <v>2</v>
      </c>
      <c r="B9" s="196" t="str">
        <f>IF($E9="","",VLOOKUP($E9,'[2]1MD ELO'!$A$7:$O$22,14))</f>
        <v/>
      </c>
      <c r="C9" s="197" t="str">
        <f>IF($E9="","",VLOOKUP($E9,'[2]1MD ELO'!$A$7:$O$22,15))</f>
        <v/>
      </c>
      <c r="D9" s="197" t="str">
        <f>IF($E9="","",VLOOKUP($E9,'[2]1MD ELO'!$A$7:$O$22,5))</f>
        <v/>
      </c>
      <c r="E9" s="198"/>
      <c r="F9" s="212" t="s">
        <v>23</v>
      </c>
      <c r="G9" s="212" t="str">
        <f>IF($E9="","",VLOOKUP($E9,'[2]1MD ELO'!$A$7:$O$22,3))</f>
        <v/>
      </c>
      <c r="H9" s="212"/>
      <c r="I9" s="199" t="str">
        <f>IF($E9="","",VLOOKUP($E9,'[2]1MD ELO'!$A$7:$O$22,4))</f>
        <v/>
      </c>
      <c r="J9" s="213"/>
      <c r="K9" s="201"/>
      <c r="L9" s="214"/>
      <c r="M9" s="201"/>
      <c r="N9" s="201"/>
      <c r="O9" s="61"/>
      <c r="P9" s="62"/>
      <c r="Q9" s="63"/>
      <c r="R9" s="64"/>
      <c r="S9" s="65"/>
      <c r="U9" s="210" t="str">
        <f>[2]Birók!P23</f>
        <v xml:space="preserve"> </v>
      </c>
      <c r="Y9" s="20"/>
      <c r="Z9" s="20"/>
      <c r="AA9" s="185" t="s">
        <v>24</v>
      </c>
      <c r="AB9" s="186">
        <v>60</v>
      </c>
      <c r="AC9" s="186">
        <v>40</v>
      </c>
      <c r="AD9" s="186">
        <v>25</v>
      </c>
      <c r="AE9" s="186">
        <v>10</v>
      </c>
      <c r="AF9" s="186">
        <v>5</v>
      </c>
      <c r="AG9" s="186">
        <v>2</v>
      </c>
      <c r="AH9" s="186">
        <v>1</v>
      </c>
      <c r="AI9"/>
      <c r="AJ9"/>
      <c r="AK9"/>
    </row>
    <row r="10" spans="1:37" s="67" customFormat="1" ht="12.9" customHeight="1" x14ac:dyDescent="0.25">
      <c r="A10" s="68"/>
      <c r="B10" s="203"/>
      <c r="C10" s="204"/>
      <c r="D10" s="204"/>
      <c r="E10" s="215"/>
      <c r="F10" s="206"/>
      <c r="G10" s="206"/>
      <c r="H10" s="207"/>
      <c r="I10" s="201"/>
      <c r="J10" s="216"/>
      <c r="K10" s="217" t="s">
        <v>21</v>
      </c>
      <c r="L10" s="85" t="s">
        <v>2</v>
      </c>
      <c r="M10" s="209" t="str">
        <f>UPPER(IF(OR(L10="a",L10="as"),K8,IF(OR(L10="b",L10="bs"),K12,)))</f>
        <v>TENISZ MŰHELY</v>
      </c>
      <c r="N10" s="218"/>
      <c r="O10" s="219"/>
      <c r="P10" s="219"/>
      <c r="Q10" s="63"/>
      <c r="R10" s="64"/>
      <c r="S10" s="65"/>
      <c r="U10" s="210" t="str">
        <f>[2]Birók!P24</f>
        <v xml:space="preserve"> </v>
      </c>
      <c r="Y10" s="20"/>
      <c r="Z10" s="20"/>
      <c r="AA10" s="185" t="s">
        <v>25</v>
      </c>
      <c r="AB10" s="186">
        <v>40</v>
      </c>
      <c r="AC10" s="186">
        <v>25</v>
      </c>
      <c r="AD10" s="186">
        <v>15</v>
      </c>
      <c r="AE10" s="186">
        <v>7</v>
      </c>
      <c r="AF10" s="186">
        <v>4</v>
      </c>
      <c r="AG10" s="186">
        <v>1</v>
      </c>
      <c r="AH10" s="186">
        <v>0</v>
      </c>
      <c r="AI10"/>
      <c r="AJ10"/>
      <c r="AK10"/>
    </row>
    <row r="11" spans="1:37" s="67" customFormat="1" ht="12.9" customHeight="1" x14ac:dyDescent="0.25">
      <c r="A11" s="68">
        <v>3</v>
      </c>
      <c r="B11" s="196" t="str">
        <f>IF($E11="","",VLOOKUP($E11,'[2]1MD ELO'!$A$7:$O$22,14))</f>
        <v/>
      </c>
      <c r="C11" s="197" t="str">
        <f>IF($E11="","",VLOOKUP($E11,'[2]1MD ELO'!$A$7:$O$22,15))</f>
        <v/>
      </c>
      <c r="D11" s="197" t="str">
        <f>IF($E11="","",VLOOKUP($E11,'[2]1MD ELO'!$A$7:$O$22,5))</f>
        <v/>
      </c>
      <c r="E11" s="198"/>
      <c r="F11" s="212" t="s">
        <v>85</v>
      </c>
      <c r="G11" s="212" t="str">
        <f>IF($E11="","",VLOOKUP($E11,'[2]1MD ELO'!$A$7:$O$22,3))</f>
        <v/>
      </c>
      <c r="H11" s="212"/>
      <c r="I11" s="212" t="str">
        <f>IF($E11="","",VLOOKUP($E11,'[2]1MD ELO'!$A$7:$O$22,4))</f>
        <v/>
      </c>
      <c r="J11" s="200"/>
      <c r="K11" s="201"/>
      <c r="L11" s="220"/>
      <c r="M11" s="219" t="s">
        <v>90</v>
      </c>
      <c r="N11" s="221"/>
      <c r="O11" s="219"/>
      <c r="P11" s="219"/>
      <c r="Q11" s="63"/>
      <c r="R11" s="64"/>
      <c r="S11" s="65"/>
      <c r="U11" s="210" t="str">
        <f>[2]Birók!P25</f>
        <v xml:space="preserve"> </v>
      </c>
      <c r="Y11" s="20"/>
      <c r="Z11" s="20"/>
      <c r="AA11" s="185" t="s">
        <v>26</v>
      </c>
      <c r="AB11" s="186">
        <v>25</v>
      </c>
      <c r="AC11" s="186">
        <v>15</v>
      </c>
      <c r="AD11" s="186">
        <v>10</v>
      </c>
      <c r="AE11" s="186">
        <v>6</v>
      </c>
      <c r="AF11" s="186">
        <v>3</v>
      </c>
      <c r="AG11" s="186">
        <v>1</v>
      </c>
      <c r="AH11" s="186">
        <v>0</v>
      </c>
      <c r="AI11"/>
      <c r="AJ11"/>
      <c r="AK11"/>
    </row>
    <row r="12" spans="1:37" s="67" customFormat="1" ht="12.9" customHeight="1" x14ac:dyDescent="0.25">
      <c r="A12" s="68"/>
      <c r="B12" s="203"/>
      <c r="C12" s="204"/>
      <c r="D12" s="204"/>
      <c r="E12" s="215"/>
      <c r="F12" s="206"/>
      <c r="G12" s="206"/>
      <c r="H12" s="207"/>
      <c r="I12" s="208" t="s">
        <v>21</v>
      </c>
      <c r="J12" s="75" t="s">
        <v>2</v>
      </c>
      <c r="K12" s="209" t="str">
        <f>UPPER(IF(OR(J12="a",J12="as"),F11,IF(OR(J12="b",J12="bs"),F13,)))</f>
        <v>HTF CSO-KO</v>
      </c>
      <c r="L12" s="222"/>
      <c r="M12" s="201"/>
      <c r="N12" s="221"/>
      <c r="O12" s="219"/>
      <c r="P12" s="219"/>
      <c r="Q12" s="63"/>
      <c r="R12" s="64"/>
      <c r="S12" s="65"/>
      <c r="U12" s="210" t="str">
        <f>[2]Birók!P26</f>
        <v xml:space="preserve"> </v>
      </c>
      <c r="Y12" s="20"/>
      <c r="Z12" s="20"/>
      <c r="AA12" s="185" t="s">
        <v>27</v>
      </c>
      <c r="AB12" s="186">
        <v>15</v>
      </c>
      <c r="AC12" s="186">
        <v>10</v>
      </c>
      <c r="AD12" s="186">
        <v>6</v>
      </c>
      <c r="AE12" s="186">
        <v>3</v>
      </c>
      <c r="AF12" s="186">
        <v>1</v>
      </c>
      <c r="AG12" s="186">
        <v>0</v>
      </c>
      <c r="AH12" s="186">
        <v>0</v>
      </c>
      <c r="AI12"/>
      <c r="AJ12"/>
      <c r="AK12"/>
    </row>
    <row r="13" spans="1:37" s="67" customFormat="1" ht="12.9" customHeight="1" x14ac:dyDescent="0.25">
      <c r="A13" s="68">
        <v>4</v>
      </c>
      <c r="B13" s="196" t="str">
        <f>IF($E13="","",VLOOKUP($E13,'[2]1MD ELO'!$A$7:$O$22,14))</f>
        <v/>
      </c>
      <c r="C13" s="197" t="str">
        <f>IF($E13="","",VLOOKUP($E13,'[2]1MD ELO'!$A$7:$O$22,15))</f>
        <v/>
      </c>
      <c r="D13" s="197" t="str">
        <f>IF($E13="","",VLOOKUP($E13,'[2]1MD ELO'!$A$7:$O$22,5))</f>
        <v/>
      </c>
      <c r="E13" s="198"/>
      <c r="F13" s="212" t="s">
        <v>23</v>
      </c>
      <c r="G13" s="212" t="str">
        <f>IF($E13="","",VLOOKUP($E13,'[2]1MD ELO'!$A$7:$O$22,3))</f>
        <v/>
      </c>
      <c r="H13" s="212"/>
      <c r="I13" s="212" t="str">
        <f>IF($E13="","",VLOOKUP($E13,'[2]1MD ELO'!$A$7:$O$22,4))</f>
        <v/>
      </c>
      <c r="J13" s="223"/>
      <c r="K13" s="201"/>
      <c r="L13" s="201"/>
      <c r="M13" s="201"/>
      <c r="N13" s="221"/>
      <c r="O13" s="219"/>
      <c r="P13" s="219"/>
      <c r="Q13" s="63"/>
      <c r="R13" s="64"/>
      <c r="S13" s="65"/>
      <c r="U13" s="210" t="str">
        <f>[2]Birók!P27</f>
        <v xml:space="preserve"> </v>
      </c>
      <c r="Y13" s="20"/>
      <c r="Z13" s="20"/>
      <c r="AA13" s="185" t="s">
        <v>23</v>
      </c>
      <c r="AB13" s="186">
        <v>10</v>
      </c>
      <c r="AC13" s="186">
        <v>6</v>
      </c>
      <c r="AD13" s="186">
        <v>3</v>
      </c>
      <c r="AE13" s="186">
        <v>1</v>
      </c>
      <c r="AF13" s="186">
        <v>0</v>
      </c>
      <c r="AG13" s="186">
        <v>0</v>
      </c>
      <c r="AH13" s="186">
        <v>0</v>
      </c>
      <c r="AI13"/>
      <c r="AJ13"/>
      <c r="AK13"/>
    </row>
    <row r="14" spans="1:37" s="67" customFormat="1" ht="12.9" customHeight="1" x14ac:dyDescent="0.25">
      <c r="A14" s="68"/>
      <c r="B14" s="203"/>
      <c r="C14" s="204"/>
      <c r="D14" s="204"/>
      <c r="E14" s="215"/>
      <c r="F14" s="201"/>
      <c r="G14" s="201"/>
      <c r="H14" s="224"/>
      <c r="I14" s="225"/>
      <c r="J14" s="216"/>
      <c r="K14" s="201"/>
      <c r="L14" s="201"/>
      <c r="M14" s="217" t="s">
        <v>21</v>
      </c>
      <c r="N14" s="85" t="s">
        <v>2</v>
      </c>
      <c r="O14" s="209" t="str">
        <f>UPPER(IF(OR(N14="a",N14="as"),M10,IF(OR(N14="b",N14="bs"),M18,)))</f>
        <v>TENISZ MŰHELY</v>
      </c>
      <c r="P14" s="218"/>
      <c r="Q14" s="63"/>
      <c r="R14" s="64"/>
      <c r="S14" s="65"/>
      <c r="U14" s="210" t="str">
        <f>[2]Birók!P28</f>
        <v xml:space="preserve"> </v>
      </c>
      <c r="Y14" s="20"/>
      <c r="Z14" s="20"/>
      <c r="AA14" s="185" t="s">
        <v>28</v>
      </c>
      <c r="AB14" s="186">
        <v>3</v>
      </c>
      <c r="AC14" s="186">
        <v>2</v>
      </c>
      <c r="AD14" s="186">
        <v>1</v>
      </c>
      <c r="AE14" s="186">
        <v>0</v>
      </c>
      <c r="AF14" s="186">
        <v>0</v>
      </c>
      <c r="AG14" s="186">
        <v>0</v>
      </c>
      <c r="AH14" s="186">
        <v>0</v>
      </c>
      <c r="AI14"/>
      <c r="AJ14"/>
      <c r="AK14"/>
    </row>
    <row r="15" spans="1:37" s="67" customFormat="1" ht="12.9" customHeight="1" x14ac:dyDescent="0.25">
      <c r="A15" s="54">
        <v>5</v>
      </c>
      <c r="B15" s="196" t="str">
        <f>IF($E15="","",VLOOKUP($E15,'[2]1MD ELO'!$A$7:$O$22,14))</f>
        <v/>
      </c>
      <c r="C15" s="197" t="str">
        <f>IF($E15="","",VLOOKUP($E15,'[2]1MD ELO'!$A$7:$O$22,15))</f>
        <v/>
      </c>
      <c r="D15" s="197" t="str">
        <f>IF($E15="","",VLOOKUP($E15,'[2]1MD ELO'!$A$7:$O$22,5))</f>
        <v/>
      </c>
      <c r="E15" s="198"/>
      <c r="F15" s="199" t="s">
        <v>118</v>
      </c>
      <c r="G15" s="199" t="str">
        <f>IF($E15="","",VLOOKUP($E15,'[2]1MD ELO'!$A$7:$O$22,3))</f>
        <v/>
      </c>
      <c r="H15" s="199"/>
      <c r="I15" s="199" t="str">
        <f>IF($E15="","",VLOOKUP($E15,'[2]1MD ELO'!$A$7:$O$22,4))</f>
        <v/>
      </c>
      <c r="J15" s="226"/>
      <c r="K15" s="201"/>
      <c r="L15" s="201"/>
      <c r="M15" s="201"/>
      <c r="N15" s="221"/>
      <c r="O15" s="219" t="s">
        <v>52</v>
      </c>
      <c r="P15" s="221"/>
      <c r="Q15" s="63"/>
      <c r="R15" s="64"/>
      <c r="S15" s="65"/>
      <c r="U15" s="210" t="str">
        <f>[2]Birók!P29</f>
        <v xml:space="preserve"> </v>
      </c>
      <c r="Y15" s="20"/>
      <c r="Z15" s="20"/>
      <c r="AA15" s="185"/>
      <c r="AB15" s="185"/>
      <c r="AC15" s="185"/>
      <c r="AD15" s="185"/>
      <c r="AE15" s="185"/>
      <c r="AF15" s="185"/>
      <c r="AG15" s="185"/>
      <c r="AH15" s="185"/>
      <c r="AI15"/>
      <c r="AJ15"/>
      <c r="AK15"/>
    </row>
    <row r="16" spans="1:37" s="67" customFormat="1" ht="12.9" customHeight="1" thickBot="1" x14ac:dyDescent="0.3">
      <c r="A16" s="68"/>
      <c r="B16" s="203"/>
      <c r="C16" s="204"/>
      <c r="D16" s="204"/>
      <c r="E16" s="215"/>
      <c r="F16" s="206"/>
      <c r="G16" s="206"/>
      <c r="H16" s="207"/>
      <c r="I16" s="208" t="s">
        <v>21</v>
      </c>
      <c r="J16" s="75" t="s">
        <v>2</v>
      </c>
      <c r="K16" s="209" t="str">
        <f>UPPER(IF(OR(J16="a",J16="as"),F15,IF(OR(J16="b",J16="bs"),F17,)))</f>
        <v>PASARÉT TENISZKLUB II.</v>
      </c>
      <c r="L16" s="209"/>
      <c r="M16" s="201"/>
      <c r="N16" s="221"/>
      <c r="O16" s="219"/>
      <c r="P16" s="221"/>
      <c r="Q16" s="63"/>
      <c r="R16" s="64"/>
      <c r="S16" s="65"/>
      <c r="U16" s="227" t="str">
        <f>[2]Birók!P30</f>
        <v>Egyik sem</v>
      </c>
      <c r="Y16" s="20"/>
      <c r="Z16" s="20"/>
      <c r="AA16" s="185" t="s">
        <v>2</v>
      </c>
      <c r="AB16" s="186">
        <v>150</v>
      </c>
      <c r="AC16" s="186">
        <v>120</v>
      </c>
      <c r="AD16" s="186">
        <v>90</v>
      </c>
      <c r="AE16" s="186">
        <v>60</v>
      </c>
      <c r="AF16" s="186">
        <v>40</v>
      </c>
      <c r="AG16" s="186">
        <v>25</v>
      </c>
      <c r="AH16" s="186">
        <v>15</v>
      </c>
      <c r="AI16"/>
      <c r="AJ16"/>
      <c r="AK16"/>
    </row>
    <row r="17" spans="1:37" s="67" customFormat="1" ht="12.9" customHeight="1" x14ac:dyDescent="0.25">
      <c r="A17" s="68">
        <v>6</v>
      </c>
      <c r="B17" s="196" t="str">
        <f>IF($E17="","",VLOOKUP($E17,'[2]1MD ELO'!$A$7:$O$22,14))</f>
        <v/>
      </c>
      <c r="C17" s="197" t="str">
        <f>IF($E17="","",VLOOKUP($E17,'[2]1MD ELO'!$A$7:$O$22,15))</f>
        <v/>
      </c>
      <c r="D17" s="197" t="str">
        <f>IF($E17="","",VLOOKUP($E17,'[2]1MD ELO'!$A$7:$O$22,5))</f>
        <v/>
      </c>
      <c r="E17" s="198"/>
      <c r="F17" s="212" t="s">
        <v>23</v>
      </c>
      <c r="G17" s="212" t="str">
        <f>IF($E17="","",VLOOKUP($E17,'[2]1MD ELO'!$A$7:$O$22,3))</f>
        <v/>
      </c>
      <c r="H17" s="212"/>
      <c r="I17" s="212" t="str">
        <f>IF($E17="","",VLOOKUP($E17,'[2]1MD ELO'!$A$7:$O$22,4))</f>
        <v/>
      </c>
      <c r="J17" s="213"/>
      <c r="K17" s="201"/>
      <c r="L17" s="214"/>
      <c r="M17" s="201"/>
      <c r="N17" s="221"/>
      <c r="O17" s="219"/>
      <c r="P17" s="221"/>
      <c r="Q17" s="63"/>
      <c r="R17" s="64"/>
      <c r="S17" s="65"/>
      <c r="Y17" s="20"/>
      <c r="Z17" s="20"/>
      <c r="AA17" s="185" t="s">
        <v>8</v>
      </c>
      <c r="AB17" s="186">
        <v>120</v>
      </c>
      <c r="AC17" s="186">
        <v>90</v>
      </c>
      <c r="AD17" s="186">
        <v>60</v>
      </c>
      <c r="AE17" s="186">
        <v>40</v>
      </c>
      <c r="AF17" s="186">
        <v>25</v>
      </c>
      <c r="AG17" s="186">
        <v>15</v>
      </c>
      <c r="AH17" s="186">
        <v>8</v>
      </c>
      <c r="AI17"/>
      <c r="AJ17"/>
      <c r="AK17"/>
    </row>
    <row r="18" spans="1:37" s="67" customFormat="1" ht="12.9" customHeight="1" x14ac:dyDescent="0.25">
      <c r="A18" s="68"/>
      <c r="B18" s="203"/>
      <c r="C18" s="204"/>
      <c r="D18" s="204"/>
      <c r="E18" s="215"/>
      <c r="F18" s="206"/>
      <c r="G18" s="206"/>
      <c r="H18" s="207"/>
      <c r="I18" s="201"/>
      <c r="J18" s="216"/>
      <c r="K18" s="217" t="s">
        <v>21</v>
      </c>
      <c r="L18" s="85" t="s">
        <v>2</v>
      </c>
      <c r="M18" s="209" t="str">
        <f>UPPER(IF(OR(L18="a",L18="as"),K16,IF(OR(L18="b",L18="bs"),K20,)))</f>
        <v>PASARÉT TENISZKLUB II.</v>
      </c>
      <c r="N18" s="228"/>
      <c r="O18" s="219"/>
      <c r="P18" s="221"/>
      <c r="Q18" s="63"/>
      <c r="R18" s="64"/>
      <c r="S18" s="65"/>
      <c r="Y18" s="20"/>
      <c r="Z18" s="20"/>
      <c r="AA18" s="185" t="s">
        <v>18</v>
      </c>
      <c r="AB18" s="186">
        <v>90</v>
      </c>
      <c r="AC18" s="186">
        <v>60</v>
      </c>
      <c r="AD18" s="186">
        <v>40</v>
      </c>
      <c r="AE18" s="186">
        <v>25</v>
      </c>
      <c r="AF18" s="186">
        <v>15</v>
      </c>
      <c r="AG18" s="186">
        <v>8</v>
      </c>
      <c r="AH18" s="186">
        <v>4</v>
      </c>
      <c r="AI18"/>
      <c r="AJ18"/>
      <c r="AK18"/>
    </row>
    <row r="19" spans="1:37" s="67" customFormat="1" ht="12.9" customHeight="1" x14ac:dyDescent="0.25">
      <c r="A19" s="68">
        <v>7</v>
      </c>
      <c r="B19" s="196" t="str">
        <f>IF($E19="","",VLOOKUP($E19,'[2]1MD ELO'!$A$7:$O$22,14))</f>
        <v/>
      </c>
      <c r="C19" s="197" t="str">
        <f>IF($E19="","",VLOOKUP($E19,'[2]1MD ELO'!$A$7:$O$22,15))</f>
        <v/>
      </c>
      <c r="D19" s="197" t="str">
        <f>IF($E19="","",VLOOKUP($E19,'[2]1MD ELO'!$A$7:$O$22,5))</f>
        <v/>
      </c>
      <c r="E19" s="198"/>
      <c r="F19" s="212" t="s">
        <v>119</v>
      </c>
      <c r="G19" s="212" t="str">
        <f>IF($E19="","",VLOOKUP($E19,'[2]1MD ELO'!$A$7:$O$22,3))</f>
        <v/>
      </c>
      <c r="H19" s="212"/>
      <c r="I19" s="212" t="str">
        <f>IF($E19="","",VLOOKUP($E19,'[2]1MD ELO'!$A$7:$O$22,4))</f>
        <v/>
      </c>
      <c r="J19" s="200"/>
      <c r="K19" s="201"/>
      <c r="L19" s="220"/>
      <c r="M19" s="219" t="s">
        <v>52</v>
      </c>
      <c r="N19" s="219"/>
      <c r="O19" s="219"/>
      <c r="P19" s="221"/>
      <c r="Q19" s="63"/>
      <c r="R19" s="64"/>
      <c r="S19" s="65"/>
      <c r="Y19" s="20"/>
      <c r="Z19" s="20"/>
      <c r="AA19" s="185" t="s">
        <v>19</v>
      </c>
      <c r="AB19" s="186">
        <v>60</v>
      </c>
      <c r="AC19" s="186">
        <v>40</v>
      </c>
      <c r="AD19" s="186">
        <v>25</v>
      </c>
      <c r="AE19" s="186">
        <v>15</v>
      </c>
      <c r="AF19" s="186">
        <v>8</v>
      </c>
      <c r="AG19" s="186">
        <v>4</v>
      </c>
      <c r="AH19" s="186">
        <v>2</v>
      </c>
      <c r="AI19"/>
      <c r="AJ19"/>
      <c r="AK19"/>
    </row>
    <row r="20" spans="1:37" s="67" customFormat="1" ht="12.9" customHeight="1" x14ac:dyDescent="0.25">
      <c r="A20" s="68"/>
      <c r="B20" s="203"/>
      <c r="C20" s="204"/>
      <c r="D20" s="204"/>
      <c r="E20" s="205"/>
      <c r="F20" s="206"/>
      <c r="G20" s="206"/>
      <c r="H20" s="207"/>
      <c r="I20" s="208" t="s">
        <v>21</v>
      </c>
      <c r="J20" s="75" t="s">
        <v>2</v>
      </c>
      <c r="K20" s="209" t="str">
        <f>UPPER(IF(OR(J20="a",J20="as"),F19,IF(OR(J20="b",J20="bs"),F21,)))</f>
        <v>MESE TENISZ KLUB</v>
      </c>
      <c r="L20" s="222"/>
      <c r="M20" s="201"/>
      <c r="N20" s="219"/>
      <c r="O20" s="219"/>
      <c r="P20" s="221"/>
      <c r="Q20" s="63"/>
      <c r="R20" s="64"/>
      <c r="S20" s="65"/>
      <c r="Y20" s="20"/>
      <c r="Z20" s="20"/>
      <c r="AA20" s="185" t="s">
        <v>20</v>
      </c>
      <c r="AB20" s="186">
        <v>40</v>
      </c>
      <c r="AC20" s="186">
        <v>25</v>
      </c>
      <c r="AD20" s="186">
        <v>15</v>
      </c>
      <c r="AE20" s="186">
        <v>8</v>
      </c>
      <c r="AF20" s="186">
        <v>4</v>
      </c>
      <c r="AG20" s="186">
        <v>2</v>
      </c>
      <c r="AH20" s="186">
        <v>1</v>
      </c>
      <c r="AI20"/>
      <c r="AJ20"/>
      <c r="AK20"/>
    </row>
    <row r="21" spans="1:37" s="67" customFormat="1" ht="12.9" customHeight="1" x14ac:dyDescent="0.25">
      <c r="A21" s="68">
        <v>8</v>
      </c>
      <c r="B21" s="196" t="str">
        <f>IF($E21="","",VLOOKUP($E21,'[2]1MD ELO'!$A$7:$O$22,14))</f>
        <v/>
      </c>
      <c r="C21" s="197" t="str">
        <f>IF($E21="","",VLOOKUP($E21,'[2]1MD ELO'!$A$7:$O$22,15))</f>
        <v/>
      </c>
      <c r="D21" s="197" t="str">
        <f>IF($E21="","",VLOOKUP($E21,'[2]1MD ELO'!$A$7:$O$22,5))</f>
        <v/>
      </c>
      <c r="E21" s="198"/>
      <c r="F21" s="212" t="s">
        <v>23</v>
      </c>
      <c r="G21" s="212" t="str">
        <f>IF($E21="","",VLOOKUP($E21,'[2]1MD ELO'!$A$7:$O$22,3))</f>
        <v/>
      </c>
      <c r="H21" s="212"/>
      <c r="I21" s="212" t="str">
        <f>IF($E21="","",VLOOKUP($E21,'[2]1MD ELO'!$A$7:$O$22,4))</f>
        <v/>
      </c>
      <c r="J21" s="223"/>
      <c r="K21" s="201"/>
      <c r="L21" s="201"/>
      <c r="M21" s="201"/>
      <c r="N21" s="219"/>
      <c r="O21" s="219"/>
      <c r="P21" s="221"/>
      <c r="Q21" s="63"/>
      <c r="R21" s="64"/>
      <c r="S21" s="65"/>
      <c r="Y21" s="20"/>
      <c r="Z21" s="20"/>
      <c r="AA21" s="185" t="s">
        <v>22</v>
      </c>
      <c r="AB21" s="186">
        <v>25</v>
      </c>
      <c r="AC21" s="186">
        <v>15</v>
      </c>
      <c r="AD21" s="186">
        <v>10</v>
      </c>
      <c r="AE21" s="186">
        <v>6</v>
      </c>
      <c r="AF21" s="186">
        <v>3</v>
      </c>
      <c r="AG21" s="186">
        <v>1</v>
      </c>
      <c r="AH21" s="186">
        <v>0</v>
      </c>
      <c r="AI21"/>
      <c r="AJ21"/>
      <c r="AK21"/>
    </row>
    <row r="22" spans="1:37" s="67" customFormat="1" ht="12.9" customHeight="1" x14ac:dyDescent="0.25">
      <c r="A22" s="68"/>
      <c r="B22" s="203"/>
      <c r="C22" s="204"/>
      <c r="D22" s="204"/>
      <c r="E22" s="205"/>
      <c r="F22" s="225"/>
      <c r="G22" s="225"/>
      <c r="H22" s="229"/>
      <c r="I22" s="225"/>
      <c r="J22" s="216"/>
      <c r="K22" s="201"/>
      <c r="L22" s="201"/>
      <c r="M22" s="225" t="s">
        <v>123</v>
      </c>
      <c r="N22" s="219"/>
      <c r="O22" s="217" t="s">
        <v>21</v>
      </c>
      <c r="P22" s="85" t="s">
        <v>7</v>
      </c>
      <c r="Q22" s="209" t="str">
        <f>UPPER(IF(OR(P22="a",P22="as"),O14,IF(OR(P22="b",P22="bs"),O30,)))</f>
        <v>PASARÉT TENISZKLUB I.</v>
      </c>
      <c r="R22" s="218"/>
      <c r="S22" s="65"/>
      <c r="Y22" s="20"/>
      <c r="Z22" s="20"/>
      <c r="AA22" s="185" t="s">
        <v>24</v>
      </c>
      <c r="AB22" s="186">
        <v>15</v>
      </c>
      <c r="AC22" s="186">
        <v>10</v>
      </c>
      <c r="AD22" s="186">
        <v>6</v>
      </c>
      <c r="AE22" s="186">
        <v>3</v>
      </c>
      <c r="AF22" s="186">
        <v>1</v>
      </c>
      <c r="AG22" s="186">
        <v>0</v>
      </c>
      <c r="AH22" s="186">
        <v>0</v>
      </c>
      <c r="AI22"/>
      <c r="AJ22"/>
      <c r="AK22"/>
    </row>
    <row r="23" spans="1:37" s="67" customFormat="1" ht="12.9" customHeight="1" x14ac:dyDescent="0.25">
      <c r="A23" s="68">
        <v>9</v>
      </c>
      <c r="B23" s="196" t="str">
        <f>IF($E23="","",VLOOKUP($E23,'[2]1MD ELO'!$A$7:$O$22,14))</f>
        <v/>
      </c>
      <c r="C23" s="197" t="str">
        <f>IF($E23="","",VLOOKUP($E23,'[2]1MD ELO'!$A$7:$O$22,15))</f>
        <v/>
      </c>
      <c r="D23" s="197" t="str">
        <f>IF($E23="","",VLOOKUP($E23,'[2]1MD ELO'!$A$7:$O$22,5))</f>
        <v/>
      </c>
      <c r="E23" s="198"/>
      <c r="F23" s="212" t="s">
        <v>116</v>
      </c>
      <c r="G23" s="212" t="str">
        <f>IF($E23="","",VLOOKUP($E23,'[2]1MD ELO'!$A$7:$O$22,3))</f>
        <v/>
      </c>
      <c r="H23" s="212"/>
      <c r="I23" s="212" t="str">
        <f>IF($E23="","",VLOOKUP($E23,'[2]1MD ELO'!$A$7:$O$22,4))</f>
        <v/>
      </c>
      <c r="J23" s="200"/>
      <c r="K23" s="201"/>
      <c r="L23" s="201"/>
      <c r="M23" s="201"/>
      <c r="N23" s="219"/>
      <c r="O23" s="201"/>
      <c r="P23" s="221"/>
      <c r="Q23" s="219" t="s">
        <v>88</v>
      </c>
      <c r="R23" s="219"/>
      <c r="S23" s="65"/>
      <c r="Y23" s="20"/>
      <c r="Z23" s="20"/>
      <c r="AA23" s="185" t="s">
        <v>25</v>
      </c>
      <c r="AB23" s="186">
        <v>10</v>
      </c>
      <c r="AC23" s="186">
        <v>6</v>
      </c>
      <c r="AD23" s="186">
        <v>3</v>
      </c>
      <c r="AE23" s="186">
        <v>1</v>
      </c>
      <c r="AF23" s="186">
        <v>0</v>
      </c>
      <c r="AG23" s="186">
        <v>0</v>
      </c>
      <c r="AH23" s="186">
        <v>0</v>
      </c>
      <c r="AI23"/>
      <c r="AJ23"/>
      <c r="AK23"/>
    </row>
    <row r="24" spans="1:37" s="67" customFormat="1" ht="12.9" customHeight="1" x14ac:dyDescent="0.25">
      <c r="A24" s="68"/>
      <c r="B24" s="203"/>
      <c r="C24" s="204"/>
      <c r="D24" s="204"/>
      <c r="E24" s="205"/>
      <c r="F24" s="206"/>
      <c r="G24" s="206"/>
      <c r="H24" s="207"/>
      <c r="I24" s="208" t="s">
        <v>21</v>
      </c>
      <c r="J24" s="75" t="s">
        <v>2</v>
      </c>
      <c r="K24" s="209" t="str">
        <f>UPPER(IF(OR(J24="a",J24="as"),F23,IF(OR(J24="b",J24="bs"),F25,)))</f>
        <v>PASARÉT TENISZKLUB III.</v>
      </c>
      <c r="L24" s="209"/>
      <c r="M24" s="201"/>
      <c r="N24" s="219"/>
      <c r="O24" s="219"/>
      <c r="P24" s="221"/>
      <c r="Q24" s="63"/>
      <c r="R24" s="64"/>
      <c r="S24" s="65"/>
      <c r="Y24" s="20"/>
      <c r="Z24" s="20"/>
      <c r="AA24" s="185" t="s">
        <v>26</v>
      </c>
      <c r="AB24" s="186">
        <v>6</v>
      </c>
      <c r="AC24" s="186">
        <v>3</v>
      </c>
      <c r="AD24" s="186">
        <v>1</v>
      </c>
      <c r="AE24" s="186">
        <v>0</v>
      </c>
      <c r="AF24" s="186">
        <v>0</v>
      </c>
      <c r="AG24" s="186">
        <v>0</v>
      </c>
      <c r="AH24" s="186">
        <v>0</v>
      </c>
      <c r="AI24"/>
      <c r="AJ24"/>
      <c r="AK24"/>
    </row>
    <row r="25" spans="1:37" s="67" customFormat="1" ht="12.9" customHeight="1" x14ac:dyDescent="0.25">
      <c r="A25" s="68">
        <v>10</v>
      </c>
      <c r="B25" s="196" t="str">
        <f>IF($E25="","",VLOOKUP($E25,'[2]1MD ELO'!$A$7:$O$22,14))</f>
        <v/>
      </c>
      <c r="C25" s="197" t="str">
        <f>IF($E25="","",VLOOKUP($E25,'[2]1MD ELO'!$A$7:$O$22,15))</f>
        <v/>
      </c>
      <c r="D25" s="197" t="str">
        <f>IF($E25="","",VLOOKUP($E25,'[2]1MD ELO'!$A$7:$O$22,5))</f>
        <v/>
      </c>
      <c r="E25" s="198"/>
      <c r="F25" s="212" t="s">
        <v>105</v>
      </c>
      <c r="G25" s="212" t="str">
        <f>IF($E25="","",VLOOKUP($E25,'[2]1MD ELO'!$A$7:$O$22,3))</f>
        <v/>
      </c>
      <c r="H25" s="212"/>
      <c r="I25" s="212" t="str">
        <f>IF($E25="","",VLOOKUP($E25,'[2]1MD ELO'!$A$7:$O$22,4))</f>
        <v/>
      </c>
      <c r="J25" s="213"/>
      <c r="K25" s="201"/>
      <c r="L25" s="214"/>
      <c r="M25" s="201"/>
      <c r="N25" s="219"/>
      <c r="O25" s="219"/>
      <c r="P25" s="221"/>
      <c r="Q25" s="63"/>
      <c r="R25" s="64"/>
      <c r="S25" s="65"/>
      <c r="Y25" s="20"/>
      <c r="Z25" s="20"/>
      <c r="AA25" s="185" t="s">
        <v>27</v>
      </c>
      <c r="AB25" s="186">
        <v>3</v>
      </c>
      <c r="AC25" s="186">
        <v>2</v>
      </c>
      <c r="AD25" s="186">
        <v>1</v>
      </c>
      <c r="AE25" s="186">
        <v>0</v>
      </c>
      <c r="AF25" s="186">
        <v>0</v>
      </c>
      <c r="AG25" s="186">
        <v>0</v>
      </c>
      <c r="AH25" s="186">
        <v>0</v>
      </c>
      <c r="AI25"/>
      <c r="AJ25"/>
      <c r="AK25"/>
    </row>
    <row r="26" spans="1:37" s="67" customFormat="1" ht="12.9" customHeight="1" x14ac:dyDescent="0.25">
      <c r="A26" s="68"/>
      <c r="B26" s="203"/>
      <c r="C26" s="204"/>
      <c r="D26" s="204"/>
      <c r="E26" s="215"/>
      <c r="F26" s="206"/>
      <c r="G26" s="206"/>
      <c r="H26" s="207"/>
      <c r="I26" s="201"/>
      <c r="J26" s="216"/>
      <c r="K26" s="217" t="s">
        <v>21</v>
      </c>
      <c r="L26" s="85" t="s">
        <v>7</v>
      </c>
      <c r="M26" s="209" t="str">
        <f>UPPER(IF(OR(L26="a",L26="as"),K24,IF(OR(L26="b",L26="bs"),K28,)))</f>
        <v>PG TENISZ</v>
      </c>
      <c r="N26" s="218"/>
      <c r="O26" s="219"/>
      <c r="P26" s="221"/>
      <c r="Q26" s="63"/>
      <c r="R26" s="64"/>
      <c r="S26" s="65"/>
      <c r="Y26"/>
      <c r="Z26"/>
      <c r="AA26"/>
      <c r="AB26"/>
      <c r="AC26"/>
      <c r="AD26"/>
      <c r="AE26"/>
      <c r="AF26"/>
      <c r="AG26"/>
      <c r="AH26"/>
      <c r="AI26"/>
      <c r="AJ26"/>
      <c r="AK26"/>
    </row>
    <row r="27" spans="1:37" s="67" customFormat="1" ht="12.9" customHeight="1" x14ac:dyDescent="0.25">
      <c r="A27" s="68">
        <v>11</v>
      </c>
      <c r="B27" s="196" t="str">
        <f>IF($E27="","",VLOOKUP($E27,'[2]1MD ELO'!$A$7:$O$22,14))</f>
        <v/>
      </c>
      <c r="C27" s="197" t="str">
        <f>IF($E27="","",VLOOKUP($E27,'[2]1MD ELO'!$A$7:$O$22,15))</f>
        <v/>
      </c>
      <c r="D27" s="197" t="str">
        <f>IF($E27="","",VLOOKUP($E27,'[2]1MD ELO'!$A$7:$O$22,5))</f>
        <v/>
      </c>
      <c r="E27" s="198"/>
      <c r="F27" s="212" t="s">
        <v>23</v>
      </c>
      <c r="G27" s="212" t="str">
        <f>IF($E27="","",VLOOKUP($E27,'[2]1MD ELO'!$A$7:$O$22,3))</f>
        <v/>
      </c>
      <c r="H27" s="212"/>
      <c r="I27" s="212" t="str">
        <f>IF($E27="","",VLOOKUP($E27,'[2]1MD ELO'!$A$7:$O$22,4))</f>
        <v/>
      </c>
      <c r="J27" s="200"/>
      <c r="K27" s="201"/>
      <c r="L27" s="220"/>
      <c r="M27" s="219" t="s">
        <v>88</v>
      </c>
      <c r="N27" s="221"/>
      <c r="O27" s="219"/>
      <c r="P27" s="221"/>
      <c r="Q27" s="63"/>
      <c r="R27" s="64"/>
      <c r="S27" s="65"/>
      <c r="Y27"/>
      <c r="Z27"/>
      <c r="AA27"/>
      <c r="AB27"/>
      <c r="AC27"/>
      <c r="AD27"/>
      <c r="AE27"/>
      <c r="AF27"/>
      <c r="AG27"/>
      <c r="AH27"/>
      <c r="AI27"/>
      <c r="AJ27"/>
      <c r="AK27"/>
    </row>
    <row r="28" spans="1:37" s="67" customFormat="1" ht="12.9" customHeight="1" x14ac:dyDescent="0.25">
      <c r="A28" s="96"/>
      <c r="B28" s="203"/>
      <c r="C28" s="204"/>
      <c r="D28" s="204"/>
      <c r="E28" s="215"/>
      <c r="F28" s="206"/>
      <c r="G28" s="206"/>
      <c r="H28" s="207"/>
      <c r="I28" s="208" t="s">
        <v>21</v>
      </c>
      <c r="J28" s="75" t="s">
        <v>7</v>
      </c>
      <c r="K28" s="209" t="str">
        <f>UPPER(IF(OR(J28="a",J28="as"),F27,IF(OR(J28="b",J28="bs"),F29,)))</f>
        <v>PG TENISZ</v>
      </c>
      <c r="L28" s="222"/>
      <c r="M28" s="201"/>
      <c r="N28" s="221"/>
      <c r="O28" s="219"/>
      <c r="P28" s="221"/>
      <c r="Q28" s="63"/>
      <c r="R28" s="64"/>
      <c r="S28" s="65"/>
    </row>
    <row r="29" spans="1:37" s="67" customFormat="1" ht="12.9" customHeight="1" x14ac:dyDescent="0.25">
      <c r="A29" s="54">
        <v>12</v>
      </c>
      <c r="B29" s="196" t="str">
        <f>IF($E29="","",VLOOKUP($E29,'[2]1MD ELO'!$A$7:$O$22,14))</f>
        <v/>
      </c>
      <c r="C29" s="197" t="str">
        <f>IF($E29="","",VLOOKUP($E29,'[2]1MD ELO'!$A$7:$O$22,15))</f>
        <v/>
      </c>
      <c r="D29" s="197" t="str">
        <f>IF($E29="","",VLOOKUP($E29,'[2]1MD ELO'!$A$7:$O$22,5))</f>
        <v/>
      </c>
      <c r="E29" s="198"/>
      <c r="F29" s="199" t="s">
        <v>51</v>
      </c>
      <c r="G29" s="199" t="str">
        <f>IF($E29="","",VLOOKUP($E29,'[2]1MD ELO'!$A$7:$O$22,3))</f>
        <v/>
      </c>
      <c r="H29" s="199"/>
      <c r="I29" s="199" t="str">
        <f>IF($E29="","",VLOOKUP($E29,'[2]1MD ELO'!$A$7:$O$22,4))</f>
        <v/>
      </c>
      <c r="J29" s="223"/>
      <c r="K29" s="201"/>
      <c r="L29" s="201"/>
      <c r="M29" s="201"/>
      <c r="N29" s="221"/>
      <c r="O29" s="219"/>
      <c r="P29" s="221"/>
      <c r="Q29" s="63"/>
      <c r="R29" s="64"/>
      <c r="S29" s="65"/>
    </row>
    <row r="30" spans="1:37" s="67" customFormat="1" ht="12.9" customHeight="1" x14ac:dyDescent="0.25">
      <c r="A30" s="68"/>
      <c r="B30" s="203"/>
      <c r="C30" s="204"/>
      <c r="D30" s="204"/>
      <c r="E30" s="215"/>
      <c r="F30" s="201"/>
      <c r="G30" s="201"/>
      <c r="H30" s="224"/>
      <c r="I30" s="225"/>
      <c r="J30" s="216"/>
      <c r="K30" s="201"/>
      <c r="L30" s="201"/>
      <c r="M30" s="217" t="s">
        <v>21</v>
      </c>
      <c r="N30" s="85" t="s">
        <v>7</v>
      </c>
      <c r="O30" s="209" t="str">
        <f>UPPER(IF(OR(N30="a",N30="as"),M26,IF(OR(N30="b",N30="bs"),M34,)))</f>
        <v>PASARÉT TENISZKLUB I.</v>
      </c>
      <c r="P30" s="228"/>
      <c r="Q30" s="63"/>
      <c r="R30" s="64"/>
      <c r="S30" s="65"/>
    </row>
    <row r="31" spans="1:37" s="67" customFormat="1" ht="12.9" customHeight="1" x14ac:dyDescent="0.25">
      <c r="A31" s="68">
        <v>13</v>
      </c>
      <c r="B31" s="196" t="str">
        <f>IF($E31="","",VLOOKUP($E31,'[2]1MD ELO'!$A$7:$O$22,14))</f>
        <v/>
      </c>
      <c r="C31" s="197" t="str">
        <f>IF($E31="","",VLOOKUP($E31,'[2]1MD ELO'!$A$7:$O$22,15))</f>
        <v/>
      </c>
      <c r="D31" s="197" t="str">
        <f>IF($E31="","",VLOOKUP($E31,'[2]1MD ELO'!$A$7:$O$22,5))</f>
        <v/>
      </c>
      <c r="E31" s="198"/>
      <c r="F31" s="212" t="s">
        <v>23</v>
      </c>
      <c r="G31" s="212" t="str">
        <f>IF($E31="","",VLOOKUP($E31,'[2]1MD ELO'!$A$7:$O$22,3))</f>
        <v/>
      </c>
      <c r="H31" s="212"/>
      <c r="I31" s="212" t="str">
        <f>IF($E31="","",VLOOKUP($E31,'[2]1MD ELO'!$A$7:$O$22,4))</f>
        <v/>
      </c>
      <c r="J31" s="226"/>
      <c r="K31" s="201"/>
      <c r="L31" s="201"/>
      <c r="M31" s="201"/>
      <c r="N31" s="221"/>
      <c r="O31" s="219" t="s">
        <v>52</v>
      </c>
      <c r="P31" s="219"/>
      <c r="Q31" s="63"/>
      <c r="R31" s="64"/>
      <c r="S31" s="65"/>
    </row>
    <row r="32" spans="1:37" s="67" customFormat="1" ht="12.9" customHeight="1" x14ac:dyDescent="0.25">
      <c r="A32" s="68"/>
      <c r="B32" s="203"/>
      <c r="C32" s="204"/>
      <c r="D32" s="204"/>
      <c r="E32" s="215"/>
      <c r="F32" s="206"/>
      <c r="G32" s="206"/>
      <c r="H32" s="207"/>
      <c r="I32" s="217" t="s">
        <v>21</v>
      </c>
      <c r="J32" s="75" t="s">
        <v>7</v>
      </c>
      <c r="K32" s="209" t="str">
        <f>UPPER(IF(OR(J32="a",J32="as"),F31,IF(OR(J32="b",J32="bs"),F33,)))</f>
        <v>MTK BUDAPEST</v>
      </c>
      <c r="L32" s="209"/>
      <c r="M32" s="201"/>
      <c r="N32" s="221"/>
      <c r="O32" s="219"/>
      <c r="P32" s="219"/>
      <c r="Q32" s="63"/>
      <c r="R32" s="64"/>
      <c r="S32" s="65"/>
    </row>
    <row r="33" spans="1:19" s="67" customFormat="1" ht="12.9" customHeight="1" x14ac:dyDescent="0.25">
      <c r="A33" s="68">
        <v>14</v>
      </c>
      <c r="B33" s="196" t="str">
        <f>IF($E33="","",VLOOKUP($E33,'[2]1MD ELO'!$A$7:$O$22,14))</f>
        <v/>
      </c>
      <c r="C33" s="197" t="str">
        <f>IF($E33="","",VLOOKUP($E33,'[2]1MD ELO'!$A$7:$O$22,15))</f>
        <v/>
      </c>
      <c r="D33" s="197" t="str">
        <f>IF($E33="","",VLOOKUP($E33,'[2]1MD ELO'!$A$7:$O$22,5))</f>
        <v/>
      </c>
      <c r="E33" s="198"/>
      <c r="F33" s="212" t="s">
        <v>86</v>
      </c>
      <c r="G33" s="212" t="str">
        <f>IF($E33="","",VLOOKUP($E33,'[2]1MD ELO'!$A$7:$O$22,3))</f>
        <v/>
      </c>
      <c r="H33" s="212"/>
      <c r="I33" s="212" t="str">
        <f>IF($E33="","",VLOOKUP($E33,'[2]1MD ELO'!$A$7:$O$22,4))</f>
        <v/>
      </c>
      <c r="J33" s="213"/>
      <c r="K33" s="201"/>
      <c r="L33" s="214"/>
      <c r="M33" s="201"/>
      <c r="N33" s="221"/>
      <c r="O33" s="219"/>
      <c r="P33" s="219"/>
      <c r="Q33" s="63"/>
      <c r="R33" s="64"/>
      <c r="S33" s="65"/>
    </row>
    <row r="34" spans="1:19" s="67" customFormat="1" ht="12.9" customHeight="1" x14ac:dyDescent="0.25">
      <c r="A34" s="68"/>
      <c r="B34" s="203"/>
      <c r="C34" s="204"/>
      <c r="D34" s="204"/>
      <c r="E34" s="215"/>
      <c r="F34" s="206"/>
      <c r="G34" s="206"/>
      <c r="H34" s="207"/>
      <c r="I34" s="201"/>
      <c r="J34" s="216"/>
      <c r="K34" s="217" t="s">
        <v>21</v>
      </c>
      <c r="L34" s="85" t="s">
        <v>7</v>
      </c>
      <c r="M34" s="209" t="str">
        <f>UPPER(IF(OR(L34="a",L34="as"),K32,IF(OR(L34="b",L34="bs"),K36,)))</f>
        <v>PASARÉT TENISZKLUB I.</v>
      </c>
      <c r="N34" s="228"/>
      <c r="O34" s="219"/>
      <c r="P34" s="219"/>
      <c r="Q34" s="63"/>
      <c r="R34" s="64"/>
      <c r="S34" s="65"/>
    </row>
    <row r="35" spans="1:19" s="67" customFormat="1" ht="12.9" customHeight="1" x14ac:dyDescent="0.25">
      <c r="A35" s="68">
        <v>15</v>
      </c>
      <c r="B35" s="196" t="str">
        <f>IF($E35="","",VLOOKUP($E35,'[2]1MD ELO'!$A$7:$O$22,14))</f>
        <v/>
      </c>
      <c r="C35" s="197" t="str">
        <f>IF($E35="","",VLOOKUP($E35,'[2]1MD ELO'!$A$7:$O$22,15))</f>
        <v/>
      </c>
      <c r="D35" s="197" t="str">
        <f>IF($E35="","",VLOOKUP($E35,'[2]1MD ELO'!$A$7:$O$22,5))</f>
        <v/>
      </c>
      <c r="E35" s="198"/>
      <c r="F35" s="212" t="s">
        <v>23</v>
      </c>
      <c r="G35" s="212" t="str">
        <f>IF($E35="","",VLOOKUP($E35,'[2]1MD ELO'!$A$7:$O$22,3))</f>
        <v/>
      </c>
      <c r="H35" s="212"/>
      <c r="I35" s="212" t="str">
        <f>IF($E35="","",VLOOKUP($E35,'[2]1MD ELO'!$A$7:$O$22,4))</f>
        <v/>
      </c>
      <c r="J35" s="200"/>
      <c r="K35" s="201"/>
      <c r="L35" s="220"/>
      <c r="M35" s="219" t="s">
        <v>88</v>
      </c>
      <c r="N35" s="219"/>
      <c r="O35" s="219"/>
      <c r="P35" s="219"/>
      <c r="Q35" s="63"/>
      <c r="R35" s="64"/>
      <c r="S35" s="65"/>
    </row>
    <row r="36" spans="1:19" s="67" customFormat="1" ht="12.9" customHeight="1" x14ac:dyDescent="0.25">
      <c r="A36" s="68"/>
      <c r="B36" s="203"/>
      <c r="C36" s="204"/>
      <c r="D36" s="204"/>
      <c r="E36" s="205"/>
      <c r="F36" s="206"/>
      <c r="G36" s="206"/>
      <c r="H36" s="207"/>
      <c r="I36" s="217" t="s">
        <v>21</v>
      </c>
      <c r="J36" s="75" t="s">
        <v>7</v>
      </c>
      <c r="K36" s="209" t="str">
        <f>UPPER(IF(OR(J36="a",J36="as"),F35,IF(OR(J36="b",J36="bs"),F37,)))</f>
        <v>PASARÉT TENISZKLUB I.</v>
      </c>
      <c r="L36" s="222"/>
      <c r="M36" s="201"/>
      <c r="N36" s="219"/>
      <c r="O36" s="219"/>
      <c r="P36" s="219"/>
      <c r="Q36" s="63"/>
      <c r="R36" s="64"/>
      <c r="S36" s="65"/>
    </row>
    <row r="37" spans="1:19" s="67" customFormat="1" ht="12.9" customHeight="1" x14ac:dyDescent="0.25">
      <c r="A37" s="54">
        <v>16</v>
      </c>
      <c r="B37" s="196" t="str">
        <f>IF($E37="","",VLOOKUP($E37,'[2]1MD ELO'!$A$7:$O$22,14))</f>
        <v/>
      </c>
      <c r="C37" s="197" t="str">
        <f>IF($E37="","",VLOOKUP($E37,'[2]1MD ELO'!$A$7:$O$22,15))</f>
        <v/>
      </c>
      <c r="D37" s="197" t="str">
        <f>IF($E37="","",VLOOKUP($E37,'[2]1MD ELO'!$A$7:$O$22,5))</f>
        <v/>
      </c>
      <c r="E37" s="198"/>
      <c r="F37" s="199" t="s">
        <v>120</v>
      </c>
      <c r="G37" s="199" t="str">
        <f>IF($E37="","",VLOOKUP($E37,'[2]1MD ELO'!$A$7:$O$22,3))</f>
        <v/>
      </c>
      <c r="H37" s="212"/>
      <c r="I37" s="199" t="str">
        <f>IF($E37="","",VLOOKUP($E37,'[2]1MD ELO'!$A$7:$O$22,4))</f>
        <v/>
      </c>
      <c r="J37" s="223"/>
      <c r="K37" s="201"/>
      <c r="L37" s="201"/>
      <c r="M37" s="201"/>
      <c r="N37" s="219"/>
      <c r="O37" s="219"/>
      <c r="P37" s="219"/>
      <c r="Q37" s="63"/>
      <c r="R37" s="64"/>
      <c r="S37" s="65"/>
    </row>
    <row r="38" spans="1:19" s="67" customFormat="1" ht="9.6" customHeight="1" x14ac:dyDescent="0.25">
      <c r="A38" s="230"/>
      <c r="B38" s="205"/>
      <c r="C38" s="205"/>
      <c r="D38" s="205"/>
      <c r="E38" s="205"/>
      <c r="F38" s="225"/>
      <c r="G38" s="225"/>
      <c r="H38" s="229"/>
      <c r="I38" s="201"/>
      <c r="J38" s="216"/>
      <c r="K38" s="201"/>
      <c r="L38" s="201"/>
      <c r="M38" s="201"/>
      <c r="N38" s="219"/>
      <c r="O38" s="219"/>
      <c r="P38" s="219"/>
      <c r="Q38" s="63"/>
      <c r="R38" s="64"/>
      <c r="S38" s="65"/>
    </row>
    <row r="39" spans="1:19" s="67" customFormat="1" ht="9.6" customHeight="1" x14ac:dyDescent="0.25">
      <c r="A39" s="231"/>
      <c r="B39" s="232"/>
      <c r="C39" s="232"/>
      <c r="D39" s="232"/>
      <c r="E39" s="205"/>
      <c r="F39" s="232"/>
      <c r="G39" s="232"/>
      <c r="H39" s="232"/>
      <c r="I39" s="232"/>
      <c r="J39" s="205"/>
      <c r="K39" s="232"/>
      <c r="L39" s="232"/>
      <c r="M39" s="232"/>
      <c r="N39" s="233"/>
      <c r="O39" s="233"/>
      <c r="P39" s="233"/>
      <c r="Q39" s="63"/>
      <c r="R39" s="64"/>
      <c r="S39" s="65"/>
    </row>
    <row r="40" spans="1:19" s="67" customFormat="1" ht="9.6" customHeight="1" x14ac:dyDescent="0.25">
      <c r="A40" s="230"/>
      <c r="B40" s="205"/>
      <c r="C40" s="205"/>
      <c r="D40" s="205"/>
      <c r="E40" s="205"/>
      <c r="F40" s="232"/>
      <c r="G40" s="232"/>
      <c r="I40" s="232"/>
      <c r="J40" s="205"/>
      <c r="K40" s="232"/>
      <c r="L40" s="232"/>
      <c r="M40" s="234"/>
      <c r="N40" s="205"/>
      <c r="O40" s="232"/>
      <c r="P40" s="233"/>
      <c r="Q40" s="63"/>
      <c r="R40" s="64"/>
      <c r="S40" s="65"/>
    </row>
    <row r="41" spans="1:19" s="67" customFormat="1" ht="9.6" customHeight="1" x14ac:dyDescent="0.25">
      <c r="A41" s="230"/>
      <c r="B41" s="232"/>
      <c r="C41" s="232"/>
      <c r="D41" s="232"/>
      <c r="E41" s="205"/>
      <c r="F41" s="232"/>
      <c r="G41" s="232"/>
      <c r="H41" s="232"/>
      <c r="I41" s="232"/>
      <c r="J41" s="205"/>
      <c r="K41" s="232"/>
      <c r="L41" s="232"/>
      <c r="M41" s="232"/>
      <c r="N41" s="233"/>
      <c r="O41" s="232"/>
      <c r="P41" s="233"/>
      <c r="Q41" s="63"/>
      <c r="R41" s="64"/>
      <c r="S41" s="65"/>
    </row>
    <row r="42" spans="1:19" s="67" customFormat="1" ht="9.6" customHeight="1" x14ac:dyDescent="0.25">
      <c r="A42" s="230"/>
      <c r="B42" s="205"/>
      <c r="C42" s="205"/>
      <c r="D42" s="205"/>
      <c r="E42" s="205"/>
      <c r="F42" s="232"/>
      <c r="G42" s="232"/>
      <c r="I42" s="234"/>
      <c r="J42" s="205"/>
      <c r="K42" s="232"/>
      <c r="L42" s="232"/>
      <c r="M42" s="232"/>
      <c r="N42" s="233"/>
      <c r="O42" s="233"/>
      <c r="P42" s="233"/>
      <c r="Q42" s="63"/>
      <c r="R42" s="64"/>
      <c r="S42" s="65"/>
    </row>
    <row r="43" spans="1:19" s="67" customFormat="1" ht="9.6" customHeight="1" x14ac:dyDescent="0.25">
      <c r="A43" s="230"/>
      <c r="B43" s="232"/>
      <c r="C43" s="232"/>
      <c r="D43" s="232"/>
      <c r="E43" s="205"/>
      <c r="F43" s="232"/>
      <c r="G43" s="232"/>
      <c r="H43" s="232"/>
      <c r="I43" s="232"/>
      <c r="J43" s="205"/>
      <c r="K43" s="232"/>
      <c r="L43" s="235"/>
      <c r="M43" s="232"/>
      <c r="N43" s="233"/>
      <c r="O43" s="233"/>
      <c r="P43" s="233"/>
      <c r="Q43" s="63"/>
      <c r="R43" s="64"/>
      <c r="S43" s="65"/>
    </row>
    <row r="44" spans="1:19" s="67" customFormat="1" ht="9.6" customHeight="1" x14ac:dyDescent="0.25">
      <c r="A44" s="230"/>
      <c r="B44" s="205"/>
      <c r="C44" s="205"/>
      <c r="D44" s="205"/>
      <c r="E44" s="205"/>
      <c r="F44" s="232"/>
      <c r="G44" s="232"/>
      <c r="I44" s="232"/>
      <c r="J44" s="205"/>
      <c r="K44" s="234"/>
      <c r="L44" s="205"/>
      <c r="M44" s="232"/>
      <c r="N44" s="233"/>
      <c r="O44" s="233"/>
      <c r="P44" s="233"/>
      <c r="Q44" s="63"/>
      <c r="R44" s="64"/>
      <c r="S44" s="65"/>
    </row>
    <row r="45" spans="1:19" s="67" customFormat="1" ht="9.6" customHeight="1" x14ac:dyDescent="0.25">
      <c r="A45" s="230"/>
      <c r="B45" s="232"/>
      <c r="C45" s="232"/>
      <c r="D45" s="232"/>
      <c r="E45" s="205"/>
      <c r="F45" s="232"/>
      <c r="G45" s="232"/>
      <c r="H45" s="232"/>
      <c r="I45" s="232"/>
      <c r="J45" s="205"/>
      <c r="K45" s="232"/>
      <c r="L45" s="232"/>
      <c r="M45" s="232"/>
      <c r="N45" s="233"/>
      <c r="O45" s="233"/>
      <c r="P45" s="233"/>
      <c r="Q45" s="63"/>
      <c r="R45" s="64"/>
      <c r="S45" s="65"/>
    </row>
    <row r="46" spans="1:19" s="67" customFormat="1" ht="9.6" customHeight="1" x14ac:dyDescent="0.25">
      <c r="A46" s="230"/>
      <c r="B46" s="205"/>
      <c r="C46" s="205"/>
      <c r="D46" s="205"/>
      <c r="E46" s="205"/>
      <c r="F46" s="232"/>
      <c r="G46" s="232"/>
      <c r="I46" s="234"/>
      <c r="J46" s="205"/>
      <c r="K46" s="232"/>
      <c r="L46" s="232"/>
      <c r="M46" s="232"/>
      <c r="N46" s="233"/>
      <c r="O46" s="233"/>
      <c r="P46" s="233"/>
      <c r="Q46" s="63"/>
      <c r="R46" s="64"/>
      <c r="S46" s="65"/>
    </row>
    <row r="47" spans="1:19" s="67" customFormat="1" ht="9.6" customHeight="1" x14ac:dyDescent="0.25">
      <c r="A47" s="231"/>
      <c r="B47" s="232"/>
      <c r="C47" s="232"/>
      <c r="D47" s="232"/>
      <c r="E47" s="205"/>
      <c r="F47" s="232"/>
      <c r="G47" s="232"/>
      <c r="H47" s="232"/>
      <c r="I47" s="232"/>
      <c r="J47" s="205"/>
      <c r="K47" s="232"/>
      <c r="L47" s="232"/>
      <c r="M47" s="232"/>
      <c r="N47" s="232"/>
      <c r="O47" s="61"/>
      <c r="P47" s="61"/>
      <c r="Q47" s="63"/>
      <c r="R47" s="64"/>
      <c r="S47" s="65"/>
    </row>
    <row r="48" spans="1:19" s="113" customFormat="1" ht="6.75" customHeight="1" x14ac:dyDescent="0.25">
      <c r="A48" s="107"/>
      <c r="B48" s="107"/>
      <c r="C48" s="107"/>
      <c r="D48" s="107"/>
      <c r="E48" s="107"/>
      <c r="F48" s="236"/>
      <c r="G48" s="236"/>
      <c r="H48" s="236"/>
      <c r="I48" s="236"/>
      <c r="J48" s="109"/>
      <c r="K48" s="110"/>
      <c r="L48" s="111"/>
      <c r="M48" s="110"/>
      <c r="N48" s="111"/>
      <c r="O48" s="110"/>
      <c r="P48" s="111"/>
      <c r="Q48" s="110"/>
      <c r="R48" s="111"/>
      <c r="S48" s="112"/>
    </row>
    <row r="49" spans="1:18" s="126" customFormat="1" ht="10.5" customHeight="1" x14ac:dyDescent="0.25">
      <c r="A49" s="114" t="s">
        <v>10</v>
      </c>
      <c r="B49" s="115"/>
      <c r="C49" s="115"/>
      <c r="D49" s="116"/>
      <c r="E49" s="117" t="s">
        <v>29</v>
      </c>
      <c r="F49" s="118" t="s">
        <v>30</v>
      </c>
      <c r="G49" s="117"/>
      <c r="H49" s="119"/>
      <c r="I49" s="120"/>
      <c r="J49" s="117" t="s">
        <v>29</v>
      </c>
      <c r="K49" s="118" t="s">
        <v>31</v>
      </c>
      <c r="L49" s="121"/>
      <c r="M49" s="118" t="s">
        <v>32</v>
      </c>
      <c r="N49" s="122"/>
      <c r="O49" s="123" t="s">
        <v>33</v>
      </c>
      <c r="P49" s="123"/>
      <c r="Q49" s="124"/>
      <c r="R49" s="125"/>
    </row>
    <row r="50" spans="1:18" s="126" customFormat="1" ht="9" customHeight="1" x14ac:dyDescent="0.25">
      <c r="A50" s="237" t="s">
        <v>34</v>
      </c>
      <c r="B50" s="238"/>
      <c r="C50" s="239"/>
      <c r="D50" s="240"/>
      <c r="E50" s="241">
        <v>1</v>
      </c>
      <c r="F50" s="127" t="str">
        <f>IF(E50&gt;$R$57,,UPPER(VLOOKUP(E50,'[2]1MD ELO'!$A$7:$Q$134,2)))</f>
        <v/>
      </c>
      <c r="G50" s="133"/>
      <c r="H50" s="127"/>
      <c r="I50" s="134"/>
      <c r="J50" s="242" t="s">
        <v>35</v>
      </c>
      <c r="K50" s="243"/>
      <c r="L50" s="244"/>
      <c r="M50" s="243"/>
      <c r="N50" s="245"/>
      <c r="O50" s="246" t="s">
        <v>36</v>
      </c>
      <c r="P50" s="247"/>
      <c r="Q50" s="247"/>
      <c r="R50" s="248"/>
    </row>
    <row r="51" spans="1:18" s="126" customFormat="1" ht="9" customHeight="1" x14ac:dyDescent="0.25">
      <c r="A51" s="249" t="s">
        <v>37</v>
      </c>
      <c r="B51" s="250"/>
      <c r="C51" s="251"/>
      <c r="D51" s="252"/>
      <c r="E51" s="241">
        <v>2</v>
      </c>
      <c r="F51" s="127" t="str">
        <f>IF(E51&gt;$R$57,,UPPER(VLOOKUP(E51,'[2]1MD ELO'!$A$7:$Q$134,2)))</f>
        <v/>
      </c>
      <c r="G51" s="133"/>
      <c r="H51" s="127"/>
      <c r="I51" s="134"/>
      <c r="J51" s="242" t="s">
        <v>38</v>
      </c>
      <c r="K51" s="243"/>
      <c r="L51" s="244"/>
      <c r="M51" s="243"/>
      <c r="N51" s="245"/>
      <c r="O51" s="253"/>
      <c r="P51" s="254"/>
      <c r="Q51" s="250"/>
      <c r="R51" s="255"/>
    </row>
    <row r="52" spans="1:18" s="126" customFormat="1" ht="9" customHeight="1" x14ac:dyDescent="0.25">
      <c r="A52" s="148"/>
      <c r="B52" s="149"/>
      <c r="C52" s="150"/>
      <c r="D52" s="151"/>
      <c r="E52" s="241">
        <v>3</v>
      </c>
      <c r="F52" s="127" t="str">
        <f>IF(E52&gt;$R$57,,UPPER(VLOOKUP(E52,'[2]1MD ELO'!$A$7:$Q$134,2)))</f>
        <v/>
      </c>
      <c r="G52" s="133"/>
      <c r="H52" s="127"/>
      <c r="I52" s="134"/>
      <c r="J52" s="242" t="s">
        <v>39</v>
      </c>
      <c r="K52" s="243"/>
      <c r="L52" s="244"/>
      <c r="M52" s="243"/>
      <c r="N52" s="245"/>
      <c r="O52" s="246" t="s">
        <v>40</v>
      </c>
      <c r="P52" s="247"/>
      <c r="Q52" s="247"/>
      <c r="R52" s="248"/>
    </row>
    <row r="53" spans="1:18" s="126" customFormat="1" ht="9" customHeight="1" x14ac:dyDescent="0.25">
      <c r="A53" s="152"/>
      <c r="B53" s="37"/>
      <c r="C53" s="37"/>
      <c r="D53" s="153"/>
      <c r="E53" s="241">
        <v>4</v>
      </c>
      <c r="F53" s="127" t="str">
        <f>IF(E53&gt;$R$57,,UPPER(VLOOKUP(E53,'[2]1MD ELO'!$A$7:$Q$134,2)))</f>
        <v/>
      </c>
      <c r="G53" s="133"/>
      <c r="H53" s="127"/>
      <c r="I53" s="134"/>
      <c r="J53" s="242" t="s">
        <v>41</v>
      </c>
      <c r="K53" s="243"/>
      <c r="L53" s="244"/>
      <c r="M53" s="243"/>
      <c r="N53" s="245"/>
      <c r="O53" s="243"/>
      <c r="P53" s="244"/>
      <c r="Q53" s="243"/>
      <c r="R53" s="245"/>
    </row>
    <row r="54" spans="1:18" s="126" customFormat="1" ht="9" customHeight="1" x14ac:dyDescent="0.25">
      <c r="A54" s="154"/>
      <c r="B54" s="155"/>
      <c r="C54" s="155"/>
      <c r="D54" s="156"/>
      <c r="E54" s="241"/>
      <c r="F54" s="127"/>
      <c r="G54" s="133"/>
      <c r="H54" s="127"/>
      <c r="I54" s="134"/>
      <c r="J54" s="242" t="s">
        <v>42</v>
      </c>
      <c r="K54" s="243"/>
      <c r="L54" s="244"/>
      <c r="M54" s="243"/>
      <c r="N54" s="245"/>
      <c r="O54" s="250"/>
      <c r="P54" s="254"/>
      <c r="Q54" s="250"/>
      <c r="R54" s="255"/>
    </row>
    <row r="55" spans="1:18" s="126" customFormat="1" ht="9" customHeight="1" x14ac:dyDescent="0.25">
      <c r="A55" s="157"/>
      <c r="B55" s="158"/>
      <c r="C55" s="37"/>
      <c r="D55" s="153"/>
      <c r="E55" s="241"/>
      <c r="F55" s="127"/>
      <c r="G55" s="133"/>
      <c r="H55" s="127"/>
      <c r="I55" s="134"/>
      <c r="J55" s="242" t="s">
        <v>43</v>
      </c>
      <c r="K55" s="243"/>
      <c r="L55" s="244"/>
      <c r="M55" s="243"/>
      <c r="N55" s="245"/>
      <c r="O55" s="246" t="s">
        <v>44</v>
      </c>
      <c r="P55" s="247"/>
      <c r="Q55" s="247"/>
      <c r="R55" s="248"/>
    </row>
    <row r="56" spans="1:18" s="126" customFormat="1" ht="9" customHeight="1" x14ac:dyDescent="0.25">
      <c r="A56" s="157"/>
      <c r="B56" s="158"/>
      <c r="C56" s="159"/>
      <c r="D56" s="160"/>
      <c r="E56" s="241"/>
      <c r="F56" s="127"/>
      <c r="G56" s="133"/>
      <c r="H56" s="127"/>
      <c r="I56" s="134"/>
      <c r="J56" s="242" t="s">
        <v>45</v>
      </c>
      <c r="K56" s="243"/>
      <c r="L56" s="244"/>
      <c r="M56" s="243"/>
      <c r="N56" s="245"/>
      <c r="O56" s="243"/>
      <c r="P56" s="244"/>
      <c r="Q56" s="243"/>
      <c r="R56" s="245"/>
    </row>
    <row r="57" spans="1:18" s="126" customFormat="1" ht="9" customHeight="1" x14ac:dyDescent="0.25">
      <c r="A57" s="161"/>
      <c r="B57" s="162"/>
      <c r="C57" s="163"/>
      <c r="D57" s="164"/>
      <c r="E57" s="256"/>
      <c r="F57" s="145"/>
      <c r="G57" s="165"/>
      <c r="H57" s="145"/>
      <c r="I57" s="166"/>
      <c r="J57" s="257" t="s">
        <v>46</v>
      </c>
      <c r="K57" s="250"/>
      <c r="L57" s="254"/>
      <c r="M57" s="250"/>
      <c r="N57" s="255"/>
      <c r="O57" s="250" t="str">
        <f>R4</f>
        <v>Kovács Annamária</v>
      </c>
      <c r="P57" s="254"/>
      <c r="Q57" s="250"/>
      <c r="R57" s="168">
        <f>MIN(4,'[2]1MD ELO'!Q5)</f>
        <v>4</v>
      </c>
    </row>
  </sheetData>
  <mergeCells count="1">
    <mergeCell ref="A4:C4"/>
  </mergeCells>
  <conditionalFormatting sqref="B39 B41 B43 B45 B47">
    <cfRule type="cellIs" dxfId="81" priority="10" stopIfTrue="1" operator="equal">
      <formula>"QA"</formula>
    </cfRule>
    <cfRule type="cellIs" dxfId="80" priority="11" stopIfTrue="1" operator="equal">
      <formula>"DA"</formula>
    </cfRule>
  </conditionalFormatting>
  <conditionalFormatting sqref="E7 E9 E11 E13 E15 E17 E19 E21 E23 E25 E27 E29 E31 E33 E35 E37">
    <cfRule type="expression" dxfId="79" priority="13" stopIfTrue="1">
      <formula>$E7&lt;5</formula>
    </cfRule>
  </conditionalFormatting>
  <conditionalFormatting sqref="E39 E41 E43 E45 E47">
    <cfRule type="expression" dxfId="78" priority="5" stopIfTrue="1">
      <formula>AND($E39&lt;9,$C39&gt;0)</formula>
    </cfRule>
  </conditionalFormatting>
  <conditionalFormatting sqref="F7 F9 F11 F13 F15 F17 F19 F21 F23 F25 F27 F29 F31 F33 F35 F37">
    <cfRule type="cellIs" dxfId="77" priority="14" stopIfTrue="1" operator="equal">
      <formula>"Bye"</formula>
    </cfRule>
  </conditionalFormatting>
  <conditionalFormatting sqref="F39 F41 F43 F45 F47">
    <cfRule type="cellIs" dxfId="76" priority="6" stopIfTrue="1" operator="equal">
      <formula>"Bye"</formula>
    </cfRule>
    <cfRule type="expression" dxfId="75" priority="7" stopIfTrue="1">
      <formula>AND($E39&lt;9,$C39&gt;0)</formula>
    </cfRule>
  </conditionalFormatting>
  <conditionalFormatting sqref="H7 H9 H11 H13 H15 H17 H19 H21 H23 H25 H27 H29 H31 H33 H35 H37 G39:I39 G41:I41 G43:I43 G45:I45 G47:I47">
    <cfRule type="expression" dxfId="74" priority="1" stopIfTrue="1">
      <formula>AND($E7&lt;9,$C7&gt;0)</formula>
    </cfRule>
  </conditionalFormatting>
  <conditionalFormatting sqref="I8 K10 I12 M14 I16 K18 I20 O22 I24 K26 I28 M30 I32 K34 I36 M40 I42 K44 I46">
    <cfRule type="expression" dxfId="73" priority="2" stopIfTrue="1">
      <formula>AND($O$1="CU",I8="Umpire")</formula>
    </cfRule>
    <cfRule type="expression" dxfId="72" priority="3" stopIfTrue="1">
      <formula>AND($O$1="CU",I8&lt;&gt;"Umpire",J8&lt;&gt;"")</formula>
    </cfRule>
    <cfRule type="expression" dxfId="71" priority="4" stopIfTrue="1">
      <formula>AND($O$1="CU",I8&lt;&gt;"Umpire")</formula>
    </cfRule>
  </conditionalFormatting>
  <conditionalFormatting sqref="J8 L10 J12 N14 J16 L18 J20 P22 J24 L26 J28 N30 J32 L34 J36 R57">
    <cfRule type="expression" dxfId="70" priority="12" stopIfTrue="1">
      <formula>$O$1="CU"</formula>
    </cfRule>
  </conditionalFormatting>
  <conditionalFormatting sqref="K8 M10 K12 O14 K16 M18 K20 Q22 K24 M26 K28 O30 K32 M34 K36 O40 K42 M44 K46">
    <cfRule type="expression" dxfId="69" priority="8" stopIfTrue="1">
      <formula>J8="as"</formula>
    </cfRule>
    <cfRule type="expression" dxfId="68" priority="9" stopIfTrue="1">
      <formula>J8="bs"</formula>
    </cfRule>
  </conditionalFormatting>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2]!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9458" r:id="rId5" name="Button 2">
              <controlPr defaultSize="0" print="0" autoFill="0" autoPict="0" macro="[2]!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505D75EE-D0EE-4B96-A632-39372B8B6A9B}">
          <x14:formula1>
            <xm:f>$U$7:$U$16</xm:f>
          </x14:formula1>
          <xm:sqref>I46 JE46 TA46 ACW46 AMS46 AWO46 BGK46 BQG46 CAC46 CJY46 CTU46 DDQ46 DNM46 DXI46 EHE46 ERA46 FAW46 FKS46 FUO46 GEK46 GOG46 GYC46 HHY46 HRU46 IBQ46 ILM46 IVI46 JFE46 JPA46 JYW46 KIS46 KSO46 LCK46 LMG46 LWC46 MFY46 MPU46 MZQ46 NJM46 NTI46 ODE46 ONA46 OWW46 PGS46 PQO46 QAK46 QKG46 QUC46 RDY46 RNU46 RXQ46 SHM46 SRI46 TBE46 TLA46 TUW46 UES46 UOO46 UYK46 VIG46 VSC46 WBY46 WLU46 WVQ46 I65582 JE65582 TA65582 ACW65582 AMS65582 AWO65582 BGK65582 BQG65582 CAC65582 CJY65582 CTU65582 DDQ65582 DNM65582 DXI65582 EHE65582 ERA65582 FAW65582 FKS65582 FUO65582 GEK65582 GOG65582 GYC65582 HHY65582 HRU65582 IBQ65582 ILM65582 IVI65582 JFE65582 JPA65582 JYW65582 KIS65582 KSO65582 LCK65582 LMG65582 LWC65582 MFY65582 MPU65582 MZQ65582 NJM65582 NTI65582 ODE65582 ONA65582 OWW65582 PGS65582 PQO65582 QAK65582 QKG65582 QUC65582 RDY65582 RNU65582 RXQ65582 SHM65582 SRI65582 TBE65582 TLA65582 TUW65582 UES65582 UOO65582 UYK65582 VIG65582 VSC65582 WBY65582 WLU65582 WVQ65582 I131118 JE131118 TA131118 ACW131118 AMS131118 AWO131118 BGK131118 BQG131118 CAC131118 CJY131118 CTU131118 DDQ131118 DNM131118 DXI131118 EHE131118 ERA131118 FAW131118 FKS131118 FUO131118 GEK131118 GOG131118 GYC131118 HHY131118 HRU131118 IBQ131118 ILM131118 IVI131118 JFE131118 JPA131118 JYW131118 KIS131118 KSO131118 LCK131118 LMG131118 LWC131118 MFY131118 MPU131118 MZQ131118 NJM131118 NTI131118 ODE131118 ONA131118 OWW131118 PGS131118 PQO131118 QAK131118 QKG131118 QUC131118 RDY131118 RNU131118 RXQ131118 SHM131118 SRI131118 TBE131118 TLA131118 TUW131118 UES131118 UOO131118 UYK131118 VIG131118 VSC131118 WBY131118 WLU131118 WVQ131118 I196654 JE196654 TA196654 ACW196654 AMS196654 AWO196654 BGK196654 BQG196654 CAC196654 CJY196654 CTU196654 DDQ196654 DNM196654 DXI196654 EHE196654 ERA196654 FAW196654 FKS196654 FUO196654 GEK196654 GOG196654 GYC196654 HHY196654 HRU196654 IBQ196654 ILM196654 IVI196654 JFE196654 JPA196654 JYW196654 KIS196654 KSO196654 LCK196654 LMG196654 LWC196654 MFY196654 MPU196654 MZQ196654 NJM196654 NTI196654 ODE196654 ONA196654 OWW196654 PGS196654 PQO196654 QAK196654 QKG196654 QUC196654 RDY196654 RNU196654 RXQ196654 SHM196654 SRI196654 TBE196654 TLA196654 TUW196654 UES196654 UOO196654 UYK196654 VIG196654 VSC196654 WBY196654 WLU196654 WVQ196654 I262190 JE262190 TA262190 ACW262190 AMS262190 AWO262190 BGK262190 BQG262190 CAC262190 CJY262190 CTU262190 DDQ262190 DNM262190 DXI262190 EHE262190 ERA262190 FAW262190 FKS262190 FUO262190 GEK262190 GOG262190 GYC262190 HHY262190 HRU262190 IBQ262190 ILM262190 IVI262190 JFE262190 JPA262190 JYW262190 KIS262190 KSO262190 LCK262190 LMG262190 LWC262190 MFY262190 MPU262190 MZQ262190 NJM262190 NTI262190 ODE262190 ONA262190 OWW262190 PGS262190 PQO262190 QAK262190 QKG262190 QUC262190 RDY262190 RNU262190 RXQ262190 SHM262190 SRI262190 TBE262190 TLA262190 TUW262190 UES262190 UOO262190 UYK262190 VIG262190 VSC262190 WBY262190 WLU262190 WVQ262190 I327726 JE327726 TA327726 ACW327726 AMS327726 AWO327726 BGK327726 BQG327726 CAC327726 CJY327726 CTU327726 DDQ327726 DNM327726 DXI327726 EHE327726 ERA327726 FAW327726 FKS327726 FUO327726 GEK327726 GOG327726 GYC327726 HHY327726 HRU327726 IBQ327726 ILM327726 IVI327726 JFE327726 JPA327726 JYW327726 KIS327726 KSO327726 LCK327726 LMG327726 LWC327726 MFY327726 MPU327726 MZQ327726 NJM327726 NTI327726 ODE327726 ONA327726 OWW327726 PGS327726 PQO327726 QAK327726 QKG327726 QUC327726 RDY327726 RNU327726 RXQ327726 SHM327726 SRI327726 TBE327726 TLA327726 TUW327726 UES327726 UOO327726 UYK327726 VIG327726 VSC327726 WBY327726 WLU327726 WVQ327726 I393262 JE393262 TA393262 ACW393262 AMS393262 AWO393262 BGK393262 BQG393262 CAC393262 CJY393262 CTU393262 DDQ393262 DNM393262 DXI393262 EHE393262 ERA393262 FAW393262 FKS393262 FUO393262 GEK393262 GOG393262 GYC393262 HHY393262 HRU393262 IBQ393262 ILM393262 IVI393262 JFE393262 JPA393262 JYW393262 KIS393262 KSO393262 LCK393262 LMG393262 LWC393262 MFY393262 MPU393262 MZQ393262 NJM393262 NTI393262 ODE393262 ONA393262 OWW393262 PGS393262 PQO393262 QAK393262 QKG393262 QUC393262 RDY393262 RNU393262 RXQ393262 SHM393262 SRI393262 TBE393262 TLA393262 TUW393262 UES393262 UOO393262 UYK393262 VIG393262 VSC393262 WBY393262 WLU393262 WVQ393262 I458798 JE458798 TA458798 ACW458798 AMS458798 AWO458798 BGK458798 BQG458798 CAC458798 CJY458798 CTU458798 DDQ458798 DNM458798 DXI458798 EHE458798 ERA458798 FAW458798 FKS458798 FUO458798 GEK458798 GOG458798 GYC458798 HHY458798 HRU458798 IBQ458798 ILM458798 IVI458798 JFE458798 JPA458798 JYW458798 KIS458798 KSO458798 LCK458798 LMG458798 LWC458798 MFY458798 MPU458798 MZQ458798 NJM458798 NTI458798 ODE458798 ONA458798 OWW458798 PGS458798 PQO458798 QAK458798 QKG458798 QUC458798 RDY458798 RNU458798 RXQ458798 SHM458798 SRI458798 TBE458798 TLA458798 TUW458798 UES458798 UOO458798 UYK458798 VIG458798 VSC458798 WBY458798 WLU458798 WVQ458798 I524334 JE524334 TA524334 ACW524334 AMS524334 AWO524334 BGK524334 BQG524334 CAC524334 CJY524334 CTU524334 DDQ524334 DNM524334 DXI524334 EHE524334 ERA524334 FAW524334 FKS524334 FUO524334 GEK524334 GOG524334 GYC524334 HHY524334 HRU524334 IBQ524334 ILM524334 IVI524334 JFE524334 JPA524334 JYW524334 KIS524334 KSO524334 LCK524334 LMG524334 LWC524334 MFY524334 MPU524334 MZQ524334 NJM524334 NTI524334 ODE524334 ONA524334 OWW524334 PGS524334 PQO524334 QAK524334 QKG524334 QUC524334 RDY524334 RNU524334 RXQ524334 SHM524334 SRI524334 TBE524334 TLA524334 TUW524334 UES524334 UOO524334 UYK524334 VIG524334 VSC524334 WBY524334 WLU524334 WVQ524334 I589870 JE589870 TA589870 ACW589870 AMS589870 AWO589870 BGK589870 BQG589870 CAC589870 CJY589870 CTU589870 DDQ589870 DNM589870 DXI589870 EHE589870 ERA589870 FAW589870 FKS589870 FUO589870 GEK589870 GOG589870 GYC589870 HHY589870 HRU589870 IBQ589870 ILM589870 IVI589870 JFE589870 JPA589870 JYW589870 KIS589870 KSO589870 LCK589870 LMG589870 LWC589870 MFY589870 MPU589870 MZQ589870 NJM589870 NTI589870 ODE589870 ONA589870 OWW589870 PGS589870 PQO589870 QAK589870 QKG589870 QUC589870 RDY589870 RNU589870 RXQ589870 SHM589870 SRI589870 TBE589870 TLA589870 TUW589870 UES589870 UOO589870 UYK589870 VIG589870 VSC589870 WBY589870 WLU589870 WVQ589870 I655406 JE655406 TA655406 ACW655406 AMS655406 AWO655406 BGK655406 BQG655406 CAC655406 CJY655406 CTU655406 DDQ655406 DNM655406 DXI655406 EHE655406 ERA655406 FAW655406 FKS655406 FUO655406 GEK655406 GOG655406 GYC655406 HHY655406 HRU655406 IBQ655406 ILM655406 IVI655406 JFE655406 JPA655406 JYW655406 KIS655406 KSO655406 LCK655406 LMG655406 LWC655406 MFY655406 MPU655406 MZQ655406 NJM655406 NTI655406 ODE655406 ONA655406 OWW655406 PGS655406 PQO655406 QAK655406 QKG655406 QUC655406 RDY655406 RNU655406 RXQ655406 SHM655406 SRI655406 TBE655406 TLA655406 TUW655406 UES655406 UOO655406 UYK655406 VIG655406 VSC655406 WBY655406 WLU655406 WVQ655406 I720942 JE720942 TA720942 ACW720942 AMS720942 AWO720942 BGK720942 BQG720942 CAC720942 CJY720942 CTU720942 DDQ720942 DNM720942 DXI720942 EHE720942 ERA720942 FAW720942 FKS720942 FUO720942 GEK720942 GOG720942 GYC720942 HHY720942 HRU720942 IBQ720942 ILM720942 IVI720942 JFE720942 JPA720942 JYW720942 KIS720942 KSO720942 LCK720942 LMG720942 LWC720942 MFY720942 MPU720942 MZQ720942 NJM720942 NTI720942 ODE720942 ONA720942 OWW720942 PGS720942 PQO720942 QAK720942 QKG720942 QUC720942 RDY720942 RNU720942 RXQ720942 SHM720942 SRI720942 TBE720942 TLA720942 TUW720942 UES720942 UOO720942 UYK720942 VIG720942 VSC720942 WBY720942 WLU720942 WVQ720942 I786478 JE786478 TA786478 ACW786478 AMS786478 AWO786478 BGK786478 BQG786478 CAC786478 CJY786478 CTU786478 DDQ786478 DNM786478 DXI786478 EHE786478 ERA786478 FAW786478 FKS786478 FUO786478 GEK786478 GOG786478 GYC786478 HHY786478 HRU786478 IBQ786478 ILM786478 IVI786478 JFE786478 JPA786478 JYW786478 KIS786478 KSO786478 LCK786478 LMG786478 LWC786478 MFY786478 MPU786478 MZQ786478 NJM786478 NTI786478 ODE786478 ONA786478 OWW786478 PGS786478 PQO786478 QAK786478 QKG786478 QUC786478 RDY786478 RNU786478 RXQ786478 SHM786478 SRI786478 TBE786478 TLA786478 TUW786478 UES786478 UOO786478 UYK786478 VIG786478 VSC786478 WBY786478 WLU786478 WVQ786478 I852014 JE852014 TA852014 ACW852014 AMS852014 AWO852014 BGK852014 BQG852014 CAC852014 CJY852014 CTU852014 DDQ852014 DNM852014 DXI852014 EHE852014 ERA852014 FAW852014 FKS852014 FUO852014 GEK852014 GOG852014 GYC852014 HHY852014 HRU852014 IBQ852014 ILM852014 IVI852014 JFE852014 JPA852014 JYW852014 KIS852014 KSO852014 LCK852014 LMG852014 LWC852014 MFY852014 MPU852014 MZQ852014 NJM852014 NTI852014 ODE852014 ONA852014 OWW852014 PGS852014 PQO852014 QAK852014 QKG852014 QUC852014 RDY852014 RNU852014 RXQ852014 SHM852014 SRI852014 TBE852014 TLA852014 TUW852014 UES852014 UOO852014 UYK852014 VIG852014 VSC852014 WBY852014 WLU852014 WVQ852014 I917550 JE917550 TA917550 ACW917550 AMS917550 AWO917550 BGK917550 BQG917550 CAC917550 CJY917550 CTU917550 DDQ917550 DNM917550 DXI917550 EHE917550 ERA917550 FAW917550 FKS917550 FUO917550 GEK917550 GOG917550 GYC917550 HHY917550 HRU917550 IBQ917550 ILM917550 IVI917550 JFE917550 JPA917550 JYW917550 KIS917550 KSO917550 LCK917550 LMG917550 LWC917550 MFY917550 MPU917550 MZQ917550 NJM917550 NTI917550 ODE917550 ONA917550 OWW917550 PGS917550 PQO917550 QAK917550 QKG917550 QUC917550 RDY917550 RNU917550 RXQ917550 SHM917550 SRI917550 TBE917550 TLA917550 TUW917550 UES917550 UOO917550 UYK917550 VIG917550 VSC917550 WBY917550 WLU917550 WVQ917550 I983086 JE983086 TA983086 ACW983086 AMS983086 AWO983086 BGK983086 BQG983086 CAC983086 CJY983086 CTU983086 DDQ983086 DNM983086 DXI983086 EHE983086 ERA983086 FAW983086 FKS983086 FUO983086 GEK983086 GOG983086 GYC983086 HHY983086 HRU983086 IBQ983086 ILM983086 IVI983086 JFE983086 JPA983086 JYW983086 KIS983086 KSO983086 LCK983086 LMG983086 LWC983086 MFY983086 MPU983086 MZQ983086 NJM983086 NTI983086 ODE983086 ONA983086 OWW983086 PGS983086 PQO983086 QAK983086 QKG983086 QUC983086 RDY983086 RNU983086 RXQ983086 SHM983086 SRI983086 TBE983086 TLA983086 TUW983086 UES983086 UOO983086 UYK983086 VIG983086 VSC983086 WBY983086 WLU983086 WVQ983086 I42 JE42 TA42 ACW42 AMS42 AWO42 BGK42 BQG42 CAC42 CJY42 CTU42 DDQ42 DNM42 DXI42 EHE42 ERA42 FAW42 FKS42 FUO42 GEK42 GOG42 GYC42 HHY42 HRU42 IBQ42 ILM42 IVI42 JFE42 JPA42 JYW42 KIS42 KSO42 LCK42 LMG42 LWC42 MFY42 MPU42 MZQ42 NJM42 NTI42 ODE42 ONA42 OWW42 PGS42 PQO42 QAK42 QKG42 QUC42 RDY42 RNU42 RXQ42 SHM42 SRI42 TBE42 TLA42 TUW42 UES42 UOO42 UYK42 VIG42 VSC42 WBY42 WLU42 WVQ42 I65578 JE65578 TA65578 ACW65578 AMS65578 AWO65578 BGK65578 BQG65578 CAC65578 CJY65578 CTU65578 DDQ65578 DNM65578 DXI65578 EHE65578 ERA65578 FAW65578 FKS65578 FUO65578 GEK65578 GOG65578 GYC65578 HHY65578 HRU65578 IBQ65578 ILM65578 IVI65578 JFE65578 JPA65578 JYW65578 KIS65578 KSO65578 LCK65578 LMG65578 LWC65578 MFY65578 MPU65578 MZQ65578 NJM65578 NTI65578 ODE65578 ONA65578 OWW65578 PGS65578 PQO65578 QAK65578 QKG65578 QUC65578 RDY65578 RNU65578 RXQ65578 SHM65578 SRI65578 TBE65578 TLA65578 TUW65578 UES65578 UOO65578 UYK65578 VIG65578 VSC65578 WBY65578 WLU65578 WVQ65578 I131114 JE131114 TA131114 ACW131114 AMS131114 AWO131114 BGK131114 BQG131114 CAC131114 CJY131114 CTU131114 DDQ131114 DNM131114 DXI131114 EHE131114 ERA131114 FAW131114 FKS131114 FUO131114 GEK131114 GOG131114 GYC131114 HHY131114 HRU131114 IBQ131114 ILM131114 IVI131114 JFE131114 JPA131114 JYW131114 KIS131114 KSO131114 LCK131114 LMG131114 LWC131114 MFY131114 MPU131114 MZQ131114 NJM131114 NTI131114 ODE131114 ONA131114 OWW131114 PGS131114 PQO131114 QAK131114 QKG131114 QUC131114 RDY131114 RNU131114 RXQ131114 SHM131114 SRI131114 TBE131114 TLA131114 TUW131114 UES131114 UOO131114 UYK131114 VIG131114 VSC131114 WBY131114 WLU131114 WVQ131114 I196650 JE196650 TA196650 ACW196650 AMS196650 AWO196650 BGK196650 BQG196650 CAC196650 CJY196650 CTU196650 DDQ196650 DNM196650 DXI196650 EHE196650 ERA196650 FAW196650 FKS196650 FUO196650 GEK196650 GOG196650 GYC196650 HHY196650 HRU196650 IBQ196650 ILM196650 IVI196650 JFE196650 JPA196650 JYW196650 KIS196650 KSO196650 LCK196650 LMG196650 LWC196650 MFY196650 MPU196650 MZQ196650 NJM196650 NTI196650 ODE196650 ONA196650 OWW196650 PGS196650 PQO196650 QAK196650 QKG196650 QUC196650 RDY196650 RNU196650 RXQ196650 SHM196650 SRI196650 TBE196650 TLA196650 TUW196650 UES196650 UOO196650 UYK196650 VIG196650 VSC196650 WBY196650 WLU196650 WVQ196650 I262186 JE262186 TA262186 ACW262186 AMS262186 AWO262186 BGK262186 BQG262186 CAC262186 CJY262186 CTU262186 DDQ262186 DNM262186 DXI262186 EHE262186 ERA262186 FAW262186 FKS262186 FUO262186 GEK262186 GOG262186 GYC262186 HHY262186 HRU262186 IBQ262186 ILM262186 IVI262186 JFE262186 JPA262186 JYW262186 KIS262186 KSO262186 LCK262186 LMG262186 LWC262186 MFY262186 MPU262186 MZQ262186 NJM262186 NTI262186 ODE262186 ONA262186 OWW262186 PGS262186 PQO262186 QAK262186 QKG262186 QUC262186 RDY262186 RNU262186 RXQ262186 SHM262186 SRI262186 TBE262186 TLA262186 TUW262186 UES262186 UOO262186 UYK262186 VIG262186 VSC262186 WBY262186 WLU262186 WVQ262186 I327722 JE327722 TA327722 ACW327722 AMS327722 AWO327722 BGK327722 BQG327722 CAC327722 CJY327722 CTU327722 DDQ327722 DNM327722 DXI327722 EHE327722 ERA327722 FAW327722 FKS327722 FUO327722 GEK327722 GOG327722 GYC327722 HHY327722 HRU327722 IBQ327722 ILM327722 IVI327722 JFE327722 JPA327722 JYW327722 KIS327722 KSO327722 LCK327722 LMG327722 LWC327722 MFY327722 MPU327722 MZQ327722 NJM327722 NTI327722 ODE327722 ONA327722 OWW327722 PGS327722 PQO327722 QAK327722 QKG327722 QUC327722 RDY327722 RNU327722 RXQ327722 SHM327722 SRI327722 TBE327722 TLA327722 TUW327722 UES327722 UOO327722 UYK327722 VIG327722 VSC327722 WBY327722 WLU327722 WVQ327722 I393258 JE393258 TA393258 ACW393258 AMS393258 AWO393258 BGK393258 BQG393258 CAC393258 CJY393258 CTU393258 DDQ393258 DNM393258 DXI393258 EHE393258 ERA393258 FAW393258 FKS393258 FUO393258 GEK393258 GOG393258 GYC393258 HHY393258 HRU393258 IBQ393258 ILM393258 IVI393258 JFE393258 JPA393258 JYW393258 KIS393258 KSO393258 LCK393258 LMG393258 LWC393258 MFY393258 MPU393258 MZQ393258 NJM393258 NTI393258 ODE393258 ONA393258 OWW393258 PGS393258 PQO393258 QAK393258 QKG393258 QUC393258 RDY393258 RNU393258 RXQ393258 SHM393258 SRI393258 TBE393258 TLA393258 TUW393258 UES393258 UOO393258 UYK393258 VIG393258 VSC393258 WBY393258 WLU393258 WVQ393258 I458794 JE458794 TA458794 ACW458794 AMS458794 AWO458794 BGK458794 BQG458794 CAC458794 CJY458794 CTU458794 DDQ458794 DNM458794 DXI458794 EHE458794 ERA458794 FAW458794 FKS458794 FUO458794 GEK458794 GOG458794 GYC458794 HHY458794 HRU458794 IBQ458794 ILM458794 IVI458794 JFE458794 JPA458794 JYW458794 KIS458794 KSO458794 LCK458794 LMG458794 LWC458794 MFY458794 MPU458794 MZQ458794 NJM458794 NTI458794 ODE458794 ONA458794 OWW458794 PGS458794 PQO458794 QAK458794 QKG458794 QUC458794 RDY458794 RNU458794 RXQ458794 SHM458794 SRI458794 TBE458794 TLA458794 TUW458794 UES458794 UOO458794 UYK458794 VIG458794 VSC458794 WBY458794 WLU458794 WVQ458794 I524330 JE524330 TA524330 ACW524330 AMS524330 AWO524330 BGK524330 BQG524330 CAC524330 CJY524330 CTU524330 DDQ524330 DNM524330 DXI524330 EHE524330 ERA524330 FAW524330 FKS524330 FUO524330 GEK524330 GOG524330 GYC524330 HHY524330 HRU524330 IBQ524330 ILM524330 IVI524330 JFE524330 JPA524330 JYW524330 KIS524330 KSO524330 LCK524330 LMG524330 LWC524330 MFY524330 MPU524330 MZQ524330 NJM524330 NTI524330 ODE524330 ONA524330 OWW524330 PGS524330 PQO524330 QAK524330 QKG524330 QUC524330 RDY524330 RNU524330 RXQ524330 SHM524330 SRI524330 TBE524330 TLA524330 TUW524330 UES524330 UOO524330 UYK524330 VIG524330 VSC524330 WBY524330 WLU524330 WVQ524330 I589866 JE589866 TA589866 ACW589866 AMS589866 AWO589866 BGK589866 BQG589866 CAC589866 CJY589866 CTU589866 DDQ589866 DNM589866 DXI589866 EHE589866 ERA589866 FAW589866 FKS589866 FUO589866 GEK589866 GOG589866 GYC589866 HHY589866 HRU589866 IBQ589866 ILM589866 IVI589866 JFE589866 JPA589866 JYW589866 KIS589866 KSO589866 LCK589866 LMG589866 LWC589866 MFY589866 MPU589866 MZQ589866 NJM589866 NTI589866 ODE589866 ONA589866 OWW589866 PGS589866 PQO589866 QAK589866 QKG589866 QUC589866 RDY589866 RNU589866 RXQ589866 SHM589866 SRI589866 TBE589866 TLA589866 TUW589866 UES589866 UOO589866 UYK589866 VIG589866 VSC589866 WBY589866 WLU589866 WVQ589866 I655402 JE655402 TA655402 ACW655402 AMS655402 AWO655402 BGK655402 BQG655402 CAC655402 CJY655402 CTU655402 DDQ655402 DNM655402 DXI655402 EHE655402 ERA655402 FAW655402 FKS655402 FUO655402 GEK655402 GOG655402 GYC655402 HHY655402 HRU655402 IBQ655402 ILM655402 IVI655402 JFE655402 JPA655402 JYW655402 KIS655402 KSO655402 LCK655402 LMG655402 LWC655402 MFY655402 MPU655402 MZQ655402 NJM655402 NTI655402 ODE655402 ONA655402 OWW655402 PGS655402 PQO655402 QAK655402 QKG655402 QUC655402 RDY655402 RNU655402 RXQ655402 SHM655402 SRI655402 TBE655402 TLA655402 TUW655402 UES655402 UOO655402 UYK655402 VIG655402 VSC655402 WBY655402 WLU655402 WVQ655402 I720938 JE720938 TA720938 ACW720938 AMS720938 AWO720938 BGK720938 BQG720938 CAC720938 CJY720938 CTU720938 DDQ720938 DNM720938 DXI720938 EHE720938 ERA720938 FAW720938 FKS720938 FUO720938 GEK720938 GOG720938 GYC720938 HHY720938 HRU720938 IBQ720938 ILM720938 IVI720938 JFE720938 JPA720938 JYW720938 KIS720938 KSO720938 LCK720938 LMG720938 LWC720938 MFY720938 MPU720938 MZQ720938 NJM720938 NTI720938 ODE720938 ONA720938 OWW720938 PGS720938 PQO720938 QAK720938 QKG720938 QUC720938 RDY720938 RNU720938 RXQ720938 SHM720938 SRI720938 TBE720938 TLA720938 TUW720938 UES720938 UOO720938 UYK720938 VIG720938 VSC720938 WBY720938 WLU720938 WVQ720938 I786474 JE786474 TA786474 ACW786474 AMS786474 AWO786474 BGK786474 BQG786474 CAC786474 CJY786474 CTU786474 DDQ786474 DNM786474 DXI786474 EHE786474 ERA786474 FAW786474 FKS786474 FUO786474 GEK786474 GOG786474 GYC786474 HHY786474 HRU786474 IBQ786474 ILM786474 IVI786474 JFE786474 JPA786474 JYW786474 KIS786474 KSO786474 LCK786474 LMG786474 LWC786474 MFY786474 MPU786474 MZQ786474 NJM786474 NTI786474 ODE786474 ONA786474 OWW786474 PGS786474 PQO786474 QAK786474 QKG786474 QUC786474 RDY786474 RNU786474 RXQ786474 SHM786474 SRI786474 TBE786474 TLA786474 TUW786474 UES786474 UOO786474 UYK786474 VIG786474 VSC786474 WBY786474 WLU786474 WVQ786474 I852010 JE852010 TA852010 ACW852010 AMS852010 AWO852010 BGK852010 BQG852010 CAC852010 CJY852010 CTU852010 DDQ852010 DNM852010 DXI852010 EHE852010 ERA852010 FAW852010 FKS852010 FUO852010 GEK852010 GOG852010 GYC852010 HHY852010 HRU852010 IBQ852010 ILM852010 IVI852010 JFE852010 JPA852010 JYW852010 KIS852010 KSO852010 LCK852010 LMG852010 LWC852010 MFY852010 MPU852010 MZQ852010 NJM852010 NTI852010 ODE852010 ONA852010 OWW852010 PGS852010 PQO852010 QAK852010 QKG852010 QUC852010 RDY852010 RNU852010 RXQ852010 SHM852010 SRI852010 TBE852010 TLA852010 TUW852010 UES852010 UOO852010 UYK852010 VIG852010 VSC852010 WBY852010 WLU852010 WVQ852010 I917546 JE917546 TA917546 ACW917546 AMS917546 AWO917546 BGK917546 BQG917546 CAC917546 CJY917546 CTU917546 DDQ917546 DNM917546 DXI917546 EHE917546 ERA917546 FAW917546 FKS917546 FUO917546 GEK917546 GOG917546 GYC917546 HHY917546 HRU917546 IBQ917546 ILM917546 IVI917546 JFE917546 JPA917546 JYW917546 KIS917546 KSO917546 LCK917546 LMG917546 LWC917546 MFY917546 MPU917546 MZQ917546 NJM917546 NTI917546 ODE917546 ONA917546 OWW917546 PGS917546 PQO917546 QAK917546 QKG917546 QUC917546 RDY917546 RNU917546 RXQ917546 SHM917546 SRI917546 TBE917546 TLA917546 TUW917546 UES917546 UOO917546 UYK917546 VIG917546 VSC917546 WBY917546 WLU917546 WVQ917546 I983082 JE983082 TA983082 ACW983082 AMS983082 AWO983082 BGK983082 BQG983082 CAC983082 CJY983082 CTU983082 DDQ983082 DNM983082 DXI983082 EHE983082 ERA983082 FAW983082 FKS983082 FUO983082 GEK983082 GOG983082 GYC983082 HHY983082 HRU983082 IBQ983082 ILM983082 IVI983082 JFE983082 JPA983082 JYW983082 KIS983082 KSO983082 LCK983082 LMG983082 LWC983082 MFY983082 MPU983082 MZQ983082 NJM983082 NTI983082 ODE983082 ONA983082 OWW983082 PGS983082 PQO983082 QAK983082 QKG983082 QUC983082 RDY983082 RNU983082 RXQ983082 SHM983082 SRI983082 TBE983082 TLA983082 TUW983082 UES983082 UOO983082 UYK983082 VIG983082 VSC983082 WBY983082 WLU983082 WVQ983082 K44 JG44 TC44 ACY44 AMU44 AWQ44 BGM44 BQI44 CAE44 CKA44 CTW44 DDS44 DNO44 DXK44 EHG44 ERC44 FAY44 FKU44 FUQ44 GEM44 GOI44 GYE44 HIA44 HRW44 IBS44 ILO44 IVK44 JFG44 JPC44 JYY44 KIU44 KSQ44 LCM44 LMI44 LWE44 MGA44 MPW44 MZS44 NJO44 NTK44 ODG44 ONC44 OWY44 PGU44 PQQ44 QAM44 QKI44 QUE44 REA44 RNW44 RXS44 SHO44 SRK44 TBG44 TLC44 TUY44 UEU44 UOQ44 UYM44 VII44 VSE44 WCA44 WLW44 WVS44 K65580 JG65580 TC65580 ACY65580 AMU65580 AWQ65580 BGM65580 BQI65580 CAE65580 CKA65580 CTW65580 DDS65580 DNO65580 DXK65580 EHG65580 ERC65580 FAY65580 FKU65580 FUQ65580 GEM65580 GOI65580 GYE65580 HIA65580 HRW65580 IBS65580 ILO65580 IVK65580 JFG65580 JPC65580 JYY65580 KIU65580 KSQ65580 LCM65580 LMI65580 LWE65580 MGA65580 MPW65580 MZS65580 NJO65580 NTK65580 ODG65580 ONC65580 OWY65580 PGU65580 PQQ65580 QAM65580 QKI65580 QUE65580 REA65580 RNW65580 RXS65580 SHO65580 SRK65580 TBG65580 TLC65580 TUY65580 UEU65580 UOQ65580 UYM65580 VII65580 VSE65580 WCA65580 WLW65580 WVS65580 K131116 JG131116 TC131116 ACY131116 AMU131116 AWQ131116 BGM131116 BQI131116 CAE131116 CKA131116 CTW131116 DDS131116 DNO131116 DXK131116 EHG131116 ERC131116 FAY131116 FKU131116 FUQ131116 GEM131116 GOI131116 GYE131116 HIA131116 HRW131116 IBS131116 ILO131116 IVK131116 JFG131116 JPC131116 JYY131116 KIU131116 KSQ131116 LCM131116 LMI131116 LWE131116 MGA131116 MPW131116 MZS131116 NJO131116 NTK131116 ODG131116 ONC131116 OWY131116 PGU131116 PQQ131116 QAM131116 QKI131116 QUE131116 REA131116 RNW131116 RXS131116 SHO131116 SRK131116 TBG131116 TLC131116 TUY131116 UEU131116 UOQ131116 UYM131116 VII131116 VSE131116 WCA131116 WLW131116 WVS131116 K196652 JG196652 TC196652 ACY196652 AMU196652 AWQ196652 BGM196652 BQI196652 CAE196652 CKA196652 CTW196652 DDS196652 DNO196652 DXK196652 EHG196652 ERC196652 FAY196652 FKU196652 FUQ196652 GEM196652 GOI196652 GYE196652 HIA196652 HRW196652 IBS196652 ILO196652 IVK196652 JFG196652 JPC196652 JYY196652 KIU196652 KSQ196652 LCM196652 LMI196652 LWE196652 MGA196652 MPW196652 MZS196652 NJO196652 NTK196652 ODG196652 ONC196652 OWY196652 PGU196652 PQQ196652 QAM196652 QKI196652 QUE196652 REA196652 RNW196652 RXS196652 SHO196652 SRK196652 TBG196652 TLC196652 TUY196652 UEU196652 UOQ196652 UYM196652 VII196652 VSE196652 WCA196652 WLW196652 WVS196652 K262188 JG262188 TC262188 ACY262188 AMU262188 AWQ262188 BGM262188 BQI262188 CAE262188 CKA262188 CTW262188 DDS262188 DNO262188 DXK262188 EHG262188 ERC262188 FAY262188 FKU262188 FUQ262188 GEM262188 GOI262188 GYE262188 HIA262188 HRW262188 IBS262188 ILO262188 IVK262188 JFG262188 JPC262188 JYY262188 KIU262188 KSQ262188 LCM262188 LMI262188 LWE262188 MGA262188 MPW262188 MZS262188 NJO262188 NTK262188 ODG262188 ONC262188 OWY262188 PGU262188 PQQ262188 QAM262188 QKI262188 QUE262188 REA262188 RNW262188 RXS262188 SHO262188 SRK262188 TBG262188 TLC262188 TUY262188 UEU262188 UOQ262188 UYM262188 VII262188 VSE262188 WCA262188 WLW262188 WVS262188 K327724 JG327724 TC327724 ACY327724 AMU327724 AWQ327724 BGM327724 BQI327724 CAE327724 CKA327724 CTW327724 DDS327724 DNO327724 DXK327724 EHG327724 ERC327724 FAY327724 FKU327724 FUQ327724 GEM327724 GOI327724 GYE327724 HIA327724 HRW327724 IBS327724 ILO327724 IVK327724 JFG327724 JPC327724 JYY327724 KIU327724 KSQ327724 LCM327724 LMI327724 LWE327724 MGA327724 MPW327724 MZS327724 NJO327724 NTK327724 ODG327724 ONC327724 OWY327724 PGU327724 PQQ327724 QAM327724 QKI327724 QUE327724 REA327724 RNW327724 RXS327724 SHO327724 SRK327724 TBG327724 TLC327724 TUY327724 UEU327724 UOQ327724 UYM327724 VII327724 VSE327724 WCA327724 WLW327724 WVS327724 K393260 JG393260 TC393260 ACY393260 AMU393260 AWQ393260 BGM393260 BQI393260 CAE393260 CKA393260 CTW393260 DDS393260 DNO393260 DXK393260 EHG393260 ERC393260 FAY393260 FKU393260 FUQ393260 GEM393260 GOI393260 GYE393260 HIA393260 HRW393260 IBS393260 ILO393260 IVK393260 JFG393260 JPC393260 JYY393260 KIU393260 KSQ393260 LCM393260 LMI393260 LWE393260 MGA393260 MPW393260 MZS393260 NJO393260 NTK393260 ODG393260 ONC393260 OWY393260 PGU393260 PQQ393260 QAM393260 QKI393260 QUE393260 REA393260 RNW393260 RXS393260 SHO393260 SRK393260 TBG393260 TLC393260 TUY393260 UEU393260 UOQ393260 UYM393260 VII393260 VSE393260 WCA393260 WLW393260 WVS393260 K458796 JG458796 TC458796 ACY458796 AMU458796 AWQ458796 BGM458796 BQI458796 CAE458796 CKA458796 CTW458796 DDS458796 DNO458796 DXK458796 EHG458796 ERC458796 FAY458796 FKU458796 FUQ458796 GEM458796 GOI458796 GYE458796 HIA458796 HRW458796 IBS458796 ILO458796 IVK458796 JFG458796 JPC458796 JYY458796 KIU458796 KSQ458796 LCM458796 LMI458796 LWE458796 MGA458796 MPW458796 MZS458796 NJO458796 NTK458796 ODG458796 ONC458796 OWY458796 PGU458796 PQQ458796 QAM458796 QKI458796 QUE458796 REA458796 RNW458796 RXS458796 SHO458796 SRK458796 TBG458796 TLC458796 TUY458796 UEU458796 UOQ458796 UYM458796 VII458796 VSE458796 WCA458796 WLW458796 WVS458796 K524332 JG524332 TC524332 ACY524332 AMU524332 AWQ524332 BGM524332 BQI524332 CAE524332 CKA524332 CTW524332 DDS524332 DNO524332 DXK524332 EHG524332 ERC524332 FAY524332 FKU524332 FUQ524332 GEM524332 GOI524332 GYE524332 HIA524332 HRW524332 IBS524332 ILO524332 IVK524332 JFG524332 JPC524332 JYY524332 KIU524332 KSQ524332 LCM524332 LMI524332 LWE524332 MGA524332 MPW524332 MZS524332 NJO524332 NTK524332 ODG524332 ONC524332 OWY524332 PGU524332 PQQ524332 QAM524332 QKI524332 QUE524332 REA524332 RNW524332 RXS524332 SHO524332 SRK524332 TBG524332 TLC524332 TUY524332 UEU524332 UOQ524332 UYM524332 VII524332 VSE524332 WCA524332 WLW524332 WVS524332 K589868 JG589868 TC589868 ACY589868 AMU589868 AWQ589868 BGM589868 BQI589868 CAE589868 CKA589868 CTW589868 DDS589868 DNO589868 DXK589868 EHG589868 ERC589868 FAY589868 FKU589868 FUQ589868 GEM589868 GOI589868 GYE589868 HIA589868 HRW589868 IBS589868 ILO589868 IVK589868 JFG589868 JPC589868 JYY589868 KIU589868 KSQ589868 LCM589868 LMI589868 LWE589868 MGA589868 MPW589868 MZS589868 NJO589868 NTK589868 ODG589868 ONC589868 OWY589868 PGU589868 PQQ589868 QAM589868 QKI589868 QUE589868 REA589868 RNW589868 RXS589868 SHO589868 SRK589868 TBG589868 TLC589868 TUY589868 UEU589868 UOQ589868 UYM589868 VII589868 VSE589868 WCA589868 WLW589868 WVS589868 K655404 JG655404 TC655404 ACY655404 AMU655404 AWQ655404 BGM655404 BQI655404 CAE655404 CKA655404 CTW655404 DDS655404 DNO655404 DXK655404 EHG655404 ERC655404 FAY655404 FKU655404 FUQ655404 GEM655404 GOI655404 GYE655404 HIA655404 HRW655404 IBS655404 ILO655404 IVK655404 JFG655404 JPC655404 JYY655404 KIU655404 KSQ655404 LCM655404 LMI655404 LWE655404 MGA655404 MPW655404 MZS655404 NJO655404 NTK655404 ODG655404 ONC655404 OWY655404 PGU655404 PQQ655404 QAM655404 QKI655404 QUE655404 REA655404 RNW655404 RXS655404 SHO655404 SRK655404 TBG655404 TLC655404 TUY655404 UEU655404 UOQ655404 UYM655404 VII655404 VSE655404 WCA655404 WLW655404 WVS655404 K720940 JG720940 TC720940 ACY720940 AMU720940 AWQ720940 BGM720940 BQI720940 CAE720940 CKA720940 CTW720940 DDS720940 DNO720940 DXK720940 EHG720940 ERC720940 FAY720940 FKU720940 FUQ720940 GEM720940 GOI720940 GYE720940 HIA720940 HRW720940 IBS720940 ILO720940 IVK720940 JFG720940 JPC720940 JYY720940 KIU720940 KSQ720940 LCM720940 LMI720940 LWE720940 MGA720940 MPW720940 MZS720940 NJO720940 NTK720940 ODG720940 ONC720940 OWY720940 PGU720940 PQQ720940 QAM720940 QKI720940 QUE720940 REA720940 RNW720940 RXS720940 SHO720940 SRK720940 TBG720940 TLC720940 TUY720940 UEU720940 UOQ720940 UYM720940 VII720940 VSE720940 WCA720940 WLW720940 WVS720940 K786476 JG786476 TC786476 ACY786476 AMU786476 AWQ786476 BGM786476 BQI786476 CAE786476 CKA786476 CTW786476 DDS786476 DNO786476 DXK786476 EHG786476 ERC786476 FAY786476 FKU786476 FUQ786476 GEM786476 GOI786476 GYE786476 HIA786476 HRW786476 IBS786476 ILO786476 IVK786476 JFG786476 JPC786476 JYY786476 KIU786476 KSQ786476 LCM786476 LMI786476 LWE786476 MGA786476 MPW786476 MZS786476 NJO786476 NTK786476 ODG786476 ONC786476 OWY786476 PGU786476 PQQ786476 QAM786476 QKI786476 QUE786476 REA786476 RNW786476 RXS786476 SHO786476 SRK786476 TBG786476 TLC786476 TUY786476 UEU786476 UOQ786476 UYM786476 VII786476 VSE786476 WCA786476 WLW786476 WVS786476 K852012 JG852012 TC852012 ACY852012 AMU852012 AWQ852012 BGM852012 BQI852012 CAE852012 CKA852012 CTW852012 DDS852012 DNO852012 DXK852012 EHG852012 ERC852012 FAY852012 FKU852012 FUQ852012 GEM852012 GOI852012 GYE852012 HIA852012 HRW852012 IBS852012 ILO852012 IVK852012 JFG852012 JPC852012 JYY852012 KIU852012 KSQ852012 LCM852012 LMI852012 LWE852012 MGA852012 MPW852012 MZS852012 NJO852012 NTK852012 ODG852012 ONC852012 OWY852012 PGU852012 PQQ852012 QAM852012 QKI852012 QUE852012 REA852012 RNW852012 RXS852012 SHO852012 SRK852012 TBG852012 TLC852012 TUY852012 UEU852012 UOQ852012 UYM852012 VII852012 VSE852012 WCA852012 WLW852012 WVS852012 K917548 JG917548 TC917548 ACY917548 AMU917548 AWQ917548 BGM917548 BQI917548 CAE917548 CKA917548 CTW917548 DDS917548 DNO917548 DXK917548 EHG917548 ERC917548 FAY917548 FKU917548 FUQ917548 GEM917548 GOI917548 GYE917548 HIA917548 HRW917548 IBS917548 ILO917548 IVK917548 JFG917548 JPC917548 JYY917548 KIU917548 KSQ917548 LCM917548 LMI917548 LWE917548 MGA917548 MPW917548 MZS917548 NJO917548 NTK917548 ODG917548 ONC917548 OWY917548 PGU917548 PQQ917548 QAM917548 QKI917548 QUE917548 REA917548 RNW917548 RXS917548 SHO917548 SRK917548 TBG917548 TLC917548 TUY917548 UEU917548 UOQ917548 UYM917548 VII917548 VSE917548 WCA917548 WLW917548 WVS917548 K983084 JG983084 TC983084 ACY983084 AMU983084 AWQ983084 BGM983084 BQI983084 CAE983084 CKA983084 CTW983084 DDS983084 DNO983084 DXK983084 EHG983084 ERC983084 FAY983084 FKU983084 FUQ983084 GEM983084 GOI983084 GYE983084 HIA983084 HRW983084 IBS983084 ILO983084 IVK983084 JFG983084 JPC983084 JYY983084 KIU983084 KSQ983084 LCM983084 LMI983084 LWE983084 MGA983084 MPW983084 MZS983084 NJO983084 NTK983084 ODG983084 ONC983084 OWY983084 PGU983084 PQQ983084 QAM983084 QKI983084 QUE983084 REA983084 RNW983084 RXS983084 SHO983084 SRK983084 TBG983084 TLC983084 TUY983084 UEU983084 UOQ983084 UYM983084 VII983084 VSE983084 WCA983084 WLW983084 WVS983084 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M65576 JI65576 TE65576 ADA65576 AMW65576 AWS65576 BGO65576 BQK65576 CAG65576 CKC65576 CTY65576 DDU65576 DNQ65576 DXM65576 EHI65576 ERE65576 FBA65576 FKW65576 FUS65576 GEO65576 GOK65576 GYG65576 HIC65576 HRY65576 IBU65576 ILQ65576 IVM65576 JFI65576 JPE65576 JZA65576 KIW65576 KSS65576 LCO65576 LMK65576 LWG65576 MGC65576 MPY65576 MZU65576 NJQ65576 NTM65576 ODI65576 ONE65576 OXA65576 PGW65576 PQS65576 QAO65576 QKK65576 QUG65576 REC65576 RNY65576 RXU65576 SHQ65576 SRM65576 TBI65576 TLE65576 TVA65576 UEW65576 UOS65576 UYO65576 VIK65576 VSG65576 WCC65576 WLY65576 WVU65576 M131112 JI131112 TE131112 ADA131112 AMW131112 AWS131112 BGO131112 BQK131112 CAG131112 CKC131112 CTY131112 DDU131112 DNQ131112 DXM131112 EHI131112 ERE131112 FBA131112 FKW131112 FUS131112 GEO131112 GOK131112 GYG131112 HIC131112 HRY131112 IBU131112 ILQ131112 IVM131112 JFI131112 JPE131112 JZA131112 KIW131112 KSS131112 LCO131112 LMK131112 LWG131112 MGC131112 MPY131112 MZU131112 NJQ131112 NTM131112 ODI131112 ONE131112 OXA131112 PGW131112 PQS131112 QAO131112 QKK131112 QUG131112 REC131112 RNY131112 RXU131112 SHQ131112 SRM131112 TBI131112 TLE131112 TVA131112 UEW131112 UOS131112 UYO131112 VIK131112 VSG131112 WCC131112 WLY131112 WVU131112 M196648 JI196648 TE196648 ADA196648 AMW196648 AWS196648 BGO196648 BQK196648 CAG196648 CKC196648 CTY196648 DDU196648 DNQ196648 DXM196648 EHI196648 ERE196648 FBA196648 FKW196648 FUS196648 GEO196648 GOK196648 GYG196648 HIC196648 HRY196648 IBU196648 ILQ196648 IVM196648 JFI196648 JPE196648 JZA196648 KIW196648 KSS196648 LCO196648 LMK196648 LWG196648 MGC196648 MPY196648 MZU196648 NJQ196648 NTM196648 ODI196648 ONE196648 OXA196648 PGW196648 PQS196648 QAO196648 QKK196648 QUG196648 REC196648 RNY196648 RXU196648 SHQ196648 SRM196648 TBI196648 TLE196648 TVA196648 UEW196648 UOS196648 UYO196648 VIK196648 VSG196648 WCC196648 WLY196648 WVU196648 M262184 JI262184 TE262184 ADA262184 AMW262184 AWS262184 BGO262184 BQK262184 CAG262184 CKC262184 CTY262184 DDU262184 DNQ262184 DXM262184 EHI262184 ERE262184 FBA262184 FKW262184 FUS262184 GEO262184 GOK262184 GYG262184 HIC262184 HRY262184 IBU262184 ILQ262184 IVM262184 JFI262184 JPE262184 JZA262184 KIW262184 KSS262184 LCO262184 LMK262184 LWG262184 MGC262184 MPY262184 MZU262184 NJQ262184 NTM262184 ODI262184 ONE262184 OXA262184 PGW262184 PQS262184 QAO262184 QKK262184 QUG262184 REC262184 RNY262184 RXU262184 SHQ262184 SRM262184 TBI262184 TLE262184 TVA262184 UEW262184 UOS262184 UYO262184 VIK262184 VSG262184 WCC262184 WLY262184 WVU262184 M327720 JI327720 TE327720 ADA327720 AMW327720 AWS327720 BGO327720 BQK327720 CAG327720 CKC327720 CTY327720 DDU327720 DNQ327720 DXM327720 EHI327720 ERE327720 FBA327720 FKW327720 FUS327720 GEO327720 GOK327720 GYG327720 HIC327720 HRY327720 IBU327720 ILQ327720 IVM327720 JFI327720 JPE327720 JZA327720 KIW327720 KSS327720 LCO327720 LMK327720 LWG327720 MGC327720 MPY327720 MZU327720 NJQ327720 NTM327720 ODI327720 ONE327720 OXA327720 PGW327720 PQS327720 QAO327720 QKK327720 QUG327720 REC327720 RNY327720 RXU327720 SHQ327720 SRM327720 TBI327720 TLE327720 TVA327720 UEW327720 UOS327720 UYO327720 VIK327720 VSG327720 WCC327720 WLY327720 WVU327720 M393256 JI393256 TE393256 ADA393256 AMW393256 AWS393256 BGO393256 BQK393256 CAG393256 CKC393256 CTY393256 DDU393256 DNQ393256 DXM393256 EHI393256 ERE393256 FBA393256 FKW393256 FUS393256 GEO393256 GOK393256 GYG393256 HIC393256 HRY393256 IBU393256 ILQ393256 IVM393256 JFI393256 JPE393256 JZA393256 KIW393256 KSS393256 LCO393256 LMK393256 LWG393256 MGC393256 MPY393256 MZU393256 NJQ393256 NTM393256 ODI393256 ONE393256 OXA393256 PGW393256 PQS393256 QAO393256 QKK393256 QUG393256 REC393256 RNY393256 RXU393256 SHQ393256 SRM393256 TBI393256 TLE393256 TVA393256 UEW393256 UOS393256 UYO393256 VIK393256 VSG393256 WCC393256 WLY393256 WVU393256 M458792 JI458792 TE458792 ADA458792 AMW458792 AWS458792 BGO458792 BQK458792 CAG458792 CKC458792 CTY458792 DDU458792 DNQ458792 DXM458792 EHI458792 ERE458792 FBA458792 FKW458792 FUS458792 GEO458792 GOK458792 GYG458792 HIC458792 HRY458792 IBU458792 ILQ458792 IVM458792 JFI458792 JPE458792 JZA458792 KIW458792 KSS458792 LCO458792 LMK458792 LWG458792 MGC458792 MPY458792 MZU458792 NJQ458792 NTM458792 ODI458792 ONE458792 OXA458792 PGW458792 PQS458792 QAO458792 QKK458792 QUG458792 REC458792 RNY458792 RXU458792 SHQ458792 SRM458792 TBI458792 TLE458792 TVA458792 UEW458792 UOS458792 UYO458792 VIK458792 VSG458792 WCC458792 WLY458792 WVU458792 M524328 JI524328 TE524328 ADA524328 AMW524328 AWS524328 BGO524328 BQK524328 CAG524328 CKC524328 CTY524328 DDU524328 DNQ524328 DXM524328 EHI524328 ERE524328 FBA524328 FKW524328 FUS524328 GEO524328 GOK524328 GYG524328 HIC524328 HRY524328 IBU524328 ILQ524328 IVM524328 JFI524328 JPE524328 JZA524328 KIW524328 KSS524328 LCO524328 LMK524328 LWG524328 MGC524328 MPY524328 MZU524328 NJQ524328 NTM524328 ODI524328 ONE524328 OXA524328 PGW524328 PQS524328 QAO524328 QKK524328 QUG524328 REC524328 RNY524328 RXU524328 SHQ524328 SRM524328 TBI524328 TLE524328 TVA524328 UEW524328 UOS524328 UYO524328 VIK524328 VSG524328 WCC524328 WLY524328 WVU524328 M589864 JI589864 TE589864 ADA589864 AMW589864 AWS589864 BGO589864 BQK589864 CAG589864 CKC589864 CTY589864 DDU589864 DNQ589864 DXM589864 EHI589864 ERE589864 FBA589864 FKW589864 FUS589864 GEO589864 GOK589864 GYG589864 HIC589864 HRY589864 IBU589864 ILQ589864 IVM589864 JFI589864 JPE589864 JZA589864 KIW589864 KSS589864 LCO589864 LMK589864 LWG589864 MGC589864 MPY589864 MZU589864 NJQ589864 NTM589864 ODI589864 ONE589864 OXA589864 PGW589864 PQS589864 QAO589864 QKK589864 QUG589864 REC589864 RNY589864 RXU589864 SHQ589864 SRM589864 TBI589864 TLE589864 TVA589864 UEW589864 UOS589864 UYO589864 VIK589864 VSG589864 WCC589864 WLY589864 WVU589864 M655400 JI655400 TE655400 ADA655400 AMW655400 AWS655400 BGO655400 BQK655400 CAG655400 CKC655400 CTY655400 DDU655400 DNQ655400 DXM655400 EHI655400 ERE655400 FBA655400 FKW655400 FUS655400 GEO655400 GOK655400 GYG655400 HIC655400 HRY655400 IBU655400 ILQ655400 IVM655400 JFI655400 JPE655400 JZA655400 KIW655400 KSS655400 LCO655400 LMK655400 LWG655400 MGC655400 MPY655400 MZU655400 NJQ655400 NTM655400 ODI655400 ONE655400 OXA655400 PGW655400 PQS655400 QAO655400 QKK655400 QUG655400 REC655400 RNY655400 RXU655400 SHQ655400 SRM655400 TBI655400 TLE655400 TVA655400 UEW655400 UOS655400 UYO655400 VIK655400 VSG655400 WCC655400 WLY655400 WVU655400 M720936 JI720936 TE720936 ADA720936 AMW720936 AWS720936 BGO720936 BQK720936 CAG720936 CKC720936 CTY720936 DDU720936 DNQ720936 DXM720936 EHI720936 ERE720936 FBA720936 FKW720936 FUS720936 GEO720936 GOK720936 GYG720936 HIC720936 HRY720936 IBU720936 ILQ720936 IVM720936 JFI720936 JPE720936 JZA720936 KIW720936 KSS720936 LCO720936 LMK720936 LWG720936 MGC720936 MPY720936 MZU720936 NJQ720936 NTM720936 ODI720936 ONE720936 OXA720936 PGW720936 PQS720936 QAO720936 QKK720936 QUG720936 REC720936 RNY720936 RXU720936 SHQ720936 SRM720936 TBI720936 TLE720936 TVA720936 UEW720936 UOS720936 UYO720936 VIK720936 VSG720936 WCC720936 WLY720936 WVU720936 M786472 JI786472 TE786472 ADA786472 AMW786472 AWS786472 BGO786472 BQK786472 CAG786472 CKC786472 CTY786472 DDU786472 DNQ786472 DXM786472 EHI786472 ERE786472 FBA786472 FKW786472 FUS786472 GEO786472 GOK786472 GYG786472 HIC786472 HRY786472 IBU786472 ILQ786472 IVM786472 JFI786472 JPE786472 JZA786472 KIW786472 KSS786472 LCO786472 LMK786472 LWG786472 MGC786472 MPY786472 MZU786472 NJQ786472 NTM786472 ODI786472 ONE786472 OXA786472 PGW786472 PQS786472 QAO786472 QKK786472 QUG786472 REC786472 RNY786472 RXU786472 SHQ786472 SRM786472 TBI786472 TLE786472 TVA786472 UEW786472 UOS786472 UYO786472 VIK786472 VSG786472 WCC786472 WLY786472 WVU786472 M852008 JI852008 TE852008 ADA852008 AMW852008 AWS852008 BGO852008 BQK852008 CAG852008 CKC852008 CTY852008 DDU852008 DNQ852008 DXM852008 EHI852008 ERE852008 FBA852008 FKW852008 FUS852008 GEO852008 GOK852008 GYG852008 HIC852008 HRY852008 IBU852008 ILQ852008 IVM852008 JFI852008 JPE852008 JZA852008 KIW852008 KSS852008 LCO852008 LMK852008 LWG852008 MGC852008 MPY852008 MZU852008 NJQ852008 NTM852008 ODI852008 ONE852008 OXA852008 PGW852008 PQS852008 QAO852008 QKK852008 QUG852008 REC852008 RNY852008 RXU852008 SHQ852008 SRM852008 TBI852008 TLE852008 TVA852008 UEW852008 UOS852008 UYO852008 VIK852008 VSG852008 WCC852008 WLY852008 WVU852008 M917544 JI917544 TE917544 ADA917544 AMW917544 AWS917544 BGO917544 BQK917544 CAG917544 CKC917544 CTY917544 DDU917544 DNQ917544 DXM917544 EHI917544 ERE917544 FBA917544 FKW917544 FUS917544 GEO917544 GOK917544 GYG917544 HIC917544 HRY917544 IBU917544 ILQ917544 IVM917544 JFI917544 JPE917544 JZA917544 KIW917544 KSS917544 LCO917544 LMK917544 LWG917544 MGC917544 MPY917544 MZU917544 NJQ917544 NTM917544 ODI917544 ONE917544 OXA917544 PGW917544 PQS917544 QAO917544 QKK917544 QUG917544 REC917544 RNY917544 RXU917544 SHQ917544 SRM917544 TBI917544 TLE917544 TVA917544 UEW917544 UOS917544 UYO917544 VIK917544 VSG917544 WCC917544 WLY917544 WVU917544 M983080 JI983080 TE983080 ADA983080 AMW983080 AWS983080 BGO983080 BQK983080 CAG983080 CKC983080 CTY983080 DDU983080 DNQ983080 DXM983080 EHI983080 ERE983080 FBA983080 FKW983080 FUS983080 GEO983080 GOK983080 GYG983080 HIC983080 HRY983080 IBU983080 ILQ983080 IVM983080 JFI983080 JPE983080 JZA983080 KIW983080 KSS983080 LCO983080 LMK983080 LWG983080 MGC983080 MPY983080 MZU983080 NJQ983080 NTM983080 ODI983080 ONE983080 OXA983080 PGW983080 PQS983080 QAO983080 QKK983080 QUG983080 REC983080 RNY983080 RXU983080 SHQ983080 SRM983080 TBI983080 TLE983080 TVA983080 UEW983080 UOS983080 UYO983080 VIK983080 VSG983080 WCC983080 WLY983080 WVU983080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M65550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M131086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M196622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M262158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M327694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M393230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M458766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M524302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M589838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M655374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M720910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M786446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M851982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M917518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M983054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K10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K65546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K131082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K196618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K262154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K327690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K393226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K458762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K524298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K589834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K655370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K720906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K786442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K851978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K917514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K983050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K26 JG26 TC26 ACY26 AMU26 AWQ26 BGM26 BQI26 CAE26 CKA26 CTW26 DDS26 DNO26 DXK26 EHG26 ERC26 FAY26 FKU26 FUQ26 GEM26 GOI26 GYE26 HIA26 HRW26 IBS26 ILO26 IVK26 JFG26 JPC26 JYY26 KIU26 KSQ26 LCM26 LMI26 LWE26 MGA26 MPW26 MZS26 NJO26 NTK26 ODG26 ONC26 OWY26 PGU26 PQQ26 QAM26 QKI26 QUE26 REA26 RNW26 RXS26 SHO26 SRK26 TBG26 TLC26 TUY26 UEU26 UOQ26 UYM26 VII26 VSE26 WCA26 WLW26 WVS26 K65562 JG65562 TC65562 ACY65562 AMU65562 AWQ65562 BGM65562 BQI65562 CAE65562 CKA65562 CTW65562 DDS65562 DNO65562 DXK65562 EHG65562 ERC65562 FAY65562 FKU65562 FUQ65562 GEM65562 GOI65562 GYE65562 HIA65562 HRW65562 IBS65562 ILO65562 IVK65562 JFG65562 JPC65562 JYY65562 KIU65562 KSQ65562 LCM65562 LMI65562 LWE65562 MGA65562 MPW65562 MZS65562 NJO65562 NTK65562 ODG65562 ONC65562 OWY65562 PGU65562 PQQ65562 QAM65562 QKI65562 QUE65562 REA65562 RNW65562 RXS65562 SHO65562 SRK65562 TBG65562 TLC65562 TUY65562 UEU65562 UOQ65562 UYM65562 VII65562 VSE65562 WCA65562 WLW65562 WVS65562 K131098 JG131098 TC131098 ACY131098 AMU131098 AWQ131098 BGM131098 BQI131098 CAE131098 CKA131098 CTW131098 DDS131098 DNO131098 DXK131098 EHG131098 ERC131098 FAY131098 FKU131098 FUQ131098 GEM131098 GOI131098 GYE131098 HIA131098 HRW131098 IBS131098 ILO131098 IVK131098 JFG131098 JPC131098 JYY131098 KIU131098 KSQ131098 LCM131098 LMI131098 LWE131098 MGA131098 MPW131098 MZS131098 NJO131098 NTK131098 ODG131098 ONC131098 OWY131098 PGU131098 PQQ131098 QAM131098 QKI131098 QUE131098 REA131098 RNW131098 RXS131098 SHO131098 SRK131098 TBG131098 TLC131098 TUY131098 UEU131098 UOQ131098 UYM131098 VII131098 VSE131098 WCA131098 WLW131098 WVS131098 K196634 JG196634 TC196634 ACY196634 AMU196634 AWQ196634 BGM196634 BQI196634 CAE196634 CKA196634 CTW196634 DDS196634 DNO196634 DXK196634 EHG196634 ERC196634 FAY196634 FKU196634 FUQ196634 GEM196634 GOI196634 GYE196634 HIA196634 HRW196634 IBS196634 ILO196634 IVK196634 JFG196634 JPC196634 JYY196634 KIU196634 KSQ196634 LCM196634 LMI196634 LWE196634 MGA196634 MPW196634 MZS196634 NJO196634 NTK196634 ODG196634 ONC196634 OWY196634 PGU196634 PQQ196634 QAM196634 QKI196634 QUE196634 REA196634 RNW196634 RXS196634 SHO196634 SRK196634 TBG196634 TLC196634 TUY196634 UEU196634 UOQ196634 UYM196634 VII196634 VSE196634 WCA196634 WLW196634 WVS196634 K262170 JG262170 TC262170 ACY262170 AMU262170 AWQ262170 BGM262170 BQI262170 CAE262170 CKA262170 CTW262170 DDS262170 DNO262170 DXK262170 EHG262170 ERC262170 FAY262170 FKU262170 FUQ262170 GEM262170 GOI262170 GYE262170 HIA262170 HRW262170 IBS262170 ILO262170 IVK262170 JFG262170 JPC262170 JYY262170 KIU262170 KSQ262170 LCM262170 LMI262170 LWE262170 MGA262170 MPW262170 MZS262170 NJO262170 NTK262170 ODG262170 ONC262170 OWY262170 PGU262170 PQQ262170 QAM262170 QKI262170 QUE262170 REA262170 RNW262170 RXS262170 SHO262170 SRK262170 TBG262170 TLC262170 TUY262170 UEU262170 UOQ262170 UYM262170 VII262170 VSE262170 WCA262170 WLW262170 WVS262170 K327706 JG327706 TC327706 ACY327706 AMU327706 AWQ327706 BGM327706 BQI327706 CAE327706 CKA327706 CTW327706 DDS327706 DNO327706 DXK327706 EHG327706 ERC327706 FAY327706 FKU327706 FUQ327706 GEM327706 GOI327706 GYE327706 HIA327706 HRW327706 IBS327706 ILO327706 IVK327706 JFG327706 JPC327706 JYY327706 KIU327706 KSQ327706 LCM327706 LMI327706 LWE327706 MGA327706 MPW327706 MZS327706 NJO327706 NTK327706 ODG327706 ONC327706 OWY327706 PGU327706 PQQ327706 QAM327706 QKI327706 QUE327706 REA327706 RNW327706 RXS327706 SHO327706 SRK327706 TBG327706 TLC327706 TUY327706 UEU327706 UOQ327706 UYM327706 VII327706 VSE327706 WCA327706 WLW327706 WVS327706 K393242 JG393242 TC393242 ACY393242 AMU393242 AWQ393242 BGM393242 BQI393242 CAE393242 CKA393242 CTW393242 DDS393242 DNO393242 DXK393242 EHG393242 ERC393242 FAY393242 FKU393242 FUQ393242 GEM393242 GOI393242 GYE393242 HIA393242 HRW393242 IBS393242 ILO393242 IVK393242 JFG393242 JPC393242 JYY393242 KIU393242 KSQ393242 LCM393242 LMI393242 LWE393242 MGA393242 MPW393242 MZS393242 NJO393242 NTK393242 ODG393242 ONC393242 OWY393242 PGU393242 PQQ393242 QAM393242 QKI393242 QUE393242 REA393242 RNW393242 RXS393242 SHO393242 SRK393242 TBG393242 TLC393242 TUY393242 UEU393242 UOQ393242 UYM393242 VII393242 VSE393242 WCA393242 WLW393242 WVS393242 K458778 JG458778 TC458778 ACY458778 AMU458778 AWQ458778 BGM458778 BQI458778 CAE458778 CKA458778 CTW458778 DDS458778 DNO458778 DXK458778 EHG458778 ERC458778 FAY458778 FKU458778 FUQ458778 GEM458778 GOI458778 GYE458778 HIA458778 HRW458778 IBS458778 ILO458778 IVK458778 JFG458778 JPC458778 JYY458778 KIU458778 KSQ458778 LCM458778 LMI458778 LWE458778 MGA458778 MPW458778 MZS458778 NJO458778 NTK458778 ODG458778 ONC458778 OWY458778 PGU458778 PQQ458778 QAM458778 QKI458778 QUE458778 REA458778 RNW458778 RXS458778 SHO458778 SRK458778 TBG458778 TLC458778 TUY458778 UEU458778 UOQ458778 UYM458778 VII458778 VSE458778 WCA458778 WLW458778 WVS458778 K524314 JG524314 TC524314 ACY524314 AMU524314 AWQ524314 BGM524314 BQI524314 CAE524314 CKA524314 CTW524314 DDS524314 DNO524314 DXK524314 EHG524314 ERC524314 FAY524314 FKU524314 FUQ524314 GEM524314 GOI524314 GYE524314 HIA524314 HRW524314 IBS524314 ILO524314 IVK524314 JFG524314 JPC524314 JYY524314 KIU524314 KSQ524314 LCM524314 LMI524314 LWE524314 MGA524314 MPW524314 MZS524314 NJO524314 NTK524314 ODG524314 ONC524314 OWY524314 PGU524314 PQQ524314 QAM524314 QKI524314 QUE524314 REA524314 RNW524314 RXS524314 SHO524314 SRK524314 TBG524314 TLC524314 TUY524314 UEU524314 UOQ524314 UYM524314 VII524314 VSE524314 WCA524314 WLW524314 WVS524314 K589850 JG589850 TC589850 ACY589850 AMU589850 AWQ589850 BGM589850 BQI589850 CAE589850 CKA589850 CTW589850 DDS589850 DNO589850 DXK589850 EHG589850 ERC589850 FAY589850 FKU589850 FUQ589850 GEM589850 GOI589850 GYE589850 HIA589850 HRW589850 IBS589850 ILO589850 IVK589850 JFG589850 JPC589850 JYY589850 KIU589850 KSQ589850 LCM589850 LMI589850 LWE589850 MGA589850 MPW589850 MZS589850 NJO589850 NTK589850 ODG589850 ONC589850 OWY589850 PGU589850 PQQ589850 QAM589850 QKI589850 QUE589850 REA589850 RNW589850 RXS589850 SHO589850 SRK589850 TBG589850 TLC589850 TUY589850 UEU589850 UOQ589850 UYM589850 VII589850 VSE589850 WCA589850 WLW589850 WVS589850 K655386 JG655386 TC655386 ACY655386 AMU655386 AWQ655386 BGM655386 BQI655386 CAE655386 CKA655386 CTW655386 DDS655386 DNO655386 DXK655386 EHG655386 ERC655386 FAY655386 FKU655386 FUQ655386 GEM655386 GOI655386 GYE655386 HIA655386 HRW655386 IBS655386 ILO655386 IVK655386 JFG655386 JPC655386 JYY655386 KIU655386 KSQ655386 LCM655386 LMI655386 LWE655386 MGA655386 MPW655386 MZS655386 NJO655386 NTK655386 ODG655386 ONC655386 OWY655386 PGU655386 PQQ655386 QAM655386 QKI655386 QUE655386 REA655386 RNW655386 RXS655386 SHO655386 SRK655386 TBG655386 TLC655386 TUY655386 UEU655386 UOQ655386 UYM655386 VII655386 VSE655386 WCA655386 WLW655386 WVS655386 K720922 JG720922 TC720922 ACY720922 AMU720922 AWQ720922 BGM720922 BQI720922 CAE720922 CKA720922 CTW720922 DDS720922 DNO720922 DXK720922 EHG720922 ERC720922 FAY720922 FKU720922 FUQ720922 GEM720922 GOI720922 GYE720922 HIA720922 HRW720922 IBS720922 ILO720922 IVK720922 JFG720922 JPC720922 JYY720922 KIU720922 KSQ720922 LCM720922 LMI720922 LWE720922 MGA720922 MPW720922 MZS720922 NJO720922 NTK720922 ODG720922 ONC720922 OWY720922 PGU720922 PQQ720922 QAM720922 QKI720922 QUE720922 REA720922 RNW720922 RXS720922 SHO720922 SRK720922 TBG720922 TLC720922 TUY720922 UEU720922 UOQ720922 UYM720922 VII720922 VSE720922 WCA720922 WLW720922 WVS720922 K786458 JG786458 TC786458 ACY786458 AMU786458 AWQ786458 BGM786458 BQI786458 CAE786458 CKA786458 CTW786458 DDS786458 DNO786458 DXK786458 EHG786458 ERC786458 FAY786458 FKU786458 FUQ786458 GEM786458 GOI786458 GYE786458 HIA786458 HRW786458 IBS786458 ILO786458 IVK786458 JFG786458 JPC786458 JYY786458 KIU786458 KSQ786458 LCM786458 LMI786458 LWE786458 MGA786458 MPW786458 MZS786458 NJO786458 NTK786458 ODG786458 ONC786458 OWY786458 PGU786458 PQQ786458 QAM786458 QKI786458 QUE786458 REA786458 RNW786458 RXS786458 SHO786458 SRK786458 TBG786458 TLC786458 TUY786458 UEU786458 UOQ786458 UYM786458 VII786458 VSE786458 WCA786458 WLW786458 WVS786458 K851994 JG851994 TC851994 ACY851994 AMU851994 AWQ851994 BGM851994 BQI851994 CAE851994 CKA851994 CTW851994 DDS851994 DNO851994 DXK851994 EHG851994 ERC851994 FAY851994 FKU851994 FUQ851994 GEM851994 GOI851994 GYE851994 HIA851994 HRW851994 IBS851994 ILO851994 IVK851994 JFG851994 JPC851994 JYY851994 KIU851994 KSQ851994 LCM851994 LMI851994 LWE851994 MGA851994 MPW851994 MZS851994 NJO851994 NTK851994 ODG851994 ONC851994 OWY851994 PGU851994 PQQ851994 QAM851994 QKI851994 QUE851994 REA851994 RNW851994 RXS851994 SHO851994 SRK851994 TBG851994 TLC851994 TUY851994 UEU851994 UOQ851994 UYM851994 VII851994 VSE851994 WCA851994 WLW851994 WVS851994 K917530 JG917530 TC917530 ACY917530 AMU917530 AWQ917530 BGM917530 BQI917530 CAE917530 CKA917530 CTW917530 DDS917530 DNO917530 DXK917530 EHG917530 ERC917530 FAY917530 FKU917530 FUQ917530 GEM917530 GOI917530 GYE917530 HIA917530 HRW917530 IBS917530 ILO917530 IVK917530 JFG917530 JPC917530 JYY917530 KIU917530 KSQ917530 LCM917530 LMI917530 LWE917530 MGA917530 MPW917530 MZS917530 NJO917530 NTK917530 ODG917530 ONC917530 OWY917530 PGU917530 PQQ917530 QAM917530 QKI917530 QUE917530 REA917530 RNW917530 RXS917530 SHO917530 SRK917530 TBG917530 TLC917530 TUY917530 UEU917530 UOQ917530 UYM917530 VII917530 VSE917530 WCA917530 WLW917530 WVS917530 K983066 JG983066 TC983066 ACY983066 AMU983066 AWQ983066 BGM983066 BQI983066 CAE983066 CKA983066 CTW983066 DDS983066 DNO983066 DXK983066 EHG983066 ERC983066 FAY983066 FKU983066 FUQ983066 GEM983066 GOI983066 GYE983066 HIA983066 HRW983066 IBS983066 ILO983066 IVK983066 JFG983066 JPC983066 JYY983066 KIU983066 KSQ983066 LCM983066 LMI983066 LWE983066 MGA983066 MPW983066 MZS983066 NJO983066 NTK983066 ODG983066 ONC983066 OWY983066 PGU983066 PQQ983066 QAM983066 QKI983066 QUE983066 REA983066 RNW983066 RXS983066 SHO983066 SRK983066 TBG983066 TLC983066 TUY983066 UEU983066 UOQ983066 UYM983066 VII983066 VSE983066 WCA983066 WLW983066 WVS983066 K34 JG34 TC34 ACY34 AMU34 AWQ34 BGM34 BQI34 CAE34 CKA34 CTW34 DDS34 DNO34 DXK34 EHG34 ERC34 FAY34 FKU34 FUQ34 GEM34 GOI34 GYE34 HIA34 HRW34 IBS34 ILO34 IVK34 JFG34 JPC34 JYY34 KIU34 KSQ34 LCM34 LMI34 LWE34 MGA34 MPW34 MZS34 NJO34 NTK34 ODG34 ONC34 OWY34 PGU34 PQQ34 QAM34 QKI34 QUE34 REA34 RNW34 RXS34 SHO34 SRK34 TBG34 TLC34 TUY34 UEU34 UOQ34 UYM34 VII34 VSE34 WCA34 WLW34 WVS34 K65570 JG65570 TC65570 ACY65570 AMU65570 AWQ65570 BGM65570 BQI65570 CAE65570 CKA65570 CTW65570 DDS65570 DNO65570 DXK65570 EHG65570 ERC65570 FAY65570 FKU65570 FUQ65570 GEM65570 GOI65570 GYE65570 HIA65570 HRW65570 IBS65570 ILO65570 IVK65570 JFG65570 JPC65570 JYY65570 KIU65570 KSQ65570 LCM65570 LMI65570 LWE65570 MGA65570 MPW65570 MZS65570 NJO65570 NTK65570 ODG65570 ONC65570 OWY65570 PGU65570 PQQ65570 QAM65570 QKI65570 QUE65570 REA65570 RNW65570 RXS65570 SHO65570 SRK65570 TBG65570 TLC65570 TUY65570 UEU65570 UOQ65570 UYM65570 VII65570 VSE65570 WCA65570 WLW65570 WVS65570 K131106 JG131106 TC131106 ACY131106 AMU131106 AWQ131106 BGM131106 BQI131106 CAE131106 CKA131106 CTW131106 DDS131106 DNO131106 DXK131106 EHG131106 ERC131106 FAY131106 FKU131106 FUQ131106 GEM131106 GOI131106 GYE131106 HIA131106 HRW131106 IBS131106 ILO131106 IVK131106 JFG131106 JPC131106 JYY131106 KIU131106 KSQ131106 LCM131106 LMI131106 LWE131106 MGA131106 MPW131106 MZS131106 NJO131106 NTK131106 ODG131106 ONC131106 OWY131106 PGU131106 PQQ131106 QAM131106 QKI131106 QUE131106 REA131106 RNW131106 RXS131106 SHO131106 SRK131106 TBG131106 TLC131106 TUY131106 UEU131106 UOQ131106 UYM131106 VII131106 VSE131106 WCA131106 WLW131106 WVS131106 K196642 JG196642 TC196642 ACY196642 AMU196642 AWQ196642 BGM196642 BQI196642 CAE196642 CKA196642 CTW196642 DDS196642 DNO196642 DXK196642 EHG196642 ERC196642 FAY196642 FKU196642 FUQ196642 GEM196642 GOI196642 GYE196642 HIA196642 HRW196642 IBS196642 ILO196642 IVK196642 JFG196642 JPC196642 JYY196642 KIU196642 KSQ196642 LCM196642 LMI196642 LWE196642 MGA196642 MPW196642 MZS196642 NJO196642 NTK196642 ODG196642 ONC196642 OWY196642 PGU196642 PQQ196642 QAM196642 QKI196642 QUE196642 REA196642 RNW196642 RXS196642 SHO196642 SRK196642 TBG196642 TLC196642 TUY196642 UEU196642 UOQ196642 UYM196642 VII196642 VSE196642 WCA196642 WLW196642 WVS196642 K262178 JG262178 TC262178 ACY262178 AMU262178 AWQ262178 BGM262178 BQI262178 CAE262178 CKA262178 CTW262178 DDS262178 DNO262178 DXK262178 EHG262178 ERC262178 FAY262178 FKU262178 FUQ262178 GEM262178 GOI262178 GYE262178 HIA262178 HRW262178 IBS262178 ILO262178 IVK262178 JFG262178 JPC262178 JYY262178 KIU262178 KSQ262178 LCM262178 LMI262178 LWE262178 MGA262178 MPW262178 MZS262178 NJO262178 NTK262178 ODG262178 ONC262178 OWY262178 PGU262178 PQQ262178 QAM262178 QKI262178 QUE262178 REA262178 RNW262178 RXS262178 SHO262178 SRK262178 TBG262178 TLC262178 TUY262178 UEU262178 UOQ262178 UYM262178 VII262178 VSE262178 WCA262178 WLW262178 WVS262178 K327714 JG327714 TC327714 ACY327714 AMU327714 AWQ327714 BGM327714 BQI327714 CAE327714 CKA327714 CTW327714 DDS327714 DNO327714 DXK327714 EHG327714 ERC327714 FAY327714 FKU327714 FUQ327714 GEM327714 GOI327714 GYE327714 HIA327714 HRW327714 IBS327714 ILO327714 IVK327714 JFG327714 JPC327714 JYY327714 KIU327714 KSQ327714 LCM327714 LMI327714 LWE327714 MGA327714 MPW327714 MZS327714 NJO327714 NTK327714 ODG327714 ONC327714 OWY327714 PGU327714 PQQ327714 QAM327714 QKI327714 QUE327714 REA327714 RNW327714 RXS327714 SHO327714 SRK327714 TBG327714 TLC327714 TUY327714 UEU327714 UOQ327714 UYM327714 VII327714 VSE327714 WCA327714 WLW327714 WVS327714 K393250 JG393250 TC393250 ACY393250 AMU393250 AWQ393250 BGM393250 BQI393250 CAE393250 CKA393250 CTW393250 DDS393250 DNO393250 DXK393250 EHG393250 ERC393250 FAY393250 FKU393250 FUQ393250 GEM393250 GOI393250 GYE393250 HIA393250 HRW393250 IBS393250 ILO393250 IVK393250 JFG393250 JPC393250 JYY393250 KIU393250 KSQ393250 LCM393250 LMI393250 LWE393250 MGA393250 MPW393250 MZS393250 NJO393250 NTK393250 ODG393250 ONC393250 OWY393250 PGU393250 PQQ393250 QAM393250 QKI393250 QUE393250 REA393250 RNW393250 RXS393250 SHO393250 SRK393250 TBG393250 TLC393250 TUY393250 UEU393250 UOQ393250 UYM393250 VII393250 VSE393250 WCA393250 WLW393250 WVS393250 K458786 JG458786 TC458786 ACY458786 AMU458786 AWQ458786 BGM458786 BQI458786 CAE458786 CKA458786 CTW458786 DDS458786 DNO458786 DXK458786 EHG458786 ERC458786 FAY458786 FKU458786 FUQ458786 GEM458786 GOI458786 GYE458786 HIA458786 HRW458786 IBS458786 ILO458786 IVK458786 JFG458786 JPC458786 JYY458786 KIU458786 KSQ458786 LCM458786 LMI458786 LWE458786 MGA458786 MPW458786 MZS458786 NJO458786 NTK458786 ODG458786 ONC458786 OWY458786 PGU458786 PQQ458786 QAM458786 QKI458786 QUE458786 REA458786 RNW458786 RXS458786 SHO458786 SRK458786 TBG458786 TLC458786 TUY458786 UEU458786 UOQ458786 UYM458786 VII458786 VSE458786 WCA458786 WLW458786 WVS458786 K524322 JG524322 TC524322 ACY524322 AMU524322 AWQ524322 BGM524322 BQI524322 CAE524322 CKA524322 CTW524322 DDS524322 DNO524322 DXK524322 EHG524322 ERC524322 FAY524322 FKU524322 FUQ524322 GEM524322 GOI524322 GYE524322 HIA524322 HRW524322 IBS524322 ILO524322 IVK524322 JFG524322 JPC524322 JYY524322 KIU524322 KSQ524322 LCM524322 LMI524322 LWE524322 MGA524322 MPW524322 MZS524322 NJO524322 NTK524322 ODG524322 ONC524322 OWY524322 PGU524322 PQQ524322 QAM524322 QKI524322 QUE524322 REA524322 RNW524322 RXS524322 SHO524322 SRK524322 TBG524322 TLC524322 TUY524322 UEU524322 UOQ524322 UYM524322 VII524322 VSE524322 WCA524322 WLW524322 WVS524322 K589858 JG589858 TC589858 ACY589858 AMU589858 AWQ589858 BGM589858 BQI589858 CAE589858 CKA589858 CTW589858 DDS589858 DNO589858 DXK589858 EHG589858 ERC589858 FAY589858 FKU589858 FUQ589858 GEM589858 GOI589858 GYE589858 HIA589858 HRW589858 IBS589858 ILO589858 IVK589858 JFG589858 JPC589858 JYY589858 KIU589858 KSQ589858 LCM589858 LMI589858 LWE589858 MGA589858 MPW589858 MZS589858 NJO589858 NTK589858 ODG589858 ONC589858 OWY589858 PGU589858 PQQ589858 QAM589858 QKI589858 QUE589858 REA589858 RNW589858 RXS589858 SHO589858 SRK589858 TBG589858 TLC589858 TUY589858 UEU589858 UOQ589858 UYM589858 VII589858 VSE589858 WCA589858 WLW589858 WVS589858 K655394 JG655394 TC655394 ACY655394 AMU655394 AWQ655394 BGM655394 BQI655394 CAE655394 CKA655394 CTW655394 DDS655394 DNO655394 DXK655394 EHG655394 ERC655394 FAY655394 FKU655394 FUQ655394 GEM655394 GOI655394 GYE655394 HIA655394 HRW655394 IBS655394 ILO655394 IVK655394 JFG655394 JPC655394 JYY655394 KIU655394 KSQ655394 LCM655394 LMI655394 LWE655394 MGA655394 MPW655394 MZS655394 NJO655394 NTK655394 ODG655394 ONC655394 OWY655394 PGU655394 PQQ655394 QAM655394 QKI655394 QUE655394 REA655394 RNW655394 RXS655394 SHO655394 SRK655394 TBG655394 TLC655394 TUY655394 UEU655394 UOQ655394 UYM655394 VII655394 VSE655394 WCA655394 WLW655394 WVS655394 K720930 JG720930 TC720930 ACY720930 AMU720930 AWQ720930 BGM720930 BQI720930 CAE720930 CKA720930 CTW720930 DDS720930 DNO720930 DXK720930 EHG720930 ERC720930 FAY720930 FKU720930 FUQ720930 GEM720930 GOI720930 GYE720930 HIA720930 HRW720930 IBS720930 ILO720930 IVK720930 JFG720930 JPC720930 JYY720930 KIU720930 KSQ720930 LCM720930 LMI720930 LWE720930 MGA720930 MPW720930 MZS720930 NJO720930 NTK720930 ODG720930 ONC720930 OWY720930 PGU720930 PQQ720930 QAM720930 QKI720930 QUE720930 REA720930 RNW720930 RXS720930 SHO720930 SRK720930 TBG720930 TLC720930 TUY720930 UEU720930 UOQ720930 UYM720930 VII720930 VSE720930 WCA720930 WLW720930 WVS720930 K786466 JG786466 TC786466 ACY786466 AMU786466 AWQ786466 BGM786466 BQI786466 CAE786466 CKA786466 CTW786466 DDS786466 DNO786466 DXK786466 EHG786466 ERC786466 FAY786466 FKU786466 FUQ786466 GEM786466 GOI786466 GYE786466 HIA786466 HRW786466 IBS786466 ILO786466 IVK786466 JFG786466 JPC786466 JYY786466 KIU786466 KSQ786466 LCM786466 LMI786466 LWE786466 MGA786466 MPW786466 MZS786466 NJO786466 NTK786466 ODG786466 ONC786466 OWY786466 PGU786466 PQQ786466 QAM786466 QKI786466 QUE786466 REA786466 RNW786466 RXS786466 SHO786466 SRK786466 TBG786466 TLC786466 TUY786466 UEU786466 UOQ786466 UYM786466 VII786466 VSE786466 WCA786466 WLW786466 WVS786466 K852002 JG852002 TC852002 ACY852002 AMU852002 AWQ852002 BGM852002 BQI852002 CAE852002 CKA852002 CTW852002 DDS852002 DNO852002 DXK852002 EHG852002 ERC852002 FAY852002 FKU852002 FUQ852002 GEM852002 GOI852002 GYE852002 HIA852002 HRW852002 IBS852002 ILO852002 IVK852002 JFG852002 JPC852002 JYY852002 KIU852002 KSQ852002 LCM852002 LMI852002 LWE852002 MGA852002 MPW852002 MZS852002 NJO852002 NTK852002 ODG852002 ONC852002 OWY852002 PGU852002 PQQ852002 QAM852002 QKI852002 QUE852002 REA852002 RNW852002 RXS852002 SHO852002 SRK852002 TBG852002 TLC852002 TUY852002 UEU852002 UOQ852002 UYM852002 VII852002 VSE852002 WCA852002 WLW852002 WVS852002 K917538 JG917538 TC917538 ACY917538 AMU917538 AWQ917538 BGM917538 BQI917538 CAE917538 CKA917538 CTW917538 DDS917538 DNO917538 DXK917538 EHG917538 ERC917538 FAY917538 FKU917538 FUQ917538 GEM917538 GOI917538 GYE917538 HIA917538 HRW917538 IBS917538 ILO917538 IVK917538 JFG917538 JPC917538 JYY917538 KIU917538 KSQ917538 LCM917538 LMI917538 LWE917538 MGA917538 MPW917538 MZS917538 NJO917538 NTK917538 ODG917538 ONC917538 OWY917538 PGU917538 PQQ917538 QAM917538 QKI917538 QUE917538 REA917538 RNW917538 RXS917538 SHO917538 SRK917538 TBG917538 TLC917538 TUY917538 UEU917538 UOQ917538 UYM917538 VII917538 VSE917538 WCA917538 WLW917538 WVS917538 K983074 JG983074 TC983074 ACY983074 AMU983074 AWQ983074 BGM983074 BQI983074 CAE983074 CKA983074 CTW983074 DDS983074 DNO983074 DXK983074 EHG983074 ERC983074 FAY983074 FKU983074 FUQ983074 GEM983074 GOI983074 GYE983074 HIA983074 HRW983074 IBS983074 ILO983074 IVK983074 JFG983074 JPC983074 JYY983074 KIU983074 KSQ983074 LCM983074 LMI983074 LWE983074 MGA983074 MPW983074 MZS983074 NJO983074 NTK983074 ODG983074 ONC983074 OWY983074 PGU983074 PQQ983074 QAM983074 QKI983074 QUE983074 REA983074 RNW983074 RXS983074 SHO983074 SRK983074 TBG983074 TLC983074 TUY983074 UEU983074 UOQ983074 UYM983074 VII983074 VSE983074 WCA983074 WLW983074 WVS983074 M30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M65566 JI65566 TE65566 ADA65566 AMW65566 AWS65566 BGO65566 BQK65566 CAG65566 CKC65566 CTY65566 DDU65566 DNQ65566 DXM65566 EHI65566 ERE65566 FBA65566 FKW65566 FUS65566 GEO65566 GOK65566 GYG65566 HIC65566 HRY65566 IBU65566 ILQ65566 IVM65566 JFI65566 JPE65566 JZA65566 KIW65566 KSS65566 LCO65566 LMK65566 LWG65566 MGC65566 MPY65566 MZU65566 NJQ65566 NTM65566 ODI65566 ONE65566 OXA65566 PGW65566 PQS65566 QAO65566 QKK65566 QUG65566 REC65566 RNY65566 RXU65566 SHQ65566 SRM65566 TBI65566 TLE65566 TVA65566 UEW65566 UOS65566 UYO65566 VIK65566 VSG65566 WCC65566 WLY65566 WVU65566 M131102 JI131102 TE131102 ADA131102 AMW131102 AWS131102 BGO131102 BQK131102 CAG131102 CKC131102 CTY131102 DDU131102 DNQ131102 DXM131102 EHI131102 ERE131102 FBA131102 FKW131102 FUS131102 GEO131102 GOK131102 GYG131102 HIC131102 HRY131102 IBU131102 ILQ131102 IVM131102 JFI131102 JPE131102 JZA131102 KIW131102 KSS131102 LCO131102 LMK131102 LWG131102 MGC131102 MPY131102 MZU131102 NJQ131102 NTM131102 ODI131102 ONE131102 OXA131102 PGW131102 PQS131102 QAO131102 QKK131102 QUG131102 REC131102 RNY131102 RXU131102 SHQ131102 SRM131102 TBI131102 TLE131102 TVA131102 UEW131102 UOS131102 UYO131102 VIK131102 VSG131102 WCC131102 WLY131102 WVU131102 M196638 JI196638 TE196638 ADA196638 AMW196638 AWS196638 BGO196638 BQK196638 CAG196638 CKC196638 CTY196638 DDU196638 DNQ196638 DXM196638 EHI196638 ERE196638 FBA196638 FKW196638 FUS196638 GEO196638 GOK196638 GYG196638 HIC196638 HRY196638 IBU196638 ILQ196638 IVM196638 JFI196638 JPE196638 JZA196638 KIW196638 KSS196638 LCO196638 LMK196638 LWG196638 MGC196638 MPY196638 MZU196638 NJQ196638 NTM196638 ODI196638 ONE196638 OXA196638 PGW196638 PQS196638 QAO196638 QKK196638 QUG196638 REC196638 RNY196638 RXU196638 SHQ196638 SRM196638 TBI196638 TLE196638 TVA196638 UEW196638 UOS196638 UYO196638 VIK196638 VSG196638 WCC196638 WLY196638 WVU196638 M262174 JI262174 TE262174 ADA262174 AMW262174 AWS262174 BGO262174 BQK262174 CAG262174 CKC262174 CTY262174 DDU262174 DNQ262174 DXM262174 EHI262174 ERE262174 FBA262174 FKW262174 FUS262174 GEO262174 GOK262174 GYG262174 HIC262174 HRY262174 IBU262174 ILQ262174 IVM262174 JFI262174 JPE262174 JZA262174 KIW262174 KSS262174 LCO262174 LMK262174 LWG262174 MGC262174 MPY262174 MZU262174 NJQ262174 NTM262174 ODI262174 ONE262174 OXA262174 PGW262174 PQS262174 QAO262174 QKK262174 QUG262174 REC262174 RNY262174 RXU262174 SHQ262174 SRM262174 TBI262174 TLE262174 TVA262174 UEW262174 UOS262174 UYO262174 VIK262174 VSG262174 WCC262174 WLY262174 WVU262174 M327710 JI327710 TE327710 ADA327710 AMW327710 AWS327710 BGO327710 BQK327710 CAG327710 CKC327710 CTY327710 DDU327710 DNQ327710 DXM327710 EHI327710 ERE327710 FBA327710 FKW327710 FUS327710 GEO327710 GOK327710 GYG327710 HIC327710 HRY327710 IBU327710 ILQ327710 IVM327710 JFI327710 JPE327710 JZA327710 KIW327710 KSS327710 LCO327710 LMK327710 LWG327710 MGC327710 MPY327710 MZU327710 NJQ327710 NTM327710 ODI327710 ONE327710 OXA327710 PGW327710 PQS327710 QAO327710 QKK327710 QUG327710 REC327710 RNY327710 RXU327710 SHQ327710 SRM327710 TBI327710 TLE327710 TVA327710 UEW327710 UOS327710 UYO327710 VIK327710 VSG327710 WCC327710 WLY327710 WVU327710 M393246 JI393246 TE393246 ADA393246 AMW393246 AWS393246 BGO393246 BQK393246 CAG393246 CKC393246 CTY393246 DDU393246 DNQ393246 DXM393246 EHI393246 ERE393246 FBA393246 FKW393246 FUS393246 GEO393246 GOK393246 GYG393246 HIC393246 HRY393246 IBU393246 ILQ393246 IVM393246 JFI393246 JPE393246 JZA393246 KIW393246 KSS393246 LCO393246 LMK393246 LWG393246 MGC393246 MPY393246 MZU393246 NJQ393246 NTM393246 ODI393246 ONE393246 OXA393246 PGW393246 PQS393246 QAO393246 QKK393246 QUG393246 REC393246 RNY393246 RXU393246 SHQ393246 SRM393246 TBI393246 TLE393246 TVA393246 UEW393246 UOS393246 UYO393246 VIK393246 VSG393246 WCC393246 WLY393246 WVU393246 M458782 JI458782 TE458782 ADA458782 AMW458782 AWS458782 BGO458782 BQK458782 CAG458782 CKC458782 CTY458782 DDU458782 DNQ458782 DXM458782 EHI458782 ERE458782 FBA458782 FKW458782 FUS458782 GEO458782 GOK458782 GYG458782 HIC458782 HRY458782 IBU458782 ILQ458782 IVM458782 JFI458782 JPE458782 JZA458782 KIW458782 KSS458782 LCO458782 LMK458782 LWG458782 MGC458782 MPY458782 MZU458782 NJQ458782 NTM458782 ODI458782 ONE458782 OXA458782 PGW458782 PQS458782 QAO458782 QKK458782 QUG458782 REC458782 RNY458782 RXU458782 SHQ458782 SRM458782 TBI458782 TLE458782 TVA458782 UEW458782 UOS458782 UYO458782 VIK458782 VSG458782 WCC458782 WLY458782 WVU458782 M524318 JI524318 TE524318 ADA524318 AMW524318 AWS524318 BGO524318 BQK524318 CAG524318 CKC524318 CTY524318 DDU524318 DNQ524318 DXM524318 EHI524318 ERE524318 FBA524318 FKW524318 FUS524318 GEO524318 GOK524318 GYG524318 HIC524318 HRY524318 IBU524318 ILQ524318 IVM524318 JFI524318 JPE524318 JZA524318 KIW524318 KSS524318 LCO524318 LMK524318 LWG524318 MGC524318 MPY524318 MZU524318 NJQ524318 NTM524318 ODI524318 ONE524318 OXA524318 PGW524318 PQS524318 QAO524318 QKK524318 QUG524318 REC524318 RNY524318 RXU524318 SHQ524318 SRM524318 TBI524318 TLE524318 TVA524318 UEW524318 UOS524318 UYO524318 VIK524318 VSG524318 WCC524318 WLY524318 WVU524318 M589854 JI589854 TE589854 ADA589854 AMW589854 AWS589854 BGO589854 BQK589854 CAG589854 CKC589854 CTY589854 DDU589854 DNQ589854 DXM589854 EHI589854 ERE589854 FBA589854 FKW589854 FUS589854 GEO589854 GOK589854 GYG589854 HIC589854 HRY589854 IBU589854 ILQ589854 IVM589854 JFI589854 JPE589854 JZA589854 KIW589854 KSS589854 LCO589854 LMK589854 LWG589854 MGC589854 MPY589854 MZU589854 NJQ589854 NTM589854 ODI589854 ONE589854 OXA589854 PGW589854 PQS589854 QAO589854 QKK589854 QUG589854 REC589854 RNY589854 RXU589854 SHQ589854 SRM589854 TBI589854 TLE589854 TVA589854 UEW589854 UOS589854 UYO589854 VIK589854 VSG589854 WCC589854 WLY589854 WVU589854 M655390 JI655390 TE655390 ADA655390 AMW655390 AWS655390 BGO655390 BQK655390 CAG655390 CKC655390 CTY655390 DDU655390 DNQ655390 DXM655390 EHI655390 ERE655390 FBA655390 FKW655390 FUS655390 GEO655390 GOK655390 GYG655390 HIC655390 HRY655390 IBU655390 ILQ655390 IVM655390 JFI655390 JPE655390 JZA655390 KIW655390 KSS655390 LCO655390 LMK655390 LWG655390 MGC655390 MPY655390 MZU655390 NJQ655390 NTM655390 ODI655390 ONE655390 OXA655390 PGW655390 PQS655390 QAO655390 QKK655390 QUG655390 REC655390 RNY655390 RXU655390 SHQ655390 SRM655390 TBI655390 TLE655390 TVA655390 UEW655390 UOS655390 UYO655390 VIK655390 VSG655390 WCC655390 WLY655390 WVU655390 M720926 JI720926 TE720926 ADA720926 AMW720926 AWS720926 BGO720926 BQK720926 CAG720926 CKC720926 CTY720926 DDU720926 DNQ720926 DXM720926 EHI720926 ERE720926 FBA720926 FKW720926 FUS720926 GEO720926 GOK720926 GYG720926 HIC720926 HRY720926 IBU720926 ILQ720926 IVM720926 JFI720926 JPE720926 JZA720926 KIW720926 KSS720926 LCO720926 LMK720926 LWG720926 MGC720926 MPY720926 MZU720926 NJQ720926 NTM720926 ODI720926 ONE720926 OXA720926 PGW720926 PQS720926 QAO720926 QKK720926 QUG720926 REC720926 RNY720926 RXU720926 SHQ720926 SRM720926 TBI720926 TLE720926 TVA720926 UEW720926 UOS720926 UYO720926 VIK720926 VSG720926 WCC720926 WLY720926 WVU720926 M786462 JI786462 TE786462 ADA786462 AMW786462 AWS786462 BGO786462 BQK786462 CAG786462 CKC786462 CTY786462 DDU786462 DNQ786462 DXM786462 EHI786462 ERE786462 FBA786462 FKW786462 FUS786462 GEO786462 GOK786462 GYG786462 HIC786462 HRY786462 IBU786462 ILQ786462 IVM786462 JFI786462 JPE786462 JZA786462 KIW786462 KSS786462 LCO786462 LMK786462 LWG786462 MGC786462 MPY786462 MZU786462 NJQ786462 NTM786462 ODI786462 ONE786462 OXA786462 PGW786462 PQS786462 QAO786462 QKK786462 QUG786462 REC786462 RNY786462 RXU786462 SHQ786462 SRM786462 TBI786462 TLE786462 TVA786462 UEW786462 UOS786462 UYO786462 VIK786462 VSG786462 WCC786462 WLY786462 WVU786462 M851998 JI851998 TE851998 ADA851998 AMW851998 AWS851998 BGO851998 BQK851998 CAG851998 CKC851998 CTY851998 DDU851998 DNQ851998 DXM851998 EHI851998 ERE851998 FBA851998 FKW851998 FUS851998 GEO851998 GOK851998 GYG851998 HIC851998 HRY851998 IBU851998 ILQ851998 IVM851998 JFI851998 JPE851998 JZA851998 KIW851998 KSS851998 LCO851998 LMK851998 LWG851998 MGC851998 MPY851998 MZU851998 NJQ851998 NTM851998 ODI851998 ONE851998 OXA851998 PGW851998 PQS851998 QAO851998 QKK851998 QUG851998 REC851998 RNY851998 RXU851998 SHQ851998 SRM851998 TBI851998 TLE851998 TVA851998 UEW851998 UOS851998 UYO851998 VIK851998 VSG851998 WCC851998 WLY851998 WVU851998 M917534 JI917534 TE917534 ADA917534 AMW917534 AWS917534 BGO917534 BQK917534 CAG917534 CKC917534 CTY917534 DDU917534 DNQ917534 DXM917534 EHI917534 ERE917534 FBA917534 FKW917534 FUS917534 GEO917534 GOK917534 GYG917534 HIC917534 HRY917534 IBU917534 ILQ917534 IVM917534 JFI917534 JPE917534 JZA917534 KIW917534 KSS917534 LCO917534 LMK917534 LWG917534 MGC917534 MPY917534 MZU917534 NJQ917534 NTM917534 ODI917534 ONE917534 OXA917534 PGW917534 PQS917534 QAO917534 QKK917534 QUG917534 REC917534 RNY917534 RXU917534 SHQ917534 SRM917534 TBI917534 TLE917534 TVA917534 UEW917534 UOS917534 UYO917534 VIK917534 VSG917534 WCC917534 WLY917534 WVU917534 M983070 JI983070 TE983070 ADA983070 AMW983070 AWS983070 BGO983070 BQK983070 CAG983070 CKC983070 CTY983070 DDU983070 DNQ983070 DXM983070 EHI983070 ERE983070 FBA983070 FKW983070 FUS983070 GEO983070 GOK983070 GYG983070 HIC983070 HRY983070 IBU983070 ILQ983070 IVM983070 JFI983070 JPE983070 JZA983070 KIW983070 KSS983070 LCO983070 LMK983070 LWG983070 MGC983070 MPY983070 MZU983070 NJQ983070 NTM983070 ODI983070 ONE983070 OXA983070 PGW983070 PQS983070 QAO983070 QKK983070 QUG983070 REC983070 RNY983070 RXU983070 SHQ983070 SRM983070 TBI983070 TLE983070 TVA983070 UEW983070 UOS983070 UYO983070 VIK983070 VSG983070 WCC983070 WLY983070 WVU983070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I36 JE36 TA36 ACW36 AMS36 AWO36 BGK36 BQG36 CAC36 CJY36 CTU36 DDQ36 DNM36 DXI36 EHE36 ERA36 FAW36 FKS36 FUO36 GEK36 GOG36 GYC36 HHY36 HRU36 IBQ36 ILM36 IVI36 JFE36 JPA36 JYW36 KIS36 KSO36 LCK36 LMG36 LWC36 MFY36 MPU36 MZQ36 NJM36 NTI36 ODE36 ONA36 OWW36 PGS36 PQO36 QAK36 QKG36 QUC36 RDY36 RNU36 RXQ36 SHM36 SRI36 TBE36 TLA36 TUW36 UES36 UOO36 UYK36 VIG36 VSC36 WBY36 WLU36 WVQ36 I65572 JE65572 TA65572 ACW65572 AMS65572 AWO65572 BGK65572 BQG65572 CAC65572 CJY65572 CTU65572 DDQ65572 DNM65572 DXI65572 EHE65572 ERA65572 FAW65572 FKS65572 FUO65572 GEK65572 GOG65572 GYC65572 HHY65572 HRU65572 IBQ65572 ILM65572 IVI65572 JFE65572 JPA65572 JYW65572 KIS65572 KSO65572 LCK65572 LMG65572 LWC65572 MFY65572 MPU65572 MZQ65572 NJM65572 NTI65572 ODE65572 ONA65572 OWW65572 PGS65572 PQO65572 QAK65572 QKG65572 QUC65572 RDY65572 RNU65572 RXQ65572 SHM65572 SRI65572 TBE65572 TLA65572 TUW65572 UES65572 UOO65572 UYK65572 VIG65572 VSC65572 WBY65572 WLU65572 WVQ65572 I131108 JE131108 TA131108 ACW131108 AMS131108 AWO131108 BGK131108 BQG131108 CAC131108 CJY131108 CTU131108 DDQ131108 DNM131108 DXI131108 EHE131108 ERA131108 FAW131108 FKS131108 FUO131108 GEK131108 GOG131108 GYC131108 HHY131108 HRU131108 IBQ131108 ILM131108 IVI131108 JFE131108 JPA131108 JYW131108 KIS131108 KSO131108 LCK131108 LMG131108 LWC131108 MFY131108 MPU131108 MZQ131108 NJM131108 NTI131108 ODE131108 ONA131108 OWW131108 PGS131108 PQO131108 QAK131108 QKG131108 QUC131108 RDY131108 RNU131108 RXQ131108 SHM131108 SRI131108 TBE131108 TLA131108 TUW131108 UES131108 UOO131108 UYK131108 VIG131108 VSC131108 WBY131108 WLU131108 WVQ131108 I196644 JE196644 TA196644 ACW196644 AMS196644 AWO196644 BGK196644 BQG196644 CAC196644 CJY196644 CTU196644 DDQ196644 DNM196644 DXI196644 EHE196644 ERA196644 FAW196644 FKS196644 FUO196644 GEK196644 GOG196644 GYC196644 HHY196644 HRU196644 IBQ196644 ILM196644 IVI196644 JFE196644 JPA196644 JYW196644 KIS196644 KSO196644 LCK196644 LMG196644 LWC196644 MFY196644 MPU196644 MZQ196644 NJM196644 NTI196644 ODE196644 ONA196644 OWW196644 PGS196644 PQO196644 QAK196644 QKG196644 QUC196644 RDY196644 RNU196644 RXQ196644 SHM196644 SRI196644 TBE196644 TLA196644 TUW196644 UES196644 UOO196644 UYK196644 VIG196644 VSC196644 WBY196644 WLU196644 WVQ196644 I262180 JE262180 TA262180 ACW262180 AMS262180 AWO262180 BGK262180 BQG262180 CAC262180 CJY262180 CTU262180 DDQ262180 DNM262180 DXI262180 EHE262180 ERA262180 FAW262180 FKS262180 FUO262180 GEK262180 GOG262180 GYC262180 HHY262180 HRU262180 IBQ262180 ILM262180 IVI262180 JFE262180 JPA262180 JYW262180 KIS262180 KSO262180 LCK262180 LMG262180 LWC262180 MFY262180 MPU262180 MZQ262180 NJM262180 NTI262180 ODE262180 ONA262180 OWW262180 PGS262180 PQO262180 QAK262180 QKG262180 QUC262180 RDY262180 RNU262180 RXQ262180 SHM262180 SRI262180 TBE262180 TLA262180 TUW262180 UES262180 UOO262180 UYK262180 VIG262180 VSC262180 WBY262180 WLU262180 WVQ262180 I327716 JE327716 TA327716 ACW327716 AMS327716 AWO327716 BGK327716 BQG327716 CAC327716 CJY327716 CTU327716 DDQ327716 DNM327716 DXI327716 EHE327716 ERA327716 FAW327716 FKS327716 FUO327716 GEK327716 GOG327716 GYC327716 HHY327716 HRU327716 IBQ327716 ILM327716 IVI327716 JFE327716 JPA327716 JYW327716 KIS327716 KSO327716 LCK327716 LMG327716 LWC327716 MFY327716 MPU327716 MZQ327716 NJM327716 NTI327716 ODE327716 ONA327716 OWW327716 PGS327716 PQO327716 QAK327716 QKG327716 QUC327716 RDY327716 RNU327716 RXQ327716 SHM327716 SRI327716 TBE327716 TLA327716 TUW327716 UES327716 UOO327716 UYK327716 VIG327716 VSC327716 WBY327716 WLU327716 WVQ327716 I393252 JE393252 TA393252 ACW393252 AMS393252 AWO393252 BGK393252 BQG393252 CAC393252 CJY393252 CTU393252 DDQ393252 DNM393252 DXI393252 EHE393252 ERA393252 FAW393252 FKS393252 FUO393252 GEK393252 GOG393252 GYC393252 HHY393252 HRU393252 IBQ393252 ILM393252 IVI393252 JFE393252 JPA393252 JYW393252 KIS393252 KSO393252 LCK393252 LMG393252 LWC393252 MFY393252 MPU393252 MZQ393252 NJM393252 NTI393252 ODE393252 ONA393252 OWW393252 PGS393252 PQO393252 QAK393252 QKG393252 QUC393252 RDY393252 RNU393252 RXQ393252 SHM393252 SRI393252 TBE393252 TLA393252 TUW393252 UES393252 UOO393252 UYK393252 VIG393252 VSC393252 WBY393252 WLU393252 WVQ393252 I458788 JE458788 TA458788 ACW458788 AMS458788 AWO458788 BGK458788 BQG458788 CAC458788 CJY458788 CTU458788 DDQ458788 DNM458788 DXI458788 EHE458788 ERA458788 FAW458788 FKS458788 FUO458788 GEK458788 GOG458788 GYC458788 HHY458788 HRU458788 IBQ458788 ILM458788 IVI458788 JFE458788 JPA458788 JYW458788 KIS458788 KSO458788 LCK458788 LMG458788 LWC458788 MFY458788 MPU458788 MZQ458788 NJM458788 NTI458788 ODE458788 ONA458788 OWW458788 PGS458788 PQO458788 QAK458788 QKG458788 QUC458788 RDY458788 RNU458788 RXQ458788 SHM458788 SRI458788 TBE458788 TLA458788 TUW458788 UES458788 UOO458788 UYK458788 VIG458788 VSC458788 WBY458788 WLU458788 WVQ458788 I524324 JE524324 TA524324 ACW524324 AMS524324 AWO524324 BGK524324 BQG524324 CAC524324 CJY524324 CTU524324 DDQ524324 DNM524324 DXI524324 EHE524324 ERA524324 FAW524324 FKS524324 FUO524324 GEK524324 GOG524324 GYC524324 HHY524324 HRU524324 IBQ524324 ILM524324 IVI524324 JFE524324 JPA524324 JYW524324 KIS524324 KSO524324 LCK524324 LMG524324 LWC524324 MFY524324 MPU524324 MZQ524324 NJM524324 NTI524324 ODE524324 ONA524324 OWW524324 PGS524324 PQO524324 QAK524324 QKG524324 QUC524324 RDY524324 RNU524324 RXQ524324 SHM524324 SRI524324 TBE524324 TLA524324 TUW524324 UES524324 UOO524324 UYK524324 VIG524324 VSC524324 WBY524324 WLU524324 WVQ524324 I589860 JE589860 TA589860 ACW589860 AMS589860 AWO589860 BGK589860 BQG589860 CAC589860 CJY589860 CTU589860 DDQ589860 DNM589860 DXI589860 EHE589860 ERA589860 FAW589860 FKS589860 FUO589860 GEK589860 GOG589860 GYC589860 HHY589860 HRU589860 IBQ589860 ILM589860 IVI589860 JFE589860 JPA589860 JYW589860 KIS589860 KSO589860 LCK589860 LMG589860 LWC589860 MFY589860 MPU589860 MZQ589860 NJM589860 NTI589860 ODE589860 ONA589860 OWW589860 PGS589860 PQO589860 QAK589860 QKG589860 QUC589860 RDY589860 RNU589860 RXQ589860 SHM589860 SRI589860 TBE589860 TLA589860 TUW589860 UES589860 UOO589860 UYK589860 VIG589860 VSC589860 WBY589860 WLU589860 WVQ589860 I655396 JE655396 TA655396 ACW655396 AMS655396 AWO655396 BGK655396 BQG655396 CAC655396 CJY655396 CTU655396 DDQ655396 DNM655396 DXI655396 EHE655396 ERA655396 FAW655396 FKS655396 FUO655396 GEK655396 GOG655396 GYC655396 HHY655396 HRU655396 IBQ655396 ILM655396 IVI655396 JFE655396 JPA655396 JYW655396 KIS655396 KSO655396 LCK655396 LMG655396 LWC655396 MFY655396 MPU655396 MZQ655396 NJM655396 NTI655396 ODE655396 ONA655396 OWW655396 PGS655396 PQO655396 QAK655396 QKG655396 QUC655396 RDY655396 RNU655396 RXQ655396 SHM655396 SRI655396 TBE655396 TLA655396 TUW655396 UES655396 UOO655396 UYK655396 VIG655396 VSC655396 WBY655396 WLU655396 WVQ655396 I720932 JE720932 TA720932 ACW720932 AMS720932 AWO720932 BGK720932 BQG720932 CAC720932 CJY720932 CTU720932 DDQ720932 DNM720932 DXI720932 EHE720932 ERA720932 FAW720932 FKS720932 FUO720932 GEK720932 GOG720932 GYC720932 HHY720932 HRU720932 IBQ720932 ILM720932 IVI720932 JFE720932 JPA720932 JYW720932 KIS720932 KSO720932 LCK720932 LMG720932 LWC720932 MFY720932 MPU720932 MZQ720932 NJM720932 NTI720932 ODE720932 ONA720932 OWW720932 PGS720932 PQO720932 QAK720932 QKG720932 QUC720932 RDY720932 RNU720932 RXQ720932 SHM720932 SRI720932 TBE720932 TLA720932 TUW720932 UES720932 UOO720932 UYK720932 VIG720932 VSC720932 WBY720932 WLU720932 WVQ720932 I786468 JE786468 TA786468 ACW786468 AMS786468 AWO786468 BGK786468 BQG786468 CAC786468 CJY786468 CTU786468 DDQ786468 DNM786468 DXI786468 EHE786468 ERA786468 FAW786468 FKS786468 FUO786468 GEK786468 GOG786468 GYC786468 HHY786468 HRU786468 IBQ786468 ILM786468 IVI786468 JFE786468 JPA786468 JYW786468 KIS786468 KSO786468 LCK786468 LMG786468 LWC786468 MFY786468 MPU786468 MZQ786468 NJM786468 NTI786468 ODE786468 ONA786468 OWW786468 PGS786468 PQO786468 QAK786468 QKG786468 QUC786468 RDY786468 RNU786468 RXQ786468 SHM786468 SRI786468 TBE786468 TLA786468 TUW786468 UES786468 UOO786468 UYK786468 VIG786468 VSC786468 WBY786468 WLU786468 WVQ786468 I852004 JE852004 TA852004 ACW852004 AMS852004 AWO852004 BGK852004 BQG852004 CAC852004 CJY852004 CTU852004 DDQ852004 DNM852004 DXI852004 EHE852004 ERA852004 FAW852004 FKS852004 FUO852004 GEK852004 GOG852004 GYC852004 HHY852004 HRU852004 IBQ852004 ILM852004 IVI852004 JFE852004 JPA852004 JYW852004 KIS852004 KSO852004 LCK852004 LMG852004 LWC852004 MFY852004 MPU852004 MZQ852004 NJM852004 NTI852004 ODE852004 ONA852004 OWW852004 PGS852004 PQO852004 QAK852004 QKG852004 QUC852004 RDY852004 RNU852004 RXQ852004 SHM852004 SRI852004 TBE852004 TLA852004 TUW852004 UES852004 UOO852004 UYK852004 VIG852004 VSC852004 WBY852004 WLU852004 WVQ852004 I917540 JE917540 TA917540 ACW917540 AMS917540 AWO917540 BGK917540 BQG917540 CAC917540 CJY917540 CTU917540 DDQ917540 DNM917540 DXI917540 EHE917540 ERA917540 FAW917540 FKS917540 FUO917540 GEK917540 GOG917540 GYC917540 HHY917540 HRU917540 IBQ917540 ILM917540 IVI917540 JFE917540 JPA917540 JYW917540 KIS917540 KSO917540 LCK917540 LMG917540 LWC917540 MFY917540 MPU917540 MZQ917540 NJM917540 NTI917540 ODE917540 ONA917540 OWW917540 PGS917540 PQO917540 QAK917540 QKG917540 QUC917540 RDY917540 RNU917540 RXQ917540 SHM917540 SRI917540 TBE917540 TLA917540 TUW917540 UES917540 UOO917540 UYK917540 VIG917540 VSC917540 WBY917540 WLU917540 WVQ917540 I983076 JE983076 TA983076 ACW983076 AMS983076 AWO983076 BGK983076 BQG983076 CAC983076 CJY983076 CTU983076 DDQ983076 DNM983076 DXI983076 EHE983076 ERA983076 FAW983076 FKS983076 FUO983076 GEK983076 GOG983076 GYC983076 HHY983076 HRU983076 IBQ983076 ILM983076 IVI983076 JFE983076 JPA983076 JYW983076 KIS983076 KSO983076 LCK983076 LMG983076 LWC983076 MFY983076 MPU983076 MZQ983076 NJM983076 NTI983076 ODE983076 ONA983076 OWW983076 PGS983076 PQO983076 QAK983076 QKG983076 QUC983076 RDY983076 RNU983076 RXQ983076 SHM983076 SRI983076 TBE983076 TLA983076 TUW983076 UES983076 UOO983076 UYK983076 VIG983076 VSC983076 WBY983076 WLU983076 WVQ983076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I32 JE32 TA32 ACW32 AMS32 AWO32 BGK32 BQG32 CAC32 CJY32 CTU32 DDQ32 DNM32 DXI32 EHE32 ERA32 FAW32 FKS32 FUO32 GEK32 GOG32 GYC32 HHY32 HRU32 IBQ32 ILM32 IVI32 JFE32 JPA32 JYW32 KIS32 KSO32 LCK32 LMG32 LWC32 MFY32 MPU32 MZQ32 NJM32 NTI32 ODE32 ONA32 OWW32 PGS32 PQO32 QAK32 QKG32 QUC32 RDY32 RNU32 RXQ32 SHM32 SRI32 TBE32 TLA32 TUW32 UES32 UOO32 UYK32 VIG32 VSC32 WBY32 WLU32 WVQ32 I65568 JE65568 TA65568 ACW65568 AMS65568 AWO65568 BGK65568 BQG65568 CAC65568 CJY65568 CTU65568 DDQ65568 DNM65568 DXI65568 EHE65568 ERA65568 FAW65568 FKS65568 FUO65568 GEK65568 GOG65568 GYC65568 HHY65568 HRU65568 IBQ65568 ILM65568 IVI65568 JFE65568 JPA65568 JYW65568 KIS65568 KSO65568 LCK65568 LMG65568 LWC65568 MFY65568 MPU65568 MZQ65568 NJM65568 NTI65568 ODE65568 ONA65568 OWW65568 PGS65568 PQO65568 QAK65568 QKG65568 QUC65568 RDY65568 RNU65568 RXQ65568 SHM65568 SRI65568 TBE65568 TLA65568 TUW65568 UES65568 UOO65568 UYK65568 VIG65568 VSC65568 WBY65568 WLU65568 WVQ65568 I131104 JE131104 TA131104 ACW131104 AMS131104 AWO131104 BGK131104 BQG131104 CAC131104 CJY131104 CTU131104 DDQ131104 DNM131104 DXI131104 EHE131104 ERA131104 FAW131104 FKS131104 FUO131104 GEK131104 GOG131104 GYC131104 HHY131104 HRU131104 IBQ131104 ILM131104 IVI131104 JFE131104 JPA131104 JYW131104 KIS131104 KSO131104 LCK131104 LMG131104 LWC131104 MFY131104 MPU131104 MZQ131104 NJM131104 NTI131104 ODE131104 ONA131104 OWW131104 PGS131104 PQO131104 QAK131104 QKG131104 QUC131104 RDY131104 RNU131104 RXQ131104 SHM131104 SRI131104 TBE131104 TLA131104 TUW131104 UES131104 UOO131104 UYK131104 VIG131104 VSC131104 WBY131104 WLU131104 WVQ131104 I196640 JE196640 TA196640 ACW196640 AMS196640 AWO196640 BGK196640 BQG196640 CAC196640 CJY196640 CTU196640 DDQ196640 DNM196640 DXI196640 EHE196640 ERA196640 FAW196640 FKS196640 FUO196640 GEK196640 GOG196640 GYC196640 HHY196640 HRU196640 IBQ196640 ILM196640 IVI196640 JFE196640 JPA196640 JYW196640 KIS196640 KSO196640 LCK196640 LMG196640 LWC196640 MFY196640 MPU196640 MZQ196640 NJM196640 NTI196640 ODE196640 ONA196640 OWW196640 PGS196640 PQO196640 QAK196640 QKG196640 QUC196640 RDY196640 RNU196640 RXQ196640 SHM196640 SRI196640 TBE196640 TLA196640 TUW196640 UES196640 UOO196640 UYK196640 VIG196640 VSC196640 WBY196640 WLU196640 WVQ196640 I262176 JE262176 TA262176 ACW262176 AMS262176 AWO262176 BGK262176 BQG262176 CAC262176 CJY262176 CTU262176 DDQ262176 DNM262176 DXI262176 EHE262176 ERA262176 FAW262176 FKS262176 FUO262176 GEK262176 GOG262176 GYC262176 HHY262176 HRU262176 IBQ262176 ILM262176 IVI262176 JFE262176 JPA262176 JYW262176 KIS262176 KSO262176 LCK262176 LMG262176 LWC262176 MFY262176 MPU262176 MZQ262176 NJM262176 NTI262176 ODE262176 ONA262176 OWW262176 PGS262176 PQO262176 QAK262176 QKG262176 QUC262176 RDY262176 RNU262176 RXQ262176 SHM262176 SRI262176 TBE262176 TLA262176 TUW262176 UES262176 UOO262176 UYK262176 VIG262176 VSC262176 WBY262176 WLU262176 WVQ262176 I327712 JE327712 TA327712 ACW327712 AMS327712 AWO327712 BGK327712 BQG327712 CAC327712 CJY327712 CTU327712 DDQ327712 DNM327712 DXI327712 EHE327712 ERA327712 FAW327712 FKS327712 FUO327712 GEK327712 GOG327712 GYC327712 HHY327712 HRU327712 IBQ327712 ILM327712 IVI327712 JFE327712 JPA327712 JYW327712 KIS327712 KSO327712 LCK327712 LMG327712 LWC327712 MFY327712 MPU327712 MZQ327712 NJM327712 NTI327712 ODE327712 ONA327712 OWW327712 PGS327712 PQO327712 QAK327712 QKG327712 QUC327712 RDY327712 RNU327712 RXQ327712 SHM327712 SRI327712 TBE327712 TLA327712 TUW327712 UES327712 UOO327712 UYK327712 VIG327712 VSC327712 WBY327712 WLU327712 WVQ327712 I393248 JE393248 TA393248 ACW393248 AMS393248 AWO393248 BGK393248 BQG393248 CAC393248 CJY393248 CTU393248 DDQ393248 DNM393248 DXI393248 EHE393248 ERA393248 FAW393248 FKS393248 FUO393248 GEK393248 GOG393248 GYC393248 HHY393248 HRU393248 IBQ393248 ILM393248 IVI393248 JFE393248 JPA393248 JYW393248 KIS393248 KSO393248 LCK393248 LMG393248 LWC393248 MFY393248 MPU393248 MZQ393248 NJM393248 NTI393248 ODE393248 ONA393248 OWW393248 PGS393248 PQO393248 QAK393248 QKG393248 QUC393248 RDY393248 RNU393248 RXQ393248 SHM393248 SRI393248 TBE393248 TLA393248 TUW393248 UES393248 UOO393248 UYK393248 VIG393248 VSC393248 WBY393248 WLU393248 WVQ393248 I458784 JE458784 TA458784 ACW458784 AMS458784 AWO458784 BGK458784 BQG458784 CAC458784 CJY458784 CTU458784 DDQ458784 DNM458784 DXI458784 EHE458784 ERA458784 FAW458784 FKS458784 FUO458784 GEK458784 GOG458784 GYC458784 HHY458784 HRU458784 IBQ458784 ILM458784 IVI458784 JFE458784 JPA458784 JYW458784 KIS458784 KSO458784 LCK458784 LMG458784 LWC458784 MFY458784 MPU458784 MZQ458784 NJM458784 NTI458784 ODE458784 ONA458784 OWW458784 PGS458784 PQO458784 QAK458784 QKG458784 QUC458784 RDY458784 RNU458784 RXQ458784 SHM458784 SRI458784 TBE458784 TLA458784 TUW458784 UES458784 UOO458784 UYK458784 VIG458784 VSC458784 WBY458784 WLU458784 WVQ458784 I524320 JE524320 TA524320 ACW524320 AMS524320 AWO524320 BGK524320 BQG524320 CAC524320 CJY524320 CTU524320 DDQ524320 DNM524320 DXI524320 EHE524320 ERA524320 FAW524320 FKS524320 FUO524320 GEK524320 GOG524320 GYC524320 HHY524320 HRU524320 IBQ524320 ILM524320 IVI524320 JFE524320 JPA524320 JYW524320 KIS524320 KSO524320 LCK524320 LMG524320 LWC524320 MFY524320 MPU524320 MZQ524320 NJM524320 NTI524320 ODE524320 ONA524320 OWW524320 PGS524320 PQO524320 QAK524320 QKG524320 QUC524320 RDY524320 RNU524320 RXQ524320 SHM524320 SRI524320 TBE524320 TLA524320 TUW524320 UES524320 UOO524320 UYK524320 VIG524320 VSC524320 WBY524320 WLU524320 WVQ524320 I589856 JE589856 TA589856 ACW589856 AMS589856 AWO589856 BGK589856 BQG589856 CAC589856 CJY589856 CTU589856 DDQ589856 DNM589856 DXI589856 EHE589856 ERA589856 FAW589856 FKS589856 FUO589856 GEK589856 GOG589856 GYC589856 HHY589856 HRU589856 IBQ589856 ILM589856 IVI589856 JFE589856 JPA589856 JYW589856 KIS589856 KSO589856 LCK589856 LMG589856 LWC589856 MFY589856 MPU589856 MZQ589856 NJM589856 NTI589856 ODE589856 ONA589856 OWW589856 PGS589856 PQO589856 QAK589856 QKG589856 QUC589856 RDY589856 RNU589856 RXQ589856 SHM589856 SRI589856 TBE589856 TLA589856 TUW589856 UES589856 UOO589856 UYK589856 VIG589856 VSC589856 WBY589856 WLU589856 WVQ589856 I655392 JE655392 TA655392 ACW655392 AMS655392 AWO655392 BGK655392 BQG655392 CAC655392 CJY655392 CTU655392 DDQ655392 DNM655392 DXI655392 EHE655392 ERA655392 FAW655392 FKS655392 FUO655392 GEK655392 GOG655392 GYC655392 HHY655392 HRU655392 IBQ655392 ILM655392 IVI655392 JFE655392 JPA655392 JYW655392 KIS655392 KSO655392 LCK655392 LMG655392 LWC655392 MFY655392 MPU655392 MZQ655392 NJM655392 NTI655392 ODE655392 ONA655392 OWW655392 PGS655392 PQO655392 QAK655392 QKG655392 QUC655392 RDY655392 RNU655392 RXQ655392 SHM655392 SRI655392 TBE655392 TLA655392 TUW655392 UES655392 UOO655392 UYK655392 VIG655392 VSC655392 WBY655392 WLU655392 WVQ655392 I720928 JE720928 TA720928 ACW720928 AMS720928 AWO720928 BGK720928 BQG720928 CAC720928 CJY720928 CTU720928 DDQ720928 DNM720928 DXI720928 EHE720928 ERA720928 FAW720928 FKS720928 FUO720928 GEK720928 GOG720928 GYC720928 HHY720928 HRU720928 IBQ720928 ILM720928 IVI720928 JFE720928 JPA720928 JYW720928 KIS720928 KSO720928 LCK720928 LMG720928 LWC720928 MFY720928 MPU720928 MZQ720928 NJM720928 NTI720928 ODE720928 ONA720928 OWW720928 PGS720928 PQO720928 QAK720928 QKG720928 QUC720928 RDY720928 RNU720928 RXQ720928 SHM720928 SRI720928 TBE720928 TLA720928 TUW720928 UES720928 UOO720928 UYK720928 VIG720928 VSC720928 WBY720928 WLU720928 WVQ720928 I786464 JE786464 TA786464 ACW786464 AMS786464 AWO786464 BGK786464 BQG786464 CAC786464 CJY786464 CTU786464 DDQ786464 DNM786464 DXI786464 EHE786464 ERA786464 FAW786464 FKS786464 FUO786464 GEK786464 GOG786464 GYC786464 HHY786464 HRU786464 IBQ786464 ILM786464 IVI786464 JFE786464 JPA786464 JYW786464 KIS786464 KSO786464 LCK786464 LMG786464 LWC786464 MFY786464 MPU786464 MZQ786464 NJM786464 NTI786464 ODE786464 ONA786464 OWW786464 PGS786464 PQO786464 QAK786464 QKG786464 QUC786464 RDY786464 RNU786464 RXQ786464 SHM786464 SRI786464 TBE786464 TLA786464 TUW786464 UES786464 UOO786464 UYK786464 VIG786464 VSC786464 WBY786464 WLU786464 WVQ786464 I852000 JE852000 TA852000 ACW852000 AMS852000 AWO852000 BGK852000 BQG852000 CAC852000 CJY852000 CTU852000 DDQ852000 DNM852000 DXI852000 EHE852000 ERA852000 FAW852000 FKS852000 FUO852000 GEK852000 GOG852000 GYC852000 HHY852000 HRU852000 IBQ852000 ILM852000 IVI852000 JFE852000 JPA852000 JYW852000 KIS852000 KSO852000 LCK852000 LMG852000 LWC852000 MFY852000 MPU852000 MZQ852000 NJM852000 NTI852000 ODE852000 ONA852000 OWW852000 PGS852000 PQO852000 QAK852000 QKG852000 QUC852000 RDY852000 RNU852000 RXQ852000 SHM852000 SRI852000 TBE852000 TLA852000 TUW852000 UES852000 UOO852000 UYK852000 VIG852000 VSC852000 WBY852000 WLU852000 WVQ852000 I917536 JE917536 TA917536 ACW917536 AMS917536 AWO917536 BGK917536 BQG917536 CAC917536 CJY917536 CTU917536 DDQ917536 DNM917536 DXI917536 EHE917536 ERA917536 FAW917536 FKS917536 FUO917536 GEK917536 GOG917536 GYC917536 HHY917536 HRU917536 IBQ917536 ILM917536 IVI917536 JFE917536 JPA917536 JYW917536 KIS917536 KSO917536 LCK917536 LMG917536 LWC917536 MFY917536 MPU917536 MZQ917536 NJM917536 NTI917536 ODE917536 ONA917536 OWW917536 PGS917536 PQO917536 QAK917536 QKG917536 QUC917536 RDY917536 RNU917536 RXQ917536 SHM917536 SRI917536 TBE917536 TLA917536 TUW917536 UES917536 UOO917536 UYK917536 VIG917536 VSC917536 WBY917536 WLU917536 WVQ917536 I983072 JE983072 TA983072 ACW983072 AMS983072 AWO983072 BGK983072 BQG983072 CAC983072 CJY983072 CTU983072 DDQ983072 DNM983072 DXI983072 EHE983072 ERA983072 FAW983072 FKS983072 FUO983072 GEK983072 GOG983072 GYC983072 HHY983072 HRU983072 IBQ983072 ILM983072 IVI983072 JFE983072 JPA983072 JYW983072 KIS983072 KSO983072 LCK983072 LMG983072 LWC983072 MFY983072 MPU983072 MZQ983072 NJM983072 NTI983072 ODE983072 ONA983072 OWW983072 PGS983072 PQO983072 QAK983072 QKG983072 QUC983072 RDY983072 RNU983072 RXQ983072 SHM983072 SRI983072 TBE983072 TLA983072 TUW983072 UES983072 UOO983072 UYK983072 VIG983072 VSC983072 WBY983072 WLU983072 WVQ983072 I24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I65560 JE65560 TA65560 ACW65560 AMS65560 AWO65560 BGK65560 BQG65560 CAC65560 CJY65560 CTU65560 DDQ65560 DNM65560 DXI65560 EHE65560 ERA65560 FAW65560 FKS65560 FUO65560 GEK65560 GOG65560 GYC65560 HHY65560 HRU65560 IBQ65560 ILM65560 IVI65560 JFE65560 JPA65560 JYW65560 KIS65560 KSO65560 LCK65560 LMG65560 LWC65560 MFY65560 MPU65560 MZQ65560 NJM65560 NTI65560 ODE65560 ONA65560 OWW65560 PGS65560 PQO65560 QAK65560 QKG65560 QUC65560 RDY65560 RNU65560 RXQ65560 SHM65560 SRI65560 TBE65560 TLA65560 TUW65560 UES65560 UOO65560 UYK65560 VIG65560 VSC65560 WBY65560 WLU65560 WVQ65560 I131096 JE131096 TA131096 ACW131096 AMS131096 AWO131096 BGK131096 BQG131096 CAC131096 CJY131096 CTU131096 DDQ131096 DNM131096 DXI131096 EHE131096 ERA131096 FAW131096 FKS131096 FUO131096 GEK131096 GOG131096 GYC131096 HHY131096 HRU131096 IBQ131096 ILM131096 IVI131096 JFE131096 JPA131096 JYW131096 KIS131096 KSO131096 LCK131096 LMG131096 LWC131096 MFY131096 MPU131096 MZQ131096 NJM131096 NTI131096 ODE131096 ONA131096 OWW131096 PGS131096 PQO131096 QAK131096 QKG131096 QUC131096 RDY131096 RNU131096 RXQ131096 SHM131096 SRI131096 TBE131096 TLA131096 TUW131096 UES131096 UOO131096 UYK131096 VIG131096 VSC131096 WBY131096 WLU131096 WVQ131096 I196632 JE196632 TA196632 ACW196632 AMS196632 AWO196632 BGK196632 BQG196632 CAC196632 CJY196632 CTU196632 DDQ196632 DNM196632 DXI196632 EHE196632 ERA196632 FAW196632 FKS196632 FUO196632 GEK196632 GOG196632 GYC196632 HHY196632 HRU196632 IBQ196632 ILM196632 IVI196632 JFE196632 JPA196632 JYW196632 KIS196632 KSO196632 LCK196632 LMG196632 LWC196632 MFY196632 MPU196632 MZQ196632 NJM196632 NTI196632 ODE196632 ONA196632 OWW196632 PGS196632 PQO196632 QAK196632 QKG196632 QUC196632 RDY196632 RNU196632 RXQ196632 SHM196632 SRI196632 TBE196632 TLA196632 TUW196632 UES196632 UOO196632 UYK196632 VIG196632 VSC196632 WBY196632 WLU196632 WVQ196632 I262168 JE262168 TA262168 ACW262168 AMS262168 AWO262168 BGK262168 BQG262168 CAC262168 CJY262168 CTU262168 DDQ262168 DNM262168 DXI262168 EHE262168 ERA262168 FAW262168 FKS262168 FUO262168 GEK262168 GOG262168 GYC262168 HHY262168 HRU262168 IBQ262168 ILM262168 IVI262168 JFE262168 JPA262168 JYW262168 KIS262168 KSO262168 LCK262168 LMG262168 LWC262168 MFY262168 MPU262168 MZQ262168 NJM262168 NTI262168 ODE262168 ONA262168 OWW262168 PGS262168 PQO262168 QAK262168 QKG262168 QUC262168 RDY262168 RNU262168 RXQ262168 SHM262168 SRI262168 TBE262168 TLA262168 TUW262168 UES262168 UOO262168 UYK262168 VIG262168 VSC262168 WBY262168 WLU262168 WVQ262168 I327704 JE327704 TA327704 ACW327704 AMS327704 AWO327704 BGK327704 BQG327704 CAC327704 CJY327704 CTU327704 DDQ327704 DNM327704 DXI327704 EHE327704 ERA327704 FAW327704 FKS327704 FUO327704 GEK327704 GOG327704 GYC327704 HHY327704 HRU327704 IBQ327704 ILM327704 IVI327704 JFE327704 JPA327704 JYW327704 KIS327704 KSO327704 LCK327704 LMG327704 LWC327704 MFY327704 MPU327704 MZQ327704 NJM327704 NTI327704 ODE327704 ONA327704 OWW327704 PGS327704 PQO327704 QAK327704 QKG327704 QUC327704 RDY327704 RNU327704 RXQ327704 SHM327704 SRI327704 TBE327704 TLA327704 TUW327704 UES327704 UOO327704 UYK327704 VIG327704 VSC327704 WBY327704 WLU327704 WVQ327704 I393240 JE393240 TA393240 ACW393240 AMS393240 AWO393240 BGK393240 BQG393240 CAC393240 CJY393240 CTU393240 DDQ393240 DNM393240 DXI393240 EHE393240 ERA393240 FAW393240 FKS393240 FUO393240 GEK393240 GOG393240 GYC393240 HHY393240 HRU393240 IBQ393240 ILM393240 IVI393240 JFE393240 JPA393240 JYW393240 KIS393240 KSO393240 LCK393240 LMG393240 LWC393240 MFY393240 MPU393240 MZQ393240 NJM393240 NTI393240 ODE393240 ONA393240 OWW393240 PGS393240 PQO393240 QAK393240 QKG393240 QUC393240 RDY393240 RNU393240 RXQ393240 SHM393240 SRI393240 TBE393240 TLA393240 TUW393240 UES393240 UOO393240 UYK393240 VIG393240 VSC393240 WBY393240 WLU393240 WVQ393240 I458776 JE458776 TA458776 ACW458776 AMS458776 AWO458776 BGK458776 BQG458776 CAC458776 CJY458776 CTU458776 DDQ458776 DNM458776 DXI458776 EHE458776 ERA458776 FAW458776 FKS458776 FUO458776 GEK458776 GOG458776 GYC458776 HHY458776 HRU458776 IBQ458776 ILM458776 IVI458776 JFE458776 JPA458776 JYW458776 KIS458776 KSO458776 LCK458776 LMG458776 LWC458776 MFY458776 MPU458776 MZQ458776 NJM458776 NTI458776 ODE458776 ONA458776 OWW458776 PGS458776 PQO458776 QAK458776 QKG458776 QUC458776 RDY458776 RNU458776 RXQ458776 SHM458776 SRI458776 TBE458776 TLA458776 TUW458776 UES458776 UOO458776 UYK458776 VIG458776 VSC458776 WBY458776 WLU458776 WVQ458776 I524312 JE524312 TA524312 ACW524312 AMS524312 AWO524312 BGK524312 BQG524312 CAC524312 CJY524312 CTU524312 DDQ524312 DNM524312 DXI524312 EHE524312 ERA524312 FAW524312 FKS524312 FUO524312 GEK524312 GOG524312 GYC524312 HHY524312 HRU524312 IBQ524312 ILM524312 IVI524312 JFE524312 JPA524312 JYW524312 KIS524312 KSO524312 LCK524312 LMG524312 LWC524312 MFY524312 MPU524312 MZQ524312 NJM524312 NTI524312 ODE524312 ONA524312 OWW524312 PGS524312 PQO524312 QAK524312 QKG524312 QUC524312 RDY524312 RNU524312 RXQ524312 SHM524312 SRI524312 TBE524312 TLA524312 TUW524312 UES524312 UOO524312 UYK524312 VIG524312 VSC524312 WBY524312 WLU524312 WVQ524312 I589848 JE589848 TA589848 ACW589848 AMS589848 AWO589848 BGK589848 BQG589848 CAC589848 CJY589848 CTU589848 DDQ589848 DNM589848 DXI589848 EHE589848 ERA589848 FAW589848 FKS589848 FUO589848 GEK589848 GOG589848 GYC589848 HHY589848 HRU589848 IBQ589848 ILM589848 IVI589848 JFE589848 JPA589848 JYW589848 KIS589848 KSO589848 LCK589848 LMG589848 LWC589848 MFY589848 MPU589848 MZQ589848 NJM589848 NTI589848 ODE589848 ONA589848 OWW589848 PGS589848 PQO589848 QAK589848 QKG589848 QUC589848 RDY589848 RNU589848 RXQ589848 SHM589848 SRI589848 TBE589848 TLA589848 TUW589848 UES589848 UOO589848 UYK589848 VIG589848 VSC589848 WBY589848 WLU589848 WVQ589848 I655384 JE655384 TA655384 ACW655384 AMS655384 AWO655384 BGK655384 BQG655384 CAC655384 CJY655384 CTU655384 DDQ655384 DNM655384 DXI655384 EHE655384 ERA655384 FAW655384 FKS655384 FUO655384 GEK655384 GOG655384 GYC655384 HHY655384 HRU655384 IBQ655384 ILM655384 IVI655384 JFE655384 JPA655384 JYW655384 KIS655384 KSO655384 LCK655384 LMG655384 LWC655384 MFY655384 MPU655384 MZQ655384 NJM655384 NTI655384 ODE655384 ONA655384 OWW655384 PGS655384 PQO655384 QAK655384 QKG655384 QUC655384 RDY655384 RNU655384 RXQ655384 SHM655384 SRI655384 TBE655384 TLA655384 TUW655384 UES655384 UOO655384 UYK655384 VIG655384 VSC655384 WBY655384 WLU655384 WVQ655384 I720920 JE720920 TA720920 ACW720920 AMS720920 AWO720920 BGK720920 BQG720920 CAC720920 CJY720920 CTU720920 DDQ720920 DNM720920 DXI720920 EHE720920 ERA720920 FAW720920 FKS720920 FUO720920 GEK720920 GOG720920 GYC720920 HHY720920 HRU720920 IBQ720920 ILM720920 IVI720920 JFE720920 JPA720920 JYW720920 KIS720920 KSO720920 LCK720920 LMG720920 LWC720920 MFY720920 MPU720920 MZQ720920 NJM720920 NTI720920 ODE720920 ONA720920 OWW720920 PGS720920 PQO720920 QAK720920 QKG720920 QUC720920 RDY720920 RNU720920 RXQ720920 SHM720920 SRI720920 TBE720920 TLA720920 TUW720920 UES720920 UOO720920 UYK720920 VIG720920 VSC720920 WBY720920 WLU720920 WVQ720920 I786456 JE786456 TA786456 ACW786456 AMS786456 AWO786456 BGK786456 BQG786456 CAC786456 CJY786456 CTU786456 DDQ786456 DNM786456 DXI786456 EHE786456 ERA786456 FAW786456 FKS786456 FUO786456 GEK786456 GOG786456 GYC786456 HHY786456 HRU786456 IBQ786456 ILM786456 IVI786456 JFE786456 JPA786456 JYW786456 KIS786456 KSO786456 LCK786456 LMG786456 LWC786456 MFY786456 MPU786456 MZQ786456 NJM786456 NTI786456 ODE786456 ONA786456 OWW786456 PGS786456 PQO786456 QAK786456 QKG786456 QUC786456 RDY786456 RNU786456 RXQ786456 SHM786456 SRI786456 TBE786456 TLA786456 TUW786456 UES786456 UOO786456 UYK786456 VIG786456 VSC786456 WBY786456 WLU786456 WVQ786456 I851992 JE851992 TA851992 ACW851992 AMS851992 AWO851992 BGK851992 BQG851992 CAC851992 CJY851992 CTU851992 DDQ851992 DNM851992 DXI851992 EHE851992 ERA851992 FAW851992 FKS851992 FUO851992 GEK851992 GOG851992 GYC851992 HHY851992 HRU851992 IBQ851992 ILM851992 IVI851992 JFE851992 JPA851992 JYW851992 KIS851992 KSO851992 LCK851992 LMG851992 LWC851992 MFY851992 MPU851992 MZQ851992 NJM851992 NTI851992 ODE851992 ONA851992 OWW851992 PGS851992 PQO851992 QAK851992 QKG851992 QUC851992 RDY851992 RNU851992 RXQ851992 SHM851992 SRI851992 TBE851992 TLA851992 TUW851992 UES851992 UOO851992 UYK851992 VIG851992 VSC851992 WBY851992 WLU851992 WVQ851992 I917528 JE917528 TA917528 ACW917528 AMS917528 AWO917528 BGK917528 BQG917528 CAC917528 CJY917528 CTU917528 DDQ917528 DNM917528 DXI917528 EHE917528 ERA917528 FAW917528 FKS917528 FUO917528 GEK917528 GOG917528 GYC917528 HHY917528 HRU917528 IBQ917528 ILM917528 IVI917528 JFE917528 JPA917528 JYW917528 KIS917528 KSO917528 LCK917528 LMG917528 LWC917528 MFY917528 MPU917528 MZQ917528 NJM917528 NTI917528 ODE917528 ONA917528 OWW917528 PGS917528 PQO917528 QAK917528 QKG917528 QUC917528 RDY917528 RNU917528 RXQ917528 SHM917528 SRI917528 TBE917528 TLA917528 TUW917528 UES917528 UOO917528 UYK917528 VIG917528 VSC917528 WBY917528 WLU917528 WVQ917528 I983064 JE983064 TA983064 ACW983064 AMS983064 AWO983064 BGK983064 BQG983064 CAC983064 CJY983064 CTU983064 DDQ983064 DNM983064 DXI983064 EHE983064 ERA983064 FAW983064 FKS983064 FUO983064 GEK983064 GOG983064 GYC983064 HHY983064 HRU983064 IBQ983064 ILM983064 IVI983064 JFE983064 JPA983064 JYW983064 KIS983064 KSO983064 LCK983064 LMG983064 LWC983064 MFY983064 MPU983064 MZQ983064 NJM983064 NTI983064 ODE983064 ONA983064 OWW983064 PGS983064 PQO983064 QAK983064 QKG983064 QUC983064 RDY983064 RNU983064 RXQ983064 SHM983064 SRI983064 TBE983064 TLA983064 TUW983064 UES983064 UOO983064 UYK983064 VIG983064 VSC983064 WBY983064 WLU983064 WVQ983064 I20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I65564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I131100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I196636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I262172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I327708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I393244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I458780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I524316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I589852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I655388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I720924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I786460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I851996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I917532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I983068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F46BC-A29F-41DA-80E2-44FA15F71432}">
  <sheetPr codeName="Sheet149">
    <tabColor indexed="11"/>
    <pageSetUpPr fitToPage="1"/>
  </sheetPr>
  <dimension ref="A1:AK57"/>
  <sheetViews>
    <sheetView showGridLines="0" showZeros="0" zoomScale="80" zoomScaleNormal="80" workbookViewId="0">
      <selection activeCell="Q27" sqref="Q27"/>
    </sheetView>
  </sheetViews>
  <sheetFormatPr defaultRowHeight="13.2" x14ac:dyDescent="0.25"/>
  <cols>
    <col min="1" max="2" width="3.33203125" customWidth="1"/>
    <col min="3" max="3" width="4.6640625" customWidth="1"/>
    <col min="4" max="4" width="6.5546875" customWidth="1"/>
    <col min="5" max="5" width="4.33203125" customWidth="1"/>
    <col min="6" max="6" width="17.109375" customWidth="1"/>
    <col min="7" max="7" width="6.44140625" customWidth="1"/>
    <col min="8" max="8" width="7.6640625" customWidth="1"/>
    <col min="9" max="9" width="5.88671875" customWidth="1"/>
    <col min="10" max="10" width="1.6640625" style="169" customWidth="1"/>
    <col min="11" max="11" width="10.6640625" customWidth="1"/>
    <col min="12" max="12" width="1.6640625" style="169" customWidth="1"/>
    <col min="13" max="13" width="10.6640625" customWidth="1"/>
    <col min="14" max="14" width="1.6640625" style="170" customWidth="1"/>
    <col min="15" max="15" width="10.6640625" customWidth="1"/>
    <col min="16" max="16" width="1.6640625" style="169" customWidth="1"/>
    <col min="17" max="17" width="10.6640625" customWidth="1"/>
    <col min="18" max="18" width="1.6640625" style="170" customWidth="1"/>
    <col min="19" max="19" width="9.109375" hidden="1" customWidth="1"/>
    <col min="20" max="20" width="8.6640625" customWidth="1"/>
    <col min="21" max="21" width="9.109375" hidden="1" customWidth="1"/>
    <col min="25" max="34" width="9.109375" hidden="1" customWidth="1"/>
    <col min="35" max="37" width="9.109375" customWidth="1"/>
    <col min="257" max="258" width="3.33203125" customWidth="1"/>
    <col min="259" max="259" width="4.6640625" customWidth="1"/>
    <col min="260" max="260" width="6.5546875" customWidth="1"/>
    <col min="261" max="261" width="4.33203125" customWidth="1"/>
    <col min="262" max="262" width="17.109375" customWidth="1"/>
    <col min="263" max="263" width="6.44140625" customWidth="1"/>
    <col min="264" max="264" width="7.6640625" customWidth="1"/>
    <col min="265" max="265" width="5.88671875" customWidth="1"/>
    <col min="266" max="266" width="1.6640625" customWidth="1"/>
    <col min="267" max="267" width="10.6640625" customWidth="1"/>
    <col min="268" max="268" width="1.6640625" customWidth="1"/>
    <col min="269" max="269" width="10.6640625" customWidth="1"/>
    <col min="270" max="270" width="1.6640625" customWidth="1"/>
    <col min="271" max="271" width="10.6640625" customWidth="1"/>
    <col min="272" max="272" width="1.6640625" customWidth="1"/>
    <col min="273" max="273" width="10.6640625" customWidth="1"/>
    <col min="274" max="274" width="1.6640625" customWidth="1"/>
    <col min="275" max="275" width="0" hidden="1" customWidth="1"/>
    <col min="276" max="276" width="8.6640625" customWidth="1"/>
    <col min="277" max="277" width="0" hidden="1" customWidth="1"/>
    <col min="281" max="290" width="0" hidden="1" customWidth="1"/>
    <col min="291" max="293" width="9.109375" customWidth="1"/>
    <col min="513" max="514" width="3.33203125" customWidth="1"/>
    <col min="515" max="515" width="4.6640625" customWidth="1"/>
    <col min="516" max="516" width="6.5546875" customWidth="1"/>
    <col min="517" max="517" width="4.33203125" customWidth="1"/>
    <col min="518" max="518" width="17.109375" customWidth="1"/>
    <col min="519" max="519" width="6.44140625" customWidth="1"/>
    <col min="520" max="520" width="7.6640625" customWidth="1"/>
    <col min="521" max="521" width="5.88671875" customWidth="1"/>
    <col min="522" max="522" width="1.6640625" customWidth="1"/>
    <col min="523" max="523" width="10.6640625" customWidth="1"/>
    <col min="524" max="524" width="1.6640625" customWidth="1"/>
    <col min="525" max="525" width="10.6640625" customWidth="1"/>
    <col min="526" max="526" width="1.6640625" customWidth="1"/>
    <col min="527" max="527" width="10.6640625" customWidth="1"/>
    <col min="528" max="528" width="1.6640625" customWidth="1"/>
    <col min="529" max="529" width="10.6640625" customWidth="1"/>
    <col min="530" max="530" width="1.6640625" customWidth="1"/>
    <col min="531" max="531" width="0" hidden="1" customWidth="1"/>
    <col min="532" max="532" width="8.6640625" customWidth="1"/>
    <col min="533" max="533" width="0" hidden="1" customWidth="1"/>
    <col min="537" max="546" width="0" hidden="1" customWidth="1"/>
    <col min="547" max="549" width="9.109375" customWidth="1"/>
    <col min="769" max="770" width="3.33203125" customWidth="1"/>
    <col min="771" max="771" width="4.6640625" customWidth="1"/>
    <col min="772" max="772" width="6.5546875" customWidth="1"/>
    <col min="773" max="773" width="4.33203125" customWidth="1"/>
    <col min="774" max="774" width="17.109375" customWidth="1"/>
    <col min="775" max="775" width="6.44140625" customWidth="1"/>
    <col min="776" max="776" width="7.6640625" customWidth="1"/>
    <col min="777" max="777" width="5.88671875" customWidth="1"/>
    <col min="778" max="778" width="1.6640625" customWidth="1"/>
    <col min="779" max="779" width="10.6640625" customWidth="1"/>
    <col min="780" max="780" width="1.6640625" customWidth="1"/>
    <col min="781" max="781" width="10.6640625" customWidth="1"/>
    <col min="782" max="782" width="1.6640625" customWidth="1"/>
    <col min="783" max="783" width="10.6640625" customWidth="1"/>
    <col min="784" max="784" width="1.6640625" customWidth="1"/>
    <col min="785" max="785" width="10.6640625" customWidth="1"/>
    <col min="786" max="786" width="1.6640625" customWidth="1"/>
    <col min="787" max="787" width="0" hidden="1" customWidth="1"/>
    <col min="788" max="788" width="8.6640625" customWidth="1"/>
    <col min="789" max="789" width="0" hidden="1" customWidth="1"/>
    <col min="793" max="802" width="0" hidden="1" customWidth="1"/>
    <col min="803" max="805" width="9.109375" customWidth="1"/>
    <col min="1025" max="1026" width="3.33203125" customWidth="1"/>
    <col min="1027" max="1027" width="4.6640625" customWidth="1"/>
    <col min="1028" max="1028" width="6.5546875" customWidth="1"/>
    <col min="1029" max="1029" width="4.33203125" customWidth="1"/>
    <col min="1030" max="1030" width="17.109375" customWidth="1"/>
    <col min="1031" max="1031" width="6.44140625" customWidth="1"/>
    <col min="1032" max="1032" width="7.6640625" customWidth="1"/>
    <col min="1033" max="1033" width="5.88671875" customWidth="1"/>
    <col min="1034" max="1034" width="1.6640625" customWidth="1"/>
    <col min="1035" max="1035" width="10.6640625" customWidth="1"/>
    <col min="1036" max="1036" width="1.6640625" customWidth="1"/>
    <col min="1037" max="1037" width="10.6640625" customWidth="1"/>
    <col min="1038" max="1038" width="1.6640625" customWidth="1"/>
    <col min="1039" max="1039" width="10.6640625" customWidth="1"/>
    <col min="1040" max="1040" width="1.6640625" customWidth="1"/>
    <col min="1041" max="1041" width="10.6640625" customWidth="1"/>
    <col min="1042" max="1042" width="1.6640625" customWidth="1"/>
    <col min="1043" max="1043" width="0" hidden="1" customWidth="1"/>
    <col min="1044" max="1044" width="8.6640625" customWidth="1"/>
    <col min="1045" max="1045" width="0" hidden="1" customWidth="1"/>
    <col min="1049" max="1058" width="0" hidden="1" customWidth="1"/>
    <col min="1059" max="1061" width="9.109375" customWidth="1"/>
    <col min="1281" max="1282" width="3.33203125" customWidth="1"/>
    <col min="1283" max="1283" width="4.6640625" customWidth="1"/>
    <col min="1284" max="1284" width="6.5546875" customWidth="1"/>
    <col min="1285" max="1285" width="4.33203125" customWidth="1"/>
    <col min="1286" max="1286" width="17.109375" customWidth="1"/>
    <col min="1287" max="1287" width="6.44140625" customWidth="1"/>
    <col min="1288" max="1288" width="7.6640625" customWidth="1"/>
    <col min="1289" max="1289" width="5.88671875" customWidth="1"/>
    <col min="1290" max="1290" width="1.6640625" customWidth="1"/>
    <col min="1291" max="1291" width="10.6640625" customWidth="1"/>
    <col min="1292" max="1292" width="1.6640625" customWidth="1"/>
    <col min="1293" max="1293" width="10.6640625" customWidth="1"/>
    <col min="1294" max="1294" width="1.6640625" customWidth="1"/>
    <col min="1295" max="1295" width="10.6640625" customWidth="1"/>
    <col min="1296" max="1296" width="1.6640625" customWidth="1"/>
    <col min="1297" max="1297" width="10.6640625" customWidth="1"/>
    <col min="1298" max="1298" width="1.6640625" customWidth="1"/>
    <col min="1299" max="1299" width="0" hidden="1" customWidth="1"/>
    <col min="1300" max="1300" width="8.6640625" customWidth="1"/>
    <col min="1301" max="1301" width="0" hidden="1" customWidth="1"/>
    <col min="1305" max="1314" width="0" hidden="1" customWidth="1"/>
    <col min="1315" max="1317" width="9.109375" customWidth="1"/>
    <col min="1537" max="1538" width="3.33203125" customWidth="1"/>
    <col min="1539" max="1539" width="4.6640625" customWidth="1"/>
    <col min="1540" max="1540" width="6.5546875" customWidth="1"/>
    <col min="1541" max="1541" width="4.33203125" customWidth="1"/>
    <col min="1542" max="1542" width="17.109375" customWidth="1"/>
    <col min="1543" max="1543" width="6.44140625" customWidth="1"/>
    <col min="1544" max="1544" width="7.6640625" customWidth="1"/>
    <col min="1545" max="1545" width="5.88671875" customWidth="1"/>
    <col min="1546" max="1546" width="1.6640625" customWidth="1"/>
    <col min="1547" max="1547" width="10.6640625" customWidth="1"/>
    <col min="1548" max="1548" width="1.6640625" customWidth="1"/>
    <col min="1549" max="1549" width="10.6640625" customWidth="1"/>
    <col min="1550" max="1550" width="1.6640625" customWidth="1"/>
    <col min="1551" max="1551" width="10.6640625" customWidth="1"/>
    <col min="1552" max="1552" width="1.6640625" customWidth="1"/>
    <col min="1553" max="1553" width="10.6640625" customWidth="1"/>
    <col min="1554" max="1554" width="1.6640625" customWidth="1"/>
    <col min="1555" max="1555" width="0" hidden="1" customWidth="1"/>
    <col min="1556" max="1556" width="8.6640625" customWidth="1"/>
    <col min="1557" max="1557" width="0" hidden="1" customWidth="1"/>
    <col min="1561" max="1570" width="0" hidden="1" customWidth="1"/>
    <col min="1571" max="1573" width="9.109375" customWidth="1"/>
    <col min="1793" max="1794" width="3.33203125" customWidth="1"/>
    <col min="1795" max="1795" width="4.6640625" customWidth="1"/>
    <col min="1796" max="1796" width="6.5546875" customWidth="1"/>
    <col min="1797" max="1797" width="4.33203125" customWidth="1"/>
    <col min="1798" max="1798" width="17.109375" customWidth="1"/>
    <col min="1799" max="1799" width="6.44140625" customWidth="1"/>
    <col min="1800" max="1800" width="7.6640625" customWidth="1"/>
    <col min="1801" max="1801" width="5.88671875" customWidth="1"/>
    <col min="1802" max="1802" width="1.6640625" customWidth="1"/>
    <col min="1803" max="1803" width="10.6640625" customWidth="1"/>
    <col min="1804" max="1804" width="1.6640625" customWidth="1"/>
    <col min="1805" max="1805" width="10.6640625" customWidth="1"/>
    <col min="1806" max="1806" width="1.6640625" customWidth="1"/>
    <col min="1807" max="1807" width="10.6640625" customWidth="1"/>
    <col min="1808" max="1808" width="1.6640625" customWidth="1"/>
    <col min="1809" max="1809" width="10.6640625" customWidth="1"/>
    <col min="1810" max="1810" width="1.6640625" customWidth="1"/>
    <col min="1811" max="1811" width="0" hidden="1" customWidth="1"/>
    <col min="1812" max="1812" width="8.6640625" customWidth="1"/>
    <col min="1813" max="1813" width="0" hidden="1" customWidth="1"/>
    <col min="1817" max="1826" width="0" hidden="1" customWidth="1"/>
    <col min="1827" max="1829" width="9.109375" customWidth="1"/>
    <col min="2049" max="2050" width="3.33203125" customWidth="1"/>
    <col min="2051" max="2051" width="4.6640625" customWidth="1"/>
    <col min="2052" max="2052" width="6.5546875" customWidth="1"/>
    <col min="2053" max="2053" width="4.33203125" customWidth="1"/>
    <col min="2054" max="2054" width="17.109375" customWidth="1"/>
    <col min="2055" max="2055" width="6.44140625" customWidth="1"/>
    <col min="2056" max="2056" width="7.6640625" customWidth="1"/>
    <col min="2057" max="2057" width="5.88671875" customWidth="1"/>
    <col min="2058" max="2058" width="1.6640625" customWidth="1"/>
    <col min="2059" max="2059" width="10.6640625" customWidth="1"/>
    <col min="2060" max="2060" width="1.6640625" customWidth="1"/>
    <col min="2061" max="2061" width="10.6640625" customWidth="1"/>
    <col min="2062" max="2062" width="1.6640625" customWidth="1"/>
    <col min="2063" max="2063" width="10.6640625" customWidth="1"/>
    <col min="2064" max="2064" width="1.6640625" customWidth="1"/>
    <col min="2065" max="2065" width="10.6640625" customWidth="1"/>
    <col min="2066" max="2066" width="1.6640625" customWidth="1"/>
    <col min="2067" max="2067" width="0" hidden="1" customWidth="1"/>
    <col min="2068" max="2068" width="8.6640625" customWidth="1"/>
    <col min="2069" max="2069" width="0" hidden="1" customWidth="1"/>
    <col min="2073" max="2082" width="0" hidden="1" customWidth="1"/>
    <col min="2083" max="2085" width="9.109375" customWidth="1"/>
    <col min="2305" max="2306" width="3.33203125" customWidth="1"/>
    <col min="2307" max="2307" width="4.6640625" customWidth="1"/>
    <col min="2308" max="2308" width="6.5546875" customWidth="1"/>
    <col min="2309" max="2309" width="4.33203125" customWidth="1"/>
    <col min="2310" max="2310" width="17.109375" customWidth="1"/>
    <col min="2311" max="2311" width="6.44140625" customWidth="1"/>
    <col min="2312" max="2312" width="7.6640625" customWidth="1"/>
    <col min="2313" max="2313" width="5.88671875" customWidth="1"/>
    <col min="2314" max="2314" width="1.6640625" customWidth="1"/>
    <col min="2315" max="2315" width="10.6640625" customWidth="1"/>
    <col min="2316" max="2316" width="1.6640625" customWidth="1"/>
    <col min="2317" max="2317" width="10.6640625" customWidth="1"/>
    <col min="2318" max="2318" width="1.6640625" customWidth="1"/>
    <col min="2319" max="2319" width="10.6640625" customWidth="1"/>
    <col min="2320" max="2320" width="1.6640625" customWidth="1"/>
    <col min="2321" max="2321" width="10.6640625" customWidth="1"/>
    <col min="2322" max="2322" width="1.6640625" customWidth="1"/>
    <col min="2323" max="2323" width="0" hidden="1" customWidth="1"/>
    <col min="2324" max="2324" width="8.6640625" customWidth="1"/>
    <col min="2325" max="2325" width="0" hidden="1" customWidth="1"/>
    <col min="2329" max="2338" width="0" hidden="1" customWidth="1"/>
    <col min="2339" max="2341" width="9.109375" customWidth="1"/>
    <col min="2561" max="2562" width="3.33203125" customWidth="1"/>
    <col min="2563" max="2563" width="4.6640625" customWidth="1"/>
    <col min="2564" max="2564" width="6.5546875" customWidth="1"/>
    <col min="2565" max="2565" width="4.33203125" customWidth="1"/>
    <col min="2566" max="2566" width="17.109375" customWidth="1"/>
    <col min="2567" max="2567" width="6.44140625" customWidth="1"/>
    <col min="2568" max="2568" width="7.6640625" customWidth="1"/>
    <col min="2569" max="2569" width="5.88671875" customWidth="1"/>
    <col min="2570" max="2570" width="1.6640625" customWidth="1"/>
    <col min="2571" max="2571" width="10.6640625" customWidth="1"/>
    <col min="2572" max="2572" width="1.6640625" customWidth="1"/>
    <col min="2573" max="2573" width="10.6640625" customWidth="1"/>
    <col min="2574" max="2574" width="1.6640625" customWidth="1"/>
    <col min="2575" max="2575" width="10.6640625" customWidth="1"/>
    <col min="2576" max="2576" width="1.6640625" customWidth="1"/>
    <col min="2577" max="2577" width="10.6640625" customWidth="1"/>
    <col min="2578" max="2578" width="1.6640625" customWidth="1"/>
    <col min="2579" max="2579" width="0" hidden="1" customWidth="1"/>
    <col min="2580" max="2580" width="8.6640625" customWidth="1"/>
    <col min="2581" max="2581" width="0" hidden="1" customWidth="1"/>
    <col min="2585" max="2594" width="0" hidden="1" customWidth="1"/>
    <col min="2595" max="2597" width="9.109375" customWidth="1"/>
    <col min="2817" max="2818" width="3.33203125" customWidth="1"/>
    <col min="2819" max="2819" width="4.6640625" customWidth="1"/>
    <col min="2820" max="2820" width="6.5546875" customWidth="1"/>
    <col min="2821" max="2821" width="4.33203125" customWidth="1"/>
    <col min="2822" max="2822" width="17.109375" customWidth="1"/>
    <col min="2823" max="2823" width="6.44140625" customWidth="1"/>
    <col min="2824" max="2824" width="7.6640625" customWidth="1"/>
    <col min="2825" max="2825" width="5.88671875" customWidth="1"/>
    <col min="2826" max="2826" width="1.6640625" customWidth="1"/>
    <col min="2827" max="2827" width="10.6640625" customWidth="1"/>
    <col min="2828" max="2828" width="1.6640625" customWidth="1"/>
    <col min="2829" max="2829" width="10.6640625" customWidth="1"/>
    <col min="2830" max="2830" width="1.6640625" customWidth="1"/>
    <col min="2831" max="2831" width="10.6640625" customWidth="1"/>
    <col min="2832" max="2832" width="1.6640625" customWidth="1"/>
    <col min="2833" max="2833" width="10.6640625" customWidth="1"/>
    <col min="2834" max="2834" width="1.6640625" customWidth="1"/>
    <col min="2835" max="2835" width="0" hidden="1" customWidth="1"/>
    <col min="2836" max="2836" width="8.6640625" customWidth="1"/>
    <col min="2837" max="2837" width="0" hidden="1" customWidth="1"/>
    <col min="2841" max="2850" width="0" hidden="1" customWidth="1"/>
    <col min="2851" max="2853" width="9.109375" customWidth="1"/>
    <col min="3073" max="3074" width="3.33203125" customWidth="1"/>
    <col min="3075" max="3075" width="4.6640625" customWidth="1"/>
    <col min="3076" max="3076" width="6.5546875" customWidth="1"/>
    <col min="3077" max="3077" width="4.33203125" customWidth="1"/>
    <col min="3078" max="3078" width="17.109375" customWidth="1"/>
    <col min="3079" max="3079" width="6.44140625" customWidth="1"/>
    <col min="3080" max="3080" width="7.6640625" customWidth="1"/>
    <col min="3081" max="3081" width="5.88671875" customWidth="1"/>
    <col min="3082" max="3082" width="1.6640625" customWidth="1"/>
    <col min="3083" max="3083" width="10.6640625" customWidth="1"/>
    <col min="3084" max="3084" width="1.6640625" customWidth="1"/>
    <col min="3085" max="3085" width="10.6640625" customWidth="1"/>
    <col min="3086" max="3086" width="1.6640625" customWidth="1"/>
    <col min="3087" max="3087" width="10.6640625" customWidth="1"/>
    <col min="3088" max="3088" width="1.6640625" customWidth="1"/>
    <col min="3089" max="3089" width="10.6640625" customWidth="1"/>
    <col min="3090" max="3090" width="1.6640625" customWidth="1"/>
    <col min="3091" max="3091" width="0" hidden="1" customWidth="1"/>
    <col min="3092" max="3092" width="8.6640625" customWidth="1"/>
    <col min="3093" max="3093" width="0" hidden="1" customWidth="1"/>
    <col min="3097" max="3106" width="0" hidden="1" customWidth="1"/>
    <col min="3107" max="3109" width="9.109375" customWidth="1"/>
    <col min="3329" max="3330" width="3.33203125" customWidth="1"/>
    <col min="3331" max="3331" width="4.6640625" customWidth="1"/>
    <col min="3332" max="3332" width="6.5546875" customWidth="1"/>
    <col min="3333" max="3333" width="4.33203125" customWidth="1"/>
    <col min="3334" max="3334" width="17.109375" customWidth="1"/>
    <col min="3335" max="3335" width="6.44140625" customWidth="1"/>
    <col min="3336" max="3336" width="7.6640625" customWidth="1"/>
    <col min="3337" max="3337" width="5.88671875" customWidth="1"/>
    <col min="3338" max="3338" width="1.6640625" customWidth="1"/>
    <col min="3339" max="3339" width="10.6640625" customWidth="1"/>
    <col min="3340" max="3340" width="1.6640625" customWidth="1"/>
    <col min="3341" max="3341" width="10.6640625" customWidth="1"/>
    <col min="3342" max="3342" width="1.6640625" customWidth="1"/>
    <col min="3343" max="3343" width="10.6640625" customWidth="1"/>
    <col min="3344" max="3344" width="1.6640625" customWidth="1"/>
    <col min="3345" max="3345" width="10.6640625" customWidth="1"/>
    <col min="3346" max="3346" width="1.6640625" customWidth="1"/>
    <col min="3347" max="3347" width="0" hidden="1" customWidth="1"/>
    <col min="3348" max="3348" width="8.6640625" customWidth="1"/>
    <col min="3349" max="3349" width="0" hidden="1" customWidth="1"/>
    <col min="3353" max="3362" width="0" hidden="1" customWidth="1"/>
    <col min="3363" max="3365" width="9.109375" customWidth="1"/>
    <col min="3585" max="3586" width="3.33203125" customWidth="1"/>
    <col min="3587" max="3587" width="4.6640625" customWidth="1"/>
    <col min="3588" max="3588" width="6.5546875" customWidth="1"/>
    <col min="3589" max="3589" width="4.33203125" customWidth="1"/>
    <col min="3590" max="3590" width="17.109375" customWidth="1"/>
    <col min="3591" max="3591" width="6.44140625" customWidth="1"/>
    <col min="3592" max="3592" width="7.6640625" customWidth="1"/>
    <col min="3593" max="3593" width="5.88671875" customWidth="1"/>
    <col min="3594" max="3594" width="1.6640625" customWidth="1"/>
    <col min="3595" max="3595" width="10.6640625" customWidth="1"/>
    <col min="3596" max="3596" width="1.6640625" customWidth="1"/>
    <col min="3597" max="3597" width="10.6640625" customWidth="1"/>
    <col min="3598" max="3598" width="1.6640625" customWidth="1"/>
    <col min="3599" max="3599" width="10.6640625" customWidth="1"/>
    <col min="3600" max="3600" width="1.6640625" customWidth="1"/>
    <col min="3601" max="3601" width="10.6640625" customWidth="1"/>
    <col min="3602" max="3602" width="1.6640625" customWidth="1"/>
    <col min="3603" max="3603" width="0" hidden="1" customWidth="1"/>
    <col min="3604" max="3604" width="8.6640625" customWidth="1"/>
    <col min="3605" max="3605" width="0" hidden="1" customWidth="1"/>
    <col min="3609" max="3618" width="0" hidden="1" customWidth="1"/>
    <col min="3619" max="3621" width="9.109375" customWidth="1"/>
    <col min="3841" max="3842" width="3.33203125" customWidth="1"/>
    <col min="3843" max="3843" width="4.6640625" customWidth="1"/>
    <col min="3844" max="3844" width="6.5546875" customWidth="1"/>
    <col min="3845" max="3845" width="4.33203125" customWidth="1"/>
    <col min="3846" max="3846" width="17.109375" customWidth="1"/>
    <col min="3847" max="3847" width="6.44140625" customWidth="1"/>
    <col min="3848" max="3848" width="7.6640625" customWidth="1"/>
    <col min="3849" max="3849" width="5.88671875" customWidth="1"/>
    <col min="3850" max="3850" width="1.6640625" customWidth="1"/>
    <col min="3851" max="3851" width="10.6640625" customWidth="1"/>
    <col min="3852" max="3852" width="1.6640625" customWidth="1"/>
    <col min="3853" max="3853" width="10.6640625" customWidth="1"/>
    <col min="3854" max="3854" width="1.6640625" customWidth="1"/>
    <col min="3855" max="3855" width="10.6640625" customWidth="1"/>
    <col min="3856" max="3856" width="1.6640625" customWidth="1"/>
    <col min="3857" max="3857" width="10.6640625" customWidth="1"/>
    <col min="3858" max="3858" width="1.6640625" customWidth="1"/>
    <col min="3859" max="3859" width="0" hidden="1" customWidth="1"/>
    <col min="3860" max="3860" width="8.6640625" customWidth="1"/>
    <col min="3861" max="3861" width="0" hidden="1" customWidth="1"/>
    <col min="3865" max="3874" width="0" hidden="1" customWidth="1"/>
    <col min="3875" max="3877" width="9.109375" customWidth="1"/>
    <col min="4097" max="4098" width="3.33203125" customWidth="1"/>
    <col min="4099" max="4099" width="4.6640625" customWidth="1"/>
    <col min="4100" max="4100" width="6.5546875" customWidth="1"/>
    <col min="4101" max="4101" width="4.33203125" customWidth="1"/>
    <col min="4102" max="4102" width="17.109375" customWidth="1"/>
    <col min="4103" max="4103" width="6.44140625" customWidth="1"/>
    <col min="4104" max="4104" width="7.6640625" customWidth="1"/>
    <col min="4105" max="4105" width="5.88671875" customWidth="1"/>
    <col min="4106" max="4106" width="1.6640625" customWidth="1"/>
    <col min="4107" max="4107" width="10.6640625" customWidth="1"/>
    <col min="4108" max="4108" width="1.6640625" customWidth="1"/>
    <col min="4109" max="4109" width="10.6640625" customWidth="1"/>
    <col min="4110" max="4110" width="1.6640625" customWidth="1"/>
    <col min="4111" max="4111" width="10.6640625" customWidth="1"/>
    <col min="4112" max="4112" width="1.6640625" customWidth="1"/>
    <col min="4113" max="4113" width="10.6640625" customWidth="1"/>
    <col min="4114" max="4114" width="1.6640625" customWidth="1"/>
    <col min="4115" max="4115" width="0" hidden="1" customWidth="1"/>
    <col min="4116" max="4116" width="8.6640625" customWidth="1"/>
    <col min="4117" max="4117" width="0" hidden="1" customWidth="1"/>
    <col min="4121" max="4130" width="0" hidden="1" customWidth="1"/>
    <col min="4131" max="4133" width="9.109375" customWidth="1"/>
    <col min="4353" max="4354" width="3.33203125" customWidth="1"/>
    <col min="4355" max="4355" width="4.6640625" customWidth="1"/>
    <col min="4356" max="4356" width="6.5546875" customWidth="1"/>
    <col min="4357" max="4357" width="4.33203125" customWidth="1"/>
    <col min="4358" max="4358" width="17.109375" customWidth="1"/>
    <col min="4359" max="4359" width="6.44140625" customWidth="1"/>
    <col min="4360" max="4360" width="7.6640625" customWidth="1"/>
    <col min="4361" max="4361" width="5.88671875" customWidth="1"/>
    <col min="4362" max="4362" width="1.6640625" customWidth="1"/>
    <col min="4363" max="4363" width="10.6640625" customWidth="1"/>
    <col min="4364" max="4364" width="1.6640625" customWidth="1"/>
    <col min="4365" max="4365" width="10.6640625" customWidth="1"/>
    <col min="4366" max="4366" width="1.6640625" customWidth="1"/>
    <col min="4367" max="4367" width="10.6640625" customWidth="1"/>
    <col min="4368" max="4368" width="1.6640625" customWidth="1"/>
    <col min="4369" max="4369" width="10.6640625" customWidth="1"/>
    <col min="4370" max="4370" width="1.6640625" customWidth="1"/>
    <col min="4371" max="4371" width="0" hidden="1" customWidth="1"/>
    <col min="4372" max="4372" width="8.6640625" customWidth="1"/>
    <col min="4373" max="4373" width="0" hidden="1" customWidth="1"/>
    <col min="4377" max="4386" width="0" hidden="1" customWidth="1"/>
    <col min="4387" max="4389" width="9.109375" customWidth="1"/>
    <col min="4609" max="4610" width="3.33203125" customWidth="1"/>
    <col min="4611" max="4611" width="4.6640625" customWidth="1"/>
    <col min="4612" max="4612" width="6.5546875" customWidth="1"/>
    <col min="4613" max="4613" width="4.33203125" customWidth="1"/>
    <col min="4614" max="4614" width="17.109375" customWidth="1"/>
    <col min="4615" max="4615" width="6.44140625" customWidth="1"/>
    <col min="4616" max="4616" width="7.6640625" customWidth="1"/>
    <col min="4617" max="4617" width="5.88671875" customWidth="1"/>
    <col min="4618" max="4618" width="1.6640625" customWidth="1"/>
    <col min="4619" max="4619" width="10.6640625" customWidth="1"/>
    <col min="4620" max="4620" width="1.6640625" customWidth="1"/>
    <col min="4621" max="4621" width="10.6640625" customWidth="1"/>
    <col min="4622" max="4622" width="1.6640625" customWidth="1"/>
    <col min="4623" max="4623" width="10.6640625" customWidth="1"/>
    <col min="4624" max="4624" width="1.6640625" customWidth="1"/>
    <col min="4625" max="4625" width="10.6640625" customWidth="1"/>
    <col min="4626" max="4626" width="1.6640625" customWidth="1"/>
    <col min="4627" max="4627" width="0" hidden="1" customWidth="1"/>
    <col min="4628" max="4628" width="8.6640625" customWidth="1"/>
    <col min="4629" max="4629" width="0" hidden="1" customWidth="1"/>
    <col min="4633" max="4642" width="0" hidden="1" customWidth="1"/>
    <col min="4643" max="4645" width="9.109375" customWidth="1"/>
    <col min="4865" max="4866" width="3.33203125" customWidth="1"/>
    <col min="4867" max="4867" width="4.6640625" customWidth="1"/>
    <col min="4868" max="4868" width="6.5546875" customWidth="1"/>
    <col min="4869" max="4869" width="4.33203125" customWidth="1"/>
    <col min="4870" max="4870" width="17.109375" customWidth="1"/>
    <col min="4871" max="4871" width="6.44140625" customWidth="1"/>
    <col min="4872" max="4872" width="7.6640625" customWidth="1"/>
    <col min="4873" max="4873" width="5.88671875" customWidth="1"/>
    <col min="4874" max="4874" width="1.6640625" customWidth="1"/>
    <col min="4875" max="4875" width="10.6640625" customWidth="1"/>
    <col min="4876" max="4876" width="1.6640625" customWidth="1"/>
    <col min="4877" max="4877" width="10.6640625" customWidth="1"/>
    <col min="4878" max="4878" width="1.6640625" customWidth="1"/>
    <col min="4879" max="4879" width="10.6640625" customWidth="1"/>
    <col min="4880" max="4880" width="1.6640625" customWidth="1"/>
    <col min="4881" max="4881" width="10.6640625" customWidth="1"/>
    <col min="4882" max="4882" width="1.6640625" customWidth="1"/>
    <col min="4883" max="4883" width="0" hidden="1" customWidth="1"/>
    <col min="4884" max="4884" width="8.6640625" customWidth="1"/>
    <col min="4885" max="4885" width="0" hidden="1" customWidth="1"/>
    <col min="4889" max="4898" width="0" hidden="1" customWidth="1"/>
    <col min="4899" max="4901" width="9.109375" customWidth="1"/>
    <col min="5121" max="5122" width="3.33203125" customWidth="1"/>
    <col min="5123" max="5123" width="4.6640625" customWidth="1"/>
    <col min="5124" max="5124" width="6.5546875" customWidth="1"/>
    <col min="5125" max="5125" width="4.33203125" customWidth="1"/>
    <col min="5126" max="5126" width="17.109375" customWidth="1"/>
    <col min="5127" max="5127" width="6.44140625" customWidth="1"/>
    <col min="5128" max="5128" width="7.6640625" customWidth="1"/>
    <col min="5129" max="5129" width="5.88671875" customWidth="1"/>
    <col min="5130" max="5130" width="1.6640625" customWidth="1"/>
    <col min="5131" max="5131" width="10.6640625" customWidth="1"/>
    <col min="5132" max="5132" width="1.6640625" customWidth="1"/>
    <col min="5133" max="5133" width="10.6640625" customWidth="1"/>
    <col min="5134" max="5134" width="1.6640625" customWidth="1"/>
    <col min="5135" max="5135" width="10.6640625" customWidth="1"/>
    <col min="5136" max="5136" width="1.6640625" customWidth="1"/>
    <col min="5137" max="5137" width="10.6640625" customWidth="1"/>
    <col min="5138" max="5138" width="1.6640625" customWidth="1"/>
    <col min="5139" max="5139" width="0" hidden="1" customWidth="1"/>
    <col min="5140" max="5140" width="8.6640625" customWidth="1"/>
    <col min="5141" max="5141" width="0" hidden="1" customWidth="1"/>
    <col min="5145" max="5154" width="0" hidden="1" customWidth="1"/>
    <col min="5155" max="5157" width="9.109375" customWidth="1"/>
    <col min="5377" max="5378" width="3.33203125" customWidth="1"/>
    <col min="5379" max="5379" width="4.6640625" customWidth="1"/>
    <col min="5380" max="5380" width="6.5546875" customWidth="1"/>
    <col min="5381" max="5381" width="4.33203125" customWidth="1"/>
    <col min="5382" max="5382" width="17.109375" customWidth="1"/>
    <col min="5383" max="5383" width="6.44140625" customWidth="1"/>
    <col min="5384" max="5384" width="7.6640625" customWidth="1"/>
    <col min="5385" max="5385" width="5.88671875" customWidth="1"/>
    <col min="5386" max="5386" width="1.6640625" customWidth="1"/>
    <col min="5387" max="5387" width="10.6640625" customWidth="1"/>
    <col min="5388" max="5388" width="1.6640625" customWidth="1"/>
    <col min="5389" max="5389" width="10.6640625" customWidth="1"/>
    <col min="5390" max="5390" width="1.6640625" customWidth="1"/>
    <col min="5391" max="5391" width="10.6640625" customWidth="1"/>
    <col min="5392" max="5392" width="1.6640625" customWidth="1"/>
    <col min="5393" max="5393" width="10.6640625" customWidth="1"/>
    <col min="5394" max="5394" width="1.6640625" customWidth="1"/>
    <col min="5395" max="5395" width="0" hidden="1" customWidth="1"/>
    <col min="5396" max="5396" width="8.6640625" customWidth="1"/>
    <col min="5397" max="5397" width="0" hidden="1" customWidth="1"/>
    <col min="5401" max="5410" width="0" hidden="1" customWidth="1"/>
    <col min="5411" max="5413" width="9.109375" customWidth="1"/>
    <col min="5633" max="5634" width="3.33203125" customWidth="1"/>
    <col min="5635" max="5635" width="4.6640625" customWidth="1"/>
    <col min="5636" max="5636" width="6.5546875" customWidth="1"/>
    <col min="5637" max="5637" width="4.33203125" customWidth="1"/>
    <col min="5638" max="5638" width="17.109375" customWidth="1"/>
    <col min="5639" max="5639" width="6.44140625" customWidth="1"/>
    <col min="5640" max="5640" width="7.6640625" customWidth="1"/>
    <col min="5641" max="5641" width="5.88671875" customWidth="1"/>
    <col min="5642" max="5642" width="1.6640625" customWidth="1"/>
    <col min="5643" max="5643" width="10.6640625" customWidth="1"/>
    <col min="5644" max="5644" width="1.6640625" customWidth="1"/>
    <col min="5645" max="5645" width="10.6640625" customWidth="1"/>
    <col min="5646" max="5646" width="1.6640625" customWidth="1"/>
    <col min="5647" max="5647" width="10.6640625" customWidth="1"/>
    <col min="5648" max="5648" width="1.6640625" customWidth="1"/>
    <col min="5649" max="5649" width="10.6640625" customWidth="1"/>
    <col min="5650" max="5650" width="1.6640625" customWidth="1"/>
    <col min="5651" max="5651" width="0" hidden="1" customWidth="1"/>
    <col min="5652" max="5652" width="8.6640625" customWidth="1"/>
    <col min="5653" max="5653" width="0" hidden="1" customWidth="1"/>
    <col min="5657" max="5666" width="0" hidden="1" customWidth="1"/>
    <col min="5667" max="5669" width="9.109375" customWidth="1"/>
    <col min="5889" max="5890" width="3.33203125" customWidth="1"/>
    <col min="5891" max="5891" width="4.6640625" customWidth="1"/>
    <col min="5892" max="5892" width="6.5546875" customWidth="1"/>
    <col min="5893" max="5893" width="4.33203125" customWidth="1"/>
    <col min="5894" max="5894" width="17.109375" customWidth="1"/>
    <col min="5895" max="5895" width="6.44140625" customWidth="1"/>
    <col min="5896" max="5896" width="7.6640625" customWidth="1"/>
    <col min="5897" max="5897" width="5.88671875" customWidth="1"/>
    <col min="5898" max="5898" width="1.6640625" customWidth="1"/>
    <col min="5899" max="5899" width="10.6640625" customWidth="1"/>
    <col min="5900" max="5900" width="1.6640625" customWidth="1"/>
    <col min="5901" max="5901" width="10.6640625" customWidth="1"/>
    <col min="5902" max="5902" width="1.6640625" customWidth="1"/>
    <col min="5903" max="5903" width="10.6640625" customWidth="1"/>
    <col min="5904" max="5904" width="1.6640625" customWidth="1"/>
    <col min="5905" max="5905" width="10.6640625" customWidth="1"/>
    <col min="5906" max="5906" width="1.6640625" customWidth="1"/>
    <col min="5907" max="5907" width="0" hidden="1" customWidth="1"/>
    <col min="5908" max="5908" width="8.6640625" customWidth="1"/>
    <col min="5909" max="5909" width="0" hidden="1" customWidth="1"/>
    <col min="5913" max="5922" width="0" hidden="1" customWidth="1"/>
    <col min="5923" max="5925" width="9.109375" customWidth="1"/>
    <col min="6145" max="6146" width="3.33203125" customWidth="1"/>
    <col min="6147" max="6147" width="4.6640625" customWidth="1"/>
    <col min="6148" max="6148" width="6.5546875" customWidth="1"/>
    <col min="6149" max="6149" width="4.33203125" customWidth="1"/>
    <col min="6150" max="6150" width="17.109375" customWidth="1"/>
    <col min="6151" max="6151" width="6.44140625" customWidth="1"/>
    <col min="6152" max="6152" width="7.6640625" customWidth="1"/>
    <col min="6153" max="6153" width="5.88671875" customWidth="1"/>
    <col min="6154" max="6154" width="1.6640625" customWidth="1"/>
    <col min="6155" max="6155" width="10.6640625" customWidth="1"/>
    <col min="6156" max="6156" width="1.6640625" customWidth="1"/>
    <col min="6157" max="6157" width="10.6640625" customWidth="1"/>
    <col min="6158" max="6158" width="1.6640625" customWidth="1"/>
    <col min="6159" max="6159" width="10.6640625" customWidth="1"/>
    <col min="6160" max="6160" width="1.6640625" customWidth="1"/>
    <col min="6161" max="6161" width="10.6640625" customWidth="1"/>
    <col min="6162" max="6162" width="1.6640625" customWidth="1"/>
    <col min="6163" max="6163" width="0" hidden="1" customWidth="1"/>
    <col min="6164" max="6164" width="8.6640625" customWidth="1"/>
    <col min="6165" max="6165" width="0" hidden="1" customWidth="1"/>
    <col min="6169" max="6178" width="0" hidden="1" customWidth="1"/>
    <col min="6179" max="6181" width="9.109375" customWidth="1"/>
    <col min="6401" max="6402" width="3.33203125" customWidth="1"/>
    <col min="6403" max="6403" width="4.6640625" customWidth="1"/>
    <col min="6404" max="6404" width="6.5546875" customWidth="1"/>
    <col min="6405" max="6405" width="4.33203125" customWidth="1"/>
    <col min="6406" max="6406" width="17.109375" customWidth="1"/>
    <col min="6407" max="6407" width="6.44140625" customWidth="1"/>
    <col min="6408" max="6408" width="7.6640625" customWidth="1"/>
    <col min="6409" max="6409" width="5.88671875" customWidth="1"/>
    <col min="6410" max="6410" width="1.6640625" customWidth="1"/>
    <col min="6411" max="6411" width="10.6640625" customWidth="1"/>
    <col min="6412" max="6412" width="1.6640625" customWidth="1"/>
    <col min="6413" max="6413" width="10.6640625" customWidth="1"/>
    <col min="6414" max="6414" width="1.6640625" customWidth="1"/>
    <col min="6415" max="6415" width="10.6640625" customWidth="1"/>
    <col min="6416" max="6416" width="1.6640625" customWidth="1"/>
    <col min="6417" max="6417" width="10.6640625" customWidth="1"/>
    <col min="6418" max="6418" width="1.6640625" customWidth="1"/>
    <col min="6419" max="6419" width="0" hidden="1" customWidth="1"/>
    <col min="6420" max="6420" width="8.6640625" customWidth="1"/>
    <col min="6421" max="6421" width="0" hidden="1" customWidth="1"/>
    <col min="6425" max="6434" width="0" hidden="1" customWidth="1"/>
    <col min="6435" max="6437" width="9.109375" customWidth="1"/>
    <col min="6657" max="6658" width="3.33203125" customWidth="1"/>
    <col min="6659" max="6659" width="4.6640625" customWidth="1"/>
    <col min="6660" max="6660" width="6.5546875" customWidth="1"/>
    <col min="6661" max="6661" width="4.33203125" customWidth="1"/>
    <col min="6662" max="6662" width="17.109375" customWidth="1"/>
    <col min="6663" max="6663" width="6.44140625" customWidth="1"/>
    <col min="6664" max="6664" width="7.6640625" customWidth="1"/>
    <col min="6665" max="6665" width="5.88671875" customWidth="1"/>
    <col min="6666" max="6666" width="1.6640625" customWidth="1"/>
    <col min="6667" max="6667" width="10.6640625" customWidth="1"/>
    <col min="6668" max="6668" width="1.6640625" customWidth="1"/>
    <col min="6669" max="6669" width="10.6640625" customWidth="1"/>
    <col min="6670" max="6670" width="1.6640625" customWidth="1"/>
    <col min="6671" max="6671" width="10.6640625" customWidth="1"/>
    <col min="6672" max="6672" width="1.6640625" customWidth="1"/>
    <col min="6673" max="6673" width="10.6640625" customWidth="1"/>
    <col min="6674" max="6674" width="1.6640625" customWidth="1"/>
    <col min="6675" max="6675" width="0" hidden="1" customWidth="1"/>
    <col min="6676" max="6676" width="8.6640625" customWidth="1"/>
    <col min="6677" max="6677" width="0" hidden="1" customWidth="1"/>
    <col min="6681" max="6690" width="0" hidden="1" customWidth="1"/>
    <col min="6691" max="6693" width="9.109375" customWidth="1"/>
    <col min="6913" max="6914" width="3.33203125" customWidth="1"/>
    <col min="6915" max="6915" width="4.6640625" customWidth="1"/>
    <col min="6916" max="6916" width="6.5546875" customWidth="1"/>
    <col min="6917" max="6917" width="4.33203125" customWidth="1"/>
    <col min="6918" max="6918" width="17.109375" customWidth="1"/>
    <col min="6919" max="6919" width="6.44140625" customWidth="1"/>
    <col min="6920" max="6920" width="7.6640625" customWidth="1"/>
    <col min="6921" max="6921" width="5.88671875" customWidth="1"/>
    <col min="6922" max="6922" width="1.6640625" customWidth="1"/>
    <col min="6923" max="6923" width="10.6640625" customWidth="1"/>
    <col min="6924" max="6924" width="1.6640625" customWidth="1"/>
    <col min="6925" max="6925" width="10.6640625" customWidth="1"/>
    <col min="6926" max="6926" width="1.6640625" customWidth="1"/>
    <col min="6927" max="6927" width="10.6640625" customWidth="1"/>
    <col min="6928" max="6928" width="1.6640625" customWidth="1"/>
    <col min="6929" max="6929" width="10.6640625" customWidth="1"/>
    <col min="6930" max="6930" width="1.6640625" customWidth="1"/>
    <col min="6931" max="6931" width="0" hidden="1" customWidth="1"/>
    <col min="6932" max="6932" width="8.6640625" customWidth="1"/>
    <col min="6933" max="6933" width="0" hidden="1" customWidth="1"/>
    <col min="6937" max="6946" width="0" hidden="1" customWidth="1"/>
    <col min="6947" max="6949" width="9.109375" customWidth="1"/>
    <col min="7169" max="7170" width="3.33203125" customWidth="1"/>
    <col min="7171" max="7171" width="4.6640625" customWidth="1"/>
    <col min="7172" max="7172" width="6.5546875" customWidth="1"/>
    <col min="7173" max="7173" width="4.33203125" customWidth="1"/>
    <col min="7174" max="7174" width="17.109375" customWidth="1"/>
    <col min="7175" max="7175" width="6.44140625" customWidth="1"/>
    <col min="7176" max="7176" width="7.6640625" customWidth="1"/>
    <col min="7177" max="7177" width="5.88671875" customWidth="1"/>
    <col min="7178" max="7178" width="1.6640625" customWidth="1"/>
    <col min="7179" max="7179" width="10.6640625" customWidth="1"/>
    <col min="7180" max="7180" width="1.6640625" customWidth="1"/>
    <col min="7181" max="7181" width="10.6640625" customWidth="1"/>
    <col min="7182" max="7182" width="1.6640625" customWidth="1"/>
    <col min="7183" max="7183" width="10.6640625" customWidth="1"/>
    <col min="7184" max="7184" width="1.6640625" customWidth="1"/>
    <col min="7185" max="7185" width="10.6640625" customWidth="1"/>
    <col min="7186" max="7186" width="1.6640625" customWidth="1"/>
    <col min="7187" max="7187" width="0" hidden="1" customWidth="1"/>
    <col min="7188" max="7188" width="8.6640625" customWidth="1"/>
    <col min="7189" max="7189" width="0" hidden="1" customWidth="1"/>
    <col min="7193" max="7202" width="0" hidden="1" customWidth="1"/>
    <col min="7203" max="7205" width="9.109375" customWidth="1"/>
    <col min="7425" max="7426" width="3.33203125" customWidth="1"/>
    <col min="7427" max="7427" width="4.6640625" customWidth="1"/>
    <col min="7428" max="7428" width="6.5546875" customWidth="1"/>
    <col min="7429" max="7429" width="4.33203125" customWidth="1"/>
    <col min="7430" max="7430" width="17.109375" customWidth="1"/>
    <col min="7431" max="7431" width="6.44140625" customWidth="1"/>
    <col min="7432" max="7432" width="7.6640625" customWidth="1"/>
    <col min="7433" max="7433" width="5.88671875" customWidth="1"/>
    <col min="7434" max="7434" width="1.6640625" customWidth="1"/>
    <col min="7435" max="7435" width="10.6640625" customWidth="1"/>
    <col min="7436" max="7436" width="1.6640625" customWidth="1"/>
    <col min="7437" max="7437" width="10.6640625" customWidth="1"/>
    <col min="7438" max="7438" width="1.6640625" customWidth="1"/>
    <col min="7439" max="7439" width="10.6640625" customWidth="1"/>
    <col min="7440" max="7440" width="1.6640625" customWidth="1"/>
    <col min="7441" max="7441" width="10.6640625" customWidth="1"/>
    <col min="7442" max="7442" width="1.6640625" customWidth="1"/>
    <col min="7443" max="7443" width="0" hidden="1" customWidth="1"/>
    <col min="7444" max="7444" width="8.6640625" customWidth="1"/>
    <col min="7445" max="7445" width="0" hidden="1" customWidth="1"/>
    <col min="7449" max="7458" width="0" hidden="1" customWidth="1"/>
    <col min="7459" max="7461" width="9.109375" customWidth="1"/>
    <col min="7681" max="7682" width="3.33203125" customWidth="1"/>
    <col min="7683" max="7683" width="4.6640625" customWidth="1"/>
    <col min="7684" max="7684" width="6.5546875" customWidth="1"/>
    <col min="7685" max="7685" width="4.33203125" customWidth="1"/>
    <col min="7686" max="7686" width="17.109375" customWidth="1"/>
    <col min="7687" max="7687" width="6.44140625" customWidth="1"/>
    <col min="7688" max="7688" width="7.6640625" customWidth="1"/>
    <col min="7689" max="7689" width="5.88671875" customWidth="1"/>
    <col min="7690" max="7690" width="1.6640625" customWidth="1"/>
    <col min="7691" max="7691" width="10.6640625" customWidth="1"/>
    <col min="7692" max="7692" width="1.6640625" customWidth="1"/>
    <col min="7693" max="7693" width="10.6640625" customWidth="1"/>
    <col min="7694" max="7694" width="1.6640625" customWidth="1"/>
    <col min="7695" max="7695" width="10.6640625" customWidth="1"/>
    <col min="7696" max="7696" width="1.6640625" customWidth="1"/>
    <col min="7697" max="7697" width="10.6640625" customWidth="1"/>
    <col min="7698" max="7698" width="1.6640625" customWidth="1"/>
    <col min="7699" max="7699" width="0" hidden="1" customWidth="1"/>
    <col min="7700" max="7700" width="8.6640625" customWidth="1"/>
    <col min="7701" max="7701" width="0" hidden="1" customWidth="1"/>
    <col min="7705" max="7714" width="0" hidden="1" customWidth="1"/>
    <col min="7715" max="7717" width="9.109375" customWidth="1"/>
    <col min="7937" max="7938" width="3.33203125" customWidth="1"/>
    <col min="7939" max="7939" width="4.6640625" customWidth="1"/>
    <col min="7940" max="7940" width="6.5546875" customWidth="1"/>
    <col min="7941" max="7941" width="4.33203125" customWidth="1"/>
    <col min="7942" max="7942" width="17.109375" customWidth="1"/>
    <col min="7943" max="7943" width="6.44140625" customWidth="1"/>
    <col min="7944" max="7944" width="7.6640625" customWidth="1"/>
    <col min="7945" max="7945" width="5.88671875" customWidth="1"/>
    <col min="7946" max="7946" width="1.6640625" customWidth="1"/>
    <col min="7947" max="7947" width="10.6640625" customWidth="1"/>
    <col min="7948" max="7948" width="1.6640625" customWidth="1"/>
    <col min="7949" max="7949" width="10.6640625" customWidth="1"/>
    <col min="7950" max="7950" width="1.6640625" customWidth="1"/>
    <col min="7951" max="7951" width="10.6640625" customWidth="1"/>
    <col min="7952" max="7952" width="1.6640625" customWidth="1"/>
    <col min="7953" max="7953" width="10.6640625" customWidth="1"/>
    <col min="7954" max="7954" width="1.6640625" customWidth="1"/>
    <col min="7955" max="7955" width="0" hidden="1" customWidth="1"/>
    <col min="7956" max="7956" width="8.6640625" customWidth="1"/>
    <col min="7957" max="7957" width="0" hidden="1" customWidth="1"/>
    <col min="7961" max="7970" width="0" hidden="1" customWidth="1"/>
    <col min="7971" max="7973" width="9.109375" customWidth="1"/>
    <col min="8193" max="8194" width="3.33203125" customWidth="1"/>
    <col min="8195" max="8195" width="4.6640625" customWidth="1"/>
    <col min="8196" max="8196" width="6.5546875" customWidth="1"/>
    <col min="8197" max="8197" width="4.33203125" customWidth="1"/>
    <col min="8198" max="8198" width="17.109375" customWidth="1"/>
    <col min="8199" max="8199" width="6.44140625" customWidth="1"/>
    <col min="8200" max="8200" width="7.6640625" customWidth="1"/>
    <col min="8201" max="8201" width="5.88671875" customWidth="1"/>
    <col min="8202" max="8202" width="1.6640625" customWidth="1"/>
    <col min="8203" max="8203" width="10.6640625" customWidth="1"/>
    <col min="8204" max="8204" width="1.6640625" customWidth="1"/>
    <col min="8205" max="8205" width="10.6640625" customWidth="1"/>
    <col min="8206" max="8206" width="1.6640625" customWidth="1"/>
    <col min="8207" max="8207" width="10.6640625" customWidth="1"/>
    <col min="8208" max="8208" width="1.6640625" customWidth="1"/>
    <col min="8209" max="8209" width="10.6640625" customWidth="1"/>
    <col min="8210" max="8210" width="1.6640625" customWidth="1"/>
    <col min="8211" max="8211" width="0" hidden="1" customWidth="1"/>
    <col min="8212" max="8212" width="8.6640625" customWidth="1"/>
    <col min="8213" max="8213" width="0" hidden="1" customWidth="1"/>
    <col min="8217" max="8226" width="0" hidden="1" customWidth="1"/>
    <col min="8227" max="8229" width="9.109375" customWidth="1"/>
    <col min="8449" max="8450" width="3.33203125" customWidth="1"/>
    <col min="8451" max="8451" width="4.6640625" customWidth="1"/>
    <col min="8452" max="8452" width="6.5546875" customWidth="1"/>
    <col min="8453" max="8453" width="4.33203125" customWidth="1"/>
    <col min="8454" max="8454" width="17.109375" customWidth="1"/>
    <col min="8455" max="8455" width="6.44140625" customWidth="1"/>
    <col min="8456" max="8456" width="7.6640625" customWidth="1"/>
    <col min="8457" max="8457" width="5.88671875" customWidth="1"/>
    <col min="8458" max="8458" width="1.6640625" customWidth="1"/>
    <col min="8459" max="8459" width="10.6640625" customWidth="1"/>
    <col min="8460" max="8460" width="1.6640625" customWidth="1"/>
    <col min="8461" max="8461" width="10.6640625" customWidth="1"/>
    <col min="8462" max="8462" width="1.6640625" customWidth="1"/>
    <col min="8463" max="8463" width="10.6640625" customWidth="1"/>
    <col min="8464" max="8464" width="1.6640625" customWidth="1"/>
    <col min="8465" max="8465" width="10.6640625" customWidth="1"/>
    <col min="8466" max="8466" width="1.6640625" customWidth="1"/>
    <col min="8467" max="8467" width="0" hidden="1" customWidth="1"/>
    <col min="8468" max="8468" width="8.6640625" customWidth="1"/>
    <col min="8469" max="8469" width="0" hidden="1" customWidth="1"/>
    <col min="8473" max="8482" width="0" hidden="1" customWidth="1"/>
    <col min="8483" max="8485" width="9.109375" customWidth="1"/>
    <col min="8705" max="8706" width="3.33203125" customWidth="1"/>
    <col min="8707" max="8707" width="4.6640625" customWidth="1"/>
    <col min="8708" max="8708" width="6.5546875" customWidth="1"/>
    <col min="8709" max="8709" width="4.33203125" customWidth="1"/>
    <col min="8710" max="8710" width="17.109375" customWidth="1"/>
    <col min="8711" max="8711" width="6.44140625" customWidth="1"/>
    <col min="8712" max="8712" width="7.6640625" customWidth="1"/>
    <col min="8713" max="8713" width="5.88671875" customWidth="1"/>
    <col min="8714" max="8714" width="1.6640625" customWidth="1"/>
    <col min="8715" max="8715" width="10.6640625" customWidth="1"/>
    <col min="8716" max="8716" width="1.6640625" customWidth="1"/>
    <col min="8717" max="8717" width="10.6640625" customWidth="1"/>
    <col min="8718" max="8718" width="1.6640625" customWidth="1"/>
    <col min="8719" max="8719" width="10.6640625" customWidth="1"/>
    <col min="8720" max="8720" width="1.6640625" customWidth="1"/>
    <col min="8721" max="8721" width="10.6640625" customWidth="1"/>
    <col min="8722" max="8722" width="1.6640625" customWidth="1"/>
    <col min="8723" max="8723" width="0" hidden="1" customWidth="1"/>
    <col min="8724" max="8724" width="8.6640625" customWidth="1"/>
    <col min="8725" max="8725" width="0" hidden="1" customWidth="1"/>
    <col min="8729" max="8738" width="0" hidden="1" customWidth="1"/>
    <col min="8739" max="8741" width="9.109375" customWidth="1"/>
    <col min="8961" max="8962" width="3.33203125" customWidth="1"/>
    <col min="8963" max="8963" width="4.6640625" customWidth="1"/>
    <col min="8964" max="8964" width="6.5546875" customWidth="1"/>
    <col min="8965" max="8965" width="4.33203125" customWidth="1"/>
    <col min="8966" max="8966" width="17.109375" customWidth="1"/>
    <col min="8967" max="8967" width="6.44140625" customWidth="1"/>
    <col min="8968" max="8968" width="7.6640625" customWidth="1"/>
    <col min="8969" max="8969" width="5.88671875" customWidth="1"/>
    <col min="8970" max="8970" width="1.6640625" customWidth="1"/>
    <col min="8971" max="8971" width="10.6640625" customWidth="1"/>
    <col min="8972" max="8972" width="1.6640625" customWidth="1"/>
    <col min="8973" max="8973" width="10.6640625" customWidth="1"/>
    <col min="8974" max="8974" width="1.6640625" customWidth="1"/>
    <col min="8975" max="8975" width="10.6640625" customWidth="1"/>
    <col min="8976" max="8976" width="1.6640625" customWidth="1"/>
    <col min="8977" max="8977" width="10.6640625" customWidth="1"/>
    <col min="8978" max="8978" width="1.6640625" customWidth="1"/>
    <col min="8979" max="8979" width="0" hidden="1" customWidth="1"/>
    <col min="8980" max="8980" width="8.6640625" customWidth="1"/>
    <col min="8981" max="8981" width="0" hidden="1" customWidth="1"/>
    <col min="8985" max="8994" width="0" hidden="1" customWidth="1"/>
    <col min="8995" max="8997" width="9.109375" customWidth="1"/>
    <col min="9217" max="9218" width="3.33203125" customWidth="1"/>
    <col min="9219" max="9219" width="4.6640625" customWidth="1"/>
    <col min="9220" max="9220" width="6.5546875" customWidth="1"/>
    <col min="9221" max="9221" width="4.33203125" customWidth="1"/>
    <col min="9222" max="9222" width="17.109375" customWidth="1"/>
    <col min="9223" max="9223" width="6.44140625" customWidth="1"/>
    <col min="9224" max="9224" width="7.6640625" customWidth="1"/>
    <col min="9225" max="9225" width="5.88671875" customWidth="1"/>
    <col min="9226" max="9226" width="1.6640625" customWidth="1"/>
    <col min="9227" max="9227" width="10.6640625" customWidth="1"/>
    <col min="9228" max="9228" width="1.6640625" customWidth="1"/>
    <col min="9229" max="9229" width="10.6640625" customWidth="1"/>
    <col min="9230" max="9230" width="1.6640625" customWidth="1"/>
    <col min="9231" max="9231" width="10.6640625" customWidth="1"/>
    <col min="9232" max="9232" width="1.6640625" customWidth="1"/>
    <col min="9233" max="9233" width="10.6640625" customWidth="1"/>
    <col min="9234" max="9234" width="1.6640625" customWidth="1"/>
    <col min="9235" max="9235" width="0" hidden="1" customWidth="1"/>
    <col min="9236" max="9236" width="8.6640625" customWidth="1"/>
    <col min="9237" max="9237" width="0" hidden="1" customWidth="1"/>
    <col min="9241" max="9250" width="0" hidden="1" customWidth="1"/>
    <col min="9251" max="9253" width="9.109375" customWidth="1"/>
    <col min="9473" max="9474" width="3.33203125" customWidth="1"/>
    <col min="9475" max="9475" width="4.6640625" customWidth="1"/>
    <col min="9476" max="9476" width="6.5546875" customWidth="1"/>
    <col min="9477" max="9477" width="4.33203125" customWidth="1"/>
    <col min="9478" max="9478" width="17.109375" customWidth="1"/>
    <col min="9479" max="9479" width="6.44140625" customWidth="1"/>
    <col min="9480" max="9480" width="7.6640625" customWidth="1"/>
    <col min="9481" max="9481" width="5.88671875" customWidth="1"/>
    <col min="9482" max="9482" width="1.6640625" customWidth="1"/>
    <col min="9483" max="9483" width="10.6640625" customWidth="1"/>
    <col min="9484" max="9484" width="1.6640625" customWidth="1"/>
    <col min="9485" max="9485" width="10.6640625" customWidth="1"/>
    <col min="9486" max="9486" width="1.6640625" customWidth="1"/>
    <col min="9487" max="9487" width="10.6640625" customWidth="1"/>
    <col min="9488" max="9488" width="1.6640625" customWidth="1"/>
    <col min="9489" max="9489" width="10.6640625" customWidth="1"/>
    <col min="9490" max="9490" width="1.6640625" customWidth="1"/>
    <col min="9491" max="9491" width="0" hidden="1" customWidth="1"/>
    <col min="9492" max="9492" width="8.6640625" customWidth="1"/>
    <col min="9493" max="9493" width="0" hidden="1" customWidth="1"/>
    <col min="9497" max="9506" width="0" hidden="1" customWidth="1"/>
    <col min="9507" max="9509" width="9.109375" customWidth="1"/>
    <col min="9729" max="9730" width="3.33203125" customWidth="1"/>
    <col min="9731" max="9731" width="4.6640625" customWidth="1"/>
    <col min="9732" max="9732" width="6.5546875" customWidth="1"/>
    <col min="9733" max="9733" width="4.33203125" customWidth="1"/>
    <col min="9734" max="9734" width="17.109375" customWidth="1"/>
    <col min="9735" max="9735" width="6.44140625" customWidth="1"/>
    <col min="9736" max="9736" width="7.6640625" customWidth="1"/>
    <col min="9737" max="9737" width="5.88671875" customWidth="1"/>
    <col min="9738" max="9738" width="1.6640625" customWidth="1"/>
    <col min="9739" max="9739" width="10.6640625" customWidth="1"/>
    <col min="9740" max="9740" width="1.6640625" customWidth="1"/>
    <col min="9741" max="9741" width="10.6640625" customWidth="1"/>
    <col min="9742" max="9742" width="1.6640625" customWidth="1"/>
    <col min="9743" max="9743" width="10.6640625" customWidth="1"/>
    <col min="9744" max="9744" width="1.6640625" customWidth="1"/>
    <col min="9745" max="9745" width="10.6640625" customWidth="1"/>
    <col min="9746" max="9746" width="1.6640625" customWidth="1"/>
    <col min="9747" max="9747" width="0" hidden="1" customWidth="1"/>
    <col min="9748" max="9748" width="8.6640625" customWidth="1"/>
    <col min="9749" max="9749" width="0" hidden="1" customWidth="1"/>
    <col min="9753" max="9762" width="0" hidden="1" customWidth="1"/>
    <col min="9763" max="9765" width="9.109375" customWidth="1"/>
    <col min="9985" max="9986" width="3.33203125" customWidth="1"/>
    <col min="9987" max="9987" width="4.6640625" customWidth="1"/>
    <col min="9988" max="9988" width="6.5546875" customWidth="1"/>
    <col min="9989" max="9989" width="4.33203125" customWidth="1"/>
    <col min="9990" max="9990" width="17.109375" customWidth="1"/>
    <col min="9991" max="9991" width="6.44140625" customWidth="1"/>
    <col min="9992" max="9992" width="7.6640625" customWidth="1"/>
    <col min="9993" max="9993" width="5.88671875" customWidth="1"/>
    <col min="9994" max="9994" width="1.6640625" customWidth="1"/>
    <col min="9995" max="9995" width="10.6640625" customWidth="1"/>
    <col min="9996" max="9996" width="1.6640625" customWidth="1"/>
    <col min="9997" max="9997" width="10.6640625" customWidth="1"/>
    <col min="9998" max="9998" width="1.6640625" customWidth="1"/>
    <col min="9999" max="9999" width="10.6640625" customWidth="1"/>
    <col min="10000" max="10000" width="1.6640625" customWidth="1"/>
    <col min="10001" max="10001" width="10.6640625" customWidth="1"/>
    <col min="10002" max="10002" width="1.6640625" customWidth="1"/>
    <col min="10003" max="10003" width="0" hidden="1" customWidth="1"/>
    <col min="10004" max="10004" width="8.6640625" customWidth="1"/>
    <col min="10005" max="10005" width="0" hidden="1" customWidth="1"/>
    <col min="10009" max="10018" width="0" hidden="1" customWidth="1"/>
    <col min="10019" max="10021" width="9.109375" customWidth="1"/>
    <col min="10241" max="10242" width="3.33203125" customWidth="1"/>
    <col min="10243" max="10243" width="4.6640625" customWidth="1"/>
    <col min="10244" max="10244" width="6.5546875" customWidth="1"/>
    <col min="10245" max="10245" width="4.33203125" customWidth="1"/>
    <col min="10246" max="10246" width="17.109375" customWidth="1"/>
    <col min="10247" max="10247" width="6.44140625" customWidth="1"/>
    <col min="10248" max="10248" width="7.6640625" customWidth="1"/>
    <col min="10249" max="10249" width="5.88671875" customWidth="1"/>
    <col min="10250" max="10250" width="1.6640625" customWidth="1"/>
    <col min="10251" max="10251" width="10.6640625" customWidth="1"/>
    <col min="10252" max="10252" width="1.6640625" customWidth="1"/>
    <col min="10253" max="10253" width="10.6640625" customWidth="1"/>
    <col min="10254" max="10254" width="1.6640625" customWidth="1"/>
    <col min="10255" max="10255" width="10.6640625" customWidth="1"/>
    <col min="10256" max="10256" width="1.6640625" customWidth="1"/>
    <col min="10257" max="10257" width="10.6640625" customWidth="1"/>
    <col min="10258" max="10258" width="1.6640625" customWidth="1"/>
    <col min="10259" max="10259" width="0" hidden="1" customWidth="1"/>
    <col min="10260" max="10260" width="8.6640625" customWidth="1"/>
    <col min="10261" max="10261" width="0" hidden="1" customWidth="1"/>
    <col min="10265" max="10274" width="0" hidden="1" customWidth="1"/>
    <col min="10275" max="10277" width="9.109375" customWidth="1"/>
    <col min="10497" max="10498" width="3.33203125" customWidth="1"/>
    <col min="10499" max="10499" width="4.6640625" customWidth="1"/>
    <col min="10500" max="10500" width="6.5546875" customWidth="1"/>
    <col min="10501" max="10501" width="4.33203125" customWidth="1"/>
    <col min="10502" max="10502" width="17.109375" customWidth="1"/>
    <col min="10503" max="10503" width="6.44140625" customWidth="1"/>
    <col min="10504" max="10504" width="7.6640625" customWidth="1"/>
    <col min="10505" max="10505" width="5.88671875" customWidth="1"/>
    <col min="10506" max="10506" width="1.6640625" customWidth="1"/>
    <col min="10507" max="10507" width="10.6640625" customWidth="1"/>
    <col min="10508" max="10508" width="1.6640625" customWidth="1"/>
    <col min="10509" max="10509" width="10.6640625" customWidth="1"/>
    <col min="10510" max="10510" width="1.6640625" customWidth="1"/>
    <col min="10511" max="10511" width="10.6640625" customWidth="1"/>
    <col min="10512" max="10512" width="1.6640625" customWidth="1"/>
    <col min="10513" max="10513" width="10.6640625" customWidth="1"/>
    <col min="10514" max="10514" width="1.6640625" customWidth="1"/>
    <col min="10515" max="10515" width="0" hidden="1" customWidth="1"/>
    <col min="10516" max="10516" width="8.6640625" customWidth="1"/>
    <col min="10517" max="10517" width="0" hidden="1" customWidth="1"/>
    <col min="10521" max="10530" width="0" hidden="1" customWidth="1"/>
    <col min="10531" max="10533" width="9.109375" customWidth="1"/>
    <col min="10753" max="10754" width="3.33203125" customWidth="1"/>
    <col min="10755" max="10755" width="4.6640625" customWidth="1"/>
    <col min="10756" max="10756" width="6.5546875" customWidth="1"/>
    <col min="10757" max="10757" width="4.33203125" customWidth="1"/>
    <col min="10758" max="10758" width="17.109375" customWidth="1"/>
    <col min="10759" max="10759" width="6.44140625" customWidth="1"/>
    <col min="10760" max="10760" width="7.6640625" customWidth="1"/>
    <col min="10761" max="10761" width="5.88671875" customWidth="1"/>
    <col min="10762" max="10762" width="1.6640625" customWidth="1"/>
    <col min="10763" max="10763" width="10.6640625" customWidth="1"/>
    <col min="10764" max="10764" width="1.6640625" customWidth="1"/>
    <col min="10765" max="10765" width="10.6640625" customWidth="1"/>
    <col min="10766" max="10766" width="1.6640625" customWidth="1"/>
    <col min="10767" max="10767" width="10.6640625" customWidth="1"/>
    <col min="10768" max="10768" width="1.6640625" customWidth="1"/>
    <col min="10769" max="10769" width="10.6640625" customWidth="1"/>
    <col min="10770" max="10770" width="1.6640625" customWidth="1"/>
    <col min="10771" max="10771" width="0" hidden="1" customWidth="1"/>
    <col min="10772" max="10772" width="8.6640625" customWidth="1"/>
    <col min="10773" max="10773" width="0" hidden="1" customWidth="1"/>
    <col min="10777" max="10786" width="0" hidden="1" customWidth="1"/>
    <col min="10787" max="10789" width="9.109375" customWidth="1"/>
    <col min="11009" max="11010" width="3.33203125" customWidth="1"/>
    <col min="11011" max="11011" width="4.6640625" customWidth="1"/>
    <col min="11012" max="11012" width="6.5546875" customWidth="1"/>
    <col min="11013" max="11013" width="4.33203125" customWidth="1"/>
    <col min="11014" max="11014" width="17.109375" customWidth="1"/>
    <col min="11015" max="11015" width="6.44140625" customWidth="1"/>
    <col min="11016" max="11016" width="7.6640625" customWidth="1"/>
    <col min="11017" max="11017" width="5.88671875" customWidth="1"/>
    <col min="11018" max="11018" width="1.6640625" customWidth="1"/>
    <col min="11019" max="11019" width="10.6640625" customWidth="1"/>
    <col min="11020" max="11020" width="1.6640625" customWidth="1"/>
    <col min="11021" max="11021" width="10.6640625" customWidth="1"/>
    <col min="11022" max="11022" width="1.6640625" customWidth="1"/>
    <col min="11023" max="11023" width="10.6640625" customWidth="1"/>
    <col min="11024" max="11024" width="1.6640625" customWidth="1"/>
    <col min="11025" max="11025" width="10.6640625" customWidth="1"/>
    <col min="11026" max="11026" width="1.6640625" customWidth="1"/>
    <col min="11027" max="11027" width="0" hidden="1" customWidth="1"/>
    <col min="11028" max="11028" width="8.6640625" customWidth="1"/>
    <col min="11029" max="11029" width="0" hidden="1" customWidth="1"/>
    <col min="11033" max="11042" width="0" hidden="1" customWidth="1"/>
    <col min="11043" max="11045" width="9.109375" customWidth="1"/>
    <col min="11265" max="11266" width="3.33203125" customWidth="1"/>
    <col min="11267" max="11267" width="4.6640625" customWidth="1"/>
    <col min="11268" max="11268" width="6.5546875" customWidth="1"/>
    <col min="11269" max="11269" width="4.33203125" customWidth="1"/>
    <col min="11270" max="11270" width="17.109375" customWidth="1"/>
    <col min="11271" max="11271" width="6.44140625" customWidth="1"/>
    <col min="11272" max="11272" width="7.6640625" customWidth="1"/>
    <col min="11273" max="11273" width="5.88671875" customWidth="1"/>
    <col min="11274" max="11274" width="1.6640625" customWidth="1"/>
    <col min="11275" max="11275" width="10.6640625" customWidth="1"/>
    <col min="11276" max="11276" width="1.6640625" customWidth="1"/>
    <col min="11277" max="11277" width="10.6640625" customWidth="1"/>
    <col min="11278" max="11278" width="1.6640625" customWidth="1"/>
    <col min="11279" max="11279" width="10.6640625" customWidth="1"/>
    <col min="11280" max="11280" width="1.6640625" customWidth="1"/>
    <col min="11281" max="11281" width="10.6640625" customWidth="1"/>
    <col min="11282" max="11282" width="1.6640625" customWidth="1"/>
    <col min="11283" max="11283" width="0" hidden="1" customWidth="1"/>
    <col min="11284" max="11284" width="8.6640625" customWidth="1"/>
    <col min="11285" max="11285" width="0" hidden="1" customWidth="1"/>
    <col min="11289" max="11298" width="0" hidden="1" customWidth="1"/>
    <col min="11299" max="11301" width="9.109375" customWidth="1"/>
    <col min="11521" max="11522" width="3.33203125" customWidth="1"/>
    <col min="11523" max="11523" width="4.6640625" customWidth="1"/>
    <col min="11524" max="11524" width="6.5546875" customWidth="1"/>
    <col min="11525" max="11525" width="4.33203125" customWidth="1"/>
    <col min="11526" max="11526" width="17.109375" customWidth="1"/>
    <col min="11527" max="11527" width="6.44140625" customWidth="1"/>
    <col min="11528" max="11528" width="7.6640625" customWidth="1"/>
    <col min="11529" max="11529" width="5.88671875" customWidth="1"/>
    <col min="11530" max="11530" width="1.6640625" customWidth="1"/>
    <col min="11531" max="11531" width="10.6640625" customWidth="1"/>
    <col min="11532" max="11532" width="1.6640625" customWidth="1"/>
    <col min="11533" max="11533" width="10.6640625" customWidth="1"/>
    <col min="11534" max="11534" width="1.6640625" customWidth="1"/>
    <col min="11535" max="11535" width="10.6640625" customWidth="1"/>
    <col min="11536" max="11536" width="1.6640625" customWidth="1"/>
    <col min="11537" max="11537" width="10.6640625" customWidth="1"/>
    <col min="11538" max="11538" width="1.6640625" customWidth="1"/>
    <col min="11539" max="11539" width="0" hidden="1" customWidth="1"/>
    <col min="11540" max="11540" width="8.6640625" customWidth="1"/>
    <col min="11541" max="11541" width="0" hidden="1" customWidth="1"/>
    <col min="11545" max="11554" width="0" hidden="1" customWidth="1"/>
    <col min="11555" max="11557" width="9.109375" customWidth="1"/>
    <col min="11777" max="11778" width="3.33203125" customWidth="1"/>
    <col min="11779" max="11779" width="4.6640625" customWidth="1"/>
    <col min="11780" max="11780" width="6.5546875" customWidth="1"/>
    <col min="11781" max="11781" width="4.33203125" customWidth="1"/>
    <col min="11782" max="11782" width="17.109375" customWidth="1"/>
    <col min="11783" max="11783" width="6.44140625" customWidth="1"/>
    <col min="11784" max="11784" width="7.6640625" customWidth="1"/>
    <col min="11785" max="11785" width="5.88671875" customWidth="1"/>
    <col min="11786" max="11786" width="1.6640625" customWidth="1"/>
    <col min="11787" max="11787" width="10.6640625" customWidth="1"/>
    <col min="11788" max="11788" width="1.6640625" customWidth="1"/>
    <col min="11789" max="11789" width="10.6640625" customWidth="1"/>
    <col min="11790" max="11790" width="1.6640625" customWidth="1"/>
    <col min="11791" max="11791" width="10.6640625" customWidth="1"/>
    <col min="11792" max="11792" width="1.6640625" customWidth="1"/>
    <col min="11793" max="11793" width="10.6640625" customWidth="1"/>
    <col min="11794" max="11794" width="1.6640625" customWidth="1"/>
    <col min="11795" max="11795" width="0" hidden="1" customWidth="1"/>
    <col min="11796" max="11796" width="8.6640625" customWidth="1"/>
    <col min="11797" max="11797" width="0" hidden="1" customWidth="1"/>
    <col min="11801" max="11810" width="0" hidden="1" customWidth="1"/>
    <col min="11811" max="11813" width="9.109375" customWidth="1"/>
    <col min="12033" max="12034" width="3.33203125" customWidth="1"/>
    <col min="12035" max="12035" width="4.6640625" customWidth="1"/>
    <col min="12036" max="12036" width="6.5546875" customWidth="1"/>
    <col min="12037" max="12037" width="4.33203125" customWidth="1"/>
    <col min="12038" max="12038" width="17.109375" customWidth="1"/>
    <col min="12039" max="12039" width="6.44140625" customWidth="1"/>
    <col min="12040" max="12040" width="7.6640625" customWidth="1"/>
    <col min="12041" max="12041" width="5.88671875" customWidth="1"/>
    <col min="12042" max="12042" width="1.6640625" customWidth="1"/>
    <col min="12043" max="12043" width="10.6640625" customWidth="1"/>
    <col min="12044" max="12044" width="1.6640625" customWidth="1"/>
    <col min="12045" max="12045" width="10.6640625" customWidth="1"/>
    <col min="12046" max="12046" width="1.6640625" customWidth="1"/>
    <col min="12047" max="12047" width="10.6640625" customWidth="1"/>
    <col min="12048" max="12048" width="1.6640625" customWidth="1"/>
    <col min="12049" max="12049" width="10.6640625" customWidth="1"/>
    <col min="12050" max="12050" width="1.6640625" customWidth="1"/>
    <col min="12051" max="12051" width="0" hidden="1" customWidth="1"/>
    <col min="12052" max="12052" width="8.6640625" customWidth="1"/>
    <col min="12053" max="12053" width="0" hidden="1" customWidth="1"/>
    <col min="12057" max="12066" width="0" hidden="1" customWidth="1"/>
    <col min="12067" max="12069" width="9.109375" customWidth="1"/>
    <col min="12289" max="12290" width="3.33203125" customWidth="1"/>
    <col min="12291" max="12291" width="4.6640625" customWidth="1"/>
    <col min="12292" max="12292" width="6.5546875" customWidth="1"/>
    <col min="12293" max="12293" width="4.33203125" customWidth="1"/>
    <col min="12294" max="12294" width="17.109375" customWidth="1"/>
    <col min="12295" max="12295" width="6.44140625" customWidth="1"/>
    <col min="12296" max="12296" width="7.6640625" customWidth="1"/>
    <col min="12297" max="12297" width="5.88671875" customWidth="1"/>
    <col min="12298" max="12298" width="1.6640625" customWidth="1"/>
    <col min="12299" max="12299" width="10.6640625" customWidth="1"/>
    <col min="12300" max="12300" width="1.6640625" customWidth="1"/>
    <col min="12301" max="12301" width="10.6640625" customWidth="1"/>
    <col min="12302" max="12302" width="1.6640625" customWidth="1"/>
    <col min="12303" max="12303" width="10.6640625" customWidth="1"/>
    <col min="12304" max="12304" width="1.6640625" customWidth="1"/>
    <col min="12305" max="12305" width="10.6640625" customWidth="1"/>
    <col min="12306" max="12306" width="1.6640625" customWidth="1"/>
    <col min="12307" max="12307" width="0" hidden="1" customWidth="1"/>
    <col min="12308" max="12308" width="8.6640625" customWidth="1"/>
    <col min="12309" max="12309" width="0" hidden="1" customWidth="1"/>
    <col min="12313" max="12322" width="0" hidden="1" customWidth="1"/>
    <col min="12323" max="12325" width="9.109375" customWidth="1"/>
    <col min="12545" max="12546" width="3.33203125" customWidth="1"/>
    <col min="12547" max="12547" width="4.6640625" customWidth="1"/>
    <col min="12548" max="12548" width="6.5546875" customWidth="1"/>
    <col min="12549" max="12549" width="4.33203125" customWidth="1"/>
    <col min="12550" max="12550" width="17.109375" customWidth="1"/>
    <col min="12551" max="12551" width="6.44140625" customWidth="1"/>
    <col min="12552" max="12552" width="7.6640625" customWidth="1"/>
    <col min="12553" max="12553" width="5.88671875" customWidth="1"/>
    <col min="12554" max="12554" width="1.6640625" customWidth="1"/>
    <col min="12555" max="12555" width="10.6640625" customWidth="1"/>
    <col min="12556" max="12556" width="1.6640625" customWidth="1"/>
    <col min="12557" max="12557" width="10.6640625" customWidth="1"/>
    <col min="12558" max="12558" width="1.6640625" customWidth="1"/>
    <col min="12559" max="12559" width="10.6640625" customWidth="1"/>
    <col min="12560" max="12560" width="1.6640625" customWidth="1"/>
    <col min="12561" max="12561" width="10.6640625" customWidth="1"/>
    <col min="12562" max="12562" width="1.6640625" customWidth="1"/>
    <col min="12563" max="12563" width="0" hidden="1" customWidth="1"/>
    <col min="12564" max="12564" width="8.6640625" customWidth="1"/>
    <col min="12565" max="12565" width="0" hidden="1" customWidth="1"/>
    <col min="12569" max="12578" width="0" hidden="1" customWidth="1"/>
    <col min="12579" max="12581" width="9.109375" customWidth="1"/>
    <col min="12801" max="12802" width="3.33203125" customWidth="1"/>
    <col min="12803" max="12803" width="4.6640625" customWidth="1"/>
    <col min="12804" max="12804" width="6.5546875" customWidth="1"/>
    <col min="12805" max="12805" width="4.33203125" customWidth="1"/>
    <col min="12806" max="12806" width="17.109375" customWidth="1"/>
    <col min="12807" max="12807" width="6.44140625" customWidth="1"/>
    <col min="12808" max="12808" width="7.6640625" customWidth="1"/>
    <col min="12809" max="12809" width="5.88671875" customWidth="1"/>
    <col min="12810" max="12810" width="1.6640625" customWidth="1"/>
    <col min="12811" max="12811" width="10.6640625" customWidth="1"/>
    <col min="12812" max="12812" width="1.6640625" customWidth="1"/>
    <col min="12813" max="12813" width="10.6640625" customWidth="1"/>
    <col min="12814" max="12814" width="1.6640625" customWidth="1"/>
    <col min="12815" max="12815" width="10.6640625" customWidth="1"/>
    <col min="12816" max="12816" width="1.6640625" customWidth="1"/>
    <col min="12817" max="12817" width="10.6640625" customWidth="1"/>
    <col min="12818" max="12818" width="1.6640625" customWidth="1"/>
    <col min="12819" max="12819" width="0" hidden="1" customWidth="1"/>
    <col min="12820" max="12820" width="8.6640625" customWidth="1"/>
    <col min="12821" max="12821" width="0" hidden="1" customWidth="1"/>
    <col min="12825" max="12834" width="0" hidden="1" customWidth="1"/>
    <col min="12835" max="12837" width="9.109375" customWidth="1"/>
    <col min="13057" max="13058" width="3.33203125" customWidth="1"/>
    <col min="13059" max="13059" width="4.6640625" customWidth="1"/>
    <col min="13060" max="13060" width="6.5546875" customWidth="1"/>
    <col min="13061" max="13061" width="4.33203125" customWidth="1"/>
    <col min="13062" max="13062" width="17.109375" customWidth="1"/>
    <col min="13063" max="13063" width="6.44140625" customWidth="1"/>
    <col min="13064" max="13064" width="7.6640625" customWidth="1"/>
    <col min="13065" max="13065" width="5.88671875" customWidth="1"/>
    <col min="13066" max="13066" width="1.6640625" customWidth="1"/>
    <col min="13067" max="13067" width="10.6640625" customWidth="1"/>
    <col min="13068" max="13068" width="1.6640625" customWidth="1"/>
    <col min="13069" max="13069" width="10.6640625" customWidth="1"/>
    <col min="13070" max="13070" width="1.6640625" customWidth="1"/>
    <col min="13071" max="13071" width="10.6640625" customWidth="1"/>
    <col min="13072" max="13072" width="1.6640625" customWidth="1"/>
    <col min="13073" max="13073" width="10.6640625" customWidth="1"/>
    <col min="13074" max="13074" width="1.6640625" customWidth="1"/>
    <col min="13075" max="13075" width="0" hidden="1" customWidth="1"/>
    <col min="13076" max="13076" width="8.6640625" customWidth="1"/>
    <col min="13077" max="13077" width="0" hidden="1" customWidth="1"/>
    <col min="13081" max="13090" width="0" hidden="1" customWidth="1"/>
    <col min="13091" max="13093" width="9.109375" customWidth="1"/>
    <col min="13313" max="13314" width="3.33203125" customWidth="1"/>
    <col min="13315" max="13315" width="4.6640625" customWidth="1"/>
    <col min="13316" max="13316" width="6.5546875" customWidth="1"/>
    <col min="13317" max="13317" width="4.33203125" customWidth="1"/>
    <col min="13318" max="13318" width="17.109375" customWidth="1"/>
    <col min="13319" max="13319" width="6.44140625" customWidth="1"/>
    <col min="13320" max="13320" width="7.6640625" customWidth="1"/>
    <col min="13321" max="13321" width="5.88671875" customWidth="1"/>
    <col min="13322" max="13322" width="1.6640625" customWidth="1"/>
    <col min="13323" max="13323" width="10.6640625" customWidth="1"/>
    <col min="13324" max="13324" width="1.6640625" customWidth="1"/>
    <col min="13325" max="13325" width="10.6640625" customWidth="1"/>
    <col min="13326" max="13326" width="1.6640625" customWidth="1"/>
    <col min="13327" max="13327" width="10.6640625" customWidth="1"/>
    <col min="13328" max="13328" width="1.6640625" customWidth="1"/>
    <col min="13329" max="13329" width="10.6640625" customWidth="1"/>
    <col min="13330" max="13330" width="1.6640625" customWidth="1"/>
    <col min="13331" max="13331" width="0" hidden="1" customWidth="1"/>
    <col min="13332" max="13332" width="8.6640625" customWidth="1"/>
    <col min="13333" max="13333" width="0" hidden="1" customWidth="1"/>
    <col min="13337" max="13346" width="0" hidden="1" customWidth="1"/>
    <col min="13347" max="13349" width="9.109375" customWidth="1"/>
    <col min="13569" max="13570" width="3.33203125" customWidth="1"/>
    <col min="13571" max="13571" width="4.6640625" customWidth="1"/>
    <col min="13572" max="13572" width="6.5546875" customWidth="1"/>
    <col min="13573" max="13573" width="4.33203125" customWidth="1"/>
    <col min="13574" max="13574" width="17.109375" customWidth="1"/>
    <col min="13575" max="13575" width="6.44140625" customWidth="1"/>
    <col min="13576" max="13576" width="7.6640625" customWidth="1"/>
    <col min="13577" max="13577" width="5.88671875" customWidth="1"/>
    <col min="13578" max="13578" width="1.6640625" customWidth="1"/>
    <col min="13579" max="13579" width="10.6640625" customWidth="1"/>
    <col min="13580" max="13580" width="1.6640625" customWidth="1"/>
    <col min="13581" max="13581" width="10.6640625" customWidth="1"/>
    <col min="13582" max="13582" width="1.6640625" customWidth="1"/>
    <col min="13583" max="13583" width="10.6640625" customWidth="1"/>
    <col min="13584" max="13584" width="1.6640625" customWidth="1"/>
    <col min="13585" max="13585" width="10.6640625" customWidth="1"/>
    <col min="13586" max="13586" width="1.6640625" customWidth="1"/>
    <col min="13587" max="13587" width="0" hidden="1" customWidth="1"/>
    <col min="13588" max="13588" width="8.6640625" customWidth="1"/>
    <col min="13589" max="13589" width="0" hidden="1" customWidth="1"/>
    <col min="13593" max="13602" width="0" hidden="1" customWidth="1"/>
    <col min="13603" max="13605" width="9.109375" customWidth="1"/>
    <col min="13825" max="13826" width="3.33203125" customWidth="1"/>
    <col min="13827" max="13827" width="4.6640625" customWidth="1"/>
    <col min="13828" max="13828" width="6.5546875" customWidth="1"/>
    <col min="13829" max="13829" width="4.33203125" customWidth="1"/>
    <col min="13830" max="13830" width="17.109375" customWidth="1"/>
    <col min="13831" max="13831" width="6.44140625" customWidth="1"/>
    <col min="13832" max="13832" width="7.6640625" customWidth="1"/>
    <col min="13833" max="13833" width="5.88671875" customWidth="1"/>
    <col min="13834" max="13834" width="1.6640625" customWidth="1"/>
    <col min="13835" max="13835" width="10.6640625" customWidth="1"/>
    <col min="13836" max="13836" width="1.6640625" customWidth="1"/>
    <col min="13837" max="13837" width="10.6640625" customWidth="1"/>
    <col min="13838" max="13838" width="1.6640625" customWidth="1"/>
    <col min="13839" max="13839" width="10.6640625" customWidth="1"/>
    <col min="13840" max="13840" width="1.6640625" customWidth="1"/>
    <col min="13841" max="13841" width="10.6640625" customWidth="1"/>
    <col min="13842" max="13842" width="1.6640625" customWidth="1"/>
    <col min="13843" max="13843" width="0" hidden="1" customWidth="1"/>
    <col min="13844" max="13844" width="8.6640625" customWidth="1"/>
    <col min="13845" max="13845" width="0" hidden="1" customWidth="1"/>
    <col min="13849" max="13858" width="0" hidden="1" customWidth="1"/>
    <col min="13859" max="13861" width="9.109375" customWidth="1"/>
    <col min="14081" max="14082" width="3.33203125" customWidth="1"/>
    <col min="14083" max="14083" width="4.6640625" customWidth="1"/>
    <col min="14084" max="14084" width="6.5546875" customWidth="1"/>
    <col min="14085" max="14085" width="4.33203125" customWidth="1"/>
    <col min="14086" max="14086" width="17.109375" customWidth="1"/>
    <col min="14087" max="14087" width="6.44140625" customWidth="1"/>
    <col min="14088" max="14088" width="7.6640625" customWidth="1"/>
    <col min="14089" max="14089" width="5.88671875" customWidth="1"/>
    <col min="14090" max="14090" width="1.6640625" customWidth="1"/>
    <col min="14091" max="14091" width="10.6640625" customWidth="1"/>
    <col min="14092" max="14092" width="1.6640625" customWidth="1"/>
    <col min="14093" max="14093" width="10.6640625" customWidth="1"/>
    <col min="14094" max="14094" width="1.6640625" customWidth="1"/>
    <col min="14095" max="14095" width="10.6640625" customWidth="1"/>
    <col min="14096" max="14096" width="1.6640625" customWidth="1"/>
    <col min="14097" max="14097" width="10.6640625" customWidth="1"/>
    <col min="14098" max="14098" width="1.6640625" customWidth="1"/>
    <col min="14099" max="14099" width="0" hidden="1" customWidth="1"/>
    <col min="14100" max="14100" width="8.6640625" customWidth="1"/>
    <col min="14101" max="14101" width="0" hidden="1" customWidth="1"/>
    <col min="14105" max="14114" width="0" hidden="1" customWidth="1"/>
    <col min="14115" max="14117" width="9.109375" customWidth="1"/>
    <col min="14337" max="14338" width="3.33203125" customWidth="1"/>
    <col min="14339" max="14339" width="4.6640625" customWidth="1"/>
    <col min="14340" max="14340" width="6.5546875" customWidth="1"/>
    <col min="14341" max="14341" width="4.33203125" customWidth="1"/>
    <col min="14342" max="14342" width="17.109375" customWidth="1"/>
    <col min="14343" max="14343" width="6.44140625" customWidth="1"/>
    <col min="14344" max="14344" width="7.6640625" customWidth="1"/>
    <col min="14345" max="14345" width="5.88671875" customWidth="1"/>
    <col min="14346" max="14346" width="1.6640625" customWidth="1"/>
    <col min="14347" max="14347" width="10.6640625" customWidth="1"/>
    <col min="14348" max="14348" width="1.6640625" customWidth="1"/>
    <col min="14349" max="14349" width="10.6640625" customWidth="1"/>
    <col min="14350" max="14350" width="1.6640625" customWidth="1"/>
    <col min="14351" max="14351" width="10.6640625" customWidth="1"/>
    <col min="14352" max="14352" width="1.6640625" customWidth="1"/>
    <col min="14353" max="14353" width="10.6640625" customWidth="1"/>
    <col min="14354" max="14354" width="1.6640625" customWidth="1"/>
    <col min="14355" max="14355" width="0" hidden="1" customWidth="1"/>
    <col min="14356" max="14356" width="8.6640625" customWidth="1"/>
    <col min="14357" max="14357" width="0" hidden="1" customWidth="1"/>
    <col min="14361" max="14370" width="0" hidden="1" customWidth="1"/>
    <col min="14371" max="14373" width="9.109375" customWidth="1"/>
    <col min="14593" max="14594" width="3.33203125" customWidth="1"/>
    <col min="14595" max="14595" width="4.6640625" customWidth="1"/>
    <col min="14596" max="14596" width="6.5546875" customWidth="1"/>
    <col min="14597" max="14597" width="4.33203125" customWidth="1"/>
    <col min="14598" max="14598" width="17.109375" customWidth="1"/>
    <col min="14599" max="14599" width="6.44140625" customWidth="1"/>
    <col min="14600" max="14600" width="7.6640625" customWidth="1"/>
    <col min="14601" max="14601" width="5.88671875" customWidth="1"/>
    <col min="14602" max="14602" width="1.6640625" customWidth="1"/>
    <col min="14603" max="14603" width="10.6640625" customWidth="1"/>
    <col min="14604" max="14604" width="1.6640625" customWidth="1"/>
    <col min="14605" max="14605" width="10.6640625" customWidth="1"/>
    <col min="14606" max="14606" width="1.6640625" customWidth="1"/>
    <col min="14607" max="14607" width="10.6640625" customWidth="1"/>
    <col min="14608" max="14608" width="1.6640625" customWidth="1"/>
    <col min="14609" max="14609" width="10.6640625" customWidth="1"/>
    <col min="14610" max="14610" width="1.6640625" customWidth="1"/>
    <col min="14611" max="14611" width="0" hidden="1" customWidth="1"/>
    <col min="14612" max="14612" width="8.6640625" customWidth="1"/>
    <col min="14613" max="14613" width="0" hidden="1" customWidth="1"/>
    <col min="14617" max="14626" width="0" hidden="1" customWidth="1"/>
    <col min="14627" max="14629" width="9.109375" customWidth="1"/>
    <col min="14849" max="14850" width="3.33203125" customWidth="1"/>
    <col min="14851" max="14851" width="4.6640625" customWidth="1"/>
    <col min="14852" max="14852" width="6.5546875" customWidth="1"/>
    <col min="14853" max="14853" width="4.33203125" customWidth="1"/>
    <col min="14854" max="14854" width="17.109375" customWidth="1"/>
    <col min="14855" max="14855" width="6.44140625" customWidth="1"/>
    <col min="14856" max="14856" width="7.6640625" customWidth="1"/>
    <col min="14857" max="14857" width="5.88671875" customWidth="1"/>
    <col min="14858" max="14858" width="1.6640625" customWidth="1"/>
    <col min="14859" max="14859" width="10.6640625" customWidth="1"/>
    <col min="14860" max="14860" width="1.6640625" customWidth="1"/>
    <col min="14861" max="14861" width="10.6640625" customWidth="1"/>
    <col min="14862" max="14862" width="1.6640625" customWidth="1"/>
    <col min="14863" max="14863" width="10.6640625" customWidth="1"/>
    <col min="14864" max="14864" width="1.6640625" customWidth="1"/>
    <col min="14865" max="14865" width="10.6640625" customWidth="1"/>
    <col min="14866" max="14866" width="1.6640625" customWidth="1"/>
    <col min="14867" max="14867" width="0" hidden="1" customWidth="1"/>
    <col min="14868" max="14868" width="8.6640625" customWidth="1"/>
    <col min="14869" max="14869" width="0" hidden="1" customWidth="1"/>
    <col min="14873" max="14882" width="0" hidden="1" customWidth="1"/>
    <col min="14883" max="14885" width="9.109375" customWidth="1"/>
    <col min="15105" max="15106" width="3.33203125" customWidth="1"/>
    <col min="15107" max="15107" width="4.6640625" customWidth="1"/>
    <col min="15108" max="15108" width="6.5546875" customWidth="1"/>
    <col min="15109" max="15109" width="4.33203125" customWidth="1"/>
    <col min="15110" max="15110" width="17.109375" customWidth="1"/>
    <col min="15111" max="15111" width="6.44140625" customWidth="1"/>
    <col min="15112" max="15112" width="7.6640625" customWidth="1"/>
    <col min="15113" max="15113" width="5.88671875" customWidth="1"/>
    <col min="15114" max="15114" width="1.6640625" customWidth="1"/>
    <col min="15115" max="15115" width="10.6640625" customWidth="1"/>
    <col min="15116" max="15116" width="1.6640625" customWidth="1"/>
    <col min="15117" max="15117" width="10.6640625" customWidth="1"/>
    <col min="15118" max="15118" width="1.6640625" customWidth="1"/>
    <col min="15119" max="15119" width="10.6640625" customWidth="1"/>
    <col min="15120" max="15120" width="1.6640625" customWidth="1"/>
    <col min="15121" max="15121" width="10.6640625" customWidth="1"/>
    <col min="15122" max="15122" width="1.6640625" customWidth="1"/>
    <col min="15123" max="15123" width="0" hidden="1" customWidth="1"/>
    <col min="15124" max="15124" width="8.6640625" customWidth="1"/>
    <col min="15125" max="15125" width="0" hidden="1" customWidth="1"/>
    <col min="15129" max="15138" width="0" hidden="1" customWidth="1"/>
    <col min="15139" max="15141" width="9.109375" customWidth="1"/>
    <col min="15361" max="15362" width="3.33203125" customWidth="1"/>
    <col min="15363" max="15363" width="4.6640625" customWidth="1"/>
    <col min="15364" max="15364" width="6.5546875" customWidth="1"/>
    <col min="15365" max="15365" width="4.33203125" customWidth="1"/>
    <col min="15366" max="15366" width="17.109375" customWidth="1"/>
    <col min="15367" max="15367" width="6.44140625" customWidth="1"/>
    <col min="15368" max="15368" width="7.6640625" customWidth="1"/>
    <col min="15369" max="15369" width="5.88671875" customWidth="1"/>
    <col min="15370" max="15370" width="1.6640625" customWidth="1"/>
    <col min="15371" max="15371" width="10.6640625" customWidth="1"/>
    <col min="15372" max="15372" width="1.6640625" customWidth="1"/>
    <col min="15373" max="15373" width="10.6640625" customWidth="1"/>
    <col min="15374" max="15374" width="1.6640625" customWidth="1"/>
    <col min="15375" max="15375" width="10.6640625" customWidth="1"/>
    <col min="15376" max="15376" width="1.6640625" customWidth="1"/>
    <col min="15377" max="15377" width="10.6640625" customWidth="1"/>
    <col min="15378" max="15378" width="1.6640625" customWidth="1"/>
    <col min="15379" max="15379" width="0" hidden="1" customWidth="1"/>
    <col min="15380" max="15380" width="8.6640625" customWidth="1"/>
    <col min="15381" max="15381" width="0" hidden="1" customWidth="1"/>
    <col min="15385" max="15394" width="0" hidden="1" customWidth="1"/>
    <col min="15395" max="15397" width="9.109375" customWidth="1"/>
    <col min="15617" max="15618" width="3.33203125" customWidth="1"/>
    <col min="15619" max="15619" width="4.6640625" customWidth="1"/>
    <col min="15620" max="15620" width="6.5546875" customWidth="1"/>
    <col min="15621" max="15621" width="4.33203125" customWidth="1"/>
    <col min="15622" max="15622" width="17.109375" customWidth="1"/>
    <col min="15623" max="15623" width="6.44140625" customWidth="1"/>
    <col min="15624" max="15624" width="7.6640625" customWidth="1"/>
    <col min="15625" max="15625" width="5.88671875" customWidth="1"/>
    <col min="15626" max="15626" width="1.6640625" customWidth="1"/>
    <col min="15627" max="15627" width="10.6640625" customWidth="1"/>
    <col min="15628" max="15628" width="1.6640625" customWidth="1"/>
    <col min="15629" max="15629" width="10.6640625" customWidth="1"/>
    <col min="15630" max="15630" width="1.6640625" customWidth="1"/>
    <col min="15631" max="15631" width="10.6640625" customWidth="1"/>
    <col min="15632" max="15632" width="1.6640625" customWidth="1"/>
    <col min="15633" max="15633" width="10.6640625" customWidth="1"/>
    <col min="15634" max="15634" width="1.6640625" customWidth="1"/>
    <col min="15635" max="15635" width="0" hidden="1" customWidth="1"/>
    <col min="15636" max="15636" width="8.6640625" customWidth="1"/>
    <col min="15637" max="15637" width="0" hidden="1" customWidth="1"/>
    <col min="15641" max="15650" width="0" hidden="1" customWidth="1"/>
    <col min="15651" max="15653" width="9.109375" customWidth="1"/>
    <col min="15873" max="15874" width="3.33203125" customWidth="1"/>
    <col min="15875" max="15875" width="4.6640625" customWidth="1"/>
    <col min="15876" max="15876" width="6.5546875" customWidth="1"/>
    <col min="15877" max="15877" width="4.33203125" customWidth="1"/>
    <col min="15878" max="15878" width="17.109375" customWidth="1"/>
    <col min="15879" max="15879" width="6.44140625" customWidth="1"/>
    <col min="15880" max="15880" width="7.6640625" customWidth="1"/>
    <col min="15881" max="15881" width="5.88671875" customWidth="1"/>
    <col min="15882" max="15882" width="1.6640625" customWidth="1"/>
    <col min="15883" max="15883" width="10.6640625" customWidth="1"/>
    <col min="15884" max="15884" width="1.6640625" customWidth="1"/>
    <col min="15885" max="15885" width="10.6640625" customWidth="1"/>
    <col min="15886" max="15886" width="1.6640625" customWidth="1"/>
    <col min="15887" max="15887" width="10.6640625" customWidth="1"/>
    <col min="15888" max="15888" width="1.6640625" customWidth="1"/>
    <col min="15889" max="15889" width="10.6640625" customWidth="1"/>
    <col min="15890" max="15890" width="1.6640625" customWidth="1"/>
    <col min="15891" max="15891" width="0" hidden="1" customWidth="1"/>
    <col min="15892" max="15892" width="8.6640625" customWidth="1"/>
    <col min="15893" max="15893" width="0" hidden="1" customWidth="1"/>
    <col min="15897" max="15906" width="0" hidden="1" customWidth="1"/>
    <col min="15907" max="15909" width="9.109375" customWidth="1"/>
    <col min="16129" max="16130" width="3.33203125" customWidth="1"/>
    <col min="16131" max="16131" width="4.6640625" customWidth="1"/>
    <col min="16132" max="16132" width="6.5546875" customWidth="1"/>
    <col min="16133" max="16133" width="4.33203125" customWidth="1"/>
    <col min="16134" max="16134" width="17.109375" customWidth="1"/>
    <col min="16135" max="16135" width="6.44140625" customWidth="1"/>
    <col min="16136" max="16136" width="7.6640625" customWidth="1"/>
    <col min="16137" max="16137" width="5.88671875" customWidth="1"/>
    <col min="16138" max="16138" width="1.6640625" customWidth="1"/>
    <col min="16139" max="16139" width="10.6640625" customWidth="1"/>
    <col min="16140" max="16140" width="1.6640625" customWidth="1"/>
    <col min="16141" max="16141" width="10.6640625" customWidth="1"/>
    <col min="16142" max="16142" width="1.6640625" customWidth="1"/>
    <col min="16143" max="16143" width="10.6640625" customWidth="1"/>
    <col min="16144" max="16144" width="1.6640625" customWidth="1"/>
    <col min="16145" max="16145" width="10.6640625" customWidth="1"/>
    <col min="16146" max="16146" width="1.6640625" customWidth="1"/>
    <col min="16147" max="16147" width="0" hidden="1" customWidth="1"/>
    <col min="16148" max="16148" width="8.6640625" customWidth="1"/>
    <col min="16149" max="16149" width="0" hidden="1" customWidth="1"/>
    <col min="16153" max="16162" width="0" hidden="1" customWidth="1"/>
    <col min="16163" max="16165" width="9.109375" customWidth="1"/>
  </cols>
  <sheetData>
    <row r="1" spans="1:37" s="8" customFormat="1" ht="21.75" customHeight="1" x14ac:dyDescent="0.25">
      <c r="A1" s="172" t="str">
        <f>[1]Altalanos!$A$6</f>
        <v>Korosztályos Budapest Csapatbajnokság 2026</v>
      </c>
      <c r="B1" s="172"/>
      <c r="C1" s="173"/>
      <c r="D1" s="173"/>
      <c r="E1" s="173"/>
      <c r="F1" s="173"/>
      <c r="G1" s="173"/>
      <c r="H1" s="172"/>
      <c r="I1" s="174"/>
      <c r="J1" s="175"/>
      <c r="K1" s="176"/>
      <c r="L1" s="177"/>
      <c r="M1" s="178"/>
      <c r="N1" s="175"/>
      <c r="O1" s="175" t="s">
        <v>48</v>
      </c>
      <c r="P1" s="175"/>
      <c r="Q1" s="173"/>
      <c r="R1" s="175"/>
      <c r="Y1" s="9"/>
      <c r="Z1" s="9"/>
      <c r="AA1" s="9"/>
      <c r="AB1" s="10" t="e">
        <f>IF($Y$5=1,CONCATENATE(VLOOKUP($Y$3,$AA$2:$AH$14,2)),CONCATENATE(VLOOKUP($Y$3,$AA$16:$AH$25,2)))</f>
        <v>#N/A</v>
      </c>
      <c r="AC1" s="10" t="e">
        <f>IF($Y$5=1,CONCATENATE(VLOOKUP($Y$3,$AA$2:$AH$14,3)),CONCATENATE(VLOOKUP($Y$3,$AA$16:$AH$25,3)))</f>
        <v>#N/A</v>
      </c>
      <c r="AD1" s="10" t="e">
        <f>IF($Y$5=1,CONCATENATE(VLOOKUP($Y$3,$AA$2:$AH$14,4)),CONCATENATE(VLOOKUP($Y$3,$AA$16:$AH$25,4)))</f>
        <v>#N/A</v>
      </c>
      <c r="AE1" s="10" t="e">
        <f>IF($Y$5=1,CONCATENATE(VLOOKUP($Y$3,$AA$2:$AH$14,5)),CONCATENATE(VLOOKUP($Y$3,$AA$16:$AH$25,5)))</f>
        <v>#N/A</v>
      </c>
      <c r="AF1" s="10" t="e">
        <f>IF($Y$5=1,CONCATENATE(VLOOKUP($Y$3,$AA$2:$AH$14,6)),CONCATENATE(VLOOKUP($Y$3,$AA$16:$AH$25,6)))</f>
        <v>#N/A</v>
      </c>
      <c r="AG1" s="10" t="e">
        <f>IF($Y$5=1,CONCATENATE(VLOOKUP($Y$3,$AA$2:$AH$14,7)),CONCATENATE(VLOOKUP($Y$3,$AA$16:$AH$25,7)))</f>
        <v>#N/A</v>
      </c>
      <c r="AH1" s="10" t="e">
        <f>IF($Y$5=1,CONCATENATE(VLOOKUP($Y$3,$AA$2:$AH$14,8)),CONCATENATE(VLOOKUP($Y$3,$AA$16:$AH$25,8)))</f>
        <v>#N/A</v>
      </c>
    </row>
    <row r="2" spans="1:37" s="17" customFormat="1" x14ac:dyDescent="0.25">
      <c r="A2" s="179" t="s">
        <v>1</v>
      </c>
      <c r="B2" s="180"/>
      <c r="C2" s="180"/>
      <c r="D2" s="180"/>
      <c r="E2" s="181" t="str">
        <f>[1]Altalanos!$D$8</f>
        <v>F16</v>
      </c>
      <c r="F2" s="180"/>
      <c r="G2" s="182"/>
      <c r="H2" s="183"/>
      <c r="I2" s="183"/>
      <c r="J2" s="184"/>
      <c r="K2" s="177"/>
      <c r="L2" s="177"/>
      <c r="M2" s="177"/>
      <c r="N2" s="184"/>
      <c r="O2" s="183"/>
      <c r="P2" s="184"/>
      <c r="Q2" s="183"/>
      <c r="R2" s="184"/>
      <c r="Y2" s="19"/>
      <c r="Z2" s="20"/>
      <c r="AA2" s="185" t="s">
        <v>2</v>
      </c>
      <c r="AB2" s="186">
        <v>300</v>
      </c>
      <c r="AC2" s="186">
        <v>250</v>
      </c>
      <c r="AD2" s="186">
        <v>200</v>
      </c>
      <c r="AE2" s="186">
        <v>150</v>
      </c>
      <c r="AF2" s="186">
        <v>120</v>
      </c>
      <c r="AG2" s="186">
        <v>90</v>
      </c>
      <c r="AH2" s="186">
        <v>40</v>
      </c>
      <c r="AI2"/>
      <c r="AJ2"/>
      <c r="AK2"/>
    </row>
    <row r="3" spans="1:37" s="26" customFormat="1" ht="11.25" customHeight="1" x14ac:dyDescent="0.25">
      <c r="A3" s="23" t="s">
        <v>3</v>
      </c>
      <c r="B3" s="23"/>
      <c r="C3" s="23"/>
      <c r="D3" s="23"/>
      <c r="E3" s="23"/>
      <c r="F3" s="23"/>
      <c r="G3" s="23" t="s">
        <v>4</v>
      </c>
      <c r="H3" s="23"/>
      <c r="I3" s="23"/>
      <c r="J3" s="24"/>
      <c r="K3" s="23" t="s">
        <v>5</v>
      </c>
      <c r="L3" s="24"/>
      <c r="M3" s="23"/>
      <c r="N3" s="24"/>
      <c r="O3" s="23"/>
      <c r="P3" s="24"/>
      <c r="Q3" s="23"/>
      <c r="R3" s="25" t="s">
        <v>6</v>
      </c>
      <c r="Y3" s="20" t="str">
        <f>IF(K4="OB","A",IF(K4="IX","W",IF(K4="","",K4)))</f>
        <v/>
      </c>
      <c r="Z3" s="20"/>
      <c r="AA3" s="185" t="s">
        <v>7</v>
      </c>
      <c r="AB3" s="186">
        <v>280</v>
      </c>
      <c r="AC3" s="186">
        <v>230</v>
      </c>
      <c r="AD3" s="186">
        <v>180</v>
      </c>
      <c r="AE3" s="186">
        <v>140</v>
      </c>
      <c r="AF3" s="186">
        <v>80</v>
      </c>
      <c r="AG3" s="186">
        <v>0</v>
      </c>
      <c r="AH3" s="186">
        <v>0</v>
      </c>
      <c r="AI3"/>
      <c r="AJ3"/>
      <c r="AK3"/>
    </row>
    <row r="4" spans="1:37" s="35" customFormat="1" ht="11.25" customHeight="1" thickBot="1" x14ac:dyDescent="0.3">
      <c r="A4" s="324" t="str">
        <f>[1]Altalanos!$A$10</f>
        <v>2026-06-20 - 2026-07-02</v>
      </c>
      <c r="B4" s="324"/>
      <c r="C4" s="324"/>
      <c r="D4" s="187"/>
      <c r="E4" s="188"/>
      <c r="F4" s="188"/>
      <c r="G4" s="188" t="str">
        <f>[1]Altalanos!$C$10</f>
        <v>Budapest</v>
      </c>
      <c r="H4" s="189"/>
      <c r="I4" s="188"/>
      <c r="J4" s="190"/>
      <c r="K4" s="191"/>
      <c r="L4" s="190"/>
      <c r="M4" s="192"/>
      <c r="N4" s="190"/>
      <c r="O4" s="188"/>
      <c r="P4" s="190"/>
      <c r="Q4" s="188"/>
      <c r="R4" s="193" t="str">
        <f>[1]Altalanos!$E$10</f>
        <v>Kovács Annamária</v>
      </c>
      <c r="Y4" s="20"/>
      <c r="Z4" s="20"/>
      <c r="AA4" s="185" t="s">
        <v>8</v>
      </c>
      <c r="AB4" s="186">
        <v>250</v>
      </c>
      <c r="AC4" s="186">
        <v>200</v>
      </c>
      <c r="AD4" s="186">
        <v>150</v>
      </c>
      <c r="AE4" s="186">
        <v>120</v>
      </c>
      <c r="AF4" s="186">
        <v>90</v>
      </c>
      <c r="AG4" s="186">
        <v>60</v>
      </c>
      <c r="AH4" s="186">
        <v>25</v>
      </c>
      <c r="AI4"/>
      <c r="AJ4"/>
      <c r="AK4"/>
    </row>
    <row r="5" spans="1:37" s="26" customFormat="1" x14ac:dyDescent="0.25">
      <c r="A5" s="37"/>
      <c r="B5" s="38" t="s">
        <v>9</v>
      </c>
      <c r="C5" s="39" t="s">
        <v>10</v>
      </c>
      <c r="D5" s="38" t="s">
        <v>11</v>
      </c>
      <c r="E5" s="38" t="s">
        <v>12</v>
      </c>
      <c r="F5" s="40"/>
      <c r="G5" s="40"/>
      <c r="H5" s="40"/>
      <c r="I5" s="40" t="s">
        <v>14</v>
      </c>
      <c r="J5" s="40"/>
      <c r="K5" s="38" t="s">
        <v>15</v>
      </c>
      <c r="L5" s="41"/>
      <c r="M5" s="38" t="s">
        <v>49</v>
      </c>
      <c r="N5" s="41"/>
      <c r="O5" s="38" t="s">
        <v>16</v>
      </c>
      <c r="P5" s="41"/>
      <c r="Q5" s="38" t="s">
        <v>17</v>
      </c>
      <c r="R5" s="42"/>
      <c r="Y5" s="20">
        <f>IF(OR([1]Altalanos!$A$8="F1",[1]Altalanos!$A$8="F2",[1]Altalanos!$A$8="N1",[1]Altalanos!$A$8="N2"),1,2)</f>
        <v>2</v>
      </c>
      <c r="Z5" s="20"/>
      <c r="AA5" s="185" t="s">
        <v>18</v>
      </c>
      <c r="AB5" s="186">
        <v>200</v>
      </c>
      <c r="AC5" s="186">
        <v>150</v>
      </c>
      <c r="AD5" s="186">
        <v>120</v>
      </c>
      <c r="AE5" s="186">
        <v>90</v>
      </c>
      <c r="AF5" s="186">
        <v>60</v>
      </c>
      <c r="AG5" s="186">
        <v>40</v>
      </c>
      <c r="AH5" s="186">
        <v>15</v>
      </c>
      <c r="AI5"/>
      <c r="AJ5"/>
      <c r="AK5"/>
    </row>
    <row r="6" spans="1:37" s="49" customFormat="1" ht="14.25" customHeight="1" thickBot="1" x14ac:dyDescent="0.3">
      <c r="A6" s="194"/>
      <c r="B6" s="44"/>
      <c r="C6" s="44"/>
      <c r="D6" s="44"/>
      <c r="E6" s="44"/>
      <c r="F6" s="43" t="str">
        <f>IF(Y3="","",CONCATENATE(AH1," / ",VLOOKUP(Y3,AB1:AH1,5)," pont"))</f>
        <v/>
      </c>
      <c r="G6" s="45"/>
      <c r="H6" s="46"/>
      <c r="I6" s="45"/>
      <c r="J6" s="47"/>
      <c r="K6" s="44" t="str">
        <f>IF(Y3="","",CONCATENATE(VLOOKUP(Y3,AB1:AH1,4)," pont"))</f>
        <v/>
      </c>
      <c r="L6" s="47"/>
      <c r="M6" s="44" t="str">
        <f>IF(Y3="","",CONCATENATE(VLOOKUP(Y3,AB1:AH1,3)," pont"))</f>
        <v/>
      </c>
      <c r="N6" s="47"/>
      <c r="O6" s="44" t="str">
        <f>IF(Y3="","",CONCATENATE(VLOOKUP(Y3,AB1:AH1,2)," pont"))</f>
        <v/>
      </c>
      <c r="P6" s="47"/>
      <c r="Q6" s="44" t="str">
        <f>IF(Y3="","",CONCATENATE(VLOOKUP(Y3,AB1:AH1,1)," pont"))</f>
        <v/>
      </c>
      <c r="R6" s="48"/>
      <c r="Y6" s="51"/>
      <c r="Z6" s="51"/>
      <c r="AA6" s="51" t="s">
        <v>19</v>
      </c>
      <c r="AB6" s="52">
        <v>150</v>
      </c>
      <c r="AC6" s="52">
        <v>120</v>
      </c>
      <c r="AD6" s="52">
        <v>90</v>
      </c>
      <c r="AE6" s="52">
        <v>60</v>
      </c>
      <c r="AF6" s="52">
        <v>40</v>
      </c>
      <c r="AG6" s="52">
        <v>25</v>
      </c>
      <c r="AH6" s="52">
        <v>10</v>
      </c>
      <c r="AI6" s="195"/>
      <c r="AJ6" s="195"/>
      <c r="AK6" s="195"/>
    </row>
    <row r="7" spans="1:37" s="67" customFormat="1" ht="12.9" customHeight="1" x14ac:dyDescent="0.25">
      <c r="A7" s="54">
        <v>1</v>
      </c>
      <c r="B7" s="196">
        <f>IF($E7="","",VLOOKUP($E7,[1]F16_Lista!$A$7:$O$22,14))</f>
        <v>0</v>
      </c>
      <c r="C7" s="197">
        <f>IF($E7="","",VLOOKUP($E7,[1]F16_Lista!$A$7:$O$22,15))</f>
        <v>0</v>
      </c>
      <c r="D7" s="197">
        <f>IF($E7="","",VLOOKUP($E7,[1]F16_Lista!$A$7:$O$22,5))</f>
        <v>0</v>
      </c>
      <c r="E7" s="198">
        <v>1</v>
      </c>
      <c r="F7" s="199" t="str">
        <f>UPPER(IF($E7="","",VLOOKUP($E7,[1]F16_Lista!$A$7:$O$22,2)))</f>
        <v>TENISZ MŰHELY I.</v>
      </c>
      <c r="G7" s="199">
        <f>IF($E7="","",VLOOKUP($E7,[1]F16_Lista!$A$7:$O$22,3))</f>
        <v>0</v>
      </c>
      <c r="H7" s="199"/>
      <c r="I7" s="199">
        <f>IF($E7="","",VLOOKUP($E7,[1]F16_Lista!$A$7:$O$22,4))</f>
        <v>0</v>
      </c>
      <c r="J7" s="200"/>
      <c r="K7" s="201"/>
      <c r="L7" s="201"/>
      <c r="M7" s="201"/>
      <c r="N7" s="201"/>
      <c r="O7" s="61"/>
      <c r="P7" s="62"/>
      <c r="Q7" s="63"/>
      <c r="R7" s="64"/>
      <c r="S7" s="65"/>
      <c r="U7" s="202" t="str">
        <f>[1]Birók!P21</f>
        <v>Bíró</v>
      </c>
      <c r="Y7" s="20"/>
      <c r="Z7" s="20"/>
      <c r="AA7" s="185" t="s">
        <v>20</v>
      </c>
      <c r="AB7" s="186">
        <v>120</v>
      </c>
      <c r="AC7" s="186">
        <v>90</v>
      </c>
      <c r="AD7" s="186">
        <v>60</v>
      </c>
      <c r="AE7" s="186">
        <v>40</v>
      </c>
      <c r="AF7" s="186">
        <v>25</v>
      </c>
      <c r="AG7" s="186">
        <v>10</v>
      </c>
      <c r="AH7" s="186">
        <v>5</v>
      </c>
      <c r="AI7"/>
      <c r="AJ7"/>
      <c r="AK7"/>
    </row>
    <row r="8" spans="1:37" s="67" customFormat="1" ht="12.9" customHeight="1" x14ac:dyDescent="0.25">
      <c r="A8" s="68"/>
      <c r="B8" s="203"/>
      <c r="C8" s="204"/>
      <c r="D8" s="204"/>
      <c r="E8" s="205"/>
      <c r="F8" s="206"/>
      <c r="G8" s="206"/>
      <c r="H8" s="207"/>
      <c r="I8" s="208" t="s">
        <v>21</v>
      </c>
      <c r="J8" s="75" t="s">
        <v>2</v>
      </c>
      <c r="K8" s="209" t="str">
        <f>UPPER(IF(OR(J8="a",J8="as"),F7,IF(OR(J8="b",J8="bs"),F9,)))</f>
        <v>TENISZ MŰHELY I.</v>
      </c>
      <c r="L8" s="209"/>
      <c r="M8" s="201"/>
      <c r="N8" s="201"/>
      <c r="O8" s="61"/>
      <c r="P8" s="62"/>
      <c r="Q8" s="63"/>
      <c r="R8" s="64"/>
      <c r="S8" s="65"/>
      <c r="U8" s="210" t="str">
        <f>[1]Birók!P22</f>
        <v xml:space="preserve"> </v>
      </c>
      <c r="Y8" s="20"/>
      <c r="Z8" s="20"/>
      <c r="AA8" s="185" t="s">
        <v>22</v>
      </c>
      <c r="AB8" s="186">
        <v>90</v>
      </c>
      <c r="AC8" s="186">
        <v>60</v>
      </c>
      <c r="AD8" s="186">
        <v>40</v>
      </c>
      <c r="AE8" s="186">
        <v>25</v>
      </c>
      <c r="AF8" s="186">
        <v>10</v>
      </c>
      <c r="AG8" s="186">
        <v>5</v>
      </c>
      <c r="AH8" s="186">
        <v>2</v>
      </c>
      <c r="AI8"/>
      <c r="AJ8"/>
      <c r="AK8"/>
    </row>
    <row r="9" spans="1:37" s="67" customFormat="1" ht="12.9" customHeight="1" x14ac:dyDescent="0.25">
      <c r="A9" s="68">
        <v>2</v>
      </c>
      <c r="B9" s="196" t="str">
        <f>IF($E9="","",VLOOKUP($E9,[1]F16_Lista!$A$7:$O$22,14))</f>
        <v/>
      </c>
      <c r="C9" s="197" t="str">
        <f>IF($E9="","",VLOOKUP($E9,[1]F16_Lista!$A$7:$O$22,15))</f>
        <v/>
      </c>
      <c r="D9" s="197" t="str">
        <f>IF($E9="","",VLOOKUP($E9,[1]F16_Lista!$A$7:$O$22,5))</f>
        <v/>
      </c>
      <c r="E9" s="198"/>
      <c r="F9" s="212" t="s">
        <v>23</v>
      </c>
      <c r="G9" s="212" t="str">
        <f>IF($E9="","",VLOOKUP($E9,[1]F16_Lista!$A$7:$O$22,3))</f>
        <v/>
      </c>
      <c r="H9" s="212"/>
      <c r="I9" s="199" t="str">
        <f>IF($E9="","",VLOOKUP($E9,[1]F16_Lista!$A$7:$O$22,4))</f>
        <v/>
      </c>
      <c r="J9" s="213"/>
      <c r="K9" s="201"/>
      <c r="L9" s="214"/>
      <c r="M9" s="201"/>
      <c r="N9" s="201"/>
      <c r="O9" s="61"/>
      <c r="P9" s="62"/>
      <c r="Q9" s="63"/>
      <c r="R9" s="64"/>
      <c r="S9" s="65"/>
      <c r="U9" s="210" t="str">
        <f>[1]Birók!P23</f>
        <v xml:space="preserve"> </v>
      </c>
      <c r="Y9" s="20"/>
      <c r="Z9" s="20"/>
      <c r="AA9" s="185" t="s">
        <v>24</v>
      </c>
      <c r="AB9" s="186">
        <v>60</v>
      </c>
      <c r="AC9" s="186">
        <v>40</v>
      </c>
      <c r="AD9" s="186">
        <v>25</v>
      </c>
      <c r="AE9" s="186">
        <v>10</v>
      </c>
      <c r="AF9" s="186">
        <v>5</v>
      </c>
      <c r="AG9" s="186">
        <v>2</v>
      </c>
      <c r="AH9" s="186">
        <v>1</v>
      </c>
      <c r="AI9"/>
      <c r="AJ9"/>
      <c r="AK9"/>
    </row>
    <row r="10" spans="1:37" s="67" customFormat="1" ht="12.9" customHeight="1" x14ac:dyDescent="0.25">
      <c r="A10" s="68"/>
      <c r="B10" s="203"/>
      <c r="C10" s="204"/>
      <c r="D10" s="204"/>
      <c r="E10" s="215"/>
      <c r="F10" s="206"/>
      <c r="G10" s="206"/>
      <c r="H10" s="207"/>
      <c r="I10" s="201"/>
      <c r="J10" s="216"/>
      <c r="K10" s="217" t="s">
        <v>21</v>
      </c>
      <c r="L10" s="85" t="s">
        <v>2</v>
      </c>
      <c r="M10" s="209" t="str">
        <f>UPPER(IF(OR(L10="a",L10="as"),K8,IF(OR(L10="b",L10="bs"),K12,)))</f>
        <v>TENISZ MŰHELY I.</v>
      </c>
      <c r="N10" s="218"/>
      <c r="O10" s="219"/>
      <c r="P10" s="219"/>
      <c r="Q10" s="63"/>
      <c r="R10" s="64"/>
      <c r="S10" s="65"/>
      <c r="U10" s="210" t="str">
        <f>[1]Birók!P24</f>
        <v xml:space="preserve"> </v>
      </c>
      <c r="Y10" s="20"/>
      <c r="Z10" s="20"/>
      <c r="AA10" s="185" t="s">
        <v>25</v>
      </c>
      <c r="AB10" s="186">
        <v>40</v>
      </c>
      <c r="AC10" s="186">
        <v>25</v>
      </c>
      <c r="AD10" s="186">
        <v>15</v>
      </c>
      <c r="AE10" s="186">
        <v>7</v>
      </c>
      <c r="AF10" s="186">
        <v>4</v>
      </c>
      <c r="AG10" s="186">
        <v>1</v>
      </c>
      <c r="AH10" s="186">
        <v>0</v>
      </c>
      <c r="AI10"/>
      <c r="AJ10"/>
      <c r="AK10"/>
    </row>
    <row r="11" spans="1:37" s="67" customFormat="1" ht="12.9" customHeight="1" x14ac:dyDescent="0.25">
      <c r="A11" s="68">
        <v>3</v>
      </c>
      <c r="B11" s="196">
        <f>IF($E11="","",VLOOKUP($E11,[1]F16_Lista!$A$7:$O$22,14))</f>
        <v>0</v>
      </c>
      <c r="C11" s="197">
        <f>IF($E11="","",VLOOKUP($E11,[1]F16_Lista!$A$7:$O$22,15))</f>
        <v>0</v>
      </c>
      <c r="D11" s="197">
        <f>IF($E11="","",VLOOKUP($E11,[1]F16_Lista!$A$7:$O$22,5))</f>
        <v>0</v>
      </c>
      <c r="E11" s="198">
        <v>8</v>
      </c>
      <c r="F11" s="212" t="str">
        <f>UPPER(IF($E11="","",VLOOKUP($E11,[1]F16_Lista!$A$7:$O$22,2)))</f>
        <v>GOLDEN ACE</v>
      </c>
      <c r="G11" s="212">
        <f>IF($E11="","",VLOOKUP($E11,[1]F16_Lista!$A$7:$O$22,3))</f>
        <v>0</v>
      </c>
      <c r="H11" s="212"/>
      <c r="I11" s="212">
        <f>IF($E11="","",VLOOKUP($E11,[1]F16_Lista!$A$7:$O$22,4))</f>
        <v>0</v>
      </c>
      <c r="J11" s="200"/>
      <c r="K11" s="201"/>
      <c r="L11" s="220"/>
      <c r="M11" s="219" t="s">
        <v>108</v>
      </c>
      <c r="N11" s="221"/>
      <c r="O11" s="219"/>
      <c r="P11" s="219"/>
      <c r="Q11" s="63"/>
      <c r="R11" s="64"/>
      <c r="S11" s="65"/>
      <c r="U11" s="210" t="str">
        <f>[1]Birók!P25</f>
        <v xml:space="preserve"> </v>
      </c>
      <c r="Y11" s="20"/>
      <c r="Z11" s="20"/>
      <c r="AA11" s="185" t="s">
        <v>26</v>
      </c>
      <c r="AB11" s="186">
        <v>25</v>
      </c>
      <c r="AC11" s="186">
        <v>15</v>
      </c>
      <c r="AD11" s="186">
        <v>10</v>
      </c>
      <c r="AE11" s="186">
        <v>6</v>
      </c>
      <c r="AF11" s="186">
        <v>3</v>
      </c>
      <c r="AG11" s="186">
        <v>1</v>
      </c>
      <c r="AH11" s="186">
        <v>0</v>
      </c>
      <c r="AI11"/>
      <c r="AJ11"/>
      <c r="AK11"/>
    </row>
    <row r="12" spans="1:37" s="67" customFormat="1" ht="12.9" customHeight="1" x14ac:dyDescent="0.25">
      <c r="A12" s="68"/>
      <c r="B12" s="203"/>
      <c r="C12" s="204"/>
      <c r="D12" s="204"/>
      <c r="E12" s="215"/>
      <c r="F12" s="206"/>
      <c r="G12" s="206"/>
      <c r="H12" s="207"/>
      <c r="I12" s="208" t="s">
        <v>21</v>
      </c>
      <c r="J12" s="75" t="s">
        <v>2</v>
      </c>
      <c r="K12" s="209" t="str">
        <f>UPPER(IF(OR(J12="a",J12="as"),F11,IF(OR(J12="b",J12="bs"),F13,)))</f>
        <v>GOLDEN ACE</v>
      </c>
      <c r="L12" s="222"/>
      <c r="M12" s="201"/>
      <c r="N12" s="221"/>
      <c r="O12" s="219"/>
      <c r="P12" s="219"/>
      <c r="Q12" s="63"/>
      <c r="R12" s="64"/>
      <c r="S12" s="65"/>
      <c r="U12" s="210" t="str">
        <f>[1]Birók!P26</f>
        <v xml:space="preserve"> </v>
      </c>
      <c r="Y12" s="20"/>
      <c r="Z12" s="20"/>
      <c r="AA12" s="185" t="s">
        <v>27</v>
      </c>
      <c r="AB12" s="186">
        <v>15</v>
      </c>
      <c r="AC12" s="186">
        <v>10</v>
      </c>
      <c r="AD12" s="186">
        <v>6</v>
      </c>
      <c r="AE12" s="186">
        <v>3</v>
      </c>
      <c r="AF12" s="186">
        <v>1</v>
      </c>
      <c r="AG12" s="186">
        <v>0</v>
      </c>
      <c r="AH12" s="186">
        <v>0</v>
      </c>
      <c r="AI12"/>
      <c r="AJ12"/>
      <c r="AK12"/>
    </row>
    <row r="13" spans="1:37" s="67" customFormat="1" ht="12.9" customHeight="1" x14ac:dyDescent="0.25">
      <c r="A13" s="68">
        <v>4</v>
      </c>
      <c r="B13" s="196">
        <f>IF($E13="","",VLOOKUP($E13,[1]F16_Lista!$A$7:$O$22,14))</f>
        <v>0</v>
      </c>
      <c r="C13" s="197">
        <f>IF($E13="","",VLOOKUP($E13,[1]F16_Lista!$A$7:$O$22,15))</f>
        <v>0</v>
      </c>
      <c r="D13" s="197">
        <f>IF($E13="","",VLOOKUP($E13,[1]F16_Lista!$A$7:$O$22,5))</f>
        <v>0</v>
      </c>
      <c r="E13" s="198">
        <v>11</v>
      </c>
      <c r="F13" s="212" t="s">
        <v>93</v>
      </c>
      <c r="G13" s="212">
        <f>IF($E13="","",VLOOKUP($E13,[1]F16_Lista!$A$7:$O$22,3))</f>
        <v>0</v>
      </c>
      <c r="H13" s="212"/>
      <c r="I13" s="212">
        <f>IF($E13="","",VLOOKUP($E13,[1]F16_Lista!$A$7:$O$22,4))</f>
        <v>0</v>
      </c>
      <c r="J13" s="223"/>
      <c r="K13" s="219"/>
      <c r="L13" s="201"/>
      <c r="M13" s="201"/>
      <c r="N13" s="221"/>
      <c r="O13" s="219"/>
      <c r="P13" s="219"/>
      <c r="Q13" s="63"/>
      <c r="R13" s="64"/>
      <c r="S13" s="65"/>
      <c r="U13" s="210" t="str">
        <f>[1]Birók!P27</f>
        <v xml:space="preserve"> </v>
      </c>
      <c r="Y13" s="20"/>
      <c r="Z13" s="20"/>
      <c r="AA13" s="185" t="s">
        <v>23</v>
      </c>
      <c r="AB13" s="186">
        <v>10</v>
      </c>
      <c r="AC13" s="186">
        <v>6</v>
      </c>
      <c r="AD13" s="186">
        <v>3</v>
      </c>
      <c r="AE13" s="186">
        <v>1</v>
      </c>
      <c r="AF13" s="186">
        <v>0</v>
      </c>
      <c r="AG13" s="186">
        <v>0</v>
      </c>
      <c r="AH13" s="186">
        <v>0</v>
      </c>
      <c r="AI13"/>
      <c r="AJ13"/>
      <c r="AK13"/>
    </row>
    <row r="14" spans="1:37" s="67" customFormat="1" ht="12.9" customHeight="1" x14ac:dyDescent="0.25">
      <c r="A14" s="68"/>
      <c r="B14" s="203"/>
      <c r="C14" s="204"/>
      <c r="D14" s="204"/>
      <c r="E14" s="215"/>
      <c r="F14" s="201"/>
      <c r="G14" s="201"/>
      <c r="H14" s="224"/>
      <c r="I14" s="225"/>
      <c r="J14" s="216"/>
      <c r="K14" s="201"/>
      <c r="L14" s="201"/>
      <c r="M14" s="217" t="s">
        <v>21</v>
      </c>
      <c r="N14" s="85" t="s">
        <v>7</v>
      </c>
      <c r="O14" s="209" t="str">
        <f>UPPER(IF(OR(N14="a",N14="as"),M10,IF(OR(N14="b",N14="bs"),M18,)))</f>
        <v>PASARÉT TK I.</v>
      </c>
      <c r="P14" s="218"/>
      <c r="Q14" s="63"/>
      <c r="R14" s="64"/>
      <c r="S14" s="65"/>
      <c r="U14" s="210" t="str">
        <f>[1]Birók!P28</f>
        <v xml:space="preserve"> </v>
      </c>
      <c r="Y14" s="20"/>
      <c r="Z14" s="20"/>
      <c r="AA14" s="185" t="s">
        <v>28</v>
      </c>
      <c r="AB14" s="186">
        <v>3</v>
      </c>
      <c r="AC14" s="186">
        <v>2</v>
      </c>
      <c r="AD14" s="186">
        <v>1</v>
      </c>
      <c r="AE14" s="186">
        <v>0</v>
      </c>
      <c r="AF14" s="186">
        <v>0</v>
      </c>
      <c r="AG14" s="186">
        <v>0</v>
      </c>
      <c r="AH14" s="186">
        <v>0</v>
      </c>
      <c r="AI14"/>
      <c r="AJ14"/>
      <c r="AK14"/>
    </row>
    <row r="15" spans="1:37" s="67" customFormat="1" ht="12.9" customHeight="1" x14ac:dyDescent="0.25">
      <c r="A15" s="54">
        <v>5</v>
      </c>
      <c r="B15" s="196">
        <f>IF($E15="","",VLOOKUP($E15,[1]F16_Lista!$A$7:$O$22,14))</f>
        <v>0</v>
      </c>
      <c r="C15" s="197">
        <f>IF($E15="","",VLOOKUP($E15,[1]F16_Lista!$A$7:$O$22,15))</f>
        <v>0</v>
      </c>
      <c r="D15" s="197">
        <f>IF($E15="","",VLOOKUP($E15,[1]F16_Lista!$A$7:$O$22,5))</f>
        <v>0</v>
      </c>
      <c r="E15" s="198">
        <v>3</v>
      </c>
      <c r="F15" s="211" t="str">
        <f>UPPER(IF($E15="","",VLOOKUP($E15,[1]F16_Lista!$A$7:$O$22,2)))</f>
        <v>PASARÉT TK I.</v>
      </c>
      <c r="G15" s="199">
        <f>IF($E15="","",VLOOKUP($E15,[1]F16_Lista!$A$7:$O$22,3))</f>
        <v>0</v>
      </c>
      <c r="H15" s="199"/>
      <c r="I15" s="199">
        <f>IF($E15="","",VLOOKUP($E15,[1]F16_Lista!$A$7:$O$22,4))</f>
        <v>0</v>
      </c>
      <c r="J15" s="226"/>
      <c r="K15" s="201"/>
      <c r="L15" s="201"/>
      <c r="M15" s="201"/>
      <c r="N15" s="221"/>
      <c r="O15" s="219" t="s">
        <v>103</v>
      </c>
      <c r="P15" s="221"/>
      <c r="Q15" s="63"/>
      <c r="R15" s="64"/>
      <c r="S15" s="65"/>
      <c r="U15" s="210" t="str">
        <f>[1]Birók!P29</f>
        <v xml:space="preserve"> </v>
      </c>
      <c r="Y15" s="20"/>
      <c r="Z15" s="20"/>
      <c r="AA15" s="185"/>
      <c r="AB15" s="185"/>
      <c r="AC15" s="185"/>
      <c r="AD15" s="185"/>
      <c r="AE15" s="185"/>
      <c r="AF15" s="185"/>
      <c r="AG15" s="185"/>
      <c r="AH15" s="185"/>
      <c r="AI15"/>
      <c r="AJ15"/>
      <c r="AK15"/>
    </row>
    <row r="16" spans="1:37" s="67" customFormat="1" ht="12.9" customHeight="1" thickBot="1" x14ac:dyDescent="0.3">
      <c r="A16" s="68"/>
      <c r="B16" s="203"/>
      <c r="C16" s="204"/>
      <c r="D16" s="204"/>
      <c r="E16" s="215"/>
      <c r="F16" s="206"/>
      <c r="G16" s="206"/>
      <c r="H16" s="207"/>
      <c r="I16" s="208" t="s">
        <v>21</v>
      </c>
      <c r="J16" s="75" t="s">
        <v>2</v>
      </c>
      <c r="K16" s="209" t="str">
        <f>UPPER(IF(OR(J16="a",J16="as"),F15,IF(OR(J16="b",J16="bs"),F17,)))</f>
        <v>PASARÉT TK I.</v>
      </c>
      <c r="L16" s="209"/>
      <c r="M16" s="201"/>
      <c r="N16" s="221"/>
      <c r="O16" s="219"/>
      <c r="P16" s="221"/>
      <c r="Q16" s="63"/>
      <c r="R16" s="64"/>
      <c r="S16" s="65"/>
      <c r="U16" s="227" t="str">
        <f>[1]Birók!P30</f>
        <v>Egyik sem</v>
      </c>
      <c r="Y16" s="20"/>
      <c r="Z16" s="20"/>
      <c r="AA16" s="185" t="s">
        <v>2</v>
      </c>
      <c r="AB16" s="186">
        <v>150</v>
      </c>
      <c r="AC16" s="186">
        <v>120</v>
      </c>
      <c r="AD16" s="186">
        <v>90</v>
      </c>
      <c r="AE16" s="186">
        <v>60</v>
      </c>
      <c r="AF16" s="186">
        <v>40</v>
      </c>
      <c r="AG16" s="186">
        <v>25</v>
      </c>
      <c r="AH16" s="186">
        <v>15</v>
      </c>
      <c r="AI16"/>
      <c r="AJ16"/>
      <c r="AK16"/>
    </row>
    <row r="17" spans="1:37" s="67" customFormat="1" ht="12.9" customHeight="1" x14ac:dyDescent="0.25">
      <c r="A17" s="68">
        <v>6</v>
      </c>
      <c r="B17" s="196" t="str">
        <f>IF($E17="","",VLOOKUP($E17,[1]F16_Lista!$A$7:$O$22,14))</f>
        <v/>
      </c>
      <c r="C17" s="197" t="str">
        <f>IF($E17="","",VLOOKUP($E17,[1]F16_Lista!$A$7:$O$22,15))</f>
        <v/>
      </c>
      <c r="D17" s="197" t="str">
        <f>IF($E17="","",VLOOKUP($E17,[1]F16_Lista!$A$7:$O$22,5))</f>
        <v/>
      </c>
      <c r="E17" s="198"/>
      <c r="F17" s="212" t="s">
        <v>23</v>
      </c>
      <c r="G17" s="212" t="str">
        <f>IF($E17="","",VLOOKUP($E17,[1]F16_Lista!$A$7:$O$22,3))</f>
        <v/>
      </c>
      <c r="H17" s="212"/>
      <c r="I17" s="212" t="str">
        <f>IF($E17="","",VLOOKUP($E17,[1]F16_Lista!$A$7:$O$22,4))</f>
        <v/>
      </c>
      <c r="J17" s="213"/>
      <c r="K17" s="201"/>
      <c r="L17" s="214"/>
      <c r="M17" s="201"/>
      <c r="N17" s="221"/>
      <c r="O17" s="219"/>
      <c r="P17" s="221"/>
      <c r="Q17" s="63"/>
      <c r="R17" s="64"/>
      <c r="S17" s="65"/>
      <c r="Y17" s="20"/>
      <c r="Z17" s="20"/>
      <c r="AA17" s="185" t="s">
        <v>8</v>
      </c>
      <c r="AB17" s="186">
        <v>120</v>
      </c>
      <c r="AC17" s="186">
        <v>90</v>
      </c>
      <c r="AD17" s="186">
        <v>60</v>
      </c>
      <c r="AE17" s="186">
        <v>40</v>
      </c>
      <c r="AF17" s="186">
        <v>25</v>
      </c>
      <c r="AG17" s="186">
        <v>15</v>
      </c>
      <c r="AH17" s="186">
        <v>8</v>
      </c>
      <c r="AI17"/>
      <c r="AJ17"/>
      <c r="AK17"/>
    </row>
    <row r="18" spans="1:37" s="67" customFormat="1" ht="12.9" customHeight="1" x14ac:dyDescent="0.25">
      <c r="A18" s="68"/>
      <c r="B18" s="203"/>
      <c r="C18" s="204"/>
      <c r="D18" s="204"/>
      <c r="E18" s="215"/>
      <c r="F18" s="206"/>
      <c r="G18" s="206"/>
      <c r="H18" s="207"/>
      <c r="I18" s="201"/>
      <c r="J18" s="216"/>
      <c r="K18" s="217" t="s">
        <v>21</v>
      </c>
      <c r="L18" s="85" t="s">
        <v>2</v>
      </c>
      <c r="M18" s="209" t="str">
        <f>UPPER(IF(OR(L18="a",L18="as"),K16,IF(OR(L18="b",L18="bs"),K20,)))</f>
        <v>PASARÉT TK I.</v>
      </c>
      <c r="N18" s="228"/>
      <c r="O18" s="219"/>
      <c r="P18" s="221"/>
      <c r="Q18" s="63"/>
      <c r="R18" s="64"/>
      <c r="S18" s="65"/>
      <c r="Y18" s="20"/>
      <c r="Z18" s="20"/>
      <c r="AA18" s="185" t="s">
        <v>18</v>
      </c>
      <c r="AB18" s="186">
        <v>90</v>
      </c>
      <c r="AC18" s="186">
        <v>60</v>
      </c>
      <c r="AD18" s="186">
        <v>40</v>
      </c>
      <c r="AE18" s="186">
        <v>25</v>
      </c>
      <c r="AF18" s="186">
        <v>15</v>
      </c>
      <c r="AG18" s="186">
        <v>8</v>
      </c>
      <c r="AH18" s="186">
        <v>4</v>
      </c>
      <c r="AI18"/>
      <c r="AJ18"/>
      <c r="AK18"/>
    </row>
    <row r="19" spans="1:37" s="67" customFormat="1" ht="12.9" customHeight="1" x14ac:dyDescent="0.25">
      <c r="A19" s="68">
        <v>7</v>
      </c>
      <c r="B19" s="196">
        <f>IF($E19="","",VLOOKUP($E19,[1]F16_Lista!$A$7:$O$22,14))</f>
        <v>0</v>
      </c>
      <c r="C19" s="197">
        <f>IF($E19="","",VLOOKUP($E19,[1]F16_Lista!$A$7:$O$22,15))</f>
        <v>0</v>
      </c>
      <c r="D19" s="197">
        <f>IF($E19="","",VLOOKUP($E19,[1]F16_Lista!$A$7:$O$22,5))</f>
        <v>0</v>
      </c>
      <c r="E19" s="198">
        <v>13</v>
      </c>
      <c r="F19" s="212" t="s">
        <v>94</v>
      </c>
      <c r="G19" s="212">
        <f>IF($E19="","",VLOOKUP($E19,[1]F16_Lista!$A$7:$O$22,3))</f>
        <v>0</v>
      </c>
      <c r="H19" s="212"/>
      <c r="I19" s="212">
        <f>IF($E19="","",VLOOKUP($E19,[1]F16_Lista!$A$7:$O$22,4))</f>
        <v>0</v>
      </c>
      <c r="J19" s="200"/>
      <c r="K19" s="201"/>
      <c r="L19" s="220"/>
      <c r="M19" s="219" t="s">
        <v>108</v>
      </c>
      <c r="N19" s="219"/>
      <c r="O19" s="219"/>
      <c r="P19" s="221"/>
      <c r="Q19" s="63"/>
      <c r="R19" s="64"/>
      <c r="S19" s="65"/>
      <c r="Y19" s="20"/>
      <c r="Z19" s="20"/>
      <c r="AA19" s="185" t="s">
        <v>19</v>
      </c>
      <c r="AB19" s="186">
        <v>60</v>
      </c>
      <c r="AC19" s="186">
        <v>40</v>
      </c>
      <c r="AD19" s="186">
        <v>25</v>
      </c>
      <c r="AE19" s="186">
        <v>15</v>
      </c>
      <c r="AF19" s="186">
        <v>8</v>
      </c>
      <c r="AG19" s="186">
        <v>4</v>
      </c>
      <c r="AH19" s="186">
        <v>2</v>
      </c>
      <c r="AI19"/>
      <c r="AJ19"/>
      <c r="AK19"/>
    </row>
    <row r="20" spans="1:37" s="67" customFormat="1" ht="12.9" customHeight="1" x14ac:dyDescent="0.25">
      <c r="A20" s="68"/>
      <c r="B20" s="203"/>
      <c r="C20" s="204"/>
      <c r="D20" s="204"/>
      <c r="E20" s="205"/>
      <c r="F20" s="206"/>
      <c r="G20" s="206"/>
      <c r="H20" s="207"/>
      <c r="I20" s="208" t="s">
        <v>21</v>
      </c>
      <c r="J20" s="75" t="s">
        <v>7</v>
      </c>
      <c r="K20" s="209" t="str">
        <f>UPPER(IF(OR(J20="a",J20="as"),F19,IF(OR(J20="b",J20="bs"),F21,)))</f>
        <v>VASAS SC  II.</v>
      </c>
      <c r="L20" s="222"/>
      <c r="M20" s="201"/>
      <c r="N20" s="219"/>
      <c r="O20" s="219"/>
      <c r="P20" s="221"/>
      <c r="Q20" s="63"/>
      <c r="R20" s="64"/>
      <c r="S20" s="65"/>
      <c r="Y20" s="20"/>
      <c r="Z20" s="20"/>
      <c r="AA20" s="185" t="s">
        <v>20</v>
      </c>
      <c r="AB20" s="186">
        <v>40</v>
      </c>
      <c r="AC20" s="186">
        <v>25</v>
      </c>
      <c r="AD20" s="186">
        <v>15</v>
      </c>
      <c r="AE20" s="186">
        <v>8</v>
      </c>
      <c r="AF20" s="186">
        <v>4</v>
      </c>
      <c r="AG20" s="186">
        <v>2</v>
      </c>
      <c r="AH20" s="186">
        <v>1</v>
      </c>
      <c r="AI20"/>
      <c r="AJ20"/>
      <c r="AK20"/>
    </row>
    <row r="21" spans="1:37" s="67" customFormat="1" ht="12.9" customHeight="1" x14ac:dyDescent="0.25">
      <c r="A21" s="68">
        <v>8</v>
      </c>
      <c r="B21" s="196">
        <f>IF($E21="","",VLOOKUP($E21,[1]F16_Lista!$A$7:$O$22,14))</f>
        <v>0</v>
      </c>
      <c r="C21" s="197">
        <f>IF($E21="","",VLOOKUP($E21,[1]F16_Lista!$A$7:$O$22,15))</f>
        <v>0</v>
      </c>
      <c r="D21" s="197">
        <f>IF($E21="","",VLOOKUP($E21,[1]F16_Lista!$A$7:$O$22,5))</f>
        <v>0</v>
      </c>
      <c r="E21" s="198">
        <v>7</v>
      </c>
      <c r="F21" s="212" t="s">
        <v>95</v>
      </c>
      <c r="G21" s="212">
        <f>IF($E21="","",VLOOKUP($E21,[1]F16_Lista!$A$7:$O$22,3))</f>
        <v>0</v>
      </c>
      <c r="H21" s="212"/>
      <c r="I21" s="212">
        <f>IF($E21="","",VLOOKUP($E21,[1]F16_Lista!$A$7:$O$22,4))</f>
        <v>0</v>
      </c>
      <c r="J21" s="223"/>
      <c r="K21" s="219" t="s">
        <v>108</v>
      </c>
      <c r="L21" s="201"/>
      <c r="M21" s="201"/>
      <c r="N21" s="219"/>
      <c r="O21" s="219"/>
      <c r="P21" s="221"/>
      <c r="Q21" s="63"/>
      <c r="R21" s="64"/>
      <c r="S21" s="65"/>
      <c r="Y21" s="20"/>
      <c r="Z21" s="20"/>
      <c r="AA21" s="185" t="s">
        <v>22</v>
      </c>
      <c r="AB21" s="186">
        <v>25</v>
      </c>
      <c r="AC21" s="186">
        <v>15</v>
      </c>
      <c r="AD21" s="186">
        <v>10</v>
      </c>
      <c r="AE21" s="186">
        <v>6</v>
      </c>
      <c r="AF21" s="186">
        <v>3</v>
      </c>
      <c r="AG21" s="186">
        <v>1</v>
      </c>
      <c r="AH21" s="186">
        <v>0</v>
      </c>
      <c r="AI21"/>
      <c r="AJ21"/>
      <c r="AK21"/>
    </row>
    <row r="22" spans="1:37" s="67" customFormat="1" ht="12.9" customHeight="1" x14ac:dyDescent="0.25">
      <c r="A22" s="68"/>
      <c r="B22" s="203"/>
      <c r="C22" s="204"/>
      <c r="D22" s="204"/>
      <c r="E22" s="205"/>
      <c r="F22" s="225"/>
      <c r="G22" s="225"/>
      <c r="H22" s="229"/>
      <c r="I22" s="225"/>
      <c r="J22" s="216"/>
      <c r="K22" s="201"/>
      <c r="L22" s="201"/>
      <c r="M22" s="225" t="s">
        <v>81</v>
      </c>
      <c r="N22" s="219"/>
      <c r="O22" s="217" t="s">
        <v>21</v>
      </c>
      <c r="P22" s="85" t="s">
        <v>7</v>
      </c>
      <c r="Q22" s="312" t="str">
        <f>UPPER(IF(OR(P22="a",P22="as"),O14,IF(OR(P22="b",P22="bs"),O30,)))</f>
        <v>ALFA TI</v>
      </c>
      <c r="R22" s="218"/>
      <c r="S22" s="65"/>
      <c r="Y22" s="20"/>
      <c r="Z22" s="20"/>
      <c r="AA22" s="185" t="s">
        <v>24</v>
      </c>
      <c r="AB22" s="186">
        <v>15</v>
      </c>
      <c r="AC22" s="186">
        <v>10</v>
      </c>
      <c r="AD22" s="186">
        <v>6</v>
      </c>
      <c r="AE22" s="186">
        <v>3</v>
      </c>
      <c r="AF22" s="186">
        <v>1</v>
      </c>
      <c r="AG22" s="186">
        <v>0</v>
      </c>
      <c r="AH22" s="186">
        <v>0</v>
      </c>
      <c r="AI22"/>
      <c r="AJ22"/>
      <c r="AK22"/>
    </row>
    <row r="23" spans="1:37" s="67" customFormat="1" ht="12.9" customHeight="1" x14ac:dyDescent="0.25">
      <c r="A23" s="68">
        <v>9</v>
      </c>
      <c r="B23" s="196">
        <f>IF($E23="","",VLOOKUP($E23,[1]F16_Lista!$A$7:$O$22,14))</f>
        <v>0</v>
      </c>
      <c r="C23" s="197">
        <f>IF($E23="","",VLOOKUP($E23,[1]F16_Lista!$A$7:$O$22,15))</f>
        <v>0</v>
      </c>
      <c r="D23" s="197">
        <f>IF($E23="","",VLOOKUP($E23,[1]F16_Lista!$A$7:$O$22,5))</f>
        <v>0</v>
      </c>
      <c r="E23" s="198">
        <v>5</v>
      </c>
      <c r="F23" s="212" t="str">
        <f>UPPER(IF($E23="","",VLOOKUP($E23,[1]F16_Lista!$A$7:$O$22,2)))</f>
        <v>PASARÉT TK II.</v>
      </c>
      <c r="G23" s="212">
        <f>IF($E23="","",VLOOKUP($E23,[1]F16_Lista!$A$7:$O$22,3))</f>
        <v>0</v>
      </c>
      <c r="H23" s="212"/>
      <c r="I23" s="212">
        <f>IF($E23="","",VLOOKUP($E23,[1]F16_Lista!$A$7:$O$22,4))</f>
        <v>0</v>
      </c>
      <c r="J23" s="200"/>
      <c r="K23" s="201"/>
      <c r="L23" s="201"/>
      <c r="M23" s="216" t="s">
        <v>108</v>
      </c>
      <c r="N23" s="219"/>
      <c r="O23" s="201"/>
      <c r="P23" s="221"/>
      <c r="Q23" s="219" t="s">
        <v>108</v>
      </c>
      <c r="R23" s="219"/>
      <c r="S23" s="65"/>
      <c r="Y23" s="20"/>
      <c r="Z23" s="20"/>
      <c r="AA23" s="185" t="s">
        <v>25</v>
      </c>
      <c r="AB23" s="186">
        <v>10</v>
      </c>
      <c r="AC23" s="186">
        <v>6</v>
      </c>
      <c r="AD23" s="186">
        <v>3</v>
      </c>
      <c r="AE23" s="186">
        <v>1</v>
      </c>
      <c r="AF23" s="186">
        <v>0</v>
      </c>
      <c r="AG23" s="186">
        <v>0</v>
      </c>
      <c r="AH23" s="186">
        <v>0</v>
      </c>
      <c r="AI23"/>
      <c r="AJ23"/>
      <c r="AK23"/>
    </row>
    <row r="24" spans="1:37" s="67" customFormat="1" ht="12.9" customHeight="1" x14ac:dyDescent="0.25">
      <c r="A24" s="68"/>
      <c r="B24" s="203"/>
      <c r="C24" s="204"/>
      <c r="D24" s="204"/>
      <c r="E24" s="205"/>
      <c r="F24" s="206"/>
      <c r="G24" s="206"/>
      <c r="H24" s="207"/>
      <c r="I24" s="208" t="s">
        <v>21</v>
      </c>
      <c r="J24" s="75" t="s">
        <v>2</v>
      </c>
      <c r="K24" s="209" t="str">
        <f>UPPER(IF(OR(J24="a",J24="as"),F23,IF(OR(J24="b",J24="bs"),F25,)))</f>
        <v>PASARÉT TK II.</v>
      </c>
      <c r="L24" s="209"/>
      <c r="M24" s="201"/>
      <c r="N24" s="219"/>
      <c r="O24" s="219"/>
      <c r="P24" s="221"/>
      <c r="Q24" s="63"/>
      <c r="R24" s="64"/>
      <c r="S24" s="65"/>
      <c r="Y24" s="20"/>
      <c r="Z24" s="20"/>
      <c r="AA24" s="185" t="s">
        <v>26</v>
      </c>
      <c r="AB24" s="186">
        <v>6</v>
      </c>
      <c r="AC24" s="186">
        <v>3</v>
      </c>
      <c r="AD24" s="186">
        <v>1</v>
      </c>
      <c r="AE24" s="186">
        <v>0</v>
      </c>
      <c r="AF24" s="186">
        <v>0</v>
      </c>
      <c r="AG24" s="186">
        <v>0</v>
      </c>
      <c r="AH24" s="186">
        <v>0</v>
      </c>
      <c r="AI24"/>
      <c r="AJ24"/>
      <c r="AK24"/>
    </row>
    <row r="25" spans="1:37" s="67" customFormat="1" ht="12.9" customHeight="1" x14ac:dyDescent="0.25">
      <c r="A25" s="68">
        <v>10</v>
      </c>
      <c r="B25" s="196">
        <f>IF($E25="","",VLOOKUP($E25,[1]F16_Lista!$A$7:$O$22,14))</f>
        <v>0</v>
      </c>
      <c r="C25" s="197">
        <f>IF($E25="","",VLOOKUP($E25,[1]F16_Lista!$A$7:$O$22,15))</f>
        <v>0</v>
      </c>
      <c r="D25" s="197">
        <f>IF($E25="","",VLOOKUP($E25,[1]F16_Lista!$A$7:$O$22,5))</f>
        <v>0</v>
      </c>
      <c r="E25" s="198">
        <v>10</v>
      </c>
      <c r="F25" s="212" t="s">
        <v>96</v>
      </c>
      <c r="G25" s="212">
        <f>IF($E25="","",VLOOKUP($E25,[1]F16_Lista!$A$7:$O$22,3))</f>
        <v>0</v>
      </c>
      <c r="H25" s="212"/>
      <c r="I25" s="212">
        <f>IF($E25="","",VLOOKUP($E25,[1]F16_Lista!$A$7:$O$22,4))</f>
        <v>0</v>
      </c>
      <c r="J25" s="213"/>
      <c r="K25" s="219" t="s">
        <v>88</v>
      </c>
      <c r="L25" s="214"/>
      <c r="M25" s="201"/>
      <c r="N25" s="219"/>
      <c r="O25" s="219"/>
      <c r="P25" s="221"/>
      <c r="Q25" s="63"/>
      <c r="R25" s="64"/>
      <c r="S25" s="65"/>
      <c r="Y25" s="20"/>
      <c r="Z25" s="20"/>
      <c r="AA25" s="185" t="s">
        <v>27</v>
      </c>
      <c r="AB25" s="186">
        <v>3</v>
      </c>
      <c r="AC25" s="186">
        <v>2</v>
      </c>
      <c r="AD25" s="186">
        <v>1</v>
      </c>
      <c r="AE25" s="186">
        <v>0</v>
      </c>
      <c r="AF25" s="186">
        <v>0</v>
      </c>
      <c r="AG25" s="186">
        <v>0</v>
      </c>
      <c r="AH25" s="186">
        <v>0</v>
      </c>
      <c r="AI25"/>
      <c r="AJ25"/>
      <c r="AK25"/>
    </row>
    <row r="26" spans="1:37" s="67" customFormat="1" ht="12.9" customHeight="1" x14ac:dyDescent="0.25">
      <c r="A26" s="68"/>
      <c r="B26" s="203"/>
      <c r="C26" s="204"/>
      <c r="D26" s="204"/>
      <c r="E26" s="215"/>
      <c r="F26" s="206"/>
      <c r="G26" s="206"/>
      <c r="H26" s="207"/>
      <c r="I26" s="201"/>
      <c r="J26" s="216"/>
      <c r="K26" s="217" t="s">
        <v>21</v>
      </c>
      <c r="L26" s="85" t="s">
        <v>7</v>
      </c>
      <c r="M26" s="209" t="str">
        <f>UPPER(IF(OR(L26="a",L26="as"),K24,IF(OR(L26="b",L26="bs"),K28,)))</f>
        <v>VASAS SC  I.</v>
      </c>
      <c r="N26" s="218"/>
      <c r="O26" s="219"/>
      <c r="P26" s="221"/>
      <c r="Q26" s="63"/>
      <c r="R26" s="64"/>
      <c r="S26" s="65"/>
      <c r="Y26"/>
      <c r="Z26"/>
      <c r="AA26"/>
      <c r="AB26"/>
      <c r="AC26"/>
      <c r="AD26"/>
      <c r="AE26"/>
      <c r="AF26"/>
      <c r="AG26"/>
      <c r="AH26"/>
      <c r="AI26"/>
      <c r="AJ26"/>
      <c r="AK26"/>
    </row>
    <row r="27" spans="1:37" s="67" customFormat="1" ht="12.9" customHeight="1" x14ac:dyDescent="0.25">
      <c r="A27" s="68">
        <v>11</v>
      </c>
      <c r="B27" s="196">
        <f>IF($E27="","",VLOOKUP($E27,[1]F16_Lista!$A$7:$O$22,14))</f>
        <v>0</v>
      </c>
      <c r="C27" s="197">
        <f>IF($E27="","",VLOOKUP($E27,[1]F16_Lista!$A$7:$O$22,15))</f>
        <v>0</v>
      </c>
      <c r="D27" s="197">
        <f>IF($E27="","",VLOOKUP($E27,[1]F16_Lista!$A$7:$O$22,5))</f>
        <v>0</v>
      </c>
      <c r="E27" s="198">
        <v>12</v>
      </c>
      <c r="F27" s="212" t="s">
        <v>23</v>
      </c>
      <c r="G27" s="212">
        <f>IF($E27="","",VLOOKUP($E27,[1]F16_Lista!$A$7:$O$22,3))</f>
        <v>0</v>
      </c>
      <c r="H27" s="212"/>
      <c r="I27" s="212">
        <f>IF($E27="","",VLOOKUP($E27,[1]F16_Lista!$A$7:$O$22,4))</f>
        <v>0</v>
      </c>
      <c r="J27" s="200"/>
      <c r="K27" s="201"/>
      <c r="L27" s="220"/>
      <c r="M27" s="219" t="s">
        <v>103</v>
      </c>
      <c r="N27" s="221"/>
      <c r="O27" s="219"/>
      <c r="P27" s="221"/>
      <c r="Q27" s="63"/>
      <c r="R27" s="64"/>
      <c r="S27" s="65"/>
      <c r="Y27"/>
      <c r="Z27"/>
      <c r="AA27"/>
      <c r="AB27"/>
      <c r="AC27"/>
      <c r="AD27"/>
      <c r="AE27"/>
      <c r="AF27"/>
      <c r="AG27"/>
      <c r="AH27"/>
      <c r="AI27"/>
      <c r="AJ27"/>
      <c r="AK27"/>
    </row>
    <row r="28" spans="1:37" s="67" customFormat="1" ht="12.9" customHeight="1" x14ac:dyDescent="0.25">
      <c r="A28" s="96"/>
      <c r="B28" s="203"/>
      <c r="C28" s="204"/>
      <c r="D28" s="204"/>
      <c r="E28" s="215"/>
      <c r="F28" s="206"/>
      <c r="G28" s="206"/>
      <c r="H28" s="207"/>
      <c r="I28" s="208" t="s">
        <v>21</v>
      </c>
      <c r="J28" s="75" t="s">
        <v>7</v>
      </c>
      <c r="K28" s="209" t="str">
        <f>UPPER(IF(OR(J28="a",J28="as"),F27,IF(OR(J28="b",J28="bs"),F29,)))</f>
        <v>VASAS SC  I.</v>
      </c>
      <c r="L28" s="222"/>
      <c r="M28" s="201"/>
      <c r="N28" s="221"/>
      <c r="O28" s="219"/>
      <c r="P28" s="221"/>
      <c r="Q28" s="63"/>
      <c r="R28" s="64"/>
      <c r="S28" s="65"/>
    </row>
    <row r="29" spans="1:37" s="67" customFormat="1" ht="12.9" customHeight="1" x14ac:dyDescent="0.25">
      <c r="A29" s="54">
        <v>12</v>
      </c>
      <c r="B29" s="196">
        <f>IF($E29="","",VLOOKUP($E29,[1]F16_Lista!$A$7:$O$22,14))</f>
        <v>0</v>
      </c>
      <c r="C29" s="197">
        <f>IF($E29="","",VLOOKUP($E29,[1]F16_Lista!$A$7:$O$22,15))</f>
        <v>0</v>
      </c>
      <c r="D29" s="197">
        <f>IF($E29="","",VLOOKUP($E29,[1]F16_Lista!$A$7:$O$22,5))</f>
        <v>0</v>
      </c>
      <c r="E29" s="198">
        <v>4</v>
      </c>
      <c r="F29" s="211" t="s">
        <v>97</v>
      </c>
      <c r="G29" s="199">
        <f>IF($E29="","",VLOOKUP($E29,[1]F16_Lista!$A$7:$O$22,3))</f>
        <v>0</v>
      </c>
      <c r="H29" s="199"/>
      <c r="I29" s="199">
        <f>IF($E29="","",VLOOKUP($E29,[1]F16_Lista!$A$7:$O$22,4))</f>
        <v>0</v>
      </c>
      <c r="J29" s="223"/>
      <c r="K29" s="201"/>
      <c r="L29" s="201"/>
      <c r="M29" s="201"/>
      <c r="N29" s="221"/>
      <c r="O29" s="219"/>
      <c r="P29" s="221"/>
      <c r="Q29" s="63"/>
      <c r="R29" s="64"/>
      <c r="S29" s="65"/>
    </row>
    <row r="30" spans="1:37" s="67" customFormat="1" ht="12.9" customHeight="1" x14ac:dyDescent="0.25">
      <c r="A30" s="68"/>
      <c r="B30" s="203"/>
      <c r="C30" s="204"/>
      <c r="D30" s="204"/>
      <c r="E30" s="215"/>
      <c r="F30" s="201"/>
      <c r="G30" s="201"/>
      <c r="H30" s="224"/>
      <c r="I30" s="225"/>
      <c r="J30" s="216"/>
      <c r="K30" s="201"/>
      <c r="L30" s="201"/>
      <c r="M30" s="217" t="s">
        <v>21</v>
      </c>
      <c r="N30" s="85" t="s">
        <v>7</v>
      </c>
      <c r="O30" s="209" t="str">
        <f>UPPER(IF(OR(N30="a",N30="as"),M26,IF(OR(N30="b",N30="bs"),M34,)))</f>
        <v>ALFA TI</v>
      </c>
      <c r="P30" s="228"/>
      <c r="Q30" s="63"/>
      <c r="R30" s="64"/>
      <c r="S30" s="65"/>
    </row>
    <row r="31" spans="1:37" s="67" customFormat="1" ht="12.9" customHeight="1" x14ac:dyDescent="0.25">
      <c r="A31" s="68">
        <v>13</v>
      </c>
      <c r="B31" s="196">
        <f>IF($E31="","",VLOOKUP($E31,[1]F16_Lista!$A$7:$O$22,14))</f>
        <v>0</v>
      </c>
      <c r="C31" s="197">
        <f>IF($E31="","",VLOOKUP($E31,[1]F16_Lista!$A$7:$O$22,15))</f>
        <v>0</v>
      </c>
      <c r="D31" s="197">
        <f>IF($E31="","",VLOOKUP($E31,[1]F16_Lista!$A$7:$O$22,5))</f>
        <v>0</v>
      </c>
      <c r="E31" s="198">
        <v>6</v>
      </c>
      <c r="F31" s="212" t="s">
        <v>82</v>
      </c>
      <c r="G31" s="212">
        <f>IF($E31="","",VLOOKUP($E31,[1]F16_Lista!$A$7:$O$22,3))</f>
        <v>0</v>
      </c>
      <c r="H31" s="212"/>
      <c r="I31" s="212">
        <f>IF($E31="","",VLOOKUP($E31,[1]F16_Lista!$A$7:$O$22,4))</f>
        <v>0</v>
      </c>
      <c r="J31" s="226"/>
      <c r="K31" s="201"/>
      <c r="L31" s="201"/>
      <c r="M31" s="201"/>
      <c r="N31" s="221"/>
      <c r="O31" s="219" t="s">
        <v>108</v>
      </c>
      <c r="P31" s="219"/>
      <c r="Q31" s="63"/>
      <c r="R31" s="64"/>
      <c r="S31" s="65"/>
    </row>
    <row r="32" spans="1:37" s="67" customFormat="1" ht="12.9" customHeight="1" x14ac:dyDescent="0.25">
      <c r="A32" s="68"/>
      <c r="B32" s="203"/>
      <c r="C32" s="204"/>
      <c r="D32" s="204"/>
      <c r="E32" s="215"/>
      <c r="F32" s="206"/>
      <c r="G32" s="206"/>
      <c r="H32" s="207"/>
      <c r="I32" s="217" t="s">
        <v>21</v>
      </c>
      <c r="J32" s="75" t="s">
        <v>7</v>
      </c>
      <c r="K32" s="209" t="str">
        <f>UPPER(IF(OR(J32="a",J32="as"),F31,IF(OR(J32="b",J32="bs"),F33,)))</f>
        <v>VASAS SC  III.</v>
      </c>
      <c r="L32" s="209"/>
      <c r="M32" s="201"/>
      <c r="N32" s="221"/>
      <c r="O32" s="219"/>
      <c r="P32" s="219"/>
      <c r="Q32" s="63"/>
      <c r="R32" s="64"/>
      <c r="S32" s="65"/>
    </row>
    <row r="33" spans="1:19" s="67" customFormat="1" ht="12.9" customHeight="1" x14ac:dyDescent="0.25">
      <c r="A33" s="68">
        <v>14</v>
      </c>
      <c r="B33" s="196">
        <f>IF($E33="","",VLOOKUP($E33,[1]F16_Lista!$A$7:$O$22,14))</f>
        <v>0</v>
      </c>
      <c r="C33" s="197">
        <f>IF($E33="","",VLOOKUP($E33,[1]F16_Lista!$A$7:$O$22,15))</f>
        <v>0</v>
      </c>
      <c r="D33" s="197">
        <f>IF($E33="","",VLOOKUP($E33,[1]F16_Lista!$A$7:$O$22,5))</f>
        <v>0</v>
      </c>
      <c r="E33" s="198">
        <v>9</v>
      </c>
      <c r="F33" s="212" t="s">
        <v>98</v>
      </c>
      <c r="G33" s="212">
        <f>IF($E33="","",VLOOKUP($E33,[1]F16_Lista!$A$7:$O$22,3))</f>
        <v>0</v>
      </c>
      <c r="H33" s="212"/>
      <c r="I33" s="212">
        <f>IF($E33="","",VLOOKUP($E33,[1]F16_Lista!$A$7:$O$22,4))</f>
        <v>0</v>
      </c>
      <c r="J33" s="213"/>
      <c r="K33" s="201"/>
      <c r="L33" s="214"/>
      <c r="M33" s="201"/>
      <c r="N33" s="221"/>
      <c r="O33" s="219"/>
      <c r="P33" s="219"/>
      <c r="Q33" s="63"/>
      <c r="R33" s="64"/>
      <c r="S33" s="65"/>
    </row>
    <row r="34" spans="1:19" s="67" customFormat="1" ht="12.9" customHeight="1" x14ac:dyDescent="0.25">
      <c r="A34" s="68"/>
      <c r="B34" s="203"/>
      <c r="C34" s="204"/>
      <c r="D34" s="204"/>
      <c r="E34" s="215"/>
      <c r="F34" s="206"/>
      <c r="G34" s="206"/>
      <c r="H34" s="207"/>
      <c r="I34" s="201"/>
      <c r="J34" s="216"/>
      <c r="K34" s="217" t="s">
        <v>21</v>
      </c>
      <c r="L34" s="85" t="s">
        <v>7</v>
      </c>
      <c r="M34" s="209" t="str">
        <f>UPPER(IF(OR(L34="a",L34="as"),K32,IF(OR(L34="b",L34="bs"),K36,)))</f>
        <v>ALFA TI</v>
      </c>
      <c r="N34" s="228"/>
      <c r="O34" s="219"/>
      <c r="P34" s="219"/>
      <c r="Q34" s="63"/>
      <c r="R34" s="64"/>
      <c r="S34" s="65"/>
    </row>
    <row r="35" spans="1:19" s="67" customFormat="1" ht="12.9" customHeight="1" x14ac:dyDescent="0.25">
      <c r="A35" s="68">
        <v>15</v>
      </c>
      <c r="B35" s="196" t="str">
        <f>IF($E35="","",VLOOKUP($E35,[1]F16_Lista!$A$7:$O$22,14))</f>
        <v/>
      </c>
      <c r="C35" s="197" t="str">
        <f>IF($E35="","",VLOOKUP($E35,[1]F16_Lista!$A$7:$O$22,15))</f>
        <v/>
      </c>
      <c r="D35" s="197" t="str">
        <f>IF($E35="","",VLOOKUP($E35,[1]F16_Lista!$A$7:$O$22,5))</f>
        <v/>
      </c>
      <c r="E35" s="198"/>
      <c r="F35" s="212" t="s">
        <v>23</v>
      </c>
      <c r="G35" s="212" t="str">
        <f>IF($E35="","",VLOOKUP($E35,[1]F16_Lista!$A$7:$O$22,3))</f>
        <v/>
      </c>
      <c r="H35" s="212"/>
      <c r="I35" s="212" t="str">
        <f>IF($E35="","",VLOOKUP($E35,[1]F16_Lista!$A$7:$O$22,4))</f>
        <v/>
      </c>
      <c r="J35" s="200"/>
      <c r="K35" s="201"/>
      <c r="L35" s="220"/>
      <c r="M35" s="219" t="s">
        <v>108</v>
      </c>
      <c r="N35" s="219"/>
      <c r="O35" s="219"/>
      <c r="P35" s="219"/>
      <c r="Q35" s="63"/>
      <c r="R35" s="64"/>
      <c r="S35" s="65"/>
    </row>
    <row r="36" spans="1:19" s="67" customFormat="1" ht="12.9" customHeight="1" x14ac:dyDescent="0.25">
      <c r="A36" s="68"/>
      <c r="B36" s="203"/>
      <c r="C36" s="204"/>
      <c r="D36" s="204"/>
      <c r="E36" s="205"/>
      <c r="F36" s="206"/>
      <c r="G36" s="206"/>
      <c r="H36" s="207"/>
      <c r="I36" s="217" t="s">
        <v>21</v>
      </c>
      <c r="J36" s="75" t="s">
        <v>7</v>
      </c>
      <c r="K36" s="209" t="str">
        <f>UPPER(IF(OR(J36="a",J36="as"),F35,IF(OR(J36="b",J36="bs"),F37,)))</f>
        <v>ALFA TI</v>
      </c>
      <c r="L36" s="222"/>
      <c r="M36" s="201"/>
      <c r="N36" s="219"/>
      <c r="O36" s="219"/>
      <c r="P36" s="219"/>
      <c r="Q36" s="63"/>
      <c r="R36" s="64"/>
      <c r="S36" s="65"/>
    </row>
    <row r="37" spans="1:19" s="67" customFormat="1" ht="12.9" customHeight="1" x14ac:dyDescent="0.25">
      <c r="A37" s="54">
        <v>16</v>
      </c>
      <c r="B37" s="196">
        <f>IF($E37="","",VLOOKUP($E37,[1]F16_Lista!$A$7:$O$22,14))</f>
        <v>0</v>
      </c>
      <c r="C37" s="197">
        <f>IF($E37="","",VLOOKUP($E37,[1]F16_Lista!$A$7:$O$22,15))</f>
        <v>0</v>
      </c>
      <c r="D37" s="197">
        <f>IF($E37="","",VLOOKUP($E37,[1]F16_Lista!$A$7:$O$22,5))</f>
        <v>0</v>
      </c>
      <c r="E37" s="198">
        <v>2</v>
      </c>
      <c r="F37" s="199" t="str">
        <f>UPPER(IF($E37="","",VLOOKUP($E37,[1]F16_Lista!$A$7:$O$22,2)))</f>
        <v>ALFA TI</v>
      </c>
      <c r="G37" s="199">
        <f>IF($E37="","",VLOOKUP($E37,[1]F16_Lista!$A$7:$O$22,3))</f>
        <v>0</v>
      </c>
      <c r="H37" s="212"/>
      <c r="I37" s="199">
        <f>IF($E37="","",VLOOKUP($E37,[1]F16_Lista!$A$7:$O$22,4))</f>
        <v>0</v>
      </c>
      <c r="J37" s="223"/>
      <c r="K37" s="201"/>
      <c r="L37" s="201"/>
      <c r="M37" s="201"/>
      <c r="N37" s="219"/>
      <c r="O37" s="219"/>
      <c r="P37" s="219"/>
      <c r="Q37" s="63"/>
      <c r="R37" s="64"/>
      <c r="S37" s="65"/>
    </row>
    <row r="38" spans="1:19" s="67" customFormat="1" ht="9.6" customHeight="1" x14ac:dyDescent="0.25">
      <c r="A38" s="230"/>
      <c r="B38" s="205"/>
      <c r="C38" s="205"/>
      <c r="D38" s="205"/>
      <c r="E38" s="205"/>
      <c r="F38" s="225"/>
      <c r="G38" s="225"/>
      <c r="H38" s="229"/>
      <c r="I38" s="201"/>
      <c r="J38" s="216"/>
      <c r="K38" s="201"/>
      <c r="L38" s="201"/>
      <c r="M38" s="201"/>
      <c r="N38" s="219"/>
      <c r="O38" s="219"/>
      <c r="P38" s="219"/>
      <c r="Q38" s="63"/>
      <c r="R38" s="64"/>
      <c r="S38" s="65"/>
    </row>
    <row r="39" spans="1:19" s="67" customFormat="1" ht="9.6" customHeight="1" x14ac:dyDescent="0.25">
      <c r="A39" s="231"/>
      <c r="B39" s="232"/>
      <c r="C39" s="232"/>
      <c r="D39" s="232"/>
      <c r="E39" s="205"/>
      <c r="F39" s="232"/>
      <c r="G39" s="232"/>
      <c r="H39" s="232"/>
      <c r="I39" s="232"/>
      <c r="J39" s="205"/>
      <c r="K39" s="232"/>
      <c r="L39" s="232"/>
      <c r="M39" s="232"/>
      <c r="N39" s="233"/>
      <c r="O39" s="233"/>
      <c r="P39" s="233"/>
      <c r="Q39" s="63"/>
      <c r="R39" s="64"/>
      <c r="S39" s="65"/>
    </row>
    <row r="40" spans="1:19" s="67" customFormat="1" ht="9.6" customHeight="1" x14ac:dyDescent="0.25">
      <c r="A40" s="230"/>
      <c r="B40" s="205"/>
      <c r="C40" s="205"/>
      <c r="D40" s="205"/>
      <c r="E40" s="205"/>
      <c r="F40" s="232"/>
      <c r="G40" s="232"/>
      <c r="I40" s="232"/>
      <c r="J40" s="205"/>
      <c r="K40" s="232"/>
      <c r="L40" s="232"/>
      <c r="M40" s="234"/>
      <c r="N40" s="205"/>
      <c r="O40" s="232"/>
      <c r="P40" s="233"/>
      <c r="Q40" s="63"/>
      <c r="R40" s="64"/>
      <c r="S40" s="65"/>
    </row>
    <row r="41" spans="1:19" s="67" customFormat="1" ht="9.6" customHeight="1" x14ac:dyDescent="0.25">
      <c r="A41" s="230"/>
      <c r="B41" s="232"/>
      <c r="C41" s="232"/>
      <c r="D41" s="232"/>
      <c r="E41" s="205"/>
      <c r="F41" s="232"/>
      <c r="G41" s="232"/>
      <c r="H41" s="232"/>
      <c r="I41" s="232"/>
      <c r="J41" s="205"/>
      <c r="K41" s="232"/>
      <c r="L41" s="232"/>
      <c r="M41" s="232"/>
      <c r="N41" s="233"/>
      <c r="O41" s="232"/>
      <c r="P41" s="233"/>
      <c r="Q41" s="63"/>
      <c r="R41" s="64"/>
      <c r="S41" s="65"/>
    </row>
    <row r="42" spans="1:19" s="67" customFormat="1" ht="9.6" customHeight="1" x14ac:dyDescent="0.25">
      <c r="A42" s="230"/>
      <c r="B42" s="205"/>
      <c r="C42" s="205"/>
      <c r="D42" s="205"/>
      <c r="E42" s="205"/>
      <c r="F42" s="232"/>
      <c r="G42" s="232"/>
      <c r="I42" s="234"/>
      <c r="J42" s="205"/>
      <c r="K42" s="232"/>
      <c r="L42" s="232"/>
      <c r="M42" s="232"/>
      <c r="N42" s="233"/>
      <c r="O42" s="233"/>
      <c r="P42" s="233"/>
      <c r="Q42" s="63"/>
      <c r="R42" s="64"/>
      <c r="S42" s="65"/>
    </row>
    <row r="43" spans="1:19" s="67" customFormat="1" ht="9.6" customHeight="1" x14ac:dyDescent="0.25">
      <c r="A43" s="230"/>
      <c r="B43" s="232"/>
      <c r="C43" s="232"/>
      <c r="D43" s="232"/>
      <c r="E43" s="205"/>
      <c r="F43" s="232"/>
      <c r="G43" s="232"/>
      <c r="H43" s="232"/>
      <c r="I43" s="232"/>
      <c r="J43" s="205"/>
      <c r="K43" s="232"/>
      <c r="L43" s="235"/>
      <c r="M43" s="232"/>
      <c r="N43" s="233"/>
      <c r="O43" s="233"/>
      <c r="P43" s="233"/>
      <c r="Q43" s="63"/>
      <c r="R43" s="64"/>
      <c r="S43" s="65"/>
    </row>
    <row r="44" spans="1:19" s="67" customFormat="1" ht="9.6" customHeight="1" x14ac:dyDescent="0.25">
      <c r="A44" s="230"/>
      <c r="B44" s="205"/>
      <c r="C44" s="205"/>
      <c r="D44" s="205"/>
      <c r="E44" s="205"/>
      <c r="F44" s="232"/>
      <c r="G44" s="232"/>
      <c r="I44" s="232"/>
      <c r="J44" s="205"/>
      <c r="K44" s="234"/>
      <c r="L44" s="205"/>
      <c r="M44" s="232"/>
      <c r="N44" s="233"/>
      <c r="O44" s="233"/>
      <c r="P44" s="233"/>
      <c r="Q44" s="63"/>
      <c r="R44" s="64"/>
      <c r="S44" s="65"/>
    </row>
    <row r="45" spans="1:19" s="67" customFormat="1" ht="9.6" customHeight="1" x14ac:dyDescent="0.25">
      <c r="A45" s="230"/>
      <c r="B45" s="232"/>
      <c r="C45" s="232"/>
      <c r="D45" s="232"/>
      <c r="E45" s="205"/>
      <c r="F45" s="232"/>
      <c r="G45" s="232"/>
      <c r="H45" s="232"/>
      <c r="I45" s="232"/>
      <c r="J45" s="205"/>
      <c r="K45" s="232"/>
      <c r="L45" s="232"/>
      <c r="M45" s="232"/>
      <c r="N45" s="233"/>
      <c r="O45" s="233"/>
      <c r="P45" s="233"/>
      <c r="Q45" s="63"/>
      <c r="R45" s="64"/>
      <c r="S45" s="65"/>
    </row>
    <row r="46" spans="1:19" s="67" customFormat="1" ht="9.6" customHeight="1" x14ac:dyDescent="0.25">
      <c r="A46" s="230"/>
      <c r="B46" s="205"/>
      <c r="C46" s="205"/>
      <c r="D46" s="205"/>
      <c r="E46" s="205"/>
      <c r="F46" s="232"/>
      <c r="G46" s="232"/>
      <c r="I46" s="234"/>
      <c r="J46" s="205"/>
      <c r="K46" s="232"/>
      <c r="L46" s="232"/>
      <c r="M46" s="232"/>
      <c r="N46" s="233"/>
      <c r="O46" s="233"/>
      <c r="P46" s="233"/>
      <c r="Q46" s="63"/>
      <c r="R46" s="64"/>
      <c r="S46" s="65"/>
    </row>
    <row r="47" spans="1:19" s="67" customFormat="1" ht="9.6" customHeight="1" x14ac:dyDescent="0.25">
      <c r="A47" s="231"/>
      <c r="B47" s="232"/>
      <c r="C47" s="232"/>
      <c r="D47" s="232"/>
      <c r="E47" s="205"/>
      <c r="F47" s="232"/>
      <c r="G47" s="232"/>
      <c r="H47" s="232"/>
      <c r="I47" s="232"/>
      <c r="J47" s="205"/>
      <c r="K47" s="232"/>
      <c r="L47" s="232"/>
      <c r="M47" s="232"/>
      <c r="N47" s="232"/>
      <c r="O47" s="61"/>
      <c r="P47" s="61"/>
      <c r="Q47" s="63"/>
      <c r="R47" s="64"/>
      <c r="S47" s="65"/>
    </row>
    <row r="48" spans="1:19" s="113" customFormat="1" ht="6.75" customHeight="1" x14ac:dyDescent="0.25">
      <c r="A48" s="107"/>
      <c r="B48" s="107"/>
      <c r="C48" s="107"/>
      <c r="D48" s="107"/>
      <c r="E48" s="107"/>
      <c r="F48" s="236"/>
      <c r="G48" s="236"/>
      <c r="H48" s="236"/>
      <c r="I48" s="236"/>
      <c r="J48" s="109"/>
      <c r="K48" s="110"/>
      <c r="L48" s="111"/>
      <c r="M48" s="110"/>
      <c r="N48" s="111"/>
      <c r="O48" s="110"/>
      <c r="P48" s="111"/>
      <c r="Q48" s="110"/>
      <c r="R48" s="111"/>
      <c r="S48" s="112"/>
    </row>
    <row r="49" spans="1:18" s="126" customFormat="1" ht="10.5" customHeight="1" x14ac:dyDescent="0.25">
      <c r="A49" s="114" t="s">
        <v>10</v>
      </c>
      <c r="B49" s="115"/>
      <c r="C49" s="115"/>
      <c r="D49" s="116"/>
      <c r="E49" s="117" t="s">
        <v>29</v>
      </c>
      <c r="F49" s="118" t="s">
        <v>30</v>
      </c>
      <c r="G49" s="117"/>
      <c r="H49" s="119"/>
      <c r="I49" s="120"/>
      <c r="J49" s="117" t="s">
        <v>29</v>
      </c>
      <c r="K49" s="118" t="s">
        <v>31</v>
      </c>
      <c r="L49" s="121"/>
      <c r="M49" s="118" t="s">
        <v>32</v>
      </c>
      <c r="N49" s="122"/>
      <c r="O49" s="123" t="s">
        <v>33</v>
      </c>
      <c r="P49" s="123"/>
      <c r="Q49" s="124"/>
      <c r="R49" s="125"/>
    </row>
    <row r="50" spans="1:18" s="126" customFormat="1" ht="9" customHeight="1" x14ac:dyDescent="0.25">
      <c r="A50" s="237" t="s">
        <v>34</v>
      </c>
      <c r="B50" s="238"/>
      <c r="C50" s="239"/>
      <c r="D50" s="240"/>
      <c r="E50" s="241">
        <v>1</v>
      </c>
      <c r="F50" s="127" t="str">
        <f>IF(E50&gt;$R$57,,UPPER(VLOOKUP(E50,[1]F16_Lista!$A$7:$Q$134,2)))</f>
        <v>TENISZ MŰHELY I.</v>
      </c>
      <c r="G50" s="133"/>
      <c r="H50" s="127"/>
      <c r="I50" s="134"/>
      <c r="J50" s="242" t="s">
        <v>35</v>
      </c>
      <c r="K50" s="243"/>
      <c r="L50" s="244"/>
      <c r="M50" s="243"/>
      <c r="N50" s="245"/>
      <c r="O50" s="246" t="s">
        <v>36</v>
      </c>
      <c r="P50" s="247"/>
      <c r="Q50" s="247"/>
      <c r="R50" s="248"/>
    </row>
    <row r="51" spans="1:18" s="126" customFormat="1" ht="9" customHeight="1" x14ac:dyDescent="0.25">
      <c r="A51" s="249" t="s">
        <v>37</v>
      </c>
      <c r="B51" s="250"/>
      <c r="C51" s="251"/>
      <c r="D51" s="252"/>
      <c r="E51" s="241">
        <v>2</v>
      </c>
      <c r="F51" s="127" t="str">
        <f>IF(E51&gt;$R$57,,UPPER(VLOOKUP(E51,[1]F16_Lista!$A$7:$Q$134,2)))</f>
        <v>ALFA TI</v>
      </c>
      <c r="G51" s="133"/>
      <c r="H51" s="127"/>
      <c r="I51" s="134"/>
      <c r="J51" s="242" t="s">
        <v>38</v>
      </c>
      <c r="K51" s="243"/>
      <c r="L51" s="244"/>
      <c r="M51" s="243"/>
      <c r="N51" s="245"/>
      <c r="O51" s="253"/>
      <c r="P51" s="254"/>
      <c r="Q51" s="250"/>
      <c r="R51" s="255"/>
    </row>
    <row r="52" spans="1:18" s="126" customFormat="1" ht="9" customHeight="1" x14ac:dyDescent="0.25">
      <c r="A52" s="148"/>
      <c r="B52" s="149"/>
      <c r="C52" s="150"/>
      <c r="D52" s="151"/>
      <c r="E52" s="241">
        <v>3</v>
      </c>
      <c r="F52" s="127" t="str">
        <f>IF(E52&gt;$R$57,,UPPER(VLOOKUP(E52,[1]F16_Lista!$A$7:$Q$134,2)))</f>
        <v>PASARÉT TK I.</v>
      </c>
      <c r="G52" s="133"/>
      <c r="H52" s="127"/>
      <c r="I52" s="134"/>
      <c r="J52" s="242" t="s">
        <v>39</v>
      </c>
      <c r="K52" s="243"/>
      <c r="L52" s="244"/>
      <c r="M52" s="243"/>
      <c r="N52" s="245"/>
      <c r="O52" s="246" t="s">
        <v>40</v>
      </c>
      <c r="P52" s="247"/>
      <c r="Q52" s="247"/>
      <c r="R52" s="248"/>
    </row>
    <row r="53" spans="1:18" s="126" customFormat="1" ht="9" customHeight="1" x14ac:dyDescent="0.25">
      <c r="A53" s="152"/>
      <c r="B53" s="37"/>
      <c r="C53" s="37"/>
      <c r="D53" s="153"/>
      <c r="E53" s="241">
        <v>4</v>
      </c>
      <c r="F53" s="127" t="str">
        <f>IF(E53&gt;$R$57,,UPPER(VLOOKUP(E53,[1]F16_Lista!$A$7:$Q$134,2)))</f>
        <v>VASAS SC  I.</v>
      </c>
      <c r="G53" s="133"/>
      <c r="H53" s="127"/>
      <c r="I53" s="134"/>
      <c r="J53" s="242" t="s">
        <v>41</v>
      </c>
      <c r="K53" s="243"/>
      <c r="L53" s="244"/>
      <c r="M53" s="243"/>
      <c r="N53" s="245"/>
      <c r="O53" s="243"/>
      <c r="P53" s="244"/>
      <c r="Q53" s="243"/>
      <c r="R53" s="245"/>
    </row>
    <row r="54" spans="1:18" s="126" customFormat="1" ht="9" customHeight="1" x14ac:dyDescent="0.25">
      <c r="A54" s="154"/>
      <c r="B54" s="155"/>
      <c r="C54" s="155"/>
      <c r="D54" s="156"/>
      <c r="E54" s="241"/>
      <c r="F54" s="127"/>
      <c r="G54" s="133"/>
      <c r="H54" s="127"/>
      <c r="I54" s="134"/>
      <c r="J54" s="242" t="s">
        <v>42</v>
      </c>
      <c r="K54" s="243"/>
      <c r="L54" s="244"/>
      <c r="M54" s="243"/>
      <c r="N54" s="245"/>
      <c r="O54" s="250"/>
      <c r="P54" s="254"/>
      <c r="Q54" s="250"/>
      <c r="R54" s="255"/>
    </row>
    <row r="55" spans="1:18" s="126" customFormat="1" ht="9" customHeight="1" x14ac:dyDescent="0.25">
      <c r="A55" s="157"/>
      <c r="B55" s="158"/>
      <c r="C55" s="37"/>
      <c r="D55" s="153"/>
      <c r="E55" s="241"/>
      <c r="F55" s="127"/>
      <c r="G55" s="133"/>
      <c r="H55" s="127"/>
      <c r="I55" s="134"/>
      <c r="J55" s="242" t="s">
        <v>43</v>
      </c>
      <c r="K55" s="243"/>
      <c r="L55" s="244"/>
      <c r="M55" s="243"/>
      <c r="N55" s="245"/>
      <c r="O55" s="246" t="s">
        <v>44</v>
      </c>
      <c r="P55" s="247"/>
      <c r="Q55" s="247"/>
      <c r="R55" s="248"/>
    </row>
    <row r="56" spans="1:18" s="126" customFormat="1" ht="9" customHeight="1" x14ac:dyDescent="0.25">
      <c r="A56" s="157"/>
      <c r="B56" s="158"/>
      <c r="C56" s="159"/>
      <c r="D56" s="160"/>
      <c r="E56" s="241"/>
      <c r="F56" s="127"/>
      <c r="G56" s="133"/>
      <c r="H56" s="127"/>
      <c r="I56" s="134"/>
      <c r="J56" s="242" t="s">
        <v>45</v>
      </c>
      <c r="K56" s="243"/>
      <c r="L56" s="244"/>
      <c r="M56" s="243"/>
      <c r="N56" s="245"/>
      <c r="O56" s="243"/>
      <c r="P56" s="244"/>
      <c r="Q56" s="243"/>
      <c r="R56" s="245"/>
    </row>
    <row r="57" spans="1:18" s="126" customFormat="1" ht="9" customHeight="1" x14ac:dyDescent="0.25">
      <c r="A57" s="161"/>
      <c r="B57" s="162"/>
      <c r="C57" s="163"/>
      <c r="D57" s="164"/>
      <c r="E57" s="256"/>
      <c r="F57" s="145"/>
      <c r="G57" s="165"/>
      <c r="H57" s="145"/>
      <c r="I57" s="166"/>
      <c r="J57" s="257" t="s">
        <v>46</v>
      </c>
      <c r="K57" s="250"/>
      <c r="L57" s="254"/>
      <c r="M57" s="250"/>
      <c r="N57" s="255"/>
      <c r="O57" s="250" t="str">
        <f>R4</f>
        <v>Kovács Annamária</v>
      </c>
      <c r="P57" s="254"/>
      <c r="Q57" s="250"/>
      <c r="R57" s="168">
        <f>MIN(4,[1]F16_Lista!Q5)</f>
        <v>4</v>
      </c>
    </row>
  </sheetData>
  <mergeCells count="1">
    <mergeCell ref="A4:C4"/>
  </mergeCells>
  <conditionalFormatting sqref="B39 B41 B43 B45 B47">
    <cfRule type="cellIs" dxfId="34" priority="4" stopIfTrue="1" operator="equal">
      <formula>"QA"</formula>
    </cfRule>
    <cfRule type="cellIs" dxfId="33" priority="5" stopIfTrue="1" operator="equal">
      <formula>"DA"</formula>
    </cfRule>
  </conditionalFormatting>
  <conditionalFormatting sqref="E7 E9 E11 E13 E15 E17 E19 E21 E23 E25 E27 E29 E31 E33 E35 E37">
    <cfRule type="expression" dxfId="32" priority="2" stopIfTrue="1">
      <formula>$E7&lt;5</formula>
    </cfRule>
  </conditionalFormatting>
  <conditionalFormatting sqref="E39 E41 E43 E45 E47">
    <cfRule type="expression" dxfId="31" priority="10" stopIfTrue="1">
      <formula>AND($E39&lt;9,$C39&gt;0)</formula>
    </cfRule>
  </conditionalFormatting>
  <conditionalFormatting sqref="F7 F9 F11 F13 F15 F17 F19 F21 F23 F25 F27 F29 F31 F33 F35 F37">
    <cfRule type="cellIs" dxfId="30" priority="1" stopIfTrue="1" operator="equal">
      <formula>"Bye"</formula>
    </cfRule>
  </conditionalFormatting>
  <conditionalFormatting sqref="F39 F41 F43 F45 F47">
    <cfRule type="cellIs" dxfId="29" priority="8" stopIfTrue="1" operator="equal">
      <formula>"Bye"</formula>
    </cfRule>
  </conditionalFormatting>
  <conditionalFormatting sqref="F39:I39 F41:I41 F43:I43 F45:I45 F47:I47">
    <cfRule type="expression" dxfId="28" priority="9" stopIfTrue="1">
      <formula>AND($E39&lt;9,$C39&gt;0)</formula>
    </cfRule>
  </conditionalFormatting>
  <conditionalFormatting sqref="H7 H9 H11 H13 H15 H17 H19 H21 H23 H25 H27 H29 H31 H33 H35 H37">
    <cfRule type="expression" dxfId="27" priority="14" stopIfTrue="1">
      <formula>AND($E7&lt;9,$C7&gt;0)</formula>
    </cfRule>
  </conditionalFormatting>
  <conditionalFormatting sqref="I8 K10 I12 M14 I16 K18 I20 O22 I24 K26 I28 M30 I32 K34 I36 M40 I42 K44 I46">
    <cfRule type="expression" dxfId="26" priority="11" stopIfTrue="1">
      <formula>AND($O$1="CU",I8="Umpire")</formula>
    </cfRule>
    <cfRule type="expression" dxfId="25" priority="12" stopIfTrue="1">
      <formula>AND($O$1="CU",I8&lt;&gt;"Umpire",J8&lt;&gt;"")</formula>
    </cfRule>
    <cfRule type="expression" dxfId="24" priority="13" stopIfTrue="1">
      <formula>AND($O$1="CU",I8&lt;&gt;"Umpire")</formula>
    </cfRule>
  </conditionalFormatting>
  <conditionalFormatting sqref="J8 L10 J12 N14 J16 L18 J20 P22 J24 L26 J28 N30 J32 L34 J36 R57">
    <cfRule type="expression" dxfId="23" priority="3" stopIfTrue="1">
      <formula>$O$1="CU"</formula>
    </cfRule>
  </conditionalFormatting>
  <conditionalFormatting sqref="K8 M10 K12 O14 K16 M18 K20 Q22 K24 M26 K28 O30 K32 M34 K36 O40 K42 M44 K46">
    <cfRule type="expression" dxfId="22" priority="6" stopIfTrue="1">
      <formula>J8="as"</formula>
    </cfRule>
    <cfRule type="expression" dxfId="21" priority="7" stopIfTrue="1">
      <formula>J8="bs"</formula>
    </cfRule>
  </conditionalFormatting>
  <printOptions horizontalCentered="1"/>
  <pageMargins left="0.35" right="0.35" top="0.39" bottom="0.39" header="0" footer="0"/>
  <pageSetup paperSize="9" scale="89" orientation="portrait"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1]!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9218" r:id="rId5" name="Button 2">
              <controlPr defaultSize="0" print="0" autoFill="0" autoPict="0" macro="[1]!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B719BD30-36FF-478C-B5A4-F009C4F22C24}">
          <x14:formula1>
            <xm:f>$U$7:$U$16</xm:f>
          </x14:formula1>
          <xm:sqref>I46 JE46 TA46 ACW46 AMS46 AWO46 BGK46 BQG46 CAC46 CJY46 CTU46 DDQ46 DNM46 DXI46 EHE46 ERA46 FAW46 FKS46 FUO46 GEK46 GOG46 GYC46 HHY46 HRU46 IBQ46 ILM46 IVI46 JFE46 JPA46 JYW46 KIS46 KSO46 LCK46 LMG46 LWC46 MFY46 MPU46 MZQ46 NJM46 NTI46 ODE46 ONA46 OWW46 PGS46 PQO46 QAK46 QKG46 QUC46 RDY46 RNU46 RXQ46 SHM46 SRI46 TBE46 TLA46 TUW46 UES46 UOO46 UYK46 VIG46 VSC46 WBY46 WLU46 WVQ46 I65582 JE65582 TA65582 ACW65582 AMS65582 AWO65582 BGK65582 BQG65582 CAC65582 CJY65582 CTU65582 DDQ65582 DNM65582 DXI65582 EHE65582 ERA65582 FAW65582 FKS65582 FUO65582 GEK65582 GOG65582 GYC65582 HHY65582 HRU65582 IBQ65582 ILM65582 IVI65582 JFE65582 JPA65582 JYW65582 KIS65582 KSO65582 LCK65582 LMG65582 LWC65582 MFY65582 MPU65582 MZQ65582 NJM65582 NTI65582 ODE65582 ONA65582 OWW65582 PGS65582 PQO65582 QAK65582 QKG65582 QUC65582 RDY65582 RNU65582 RXQ65582 SHM65582 SRI65582 TBE65582 TLA65582 TUW65582 UES65582 UOO65582 UYK65582 VIG65582 VSC65582 WBY65582 WLU65582 WVQ65582 I131118 JE131118 TA131118 ACW131118 AMS131118 AWO131118 BGK131118 BQG131118 CAC131118 CJY131118 CTU131118 DDQ131118 DNM131118 DXI131118 EHE131118 ERA131118 FAW131118 FKS131118 FUO131118 GEK131118 GOG131118 GYC131118 HHY131118 HRU131118 IBQ131118 ILM131118 IVI131118 JFE131118 JPA131118 JYW131118 KIS131118 KSO131118 LCK131118 LMG131118 LWC131118 MFY131118 MPU131118 MZQ131118 NJM131118 NTI131118 ODE131118 ONA131118 OWW131118 PGS131118 PQO131118 QAK131118 QKG131118 QUC131118 RDY131118 RNU131118 RXQ131118 SHM131118 SRI131118 TBE131118 TLA131118 TUW131118 UES131118 UOO131118 UYK131118 VIG131118 VSC131118 WBY131118 WLU131118 WVQ131118 I196654 JE196654 TA196654 ACW196654 AMS196654 AWO196654 BGK196654 BQG196654 CAC196654 CJY196654 CTU196654 DDQ196654 DNM196654 DXI196654 EHE196654 ERA196654 FAW196654 FKS196654 FUO196654 GEK196654 GOG196654 GYC196654 HHY196654 HRU196654 IBQ196654 ILM196654 IVI196654 JFE196654 JPA196654 JYW196654 KIS196654 KSO196654 LCK196654 LMG196654 LWC196654 MFY196654 MPU196654 MZQ196654 NJM196654 NTI196654 ODE196654 ONA196654 OWW196654 PGS196654 PQO196654 QAK196654 QKG196654 QUC196654 RDY196654 RNU196654 RXQ196654 SHM196654 SRI196654 TBE196654 TLA196654 TUW196654 UES196654 UOO196654 UYK196654 VIG196654 VSC196654 WBY196654 WLU196654 WVQ196654 I262190 JE262190 TA262190 ACW262190 AMS262190 AWO262190 BGK262190 BQG262190 CAC262190 CJY262190 CTU262190 DDQ262190 DNM262190 DXI262190 EHE262190 ERA262190 FAW262190 FKS262190 FUO262190 GEK262190 GOG262190 GYC262190 HHY262190 HRU262190 IBQ262190 ILM262190 IVI262190 JFE262190 JPA262190 JYW262190 KIS262190 KSO262190 LCK262190 LMG262190 LWC262190 MFY262190 MPU262190 MZQ262190 NJM262190 NTI262190 ODE262190 ONA262190 OWW262190 PGS262190 PQO262190 QAK262190 QKG262190 QUC262190 RDY262190 RNU262190 RXQ262190 SHM262190 SRI262190 TBE262190 TLA262190 TUW262190 UES262190 UOO262190 UYK262190 VIG262190 VSC262190 WBY262190 WLU262190 WVQ262190 I327726 JE327726 TA327726 ACW327726 AMS327726 AWO327726 BGK327726 BQG327726 CAC327726 CJY327726 CTU327726 DDQ327726 DNM327726 DXI327726 EHE327726 ERA327726 FAW327726 FKS327726 FUO327726 GEK327726 GOG327726 GYC327726 HHY327726 HRU327726 IBQ327726 ILM327726 IVI327726 JFE327726 JPA327726 JYW327726 KIS327726 KSO327726 LCK327726 LMG327726 LWC327726 MFY327726 MPU327726 MZQ327726 NJM327726 NTI327726 ODE327726 ONA327726 OWW327726 PGS327726 PQO327726 QAK327726 QKG327726 QUC327726 RDY327726 RNU327726 RXQ327726 SHM327726 SRI327726 TBE327726 TLA327726 TUW327726 UES327726 UOO327726 UYK327726 VIG327726 VSC327726 WBY327726 WLU327726 WVQ327726 I393262 JE393262 TA393262 ACW393262 AMS393262 AWO393262 BGK393262 BQG393262 CAC393262 CJY393262 CTU393262 DDQ393262 DNM393262 DXI393262 EHE393262 ERA393262 FAW393262 FKS393262 FUO393262 GEK393262 GOG393262 GYC393262 HHY393262 HRU393262 IBQ393262 ILM393262 IVI393262 JFE393262 JPA393262 JYW393262 KIS393262 KSO393262 LCK393262 LMG393262 LWC393262 MFY393262 MPU393262 MZQ393262 NJM393262 NTI393262 ODE393262 ONA393262 OWW393262 PGS393262 PQO393262 QAK393262 QKG393262 QUC393262 RDY393262 RNU393262 RXQ393262 SHM393262 SRI393262 TBE393262 TLA393262 TUW393262 UES393262 UOO393262 UYK393262 VIG393262 VSC393262 WBY393262 WLU393262 WVQ393262 I458798 JE458798 TA458798 ACW458798 AMS458798 AWO458798 BGK458798 BQG458798 CAC458798 CJY458798 CTU458798 DDQ458798 DNM458798 DXI458798 EHE458798 ERA458798 FAW458798 FKS458798 FUO458798 GEK458798 GOG458798 GYC458798 HHY458798 HRU458798 IBQ458798 ILM458798 IVI458798 JFE458798 JPA458798 JYW458798 KIS458798 KSO458798 LCK458798 LMG458798 LWC458798 MFY458798 MPU458798 MZQ458798 NJM458798 NTI458798 ODE458798 ONA458798 OWW458798 PGS458798 PQO458798 QAK458798 QKG458798 QUC458798 RDY458798 RNU458798 RXQ458798 SHM458798 SRI458798 TBE458798 TLA458798 TUW458798 UES458798 UOO458798 UYK458798 VIG458798 VSC458798 WBY458798 WLU458798 WVQ458798 I524334 JE524334 TA524334 ACW524334 AMS524334 AWO524334 BGK524334 BQG524334 CAC524334 CJY524334 CTU524334 DDQ524334 DNM524334 DXI524334 EHE524334 ERA524334 FAW524334 FKS524334 FUO524334 GEK524334 GOG524334 GYC524334 HHY524334 HRU524334 IBQ524334 ILM524334 IVI524334 JFE524334 JPA524334 JYW524334 KIS524334 KSO524334 LCK524334 LMG524334 LWC524334 MFY524334 MPU524334 MZQ524334 NJM524334 NTI524334 ODE524334 ONA524334 OWW524334 PGS524334 PQO524334 QAK524334 QKG524334 QUC524334 RDY524334 RNU524334 RXQ524334 SHM524334 SRI524334 TBE524334 TLA524334 TUW524334 UES524334 UOO524334 UYK524334 VIG524334 VSC524334 WBY524334 WLU524334 WVQ524334 I589870 JE589870 TA589870 ACW589870 AMS589870 AWO589870 BGK589870 BQG589870 CAC589870 CJY589870 CTU589870 DDQ589870 DNM589870 DXI589870 EHE589870 ERA589870 FAW589870 FKS589870 FUO589870 GEK589870 GOG589870 GYC589870 HHY589870 HRU589870 IBQ589870 ILM589870 IVI589870 JFE589870 JPA589870 JYW589870 KIS589870 KSO589870 LCK589870 LMG589870 LWC589870 MFY589870 MPU589870 MZQ589870 NJM589870 NTI589870 ODE589870 ONA589870 OWW589870 PGS589870 PQO589870 QAK589870 QKG589870 QUC589870 RDY589870 RNU589870 RXQ589870 SHM589870 SRI589870 TBE589870 TLA589870 TUW589870 UES589870 UOO589870 UYK589870 VIG589870 VSC589870 WBY589870 WLU589870 WVQ589870 I655406 JE655406 TA655406 ACW655406 AMS655406 AWO655406 BGK655406 BQG655406 CAC655406 CJY655406 CTU655406 DDQ655406 DNM655406 DXI655406 EHE655406 ERA655406 FAW655406 FKS655406 FUO655406 GEK655406 GOG655406 GYC655406 HHY655406 HRU655406 IBQ655406 ILM655406 IVI655406 JFE655406 JPA655406 JYW655406 KIS655406 KSO655406 LCK655406 LMG655406 LWC655406 MFY655406 MPU655406 MZQ655406 NJM655406 NTI655406 ODE655406 ONA655406 OWW655406 PGS655406 PQO655406 QAK655406 QKG655406 QUC655406 RDY655406 RNU655406 RXQ655406 SHM655406 SRI655406 TBE655406 TLA655406 TUW655406 UES655406 UOO655406 UYK655406 VIG655406 VSC655406 WBY655406 WLU655406 WVQ655406 I720942 JE720942 TA720942 ACW720942 AMS720942 AWO720942 BGK720942 BQG720942 CAC720942 CJY720942 CTU720942 DDQ720942 DNM720942 DXI720942 EHE720942 ERA720942 FAW720942 FKS720942 FUO720942 GEK720942 GOG720942 GYC720942 HHY720942 HRU720942 IBQ720942 ILM720942 IVI720942 JFE720942 JPA720942 JYW720942 KIS720942 KSO720942 LCK720942 LMG720942 LWC720942 MFY720942 MPU720942 MZQ720942 NJM720942 NTI720942 ODE720942 ONA720942 OWW720942 PGS720942 PQO720942 QAK720942 QKG720942 QUC720942 RDY720942 RNU720942 RXQ720942 SHM720942 SRI720942 TBE720942 TLA720942 TUW720942 UES720942 UOO720942 UYK720942 VIG720942 VSC720942 WBY720942 WLU720942 WVQ720942 I786478 JE786478 TA786478 ACW786478 AMS786478 AWO786478 BGK786478 BQG786478 CAC786478 CJY786478 CTU786478 DDQ786478 DNM786478 DXI786478 EHE786478 ERA786478 FAW786478 FKS786478 FUO786478 GEK786478 GOG786478 GYC786478 HHY786478 HRU786478 IBQ786478 ILM786478 IVI786478 JFE786478 JPA786478 JYW786478 KIS786478 KSO786478 LCK786478 LMG786478 LWC786478 MFY786478 MPU786478 MZQ786478 NJM786478 NTI786478 ODE786478 ONA786478 OWW786478 PGS786478 PQO786478 QAK786478 QKG786478 QUC786478 RDY786478 RNU786478 RXQ786478 SHM786478 SRI786478 TBE786478 TLA786478 TUW786478 UES786478 UOO786478 UYK786478 VIG786478 VSC786478 WBY786478 WLU786478 WVQ786478 I852014 JE852014 TA852014 ACW852014 AMS852014 AWO852014 BGK852014 BQG852014 CAC852014 CJY852014 CTU852014 DDQ852014 DNM852014 DXI852014 EHE852014 ERA852014 FAW852014 FKS852014 FUO852014 GEK852014 GOG852014 GYC852014 HHY852014 HRU852014 IBQ852014 ILM852014 IVI852014 JFE852014 JPA852014 JYW852014 KIS852014 KSO852014 LCK852014 LMG852014 LWC852014 MFY852014 MPU852014 MZQ852014 NJM852014 NTI852014 ODE852014 ONA852014 OWW852014 PGS852014 PQO852014 QAK852014 QKG852014 QUC852014 RDY852014 RNU852014 RXQ852014 SHM852014 SRI852014 TBE852014 TLA852014 TUW852014 UES852014 UOO852014 UYK852014 VIG852014 VSC852014 WBY852014 WLU852014 WVQ852014 I917550 JE917550 TA917550 ACW917550 AMS917550 AWO917550 BGK917550 BQG917550 CAC917550 CJY917550 CTU917550 DDQ917550 DNM917550 DXI917550 EHE917550 ERA917550 FAW917550 FKS917550 FUO917550 GEK917550 GOG917550 GYC917550 HHY917550 HRU917550 IBQ917550 ILM917550 IVI917550 JFE917550 JPA917550 JYW917550 KIS917550 KSO917550 LCK917550 LMG917550 LWC917550 MFY917550 MPU917550 MZQ917550 NJM917550 NTI917550 ODE917550 ONA917550 OWW917550 PGS917550 PQO917550 QAK917550 QKG917550 QUC917550 RDY917550 RNU917550 RXQ917550 SHM917550 SRI917550 TBE917550 TLA917550 TUW917550 UES917550 UOO917550 UYK917550 VIG917550 VSC917550 WBY917550 WLU917550 WVQ917550 I983086 JE983086 TA983086 ACW983086 AMS983086 AWO983086 BGK983086 BQG983086 CAC983086 CJY983086 CTU983086 DDQ983086 DNM983086 DXI983086 EHE983086 ERA983086 FAW983086 FKS983086 FUO983086 GEK983086 GOG983086 GYC983086 HHY983086 HRU983086 IBQ983086 ILM983086 IVI983086 JFE983086 JPA983086 JYW983086 KIS983086 KSO983086 LCK983086 LMG983086 LWC983086 MFY983086 MPU983086 MZQ983086 NJM983086 NTI983086 ODE983086 ONA983086 OWW983086 PGS983086 PQO983086 QAK983086 QKG983086 QUC983086 RDY983086 RNU983086 RXQ983086 SHM983086 SRI983086 TBE983086 TLA983086 TUW983086 UES983086 UOO983086 UYK983086 VIG983086 VSC983086 WBY983086 WLU983086 WVQ983086 I42 JE42 TA42 ACW42 AMS42 AWO42 BGK42 BQG42 CAC42 CJY42 CTU42 DDQ42 DNM42 DXI42 EHE42 ERA42 FAW42 FKS42 FUO42 GEK42 GOG42 GYC42 HHY42 HRU42 IBQ42 ILM42 IVI42 JFE42 JPA42 JYW42 KIS42 KSO42 LCK42 LMG42 LWC42 MFY42 MPU42 MZQ42 NJM42 NTI42 ODE42 ONA42 OWW42 PGS42 PQO42 QAK42 QKG42 QUC42 RDY42 RNU42 RXQ42 SHM42 SRI42 TBE42 TLA42 TUW42 UES42 UOO42 UYK42 VIG42 VSC42 WBY42 WLU42 WVQ42 I65578 JE65578 TA65578 ACW65578 AMS65578 AWO65578 BGK65578 BQG65578 CAC65578 CJY65578 CTU65578 DDQ65578 DNM65578 DXI65578 EHE65578 ERA65578 FAW65578 FKS65578 FUO65578 GEK65578 GOG65578 GYC65578 HHY65578 HRU65578 IBQ65578 ILM65578 IVI65578 JFE65578 JPA65578 JYW65578 KIS65578 KSO65578 LCK65578 LMG65578 LWC65578 MFY65578 MPU65578 MZQ65578 NJM65578 NTI65578 ODE65578 ONA65578 OWW65578 PGS65578 PQO65578 QAK65578 QKG65578 QUC65578 RDY65578 RNU65578 RXQ65578 SHM65578 SRI65578 TBE65578 TLA65578 TUW65578 UES65578 UOO65578 UYK65578 VIG65578 VSC65578 WBY65578 WLU65578 WVQ65578 I131114 JE131114 TA131114 ACW131114 AMS131114 AWO131114 BGK131114 BQG131114 CAC131114 CJY131114 CTU131114 DDQ131114 DNM131114 DXI131114 EHE131114 ERA131114 FAW131114 FKS131114 FUO131114 GEK131114 GOG131114 GYC131114 HHY131114 HRU131114 IBQ131114 ILM131114 IVI131114 JFE131114 JPA131114 JYW131114 KIS131114 KSO131114 LCK131114 LMG131114 LWC131114 MFY131114 MPU131114 MZQ131114 NJM131114 NTI131114 ODE131114 ONA131114 OWW131114 PGS131114 PQO131114 QAK131114 QKG131114 QUC131114 RDY131114 RNU131114 RXQ131114 SHM131114 SRI131114 TBE131114 TLA131114 TUW131114 UES131114 UOO131114 UYK131114 VIG131114 VSC131114 WBY131114 WLU131114 WVQ131114 I196650 JE196650 TA196650 ACW196650 AMS196650 AWO196650 BGK196650 BQG196650 CAC196650 CJY196650 CTU196650 DDQ196650 DNM196650 DXI196650 EHE196650 ERA196650 FAW196650 FKS196650 FUO196650 GEK196650 GOG196650 GYC196650 HHY196650 HRU196650 IBQ196650 ILM196650 IVI196650 JFE196650 JPA196650 JYW196650 KIS196650 KSO196650 LCK196650 LMG196650 LWC196650 MFY196650 MPU196650 MZQ196650 NJM196650 NTI196650 ODE196650 ONA196650 OWW196650 PGS196650 PQO196650 QAK196650 QKG196650 QUC196650 RDY196650 RNU196650 RXQ196650 SHM196650 SRI196650 TBE196650 TLA196650 TUW196650 UES196650 UOO196650 UYK196650 VIG196650 VSC196650 WBY196650 WLU196650 WVQ196650 I262186 JE262186 TA262186 ACW262186 AMS262186 AWO262186 BGK262186 BQG262186 CAC262186 CJY262186 CTU262186 DDQ262186 DNM262186 DXI262186 EHE262186 ERA262186 FAW262186 FKS262186 FUO262186 GEK262186 GOG262186 GYC262186 HHY262186 HRU262186 IBQ262186 ILM262186 IVI262186 JFE262186 JPA262186 JYW262186 KIS262186 KSO262186 LCK262186 LMG262186 LWC262186 MFY262186 MPU262186 MZQ262186 NJM262186 NTI262186 ODE262186 ONA262186 OWW262186 PGS262186 PQO262186 QAK262186 QKG262186 QUC262186 RDY262186 RNU262186 RXQ262186 SHM262186 SRI262186 TBE262186 TLA262186 TUW262186 UES262186 UOO262186 UYK262186 VIG262186 VSC262186 WBY262186 WLU262186 WVQ262186 I327722 JE327722 TA327722 ACW327722 AMS327722 AWO327722 BGK327722 BQG327722 CAC327722 CJY327722 CTU327722 DDQ327722 DNM327722 DXI327722 EHE327722 ERA327722 FAW327722 FKS327722 FUO327722 GEK327722 GOG327722 GYC327722 HHY327722 HRU327722 IBQ327722 ILM327722 IVI327722 JFE327722 JPA327722 JYW327722 KIS327722 KSO327722 LCK327722 LMG327722 LWC327722 MFY327722 MPU327722 MZQ327722 NJM327722 NTI327722 ODE327722 ONA327722 OWW327722 PGS327722 PQO327722 QAK327722 QKG327722 QUC327722 RDY327722 RNU327722 RXQ327722 SHM327722 SRI327722 TBE327722 TLA327722 TUW327722 UES327722 UOO327722 UYK327722 VIG327722 VSC327722 WBY327722 WLU327722 WVQ327722 I393258 JE393258 TA393258 ACW393258 AMS393258 AWO393258 BGK393258 BQG393258 CAC393258 CJY393258 CTU393258 DDQ393258 DNM393258 DXI393258 EHE393258 ERA393258 FAW393258 FKS393258 FUO393258 GEK393258 GOG393258 GYC393258 HHY393258 HRU393258 IBQ393258 ILM393258 IVI393258 JFE393258 JPA393258 JYW393258 KIS393258 KSO393258 LCK393258 LMG393258 LWC393258 MFY393258 MPU393258 MZQ393258 NJM393258 NTI393258 ODE393258 ONA393258 OWW393258 PGS393258 PQO393258 QAK393258 QKG393258 QUC393258 RDY393258 RNU393258 RXQ393258 SHM393258 SRI393258 TBE393258 TLA393258 TUW393258 UES393258 UOO393258 UYK393258 VIG393258 VSC393258 WBY393258 WLU393258 WVQ393258 I458794 JE458794 TA458794 ACW458794 AMS458794 AWO458794 BGK458794 BQG458794 CAC458794 CJY458794 CTU458794 DDQ458794 DNM458794 DXI458794 EHE458794 ERA458794 FAW458794 FKS458794 FUO458794 GEK458794 GOG458794 GYC458794 HHY458794 HRU458794 IBQ458794 ILM458794 IVI458794 JFE458794 JPA458794 JYW458794 KIS458794 KSO458794 LCK458794 LMG458794 LWC458794 MFY458794 MPU458794 MZQ458794 NJM458794 NTI458794 ODE458794 ONA458794 OWW458794 PGS458794 PQO458794 QAK458794 QKG458794 QUC458794 RDY458794 RNU458794 RXQ458794 SHM458794 SRI458794 TBE458794 TLA458794 TUW458794 UES458794 UOO458794 UYK458794 VIG458794 VSC458794 WBY458794 WLU458794 WVQ458794 I524330 JE524330 TA524330 ACW524330 AMS524330 AWO524330 BGK524330 BQG524330 CAC524330 CJY524330 CTU524330 DDQ524330 DNM524330 DXI524330 EHE524330 ERA524330 FAW524330 FKS524330 FUO524330 GEK524330 GOG524330 GYC524330 HHY524330 HRU524330 IBQ524330 ILM524330 IVI524330 JFE524330 JPA524330 JYW524330 KIS524330 KSO524330 LCK524330 LMG524330 LWC524330 MFY524330 MPU524330 MZQ524330 NJM524330 NTI524330 ODE524330 ONA524330 OWW524330 PGS524330 PQO524330 QAK524330 QKG524330 QUC524330 RDY524330 RNU524330 RXQ524330 SHM524330 SRI524330 TBE524330 TLA524330 TUW524330 UES524330 UOO524330 UYK524330 VIG524330 VSC524330 WBY524330 WLU524330 WVQ524330 I589866 JE589866 TA589866 ACW589866 AMS589866 AWO589866 BGK589866 BQG589866 CAC589866 CJY589866 CTU589866 DDQ589866 DNM589866 DXI589866 EHE589866 ERA589866 FAW589866 FKS589866 FUO589866 GEK589866 GOG589866 GYC589866 HHY589866 HRU589866 IBQ589866 ILM589866 IVI589866 JFE589866 JPA589866 JYW589866 KIS589866 KSO589866 LCK589866 LMG589866 LWC589866 MFY589866 MPU589866 MZQ589866 NJM589866 NTI589866 ODE589866 ONA589866 OWW589866 PGS589866 PQO589866 QAK589866 QKG589866 QUC589866 RDY589866 RNU589866 RXQ589866 SHM589866 SRI589866 TBE589866 TLA589866 TUW589866 UES589866 UOO589866 UYK589866 VIG589866 VSC589866 WBY589866 WLU589866 WVQ589866 I655402 JE655402 TA655402 ACW655402 AMS655402 AWO655402 BGK655402 BQG655402 CAC655402 CJY655402 CTU655402 DDQ655402 DNM655402 DXI655402 EHE655402 ERA655402 FAW655402 FKS655402 FUO655402 GEK655402 GOG655402 GYC655402 HHY655402 HRU655402 IBQ655402 ILM655402 IVI655402 JFE655402 JPA655402 JYW655402 KIS655402 KSO655402 LCK655402 LMG655402 LWC655402 MFY655402 MPU655402 MZQ655402 NJM655402 NTI655402 ODE655402 ONA655402 OWW655402 PGS655402 PQO655402 QAK655402 QKG655402 QUC655402 RDY655402 RNU655402 RXQ655402 SHM655402 SRI655402 TBE655402 TLA655402 TUW655402 UES655402 UOO655402 UYK655402 VIG655402 VSC655402 WBY655402 WLU655402 WVQ655402 I720938 JE720938 TA720938 ACW720938 AMS720938 AWO720938 BGK720938 BQG720938 CAC720938 CJY720938 CTU720938 DDQ720938 DNM720938 DXI720938 EHE720938 ERA720938 FAW720938 FKS720938 FUO720938 GEK720938 GOG720938 GYC720938 HHY720938 HRU720938 IBQ720938 ILM720938 IVI720938 JFE720938 JPA720938 JYW720938 KIS720938 KSO720938 LCK720938 LMG720938 LWC720938 MFY720938 MPU720938 MZQ720938 NJM720938 NTI720938 ODE720938 ONA720938 OWW720938 PGS720938 PQO720938 QAK720938 QKG720938 QUC720938 RDY720938 RNU720938 RXQ720938 SHM720938 SRI720938 TBE720938 TLA720938 TUW720938 UES720938 UOO720938 UYK720938 VIG720938 VSC720938 WBY720938 WLU720938 WVQ720938 I786474 JE786474 TA786474 ACW786474 AMS786474 AWO786474 BGK786474 BQG786474 CAC786474 CJY786474 CTU786474 DDQ786474 DNM786474 DXI786474 EHE786474 ERA786474 FAW786474 FKS786474 FUO786474 GEK786474 GOG786474 GYC786474 HHY786474 HRU786474 IBQ786474 ILM786474 IVI786474 JFE786474 JPA786474 JYW786474 KIS786474 KSO786474 LCK786474 LMG786474 LWC786474 MFY786474 MPU786474 MZQ786474 NJM786474 NTI786474 ODE786474 ONA786474 OWW786474 PGS786474 PQO786474 QAK786474 QKG786474 QUC786474 RDY786474 RNU786474 RXQ786474 SHM786474 SRI786474 TBE786474 TLA786474 TUW786474 UES786474 UOO786474 UYK786474 VIG786474 VSC786474 WBY786474 WLU786474 WVQ786474 I852010 JE852010 TA852010 ACW852010 AMS852010 AWO852010 BGK852010 BQG852010 CAC852010 CJY852010 CTU852010 DDQ852010 DNM852010 DXI852010 EHE852010 ERA852010 FAW852010 FKS852010 FUO852010 GEK852010 GOG852010 GYC852010 HHY852010 HRU852010 IBQ852010 ILM852010 IVI852010 JFE852010 JPA852010 JYW852010 KIS852010 KSO852010 LCK852010 LMG852010 LWC852010 MFY852010 MPU852010 MZQ852010 NJM852010 NTI852010 ODE852010 ONA852010 OWW852010 PGS852010 PQO852010 QAK852010 QKG852010 QUC852010 RDY852010 RNU852010 RXQ852010 SHM852010 SRI852010 TBE852010 TLA852010 TUW852010 UES852010 UOO852010 UYK852010 VIG852010 VSC852010 WBY852010 WLU852010 WVQ852010 I917546 JE917546 TA917546 ACW917546 AMS917546 AWO917546 BGK917546 BQG917546 CAC917546 CJY917546 CTU917546 DDQ917546 DNM917546 DXI917546 EHE917546 ERA917546 FAW917546 FKS917546 FUO917546 GEK917546 GOG917546 GYC917546 HHY917546 HRU917546 IBQ917546 ILM917546 IVI917546 JFE917546 JPA917546 JYW917546 KIS917546 KSO917546 LCK917546 LMG917546 LWC917546 MFY917546 MPU917546 MZQ917546 NJM917546 NTI917546 ODE917546 ONA917546 OWW917546 PGS917546 PQO917546 QAK917546 QKG917546 QUC917546 RDY917546 RNU917546 RXQ917546 SHM917546 SRI917546 TBE917546 TLA917546 TUW917546 UES917546 UOO917546 UYK917546 VIG917546 VSC917546 WBY917546 WLU917546 WVQ917546 I983082 JE983082 TA983082 ACW983082 AMS983082 AWO983082 BGK983082 BQG983082 CAC983082 CJY983082 CTU983082 DDQ983082 DNM983082 DXI983082 EHE983082 ERA983082 FAW983082 FKS983082 FUO983082 GEK983082 GOG983082 GYC983082 HHY983082 HRU983082 IBQ983082 ILM983082 IVI983082 JFE983082 JPA983082 JYW983082 KIS983082 KSO983082 LCK983082 LMG983082 LWC983082 MFY983082 MPU983082 MZQ983082 NJM983082 NTI983082 ODE983082 ONA983082 OWW983082 PGS983082 PQO983082 QAK983082 QKG983082 QUC983082 RDY983082 RNU983082 RXQ983082 SHM983082 SRI983082 TBE983082 TLA983082 TUW983082 UES983082 UOO983082 UYK983082 VIG983082 VSC983082 WBY983082 WLU983082 WVQ983082 K44 JG44 TC44 ACY44 AMU44 AWQ44 BGM44 BQI44 CAE44 CKA44 CTW44 DDS44 DNO44 DXK44 EHG44 ERC44 FAY44 FKU44 FUQ44 GEM44 GOI44 GYE44 HIA44 HRW44 IBS44 ILO44 IVK44 JFG44 JPC44 JYY44 KIU44 KSQ44 LCM44 LMI44 LWE44 MGA44 MPW44 MZS44 NJO44 NTK44 ODG44 ONC44 OWY44 PGU44 PQQ44 QAM44 QKI44 QUE44 REA44 RNW44 RXS44 SHO44 SRK44 TBG44 TLC44 TUY44 UEU44 UOQ44 UYM44 VII44 VSE44 WCA44 WLW44 WVS44 K65580 JG65580 TC65580 ACY65580 AMU65580 AWQ65580 BGM65580 BQI65580 CAE65580 CKA65580 CTW65580 DDS65580 DNO65580 DXK65580 EHG65580 ERC65580 FAY65580 FKU65580 FUQ65580 GEM65580 GOI65580 GYE65580 HIA65580 HRW65580 IBS65580 ILO65580 IVK65580 JFG65580 JPC65580 JYY65580 KIU65580 KSQ65580 LCM65580 LMI65580 LWE65580 MGA65580 MPW65580 MZS65580 NJO65580 NTK65580 ODG65580 ONC65580 OWY65580 PGU65580 PQQ65580 QAM65580 QKI65580 QUE65580 REA65580 RNW65580 RXS65580 SHO65580 SRK65580 TBG65580 TLC65580 TUY65580 UEU65580 UOQ65580 UYM65580 VII65580 VSE65580 WCA65580 WLW65580 WVS65580 K131116 JG131116 TC131116 ACY131116 AMU131116 AWQ131116 BGM131116 BQI131116 CAE131116 CKA131116 CTW131116 DDS131116 DNO131116 DXK131116 EHG131116 ERC131116 FAY131116 FKU131116 FUQ131116 GEM131116 GOI131116 GYE131116 HIA131116 HRW131116 IBS131116 ILO131116 IVK131116 JFG131116 JPC131116 JYY131116 KIU131116 KSQ131116 LCM131116 LMI131116 LWE131116 MGA131116 MPW131116 MZS131116 NJO131116 NTK131116 ODG131116 ONC131116 OWY131116 PGU131116 PQQ131116 QAM131116 QKI131116 QUE131116 REA131116 RNW131116 RXS131116 SHO131116 SRK131116 TBG131116 TLC131116 TUY131116 UEU131116 UOQ131116 UYM131116 VII131116 VSE131116 WCA131116 WLW131116 WVS131116 K196652 JG196652 TC196652 ACY196652 AMU196652 AWQ196652 BGM196652 BQI196652 CAE196652 CKA196652 CTW196652 DDS196652 DNO196652 DXK196652 EHG196652 ERC196652 FAY196652 FKU196652 FUQ196652 GEM196652 GOI196652 GYE196652 HIA196652 HRW196652 IBS196652 ILO196652 IVK196652 JFG196652 JPC196652 JYY196652 KIU196652 KSQ196652 LCM196652 LMI196652 LWE196652 MGA196652 MPW196652 MZS196652 NJO196652 NTK196652 ODG196652 ONC196652 OWY196652 PGU196652 PQQ196652 QAM196652 QKI196652 QUE196652 REA196652 RNW196652 RXS196652 SHO196652 SRK196652 TBG196652 TLC196652 TUY196652 UEU196652 UOQ196652 UYM196652 VII196652 VSE196652 WCA196652 WLW196652 WVS196652 K262188 JG262188 TC262188 ACY262188 AMU262188 AWQ262188 BGM262188 BQI262188 CAE262188 CKA262188 CTW262188 DDS262188 DNO262188 DXK262188 EHG262188 ERC262188 FAY262188 FKU262188 FUQ262188 GEM262188 GOI262188 GYE262188 HIA262188 HRW262188 IBS262188 ILO262188 IVK262188 JFG262188 JPC262188 JYY262188 KIU262188 KSQ262188 LCM262188 LMI262188 LWE262188 MGA262188 MPW262188 MZS262188 NJO262188 NTK262188 ODG262188 ONC262188 OWY262188 PGU262188 PQQ262188 QAM262188 QKI262188 QUE262188 REA262188 RNW262188 RXS262188 SHO262188 SRK262188 TBG262188 TLC262188 TUY262188 UEU262188 UOQ262188 UYM262188 VII262188 VSE262188 WCA262188 WLW262188 WVS262188 K327724 JG327724 TC327724 ACY327724 AMU327724 AWQ327724 BGM327724 BQI327724 CAE327724 CKA327724 CTW327724 DDS327724 DNO327724 DXK327724 EHG327724 ERC327724 FAY327724 FKU327724 FUQ327724 GEM327724 GOI327724 GYE327724 HIA327724 HRW327724 IBS327724 ILO327724 IVK327724 JFG327724 JPC327724 JYY327724 KIU327724 KSQ327724 LCM327724 LMI327724 LWE327724 MGA327724 MPW327724 MZS327724 NJO327724 NTK327724 ODG327724 ONC327724 OWY327724 PGU327724 PQQ327724 QAM327724 QKI327724 QUE327724 REA327724 RNW327724 RXS327724 SHO327724 SRK327724 TBG327724 TLC327724 TUY327724 UEU327724 UOQ327724 UYM327724 VII327724 VSE327724 WCA327724 WLW327724 WVS327724 K393260 JG393260 TC393260 ACY393260 AMU393260 AWQ393260 BGM393260 BQI393260 CAE393260 CKA393260 CTW393260 DDS393260 DNO393260 DXK393260 EHG393260 ERC393260 FAY393260 FKU393260 FUQ393260 GEM393260 GOI393260 GYE393260 HIA393260 HRW393260 IBS393260 ILO393260 IVK393260 JFG393260 JPC393260 JYY393260 KIU393260 KSQ393260 LCM393260 LMI393260 LWE393260 MGA393260 MPW393260 MZS393260 NJO393260 NTK393260 ODG393260 ONC393260 OWY393260 PGU393260 PQQ393260 QAM393260 QKI393260 QUE393260 REA393260 RNW393260 RXS393260 SHO393260 SRK393260 TBG393260 TLC393260 TUY393260 UEU393260 UOQ393260 UYM393260 VII393260 VSE393260 WCA393260 WLW393260 WVS393260 K458796 JG458796 TC458796 ACY458796 AMU458796 AWQ458796 BGM458796 BQI458796 CAE458796 CKA458796 CTW458796 DDS458796 DNO458796 DXK458796 EHG458796 ERC458796 FAY458796 FKU458796 FUQ458796 GEM458796 GOI458796 GYE458796 HIA458796 HRW458796 IBS458796 ILO458796 IVK458796 JFG458796 JPC458796 JYY458796 KIU458796 KSQ458796 LCM458796 LMI458796 LWE458796 MGA458796 MPW458796 MZS458796 NJO458796 NTK458796 ODG458796 ONC458796 OWY458796 PGU458796 PQQ458796 QAM458796 QKI458796 QUE458796 REA458796 RNW458796 RXS458796 SHO458796 SRK458796 TBG458796 TLC458796 TUY458796 UEU458796 UOQ458796 UYM458796 VII458796 VSE458796 WCA458796 WLW458796 WVS458796 K524332 JG524332 TC524332 ACY524332 AMU524332 AWQ524332 BGM524332 BQI524332 CAE524332 CKA524332 CTW524332 DDS524332 DNO524332 DXK524332 EHG524332 ERC524332 FAY524332 FKU524332 FUQ524332 GEM524332 GOI524332 GYE524332 HIA524332 HRW524332 IBS524332 ILO524332 IVK524332 JFG524332 JPC524332 JYY524332 KIU524332 KSQ524332 LCM524332 LMI524332 LWE524332 MGA524332 MPW524332 MZS524332 NJO524332 NTK524332 ODG524332 ONC524332 OWY524332 PGU524332 PQQ524332 QAM524332 QKI524332 QUE524332 REA524332 RNW524332 RXS524332 SHO524332 SRK524332 TBG524332 TLC524332 TUY524332 UEU524332 UOQ524332 UYM524332 VII524332 VSE524332 WCA524332 WLW524332 WVS524332 K589868 JG589868 TC589868 ACY589868 AMU589868 AWQ589868 BGM589868 BQI589868 CAE589868 CKA589868 CTW589868 DDS589868 DNO589868 DXK589868 EHG589868 ERC589868 FAY589868 FKU589868 FUQ589868 GEM589868 GOI589868 GYE589868 HIA589868 HRW589868 IBS589868 ILO589868 IVK589868 JFG589868 JPC589868 JYY589868 KIU589868 KSQ589868 LCM589868 LMI589868 LWE589868 MGA589868 MPW589868 MZS589868 NJO589868 NTK589868 ODG589868 ONC589868 OWY589868 PGU589868 PQQ589868 QAM589868 QKI589868 QUE589868 REA589868 RNW589868 RXS589868 SHO589868 SRK589868 TBG589868 TLC589868 TUY589868 UEU589868 UOQ589868 UYM589868 VII589868 VSE589868 WCA589868 WLW589868 WVS589868 K655404 JG655404 TC655404 ACY655404 AMU655404 AWQ655404 BGM655404 BQI655404 CAE655404 CKA655404 CTW655404 DDS655404 DNO655404 DXK655404 EHG655404 ERC655404 FAY655404 FKU655404 FUQ655404 GEM655404 GOI655404 GYE655404 HIA655404 HRW655404 IBS655404 ILO655404 IVK655404 JFG655404 JPC655404 JYY655404 KIU655404 KSQ655404 LCM655404 LMI655404 LWE655404 MGA655404 MPW655404 MZS655404 NJO655404 NTK655404 ODG655404 ONC655404 OWY655404 PGU655404 PQQ655404 QAM655404 QKI655404 QUE655404 REA655404 RNW655404 RXS655404 SHO655404 SRK655404 TBG655404 TLC655404 TUY655404 UEU655404 UOQ655404 UYM655404 VII655404 VSE655404 WCA655404 WLW655404 WVS655404 K720940 JG720940 TC720940 ACY720940 AMU720940 AWQ720940 BGM720940 BQI720940 CAE720940 CKA720940 CTW720940 DDS720940 DNO720940 DXK720940 EHG720940 ERC720940 FAY720940 FKU720940 FUQ720940 GEM720940 GOI720940 GYE720940 HIA720940 HRW720940 IBS720940 ILO720940 IVK720940 JFG720940 JPC720940 JYY720940 KIU720940 KSQ720940 LCM720940 LMI720940 LWE720940 MGA720940 MPW720940 MZS720940 NJO720940 NTK720940 ODG720940 ONC720940 OWY720940 PGU720940 PQQ720940 QAM720940 QKI720940 QUE720940 REA720940 RNW720940 RXS720940 SHO720940 SRK720940 TBG720940 TLC720940 TUY720940 UEU720940 UOQ720940 UYM720940 VII720940 VSE720940 WCA720940 WLW720940 WVS720940 K786476 JG786476 TC786476 ACY786476 AMU786476 AWQ786476 BGM786476 BQI786476 CAE786476 CKA786476 CTW786476 DDS786476 DNO786476 DXK786476 EHG786476 ERC786476 FAY786476 FKU786476 FUQ786476 GEM786476 GOI786476 GYE786476 HIA786476 HRW786476 IBS786476 ILO786476 IVK786476 JFG786476 JPC786476 JYY786476 KIU786476 KSQ786476 LCM786476 LMI786476 LWE786476 MGA786476 MPW786476 MZS786476 NJO786476 NTK786476 ODG786476 ONC786476 OWY786476 PGU786476 PQQ786476 QAM786476 QKI786476 QUE786476 REA786476 RNW786476 RXS786476 SHO786476 SRK786476 TBG786476 TLC786476 TUY786476 UEU786476 UOQ786476 UYM786476 VII786476 VSE786476 WCA786476 WLW786476 WVS786476 K852012 JG852012 TC852012 ACY852012 AMU852012 AWQ852012 BGM852012 BQI852012 CAE852012 CKA852012 CTW852012 DDS852012 DNO852012 DXK852012 EHG852012 ERC852012 FAY852012 FKU852012 FUQ852012 GEM852012 GOI852012 GYE852012 HIA852012 HRW852012 IBS852012 ILO852012 IVK852012 JFG852012 JPC852012 JYY852012 KIU852012 KSQ852012 LCM852012 LMI852012 LWE852012 MGA852012 MPW852012 MZS852012 NJO852012 NTK852012 ODG852012 ONC852012 OWY852012 PGU852012 PQQ852012 QAM852012 QKI852012 QUE852012 REA852012 RNW852012 RXS852012 SHO852012 SRK852012 TBG852012 TLC852012 TUY852012 UEU852012 UOQ852012 UYM852012 VII852012 VSE852012 WCA852012 WLW852012 WVS852012 K917548 JG917548 TC917548 ACY917548 AMU917548 AWQ917548 BGM917548 BQI917548 CAE917548 CKA917548 CTW917548 DDS917548 DNO917548 DXK917548 EHG917548 ERC917548 FAY917548 FKU917548 FUQ917548 GEM917548 GOI917548 GYE917548 HIA917548 HRW917548 IBS917548 ILO917548 IVK917548 JFG917548 JPC917548 JYY917548 KIU917548 KSQ917548 LCM917548 LMI917548 LWE917548 MGA917548 MPW917548 MZS917548 NJO917548 NTK917548 ODG917548 ONC917548 OWY917548 PGU917548 PQQ917548 QAM917548 QKI917548 QUE917548 REA917548 RNW917548 RXS917548 SHO917548 SRK917548 TBG917548 TLC917548 TUY917548 UEU917548 UOQ917548 UYM917548 VII917548 VSE917548 WCA917548 WLW917548 WVS917548 K983084 JG983084 TC983084 ACY983084 AMU983084 AWQ983084 BGM983084 BQI983084 CAE983084 CKA983084 CTW983084 DDS983084 DNO983084 DXK983084 EHG983084 ERC983084 FAY983084 FKU983084 FUQ983084 GEM983084 GOI983084 GYE983084 HIA983084 HRW983084 IBS983084 ILO983084 IVK983084 JFG983084 JPC983084 JYY983084 KIU983084 KSQ983084 LCM983084 LMI983084 LWE983084 MGA983084 MPW983084 MZS983084 NJO983084 NTK983084 ODG983084 ONC983084 OWY983084 PGU983084 PQQ983084 QAM983084 QKI983084 QUE983084 REA983084 RNW983084 RXS983084 SHO983084 SRK983084 TBG983084 TLC983084 TUY983084 UEU983084 UOQ983084 UYM983084 VII983084 VSE983084 WCA983084 WLW983084 WVS983084 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M65576 JI65576 TE65576 ADA65576 AMW65576 AWS65576 BGO65576 BQK65576 CAG65576 CKC65576 CTY65576 DDU65576 DNQ65576 DXM65576 EHI65576 ERE65576 FBA65576 FKW65576 FUS65576 GEO65576 GOK65576 GYG65576 HIC65576 HRY65576 IBU65576 ILQ65576 IVM65576 JFI65576 JPE65576 JZA65576 KIW65576 KSS65576 LCO65576 LMK65576 LWG65576 MGC65576 MPY65576 MZU65576 NJQ65576 NTM65576 ODI65576 ONE65576 OXA65576 PGW65576 PQS65576 QAO65576 QKK65576 QUG65576 REC65576 RNY65576 RXU65576 SHQ65576 SRM65576 TBI65576 TLE65576 TVA65576 UEW65576 UOS65576 UYO65576 VIK65576 VSG65576 WCC65576 WLY65576 WVU65576 M131112 JI131112 TE131112 ADA131112 AMW131112 AWS131112 BGO131112 BQK131112 CAG131112 CKC131112 CTY131112 DDU131112 DNQ131112 DXM131112 EHI131112 ERE131112 FBA131112 FKW131112 FUS131112 GEO131112 GOK131112 GYG131112 HIC131112 HRY131112 IBU131112 ILQ131112 IVM131112 JFI131112 JPE131112 JZA131112 KIW131112 KSS131112 LCO131112 LMK131112 LWG131112 MGC131112 MPY131112 MZU131112 NJQ131112 NTM131112 ODI131112 ONE131112 OXA131112 PGW131112 PQS131112 QAO131112 QKK131112 QUG131112 REC131112 RNY131112 RXU131112 SHQ131112 SRM131112 TBI131112 TLE131112 TVA131112 UEW131112 UOS131112 UYO131112 VIK131112 VSG131112 WCC131112 WLY131112 WVU131112 M196648 JI196648 TE196648 ADA196648 AMW196648 AWS196648 BGO196648 BQK196648 CAG196648 CKC196648 CTY196648 DDU196648 DNQ196648 DXM196648 EHI196648 ERE196648 FBA196648 FKW196648 FUS196648 GEO196648 GOK196648 GYG196648 HIC196648 HRY196648 IBU196648 ILQ196648 IVM196648 JFI196648 JPE196648 JZA196648 KIW196648 KSS196648 LCO196648 LMK196648 LWG196648 MGC196648 MPY196648 MZU196648 NJQ196648 NTM196648 ODI196648 ONE196648 OXA196648 PGW196648 PQS196648 QAO196648 QKK196648 QUG196648 REC196648 RNY196648 RXU196648 SHQ196648 SRM196648 TBI196648 TLE196648 TVA196648 UEW196648 UOS196648 UYO196648 VIK196648 VSG196648 WCC196648 WLY196648 WVU196648 M262184 JI262184 TE262184 ADA262184 AMW262184 AWS262184 BGO262184 BQK262184 CAG262184 CKC262184 CTY262184 DDU262184 DNQ262184 DXM262184 EHI262184 ERE262184 FBA262184 FKW262184 FUS262184 GEO262184 GOK262184 GYG262184 HIC262184 HRY262184 IBU262184 ILQ262184 IVM262184 JFI262184 JPE262184 JZA262184 KIW262184 KSS262184 LCO262184 LMK262184 LWG262184 MGC262184 MPY262184 MZU262184 NJQ262184 NTM262184 ODI262184 ONE262184 OXA262184 PGW262184 PQS262184 QAO262184 QKK262184 QUG262184 REC262184 RNY262184 RXU262184 SHQ262184 SRM262184 TBI262184 TLE262184 TVA262184 UEW262184 UOS262184 UYO262184 VIK262184 VSG262184 WCC262184 WLY262184 WVU262184 M327720 JI327720 TE327720 ADA327720 AMW327720 AWS327720 BGO327720 BQK327720 CAG327720 CKC327720 CTY327720 DDU327720 DNQ327720 DXM327720 EHI327720 ERE327720 FBA327720 FKW327720 FUS327720 GEO327720 GOK327720 GYG327720 HIC327720 HRY327720 IBU327720 ILQ327720 IVM327720 JFI327720 JPE327720 JZA327720 KIW327720 KSS327720 LCO327720 LMK327720 LWG327720 MGC327720 MPY327720 MZU327720 NJQ327720 NTM327720 ODI327720 ONE327720 OXA327720 PGW327720 PQS327720 QAO327720 QKK327720 QUG327720 REC327720 RNY327720 RXU327720 SHQ327720 SRM327720 TBI327720 TLE327720 TVA327720 UEW327720 UOS327720 UYO327720 VIK327720 VSG327720 WCC327720 WLY327720 WVU327720 M393256 JI393256 TE393256 ADA393256 AMW393256 AWS393256 BGO393256 BQK393256 CAG393256 CKC393256 CTY393256 DDU393256 DNQ393256 DXM393256 EHI393256 ERE393256 FBA393256 FKW393256 FUS393256 GEO393256 GOK393256 GYG393256 HIC393256 HRY393256 IBU393256 ILQ393256 IVM393256 JFI393256 JPE393256 JZA393256 KIW393256 KSS393256 LCO393256 LMK393256 LWG393256 MGC393256 MPY393256 MZU393256 NJQ393256 NTM393256 ODI393256 ONE393256 OXA393256 PGW393256 PQS393256 QAO393256 QKK393256 QUG393256 REC393256 RNY393256 RXU393256 SHQ393256 SRM393256 TBI393256 TLE393256 TVA393256 UEW393256 UOS393256 UYO393256 VIK393256 VSG393256 WCC393256 WLY393256 WVU393256 M458792 JI458792 TE458792 ADA458792 AMW458792 AWS458792 BGO458792 BQK458792 CAG458792 CKC458792 CTY458792 DDU458792 DNQ458792 DXM458792 EHI458792 ERE458792 FBA458792 FKW458792 FUS458792 GEO458792 GOK458792 GYG458792 HIC458792 HRY458792 IBU458792 ILQ458792 IVM458792 JFI458792 JPE458792 JZA458792 KIW458792 KSS458792 LCO458792 LMK458792 LWG458792 MGC458792 MPY458792 MZU458792 NJQ458792 NTM458792 ODI458792 ONE458792 OXA458792 PGW458792 PQS458792 QAO458792 QKK458792 QUG458792 REC458792 RNY458792 RXU458792 SHQ458792 SRM458792 TBI458792 TLE458792 TVA458792 UEW458792 UOS458792 UYO458792 VIK458792 VSG458792 WCC458792 WLY458792 WVU458792 M524328 JI524328 TE524328 ADA524328 AMW524328 AWS524328 BGO524328 BQK524328 CAG524328 CKC524328 CTY524328 DDU524328 DNQ524328 DXM524328 EHI524328 ERE524328 FBA524328 FKW524328 FUS524328 GEO524328 GOK524328 GYG524328 HIC524328 HRY524328 IBU524328 ILQ524328 IVM524328 JFI524328 JPE524328 JZA524328 KIW524328 KSS524328 LCO524328 LMK524328 LWG524328 MGC524328 MPY524328 MZU524328 NJQ524328 NTM524328 ODI524328 ONE524328 OXA524328 PGW524328 PQS524328 QAO524328 QKK524328 QUG524328 REC524328 RNY524328 RXU524328 SHQ524328 SRM524328 TBI524328 TLE524328 TVA524328 UEW524328 UOS524328 UYO524328 VIK524328 VSG524328 WCC524328 WLY524328 WVU524328 M589864 JI589864 TE589864 ADA589864 AMW589864 AWS589864 BGO589864 BQK589864 CAG589864 CKC589864 CTY589864 DDU589864 DNQ589864 DXM589864 EHI589864 ERE589864 FBA589864 FKW589864 FUS589864 GEO589864 GOK589864 GYG589864 HIC589864 HRY589864 IBU589864 ILQ589864 IVM589864 JFI589864 JPE589864 JZA589864 KIW589864 KSS589864 LCO589864 LMK589864 LWG589864 MGC589864 MPY589864 MZU589864 NJQ589864 NTM589864 ODI589864 ONE589864 OXA589864 PGW589864 PQS589864 QAO589864 QKK589864 QUG589864 REC589864 RNY589864 RXU589864 SHQ589864 SRM589864 TBI589864 TLE589864 TVA589864 UEW589864 UOS589864 UYO589864 VIK589864 VSG589864 WCC589864 WLY589864 WVU589864 M655400 JI655400 TE655400 ADA655400 AMW655400 AWS655400 BGO655400 BQK655400 CAG655400 CKC655400 CTY655400 DDU655400 DNQ655400 DXM655400 EHI655400 ERE655400 FBA655400 FKW655400 FUS655400 GEO655400 GOK655400 GYG655400 HIC655400 HRY655400 IBU655400 ILQ655400 IVM655400 JFI655400 JPE655400 JZA655400 KIW655400 KSS655400 LCO655400 LMK655400 LWG655400 MGC655400 MPY655400 MZU655400 NJQ655400 NTM655400 ODI655400 ONE655400 OXA655400 PGW655400 PQS655400 QAO655400 QKK655400 QUG655400 REC655400 RNY655400 RXU655400 SHQ655400 SRM655400 TBI655400 TLE655400 TVA655400 UEW655400 UOS655400 UYO655400 VIK655400 VSG655400 WCC655400 WLY655400 WVU655400 M720936 JI720936 TE720936 ADA720936 AMW720936 AWS720936 BGO720936 BQK720936 CAG720936 CKC720936 CTY720936 DDU720936 DNQ720936 DXM720936 EHI720936 ERE720936 FBA720936 FKW720936 FUS720936 GEO720936 GOK720936 GYG720936 HIC720936 HRY720936 IBU720936 ILQ720936 IVM720936 JFI720936 JPE720936 JZA720936 KIW720936 KSS720936 LCO720936 LMK720936 LWG720936 MGC720936 MPY720936 MZU720936 NJQ720936 NTM720936 ODI720936 ONE720936 OXA720936 PGW720936 PQS720936 QAO720936 QKK720936 QUG720936 REC720936 RNY720936 RXU720936 SHQ720936 SRM720936 TBI720936 TLE720936 TVA720936 UEW720936 UOS720936 UYO720936 VIK720936 VSG720936 WCC720936 WLY720936 WVU720936 M786472 JI786472 TE786472 ADA786472 AMW786472 AWS786472 BGO786472 BQK786472 CAG786472 CKC786472 CTY786472 DDU786472 DNQ786472 DXM786472 EHI786472 ERE786472 FBA786472 FKW786472 FUS786472 GEO786472 GOK786472 GYG786472 HIC786472 HRY786472 IBU786472 ILQ786472 IVM786472 JFI786472 JPE786472 JZA786472 KIW786472 KSS786472 LCO786472 LMK786472 LWG786472 MGC786472 MPY786472 MZU786472 NJQ786472 NTM786472 ODI786472 ONE786472 OXA786472 PGW786472 PQS786472 QAO786472 QKK786472 QUG786472 REC786472 RNY786472 RXU786472 SHQ786472 SRM786472 TBI786472 TLE786472 TVA786472 UEW786472 UOS786472 UYO786472 VIK786472 VSG786472 WCC786472 WLY786472 WVU786472 M852008 JI852008 TE852008 ADA852008 AMW852008 AWS852008 BGO852008 BQK852008 CAG852008 CKC852008 CTY852008 DDU852008 DNQ852008 DXM852008 EHI852008 ERE852008 FBA852008 FKW852008 FUS852008 GEO852008 GOK852008 GYG852008 HIC852008 HRY852008 IBU852008 ILQ852008 IVM852008 JFI852008 JPE852008 JZA852008 KIW852008 KSS852008 LCO852008 LMK852008 LWG852008 MGC852008 MPY852008 MZU852008 NJQ852008 NTM852008 ODI852008 ONE852008 OXA852008 PGW852008 PQS852008 QAO852008 QKK852008 QUG852008 REC852008 RNY852008 RXU852008 SHQ852008 SRM852008 TBI852008 TLE852008 TVA852008 UEW852008 UOS852008 UYO852008 VIK852008 VSG852008 WCC852008 WLY852008 WVU852008 M917544 JI917544 TE917544 ADA917544 AMW917544 AWS917544 BGO917544 BQK917544 CAG917544 CKC917544 CTY917544 DDU917544 DNQ917544 DXM917544 EHI917544 ERE917544 FBA917544 FKW917544 FUS917544 GEO917544 GOK917544 GYG917544 HIC917544 HRY917544 IBU917544 ILQ917544 IVM917544 JFI917544 JPE917544 JZA917544 KIW917544 KSS917544 LCO917544 LMK917544 LWG917544 MGC917544 MPY917544 MZU917544 NJQ917544 NTM917544 ODI917544 ONE917544 OXA917544 PGW917544 PQS917544 QAO917544 QKK917544 QUG917544 REC917544 RNY917544 RXU917544 SHQ917544 SRM917544 TBI917544 TLE917544 TVA917544 UEW917544 UOS917544 UYO917544 VIK917544 VSG917544 WCC917544 WLY917544 WVU917544 M983080 JI983080 TE983080 ADA983080 AMW983080 AWS983080 BGO983080 BQK983080 CAG983080 CKC983080 CTY983080 DDU983080 DNQ983080 DXM983080 EHI983080 ERE983080 FBA983080 FKW983080 FUS983080 GEO983080 GOK983080 GYG983080 HIC983080 HRY983080 IBU983080 ILQ983080 IVM983080 JFI983080 JPE983080 JZA983080 KIW983080 KSS983080 LCO983080 LMK983080 LWG983080 MGC983080 MPY983080 MZU983080 NJQ983080 NTM983080 ODI983080 ONE983080 OXA983080 PGW983080 PQS983080 QAO983080 QKK983080 QUG983080 REC983080 RNY983080 RXU983080 SHQ983080 SRM983080 TBI983080 TLE983080 TVA983080 UEW983080 UOS983080 UYO983080 VIK983080 VSG983080 WCC983080 WLY983080 WVU983080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M65550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M131086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M196622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M262158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M327694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M393230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M458766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M524302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M589838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M655374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M720910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M786446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M851982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M917518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M983054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K10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K65546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K131082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K196618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K262154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K327690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K393226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K458762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K524298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K589834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K655370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K720906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K786442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K851978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K917514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K983050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K26 JG26 TC26 ACY26 AMU26 AWQ26 BGM26 BQI26 CAE26 CKA26 CTW26 DDS26 DNO26 DXK26 EHG26 ERC26 FAY26 FKU26 FUQ26 GEM26 GOI26 GYE26 HIA26 HRW26 IBS26 ILO26 IVK26 JFG26 JPC26 JYY26 KIU26 KSQ26 LCM26 LMI26 LWE26 MGA26 MPW26 MZS26 NJO26 NTK26 ODG26 ONC26 OWY26 PGU26 PQQ26 QAM26 QKI26 QUE26 REA26 RNW26 RXS26 SHO26 SRK26 TBG26 TLC26 TUY26 UEU26 UOQ26 UYM26 VII26 VSE26 WCA26 WLW26 WVS26 K65562 JG65562 TC65562 ACY65562 AMU65562 AWQ65562 BGM65562 BQI65562 CAE65562 CKA65562 CTW65562 DDS65562 DNO65562 DXK65562 EHG65562 ERC65562 FAY65562 FKU65562 FUQ65562 GEM65562 GOI65562 GYE65562 HIA65562 HRW65562 IBS65562 ILO65562 IVK65562 JFG65562 JPC65562 JYY65562 KIU65562 KSQ65562 LCM65562 LMI65562 LWE65562 MGA65562 MPW65562 MZS65562 NJO65562 NTK65562 ODG65562 ONC65562 OWY65562 PGU65562 PQQ65562 QAM65562 QKI65562 QUE65562 REA65562 RNW65562 RXS65562 SHO65562 SRK65562 TBG65562 TLC65562 TUY65562 UEU65562 UOQ65562 UYM65562 VII65562 VSE65562 WCA65562 WLW65562 WVS65562 K131098 JG131098 TC131098 ACY131098 AMU131098 AWQ131098 BGM131098 BQI131098 CAE131098 CKA131098 CTW131098 DDS131098 DNO131098 DXK131098 EHG131098 ERC131098 FAY131098 FKU131098 FUQ131098 GEM131098 GOI131098 GYE131098 HIA131098 HRW131098 IBS131098 ILO131098 IVK131098 JFG131098 JPC131098 JYY131098 KIU131098 KSQ131098 LCM131098 LMI131098 LWE131098 MGA131098 MPW131098 MZS131098 NJO131098 NTK131098 ODG131098 ONC131098 OWY131098 PGU131098 PQQ131098 QAM131098 QKI131098 QUE131098 REA131098 RNW131098 RXS131098 SHO131098 SRK131098 TBG131098 TLC131098 TUY131098 UEU131098 UOQ131098 UYM131098 VII131098 VSE131098 WCA131098 WLW131098 WVS131098 K196634 JG196634 TC196634 ACY196634 AMU196634 AWQ196634 BGM196634 BQI196634 CAE196634 CKA196634 CTW196634 DDS196634 DNO196634 DXK196634 EHG196634 ERC196634 FAY196634 FKU196634 FUQ196634 GEM196634 GOI196634 GYE196634 HIA196634 HRW196634 IBS196634 ILO196634 IVK196634 JFG196634 JPC196634 JYY196634 KIU196634 KSQ196634 LCM196634 LMI196634 LWE196634 MGA196634 MPW196634 MZS196634 NJO196634 NTK196634 ODG196634 ONC196634 OWY196634 PGU196634 PQQ196634 QAM196634 QKI196634 QUE196634 REA196634 RNW196634 RXS196634 SHO196634 SRK196634 TBG196634 TLC196634 TUY196634 UEU196634 UOQ196634 UYM196634 VII196634 VSE196634 WCA196634 WLW196634 WVS196634 K262170 JG262170 TC262170 ACY262170 AMU262170 AWQ262170 BGM262170 BQI262170 CAE262170 CKA262170 CTW262170 DDS262170 DNO262170 DXK262170 EHG262170 ERC262170 FAY262170 FKU262170 FUQ262170 GEM262170 GOI262170 GYE262170 HIA262170 HRW262170 IBS262170 ILO262170 IVK262170 JFG262170 JPC262170 JYY262170 KIU262170 KSQ262170 LCM262170 LMI262170 LWE262170 MGA262170 MPW262170 MZS262170 NJO262170 NTK262170 ODG262170 ONC262170 OWY262170 PGU262170 PQQ262170 QAM262170 QKI262170 QUE262170 REA262170 RNW262170 RXS262170 SHO262170 SRK262170 TBG262170 TLC262170 TUY262170 UEU262170 UOQ262170 UYM262170 VII262170 VSE262170 WCA262170 WLW262170 WVS262170 K327706 JG327706 TC327706 ACY327706 AMU327706 AWQ327706 BGM327706 BQI327706 CAE327706 CKA327706 CTW327706 DDS327706 DNO327706 DXK327706 EHG327706 ERC327706 FAY327706 FKU327706 FUQ327706 GEM327706 GOI327706 GYE327706 HIA327706 HRW327706 IBS327706 ILO327706 IVK327706 JFG327706 JPC327706 JYY327706 KIU327706 KSQ327706 LCM327706 LMI327706 LWE327706 MGA327706 MPW327706 MZS327706 NJO327706 NTK327706 ODG327706 ONC327706 OWY327706 PGU327706 PQQ327706 QAM327706 QKI327706 QUE327706 REA327706 RNW327706 RXS327706 SHO327706 SRK327706 TBG327706 TLC327706 TUY327706 UEU327706 UOQ327706 UYM327706 VII327706 VSE327706 WCA327706 WLW327706 WVS327706 K393242 JG393242 TC393242 ACY393242 AMU393242 AWQ393242 BGM393242 BQI393242 CAE393242 CKA393242 CTW393242 DDS393242 DNO393242 DXK393242 EHG393242 ERC393242 FAY393242 FKU393242 FUQ393242 GEM393242 GOI393242 GYE393242 HIA393242 HRW393242 IBS393242 ILO393242 IVK393242 JFG393242 JPC393242 JYY393242 KIU393242 KSQ393242 LCM393242 LMI393242 LWE393242 MGA393242 MPW393242 MZS393242 NJO393242 NTK393242 ODG393242 ONC393242 OWY393242 PGU393242 PQQ393242 QAM393242 QKI393242 QUE393242 REA393242 RNW393242 RXS393242 SHO393242 SRK393242 TBG393242 TLC393242 TUY393242 UEU393242 UOQ393242 UYM393242 VII393242 VSE393242 WCA393242 WLW393242 WVS393242 K458778 JG458778 TC458778 ACY458778 AMU458778 AWQ458778 BGM458778 BQI458778 CAE458778 CKA458778 CTW458778 DDS458778 DNO458778 DXK458778 EHG458778 ERC458778 FAY458778 FKU458778 FUQ458778 GEM458778 GOI458778 GYE458778 HIA458778 HRW458778 IBS458778 ILO458778 IVK458778 JFG458778 JPC458778 JYY458778 KIU458778 KSQ458778 LCM458778 LMI458778 LWE458778 MGA458778 MPW458778 MZS458778 NJO458778 NTK458778 ODG458778 ONC458778 OWY458778 PGU458778 PQQ458778 QAM458778 QKI458778 QUE458778 REA458778 RNW458778 RXS458778 SHO458778 SRK458778 TBG458778 TLC458778 TUY458778 UEU458778 UOQ458778 UYM458778 VII458778 VSE458778 WCA458778 WLW458778 WVS458778 K524314 JG524314 TC524314 ACY524314 AMU524314 AWQ524314 BGM524314 BQI524314 CAE524314 CKA524314 CTW524314 DDS524314 DNO524314 DXK524314 EHG524314 ERC524314 FAY524314 FKU524314 FUQ524314 GEM524314 GOI524314 GYE524314 HIA524314 HRW524314 IBS524314 ILO524314 IVK524314 JFG524314 JPC524314 JYY524314 KIU524314 KSQ524314 LCM524314 LMI524314 LWE524314 MGA524314 MPW524314 MZS524314 NJO524314 NTK524314 ODG524314 ONC524314 OWY524314 PGU524314 PQQ524314 QAM524314 QKI524314 QUE524314 REA524314 RNW524314 RXS524314 SHO524314 SRK524314 TBG524314 TLC524314 TUY524314 UEU524314 UOQ524314 UYM524314 VII524314 VSE524314 WCA524314 WLW524314 WVS524314 K589850 JG589850 TC589850 ACY589850 AMU589850 AWQ589850 BGM589850 BQI589850 CAE589850 CKA589850 CTW589850 DDS589850 DNO589850 DXK589850 EHG589850 ERC589850 FAY589850 FKU589850 FUQ589850 GEM589850 GOI589850 GYE589850 HIA589850 HRW589850 IBS589850 ILO589850 IVK589850 JFG589850 JPC589850 JYY589850 KIU589850 KSQ589850 LCM589850 LMI589850 LWE589850 MGA589850 MPW589850 MZS589850 NJO589850 NTK589850 ODG589850 ONC589850 OWY589850 PGU589850 PQQ589850 QAM589850 QKI589850 QUE589850 REA589850 RNW589850 RXS589850 SHO589850 SRK589850 TBG589850 TLC589850 TUY589850 UEU589850 UOQ589850 UYM589850 VII589850 VSE589850 WCA589850 WLW589850 WVS589850 K655386 JG655386 TC655386 ACY655386 AMU655386 AWQ655386 BGM655386 BQI655386 CAE655386 CKA655386 CTW655386 DDS655386 DNO655386 DXK655386 EHG655386 ERC655386 FAY655386 FKU655386 FUQ655386 GEM655386 GOI655386 GYE655386 HIA655386 HRW655386 IBS655386 ILO655386 IVK655386 JFG655386 JPC655386 JYY655386 KIU655386 KSQ655386 LCM655386 LMI655386 LWE655386 MGA655386 MPW655386 MZS655386 NJO655386 NTK655386 ODG655386 ONC655386 OWY655386 PGU655386 PQQ655386 QAM655386 QKI655386 QUE655386 REA655386 RNW655386 RXS655386 SHO655386 SRK655386 TBG655386 TLC655386 TUY655386 UEU655386 UOQ655386 UYM655386 VII655386 VSE655386 WCA655386 WLW655386 WVS655386 K720922 JG720922 TC720922 ACY720922 AMU720922 AWQ720922 BGM720922 BQI720922 CAE720922 CKA720922 CTW720922 DDS720922 DNO720922 DXK720922 EHG720922 ERC720922 FAY720922 FKU720922 FUQ720922 GEM720922 GOI720922 GYE720922 HIA720922 HRW720922 IBS720922 ILO720922 IVK720922 JFG720922 JPC720922 JYY720922 KIU720922 KSQ720922 LCM720922 LMI720922 LWE720922 MGA720922 MPW720922 MZS720922 NJO720922 NTK720922 ODG720922 ONC720922 OWY720922 PGU720922 PQQ720922 QAM720922 QKI720922 QUE720922 REA720922 RNW720922 RXS720922 SHO720922 SRK720922 TBG720922 TLC720922 TUY720922 UEU720922 UOQ720922 UYM720922 VII720922 VSE720922 WCA720922 WLW720922 WVS720922 K786458 JG786458 TC786458 ACY786458 AMU786458 AWQ786458 BGM786458 BQI786458 CAE786458 CKA786458 CTW786458 DDS786458 DNO786458 DXK786458 EHG786458 ERC786458 FAY786458 FKU786458 FUQ786458 GEM786458 GOI786458 GYE786458 HIA786458 HRW786458 IBS786458 ILO786458 IVK786458 JFG786458 JPC786458 JYY786458 KIU786458 KSQ786458 LCM786458 LMI786458 LWE786458 MGA786458 MPW786458 MZS786458 NJO786458 NTK786458 ODG786458 ONC786458 OWY786458 PGU786458 PQQ786458 QAM786458 QKI786458 QUE786458 REA786458 RNW786458 RXS786458 SHO786458 SRK786458 TBG786458 TLC786458 TUY786458 UEU786458 UOQ786458 UYM786458 VII786458 VSE786458 WCA786458 WLW786458 WVS786458 K851994 JG851994 TC851994 ACY851994 AMU851994 AWQ851994 BGM851994 BQI851994 CAE851994 CKA851994 CTW851994 DDS851994 DNO851994 DXK851994 EHG851994 ERC851994 FAY851994 FKU851994 FUQ851994 GEM851994 GOI851994 GYE851994 HIA851994 HRW851994 IBS851994 ILO851994 IVK851994 JFG851994 JPC851994 JYY851994 KIU851994 KSQ851994 LCM851994 LMI851994 LWE851994 MGA851994 MPW851994 MZS851994 NJO851994 NTK851994 ODG851994 ONC851994 OWY851994 PGU851994 PQQ851994 QAM851994 QKI851994 QUE851994 REA851994 RNW851994 RXS851994 SHO851994 SRK851994 TBG851994 TLC851994 TUY851994 UEU851994 UOQ851994 UYM851994 VII851994 VSE851994 WCA851994 WLW851994 WVS851994 K917530 JG917530 TC917530 ACY917530 AMU917530 AWQ917530 BGM917530 BQI917530 CAE917530 CKA917530 CTW917530 DDS917530 DNO917530 DXK917530 EHG917530 ERC917530 FAY917530 FKU917530 FUQ917530 GEM917530 GOI917530 GYE917530 HIA917530 HRW917530 IBS917530 ILO917530 IVK917530 JFG917530 JPC917530 JYY917530 KIU917530 KSQ917530 LCM917530 LMI917530 LWE917530 MGA917530 MPW917530 MZS917530 NJO917530 NTK917530 ODG917530 ONC917530 OWY917530 PGU917530 PQQ917530 QAM917530 QKI917530 QUE917530 REA917530 RNW917530 RXS917530 SHO917530 SRK917530 TBG917530 TLC917530 TUY917530 UEU917530 UOQ917530 UYM917530 VII917530 VSE917530 WCA917530 WLW917530 WVS917530 K983066 JG983066 TC983066 ACY983066 AMU983066 AWQ983066 BGM983066 BQI983066 CAE983066 CKA983066 CTW983066 DDS983066 DNO983066 DXK983066 EHG983066 ERC983066 FAY983066 FKU983066 FUQ983066 GEM983066 GOI983066 GYE983066 HIA983066 HRW983066 IBS983066 ILO983066 IVK983066 JFG983066 JPC983066 JYY983066 KIU983066 KSQ983066 LCM983066 LMI983066 LWE983066 MGA983066 MPW983066 MZS983066 NJO983066 NTK983066 ODG983066 ONC983066 OWY983066 PGU983066 PQQ983066 QAM983066 QKI983066 QUE983066 REA983066 RNW983066 RXS983066 SHO983066 SRK983066 TBG983066 TLC983066 TUY983066 UEU983066 UOQ983066 UYM983066 VII983066 VSE983066 WCA983066 WLW983066 WVS983066 K34 JG34 TC34 ACY34 AMU34 AWQ34 BGM34 BQI34 CAE34 CKA34 CTW34 DDS34 DNO34 DXK34 EHG34 ERC34 FAY34 FKU34 FUQ34 GEM34 GOI34 GYE34 HIA34 HRW34 IBS34 ILO34 IVK34 JFG34 JPC34 JYY34 KIU34 KSQ34 LCM34 LMI34 LWE34 MGA34 MPW34 MZS34 NJO34 NTK34 ODG34 ONC34 OWY34 PGU34 PQQ34 QAM34 QKI34 QUE34 REA34 RNW34 RXS34 SHO34 SRK34 TBG34 TLC34 TUY34 UEU34 UOQ34 UYM34 VII34 VSE34 WCA34 WLW34 WVS34 K65570 JG65570 TC65570 ACY65570 AMU65570 AWQ65570 BGM65570 BQI65570 CAE65570 CKA65570 CTW65570 DDS65570 DNO65570 DXK65570 EHG65570 ERC65570 FAY65570 FKU65570 FUQ65570 GEM65570 GOI65570 GYE65570 HIA65570 HRW65570 IBS65570 ILO65570 IVK65570 JFG65570 JPC65570 JYY65570 KIU65570 KSQ65570 LCM65570 LMI65570 LWE65570 MGA65570 MPW65570 MZS65570 NJO65570 NTK65570 ODG65570 ONC65570 OWY65570 PGU65570 PQQ65570 QAM65570 QKI65570 QUE65570 REA65570 RNW65570 RXS65570 SHO65570 SRK65570 TBG65570 TLC65570 TUY65570 UEU65570 UOQ65570 UYM65570 VII65570 VSE65570 WCA65570 WLW65570 WVS65570 K131106 JG131106 TC131106 ACY131106 AMU131106 AWQ131106 BGM131106 BQI131106 CAE131106 CKA131106 CTW131106 DDS131106 DNO131106 DXK131106 EHG131106 ERC131106 FAY131106 FKU131106 FUQ131106 GEM131106 GOI131106 GYE131106 HIA131106 HRW131106 IBS131106 ILO131106 IVK131106 JFG131106 JPC131106 JYY131106 KIU131106 KSQ131106 LCM131106 LMI131106 LWE131106 MGA131106 MPW131106 MZS131106 NJO131106 NTK131106 ODG131106 ONC131106 OWY131106 PGU131106 PQQ131106 QAM131106 QKI131106 QUE131106 REA131106 RNW131106 RXS131106 SHO131106 SRK131106 TBG131106 TLC131106 TUY131106 UEU131106 UOQ131106 UYM131106 VII131106 VSE131106 WCA131106 WLW131106 WVS131106 K196642 JG196642 TC196642 ACY196642 AMU196642 AWQ196642 BGM196642 BQI196642 CAE196642 CKA196642 CTW196642 DDS196642 DNO196642 DXK196642 EHG196642 ERC196642 FAY196642 FKU196642 FUQ196642 GEM196642 GOI196642 GYE196642 HIA196642 HRW196642 IBS196642 ILO196642 IVK196642 JFG196642 JPC196642 JYY196642 KIU196642 KSQ196642 LCM196642 LMI196642 LWE196642 MGA196642 MPW196642 MZS196642 NJO196642 NTK196642 ODG196642 ONC196642 OWY196642 PGU196642 PQQ196642 QAM196642 QKI196642 QUE196642 REA196642 RNW196642 RXS196642 SHO196642 SRK196642 TBG196642 TLC196642 TUY196642 UEU196642 UOQ196642 UYM196642 VII196642 VSE196642 WCA196642 WLW196642 WVS196642 K262178 JG262178 TC262178 ACY262178 AMU262178 AWQ262178 BGM262178 BQI262178 CAE262178 CKA262178 CTW262178 DDS262178 DNO262178 DXK262178 EHG262178 ERC262178 FAY262178 FKU262178 FUQ262178 GEM262178 GOI262178 GYE262178 HIA262178 HRW262178 IBS262178 ILO262178 IVK262178 JFG262178 JPC262178 JYY262178 KIU262178 KSQ262178 LCM262178 LMI262178 LWE262178 MGA262178 MPW262178 MZS262178 NJO262178 NTK262178 ODG262178 ONC262178 OWY262178 PGU262178 PQQ262178 QAM262178 QKI262178 QUE262178 REA262178 RNW262178 RXS262178 SHO262178 SRK262178 TBG262178 TLC262178 TUY262178 UEU262178 UOQ262178 UYM262178 VII262178 VSE262178 WCA262178 WLW262178 WVS262178 K327714 JG327714 TC327714 ACY327714 AMU327714 AWQ327714 BGM327714 BQI327714 CAE327714 CKA327714 CTW327714 DDS327714 DNO327714 DXK327714 EHG327714 ERC327714 FAY327714 FKU327714 FUQ327714 GEM327714 GOI327714 GYE327714 HIA327714 HRW327714 IBS327714 ILO327714 IVK327714 JFG327714 JPC327714 JYY327714 KIU327714 KSQ327714 LCM327714 LMI327714 LWE327714 MGA327714 MPW327714 MZS327714 NJO327714 NTK327714 ODG327714 ONC327714 OWY327714 PGU327714 PQQ327714 QAM327714 QKI327714 QUE327714 REA327714 RNW327714 RXS327714 SHO327714 SRK327714 TBG327714 TLC327714 TUY327714 UEU327714 UOQ327714 UYM327714 VII327714 VSE327714 WCA327714 WLW327714 WVS327714 K393250 JG393250 TC393250 ACY393250 AMU393250 AWQ393250 BGM393250 BQI393250 CAE393250 CKA393250 CTW393250 DDS393250 DNO393250 DXK393250 EHG393250 ERC393250 FAY393250 FKU393250 FUQ393250 GEM393250 GOI393250 GYE393250 HIA393250 HRW393250 IBS393250 ILO393250 IVK393250 JFG393250 JPC393250 JYY393250 KIU393250 KSQ393250 LCM393250 LMI393250 LWE393250 MGA393250 MPW393250 MZS393250 NJO393250 NTK393250 ODG393250 ONC393250 OWY393250 PGU393250 PQQ393250 QAM393250 QKI393250 QUE393250 REA393250 RNW393250 RXS393250 SHO393250 SRK393250 TBG393250 TLC393250 TUY393250 UEU393250 UOQ393250 UYM393250 VII393250 VSE393250 WCA393250 WLW393250 WVS393250 K458786 JG458786 TC458786 ACY458786 AMU458786 AWQ458786 BGM458786 BQI458786 CAE458786 CKA458786 CTW458786 DDS458786 DNO458786 DXK458786 EHG458786 ERC458786 FAY458786 FKU458786 FUQ458786 GEM458786 GOI458786 GYE458786 HIA458786 HRW458786 IBS458786 ILO458786 IVK458786 JFG458786 JPC458786 JYY458786 KIU458786 KSQ458786 LCM458786 LMI458786 LWE458786 MGA458786 MPW458786 MZS458786 NJO458786 NTK458786 ODG458786 ONC458786 OWY458786 PGU458786 PQQ458786 QAM458786 QKI458786 QUE458786 REA458786 RNW458786 RXS458786 SHO458786 SRK458786 TBG458786 TLC458786 TUY458786 UEU458786 UOQ458786 UYM458786 VII458786 VSE458786 WCA458786 WLW458786 WVS458786 K524322 JG524322 TC524322 ACY524322 AMU524322 AWQ524322 BGM524322 BQI524322 CAE524322 CKA524322 CTW524322 DDS524322 DNO524322 DXK524322 EHG524322 ERC524322 FAY524322 FKU524322 FUQ524322 GEM524322 GOI524322 GYE524322 HIA524322 HRW524322 IBS524322 ILO524322 IVK524322 JFG524322 JPC524322 JYY524322 KIU524322 KSQ524322 LCM524322 LMI524322 LWE524322 MGA524322 MPW524322 MZS524322 NJO524322 NTK524322 ODG524322 ONC524322 OWY524322 PGU524322 PQQ524322 QAM524322 QKI524322 QUE524322 REA524322 RNW524322 RXS524322 SHO524322 SRK524322 TBG524322 TLC524322 TUY524322 UEU524322 UOQ524322 UYM524322 VII524322 VSE524322 WCA524322 WLW524322 WVS524322 K589858 JG589858 TC589858 ACY589858 AMU589858 AWQ589858 BGM589858 BQI589858 CAE589858 CKA589858 CTW589858 DDS589858 DNO589858 DXK589858 EHG589858 ERC589858 FAY589858 FKU589858 FUQ589858 GEM589858 GOI589858 GYE589858 HIA589858 HRW589858 IBS589858 ILO589858 IVK589858 JFG589858 JPC589858 JYY589858 KIU589858 KSQ589858 LCM589858 LMI589858 LWE589858 MGA589858 MPW589858 MZS589858 NJO589858 NTK589858 ODG589858 ONC589858 OWY589858 PGU589858 PQQ589858 QAM589858 QKI589858 QUE589858 REA589858 RNW589858 RXS589858 SHO589858 SRK589858 TBG589858 TLC589858 TUY589858 UEU589858 UOQ589858 UYM589858 VII589858 VSE589858 WCA589858 WLW589858 WVS589858 K655394 JG655394 TC655394 ACY655394 AMU655394 AWQ655394 BGM655394 BQI655394 CAE655394 CKA655394 CTW655394 DDS655394 DNO655394 DXK655394 EHG655394 ERC655394 FAY655394 FKU655394 FUQ655394 GEM655394 GOI655394 GYE655394 HIA655394 HRW655394 IBS655394 ILO655394 IVK655394 JFG655394 JPC655394 JYY655394 KIU655394 KSQ655394 LCM655394 LMI655394 LWE655394 MGA655394 MPW655394 MZS655394 NJO655394 NTK655394 ODG655394 ONC655394 OWY655394 PGU655394 PQQ655394 QAM655394 QKI655394 QUE655394 REA655394 RNW655394 RXS655394 SHO655394 SRK655394 TBG655394 TLC655394 TUY655394 UEU655394 UOQ655394 UYM655394 VII655394 VSE655394 WCA655394 WLW655394 WVS655394 K720930 JG720930 TC720930 ACY720930 AMU720930 AWQ720930 BGM720930 BQI720930 CAE720930 CKA720930 CTW720930 DDS720930 DNO720930 DXK720930 EHG720930 ERC720930 FAY720930 FKU720930 FUQ720930 GEM720930 GOI720930 GYE720930 HIA720930 HRW720930 IBS720930 ILO720930 IVK720930 JFG720930 JPC720930 JYY720930 KIU720930 KSQ720930 LCM720930 LMI720930 LWE720930 MGA720930 MPW720930 MZS720930 NJO720930 NTK720930 ODG720930 ONC720930 OWY720930 PGU720930 PQQ720930 QAM720930 QKI720930 QUE720930 REA720930 RNW720930 RXS720930 SHO720930 SRK720930 TBG720930 TLC720930 TUY720930 UEU720930 UOQ720930 UYM720930 VII720930 VSE720930 WCA720930 WLW720930 WVS720930 K786466 JG786466 TC786466 ACY786466 AMU786466 AWQ786466 BGM786466 BQI786466 CAE786466 CKA786466 CTW786466 DDS786466 DNO786466 DXK786466 EHG786466 ERC786466 FAY786466 FKU786466 FUQ786466 GEM786466 GOI786466 GYE786466 HIA786466 HRW786466 IBS786466 ILO786466 IVK786466 JFG786466 JPC786466 JYY786466 KIU786466 KSQ786466 LCM786466 LMI786466 LWE786466 MGA786466 MPW786466 MZS786466 NJO786466 NTK786466 ODG786466 ONC786466 OWY786466 PGU786466 PQQ786466 QAM786466 QKI786466 QUE786466 REA786466 RNW786466 RXS786466 SHO786466 SRK786466 TBG786466 TLC786466 TUY786466 UEU786466 UOQ786466 UYM786466 VII786466 VSE786466 WCA786466 WLW786466 WVS786466 K852002 JG852002 TC852002 ACY852002 AMU852002 AWQ852002 BGM852002 BQI852002 CAE852002 CKA852002 CTW852002 DDS852002 DNO852002 DXK852002 EHG852002 ERC852002 FAY852002 FKU852002 FUQ852002 GEM852002 GOI852002 GYE852002 HIA852002 HRW852002 IBS852002 ILO852002 IVK852002 JFG852002 JPC852002 JYY852002 KIU852002 KSQ852002 LCM852002 LMI852002 LWE852002 MGA852002 MPW852002 MZS852002 NJO852002 NTK852002 ODG852002 ONC852002 OWY852002 PGU852002 PQQ852002 QAM852002 QKI852002 QUE852002 REA852002 RNW852002 RXS852002 SHO852002 SRK852002 TBG852002 TLC852002 TUY852002 UEU852002 UOQ852002 UYM852002 VII852002 VSE852002 WCA852002 WLW852002 WVS852002 K917538 JG917538 TC917538 ACY917538 AMU917538 AWQ917538 BGM917538 BQI917538 CAE917538 CKA917538 CTW917538 DDS917538 DNO917538 DXK917538 EHG917538 ERC917538 FAY917538 FKU917538 FUQ917538 GEM917538 GOI917538 GYE917538 HIA917538 HRW917538 IBS917538 ILO917538 IVK917538 JFG917538 JPC917538 JYY917538 KIU917538 KSQ917538 LCM917538 LMI917538 LWE917538 MGA917538 MPW917538 MZS917538 NJO917538 NTK917538 ODG917538 ONC917538 OWY917538 PGU917538 PQQ917538 QAM917538 QKI917538 QUE917538 REA917538 RNW917538 RXS917538 SHO917538 SRK917538 TBG917538 TLC917538 TUY917538 UEU917538 UOQ917538 UYM917538 VII917538 VSE917538 WCA917538 WLW917538 WVS917538 K983074 JG983074 TC983074 ACY983074 AMU983074 AWQ983074 BGM983074 BQI983074 CAE983074 CKA983074 CTW983074 DDS983074 DNO983074 DXK983074 EHG983074 ERC983074 FAY983074 FKU983074 FUQ983074 GEM983074 GOI983074 GYE983074 HIA983074 HRW983074 IBS983074 ILO983074 IVK983074 JFG983074 JPC983074 JYY983074 KIU983074 KSQ983074 LCM983074 LMI983074 LWE983074 MGA983074 MPW983074 MZS983074 NJO983074 NTK983074 ODG983074 ONC983074 OWY983074 PGU983074 PQQ983074 QAM983074 QKI983074 QUE983074 REA983074 RNW983074 RXS983074 SHO983074 SRK983074 TBG983074 TLC983074 TUY983074 UEU983074 UOQ983074 UYM983074 VII983074 VSE983074 WCA983074 WLW983074 WVS983074 M30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M65566 JI65566 TE65566 ADA65566 AMW65566 AWS65566 BGO65566 BQK65566 CAG65566 CKC65566 CTY65566 DDU65566 DNQ65566 DXM65566 EHI65566 ERE65566 FBA65566 FKW65566 FUS65566 GEO65566 GOK65566 GYG65566 HIC65566 HRY65566 IBU65566 ILQ65566 IVM65566 JFI65566 JPE65566 JZA65566 KIW65566 KSS65566 LCO65566 LMK65566 LWG65566 MGC65566 MPY65566 MZU65566 NJQ65566 NTM65566 ODI65566 ONE65566 OXA65566 PGW65566 PQS65566 QAO65566 QKK65566 QUG65566 REC65566 RNY65566 RXU65566 SHQ65566 SRM65566 TBI65566 TLE65566 TVA65566 UEW65566 UOS65566 UYO65566 VIK65566 VSG65566 WCC65566 WLY65566 WVU65566 M131102 JI131102 TE131102 ADA131102 AMW131102 AWS131102 BGO131102 BQK131102 CAG131102 CKC131102 CTY131102 DDU131102 DNQ131102 DXM131102 EHI131102 ERE131102 FBA131102 FKW131102 FUS131102 GEO131102 GOK131102 GYG131102 HIC131102 HRY131102 IBU131102 ILQ131102 IVM131102 JFI131102 JPE131102 JZA131102 KIW131102 KSS131102 LCO131102 LMK131102 LWG131102 MGC131102 MPY131102 MZU131102 NJQ131102 NTM131102 ODI131102 ONE131102 OXA131102 PGW131102 PQS131102 QAO131102 QKK131102 QUG131102 REC131102 RNY131102 RXU131102 SHQ131102 SRM131102 TBI131102 TLE131102 TVA131102 UEW131102 UOS131102 UYO131102 VIK131102 VSG131102 WCC131102 WLY131102 WVU131102 M196638 JI196638 TE196638 ADA196638 AMW196638 AWS196638 BGO196638 BQK196638 CAG196638 CKC196638 CTY196638 DDU196638 DNQ196638 DXM196638 EHI196638 ERE196638 FBA196638 FKW196638 FUS196638 GEO196638 GOK196638 GYG196638 HIC196638 HRY196638 IBU196638 ILQ196638 IVM196638 JFI196638 JPE196638 JZA196638 KIW196638 KSS196638 LCO196638 LMK196638 LWG196638 MGC196638 MPY196638 MZU196638 NJQ196638 NTM196638 ODI196638 ONE196638 OXA196638 PGW196638 PQS196638 QAO196638 QKK196638 QUG196638 REC196638 RNY196638 RXU196638 SHQ196638 SRM196638 TBI196638 TLE196638 TVA196638 UEW196638 UOS196638 UYO196638 VIK196638 VSG196638 WCC196638 WLY196638 WVU196638 M262174 JI262174 TE262174 ADA262174 AMW262174 AWS262174 BGO262174 BQK262174 CAG262174 CKC262174 CTY262174 DDU262174 DNQ262174 DXM262174 EHI262174 ERE262174 FBA262174 FKW262174 FUS262174 GEO262174 GOK262174 GYG262174 HIC262174 HRY262174 IBU262174 ILQ262174 IVM262174 JFI262174 JPE262174 JZA262174 KIW262174 KSS262174 LCO262174 LMK262174 LWG262174 MGC262174 MPY262174 MZU262174 NJQ262174 NTM262174 ODI262174 ONE262174 OXA262174 PGW262174 PQS262174 QAO262174 QKK262174 QUG262174 REC262174 RNY262174 RXU262174 SHQ262174 SRM262174 TBI262174 TLE262174 TVA262174 UEW262174 UOS262174 UYO262174 VIK262174 VSG262174 WCC262174 WLY262174 WVU262174 M327710 JI327710 TE327710 ADA327710 AMW327710 AWS327710 BGO327710 BQK327710 CAG327710 CKC327710 CTY327710 DDU327710 DNQ327710 DXM327710 EHI327710 ERE327710 FBA327710 FKW327710 FUS327710 GEO327710 GOK327710 GYG327710 HIC327710 HRY327710 IBU327710 ILQ327710 IVM327710 JFI327710 JPE327710 JZA327710 KIW327710 KSS327710 LCO327710 LMK327710 LWG327710 MGC327710 MPY327710 MZU327710 NJQ327710 NTM327710 ODI327710 ONE327710 OXA327710 PGW327710 PQS327710 QAO327710 QKK327710 QUG327710 REC327710 RNY327710 RXU327710 SHQ327710 SRM327710 TBI327710 TLE327710 TVA327710 UEW327710 UOS327710 UYO327710 VIK327710 VSG327710 WCC327710 WLY327710 WVU327710 M393246 JI393246 TE393246 ADA393246 AMW393246 AWS393246 BGO393246 BQK393246 CAG393246 CKC393246 CTY393246 DDU393246 DNQ393246 DXM393246 EHI393246 ERE393246 FBA393246 FKW393246 FUS393246 GEO393246 GOK393246 GYG393246 HIC393246 HRY393246 IBU393246 ILQ393246 IVM393246 JFI393246 JPE393246 JZA393246 KIW393246 KSS393246 LCO393246 LMK393246 LWG393246 MGC393246 MPY393246 MZU393246 NJQ393246 NTM393246 ODI393246 ONE393246 OXA393246 PGW393246 PQS393246 QAO393246 QKK393246 QUG393246 REC393246 RNY393246 RXU393246 SHQ393246 SRM393246 TBI393246 TLE393246 TVA393246 UEW393246 UOS393246 UYO393246 VIK393246 VSG393246 WCC393246 WLY393246 WVU393246 M458782 JI458782 TE458782 ADA458782 AMW458782 AWS458782 BGO458782 BQK458782 CAG458782 CKC458782 CTY458782 DDU458782 DNQ458782 DXM458782 EHI458782 ERE458782 FBA458782 FKW458782 FUS458782 GEO458782 GOK458782 GYG458782 HIC458782 HRY458782 IBU458782 ILQ458782 IVM458782 JFI458782 JPE458782 JZA458782 KIW458782 KSS458782 LCO458782 LMK458782 LWG458782 MGC458782 MPY458782 MZU458782 NJQ458782 NTM458782 ODI458782 ONE458782 OXA458782 PGW458782 PQS458782 QAO458782 QKK458782 QUG458782 REC458782 RNY458782 RXU458782 SHQ458782 SRM458782 TBI458782 TLE458782 TVA458782 UEW458782 UOS458782 UYO458782 VIK458782 VSG458782 WCC458782 WLY458782 WVU458782 M524318 JI524318 TE524318 ADA524318 AMW524318 AWS524318 BGO524318 BQK524318 CAG524318 CKC524318 CTY524318 DDU524318 DNQ524318 DXM524318 EHI524318 ERE524318 FBA524318 FKW524318 FUS524318 GEO524318 GOK524318 GYG524318 HIC524318 HRY524318 IBU524318 ILQ524318 IVM524318 JFI524318 JPE524318 JZA524318 KIW524318 KSS524318 LCO524318 LMK524318 LWG524318 MGC524318 MPY524318 MZU524318 NJQ524318 NTM524318 ODI524318 ONE524318 OXA524318 PGW524318 PQS524318 QAO524318 QKK524318 QUG524318 REC524318 RNY524318 RXU524318 SHQ524318 SRM524318 TBI524318 TLE524318 TVA524318 UEW524318 UOS524318 UYO524318 VIK524318 VSG524318 WCC524318 WLY524318 WVU524318 M589854 JI589854 TE589854 ADA589854 AMW589854 AWS589854 BGO589854 BQK589854 CAG589854 CKC589854 CTY589854 DDU589854 DNQ589854 DXM589854 EHI589854 ERE589854 FBA589854 FKW589854 FUS589854 GEO589854 GOK589854 GYG589854 HIC589854 HRY589854 IBU589854 ILQ589854 IVM589854 JFI589854 JPE589854 JZA589854 KIW589854 KSS589854 LCO589854 LMK589854 LWG589854 MGC589854 MPY589854 MZU589854 NJQ589854 NTM589854 ODI589854 ONE589854 OXA589854 PGW589854 PQS589854 QAO589854 QKK589854 QUG589854 REC589854 RNY589854 RXU589854 SHQ589854 SRM589854 TBI589854 TLE589854 TVA589854 UEW589854 UOS589854 UYO589854 VIK589854 VSG589854 WCC589854 WLY589854 WVU589854 M655390 JI655390 TE655390 ADA655390 AMW655390 AWS655390 BGO655390 BQK655390 CAG655390 CKC655390 CTY655390 DDU655390 DNQ655390 DXM655390 EHI655390 ERE655390 FBA655390 FKW655390 FUS655390 GEO655390 GOK655390 GYG655390 HIC655390 HRY655390 IBU655390 ILQ655390 IVM655390 JFI655390 JPE655390 JZA655390 KIW655390 KSS655390 LCO655390 LMK655390 LWG655390 MGC655390 MPY655390 MZU655390 NJQ655390 NTM655390 ODI655390 ONE655390 OXA655390 PGW655390 PQS655390 QAO655390 QKK655390 QUG655390 REC655390 RNY655390 RXU655390 SHQ655390 SRM655390 TBI655390 TLE655390 TVA655390 UEW655390 UOS655390 UYO655390 VIK655390 VSG655390 WCC655390 WLY655390 WVU655390 M720926 JI720926 TE720926 ADA720926 AMW720926 AWS720926 BGO720926 BQK720926 CAG720926 CKC720926 CTY720926 DDU720926 DNQ720926 DXM720926 EHI720926 ERE720926 FBA720926 FKW720926 FUS720926 GEO720926 GOK720926 GYG720926 HIC720926 HRY720926 IBU720926 ILQ720926 IVM720926 JFI720926 JPE720926 JZA720926 KIW720926 KSS720926 LCO720926 LMK720926 LWG720926 MGC720926 MPY720926 MZU720926 NJQ720926 NTM720926 ODI720926 ONE720926 OXA720926 PGW720926 PQS720926 QAO720926 QKK720926 QUG720926 REC720926 RNY720926 RXU720926 SHQ720926 SRM720926 TBI720926 TLE720926 TVA720926 UEW720926 UOS720926 UYO720926 VIK720926 VSG720926 WCC720926 WLY720926 WVU720926 M786462 JI786462 TE786462 ADA786462 AMW786462 AWS786462 BGO786462 BQK786462 CAG786462 CKC786462 CTY786462 DDU786462 DNQ786462 DXM786462 EHI786462 ERE786462 FBA786462 FKW786462 FUS786462 GEO786462 GOK786462 GYG786462 HIC786462 HRY786462 IBU786462 ILQ786462 IVM786462 JFI786462 JPE786462 JZA786462 KIW786462 KSS786462 LCO786462 LMK786462 LWG786462 MGC786462 MPY786462 MZU786462 NJQ786462 NTM786462 ODI786462 ONE786462 OXA786462 PGW786462 PQS786462 QAO786462 QKK786462 QUG786462 REC786462 RNY786462 RXU786462 SHQ786462 SRM786462 TBI786462 TLE786462 TVA786462 UEW786462 UOS786462 UYO786462 VIK786462 VSG786462 WCC786462 WLY786462 WVU786462 M851998 JI851998 TE851998 ADA851998 AMW851998 AWS851998 BGO851998 BQK851998 CAG851998 CKC851998 CTY851998 DDU851998 DNQ851998 DXM851998 EHI851998 ERE851998 FBA851998 FKW851998 FUS851998 GEO851998 GOK851998 GYG851998 HIC851998 HRY851998 IBU851998 ILQ851998 IVM851998 JFI851998 JPE851998 JZA851998 KIW851998 KSS851998 LCO851998 LMK851998 LWG851998 MGC851998 MPY851998 MZU851998 NJQ851998 NTM851998 ODI851998 ONE851998 OXA851998 PGW851998 PQS851998 QAO851998 QKK851998 QUG851998 REC851998 RNY851998 RXU851998 SHQ851998 SRM851998 TBI851998 TLE851998 TVA851998 UEW851998 UOS851998 UYO851998 VIK851998 VSG851998 WCC851998 WLY851998 WVU851998 M917534 JI917534 TE917534 ADA917534 AMW917534 AWS917534 BGO917534 BQK917534 CAG917534 CKC917534 CTY917534 DDU917534 DNQ917534 DXM917534 EHI917534 ERE917534 FBA917534 FKW917534 FUS917534 GEO917534 GOK917534 GYG917534 HIC917534 HRY917534 IBU917534 ILQ917534 IVM917534 JFI917534 JPE917534 JZA917534 KIW917534 KSS917534 LCO917534 LMK917534 LWG917534 MGC917534 MPY917534 MZU917534 NJQ917534 NTM917534 ODI917534 ONE917534 OXA917534 PGW917534 PQS917534 QAO917534 QKK917534 QUG917534 REC917534 RNY917534 RXU917534 SHQ917534 SRM917534 TBI917534 TLE917534 TVA917534 UEW917534 UOS917534 UYO917534 VIK917534 VSG917534 WCC917534 WLY917534 WVU917534 M983070 JI983070 TE983070 ADA983070 AMW983070 AWS983070 BGO983070 BQK983070 CAG983070 CKC983070 CTY983070 DDU983070 DNQ983070 DXM983070 EHI983070 ERE983070 FBA983070 FKW983070 FUS983070 GEO983070 GOK983070 GYG983070 HIC983070 HRY983070 IBU983070 ILQ983070 IVM983070 JFI983070 JPE983070 JZA983070 KIW983070 KSS983070 LCO983070 LMK983070 LWG983070 MGC983070 MPY983070 MZU983070 NJQ983070 NTM983070 ODI983070 ONE983070 OXA983070 PGW983070 PQS983070 QAO983070 QKK983070 QUG983070 REC983070 RNY983070 RXU983070 SHQ983070 SRM983070 TBI983070 TLE983070 TVA983070 UEW983070 UOS983070 UYO983070 VIK983070 VSG983070 WCC983070 WLY983070 WVU983070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I36 JE36 TA36 ACW36 AMS36 AWO36 BGK36 BQG36 CAC36 CJY36 CTU36 DDQ36 DNM36 DXI36 EHE36 ERA36 FAW36 FKS36 FUO36 GEK36 GOG36 GYC36 HHY36 HRU36 IBQ36 ILM36 IVI36 JFE36 JPA36 JYW36 KIS36 KSO36 LCK36 LMG36 LWC36 MFY36 MPU36 MZQ36 NJM36 NTI36 ODE36 ONA36 OWW36 PGS36 PQO36 QAK36 QKG36 QUC36 RDY36 RNU36 RXQ36 SHM36 SRI36 TBE36 TLA36 TUW36 UES36 UOO36 UYK36 VIG36 VSC36 WBY36 WLU36 WVQ36 I65572 JE65572 TA65572 ACW65572 AMS65572 AWO65572 BGK65572 BQG65572 CAC65572 CJY65572 CTU65572 DDQ65572 DNM65572 DXI65572 EHE65572 ERA65572 FAW65572 FKS65572 FUO65572 GEK65572 GOG65572 GYC65572 HHY65572 HRU65572 IBQ65572 ILM65572 IVI65572 JFE65572 JPA65572 JYW65572 KIS65572 KSO65572 LCK65572 LMG65572 LWC65572 MFY65572 MPU65572 MZQ65572 NJM65572 NTI65572 ODE65572 ONA65572 OWW65572 PGS65572 PQO65572 QAK65572 QKG65572 QUC65572 RDY65572 RNU65572 RXQ65572 SHM65572 SRI65572 TBE65572 TLA65572 TUW65572 UES65572 UOO65572 UYK65572 VIG65572 VSC65572 WBY65572 WLU65572 WVQ65572 I131108 JE131108 TA131108 ACW131108 AMS131108 AWO131108 BGK131108 BQG131108 CAC131108 CJY131108 CTU131108 DDQ131108 DNM131108 DXI131108 EHE131108 ERA131108 FAW131108 FKS131108 FUO131108 GEK131108 GOG131108 GYC131108 HHY131108 HRU131108 IBQ131108 ILM131108 IVI131108 JFE131108 JPA131108 JYW131108 KIS131108 KSO131108 LCK131108 LMG131108 LWC131108 MFY131108 MPU131108 MZQ131108 NJM131108 NTI131108 ODE131108 ONA131108 OWW131108 PGS131108 PQO131108 QAK131108 QKG131108 QUC131108 RDY131108 RNU131108 RXQ131108 SHM131108 SRI131108 TBE131108 TLA131108 TUW131108 UES131108 UOO131108 UYK131108 VIG131108 VSC131108 WBY131108 WLU131108 WVQ131108 I196644 JE196644 TA196644 ACW196644 AMS196644 AWO196644 BGK196644 BQG196644 CAC196644 CJY196644 CTU196644 DDQ196644 DNM196644 DXI196644 EHE196644 ERA196644 FAW196644 FKS196644 FUO196644 GEK196644 GOG196644 GYC196644 HHY196644 HRU196644 IBQ196644 ILM196644 IVI196644 JFE196644 JPA196644 JYW196644 KIS196644 KSO196644 LCK196644 LMG196644 LWC196644 MFY196644 MPU196644 MZQ196644 NJM196644 NTI196644 ODE196644 ONA196644 OWW196644 PGS196644 PQO196644 QAK196644 QKG196644 QUC196644 RDY196644 RNU196644 RXQ196644 SHM196644 SRI196644 TBE196644 TLA196644 TUW196644 UES196644 UOO196644 UYK196644 VIG196644 VSC196644 WBY196644 WLU196644 WVQ196644 I262180 JE262180 TA262180 ACW262180 AMS262180 AWO262180 BGK262180 BQG262180 CAC262180 CJY262180 CTU262180 DDQ262180 DNM262180 DXI262180 EHE262180 ERA262180 FAW262180 FKS262180 FUO262180 GEK262180 GOG262180 GYC262180 HHY262180 HRU262180 IBQ262180 ILM262180 IVI262180 JFE262180 JPA262180 JYW262180 KIS262180 KSO262180 LCK262180 LMG262180 LWC262180 MFY262180 MPU262180 MZQ262180 NJM262180 NTI262180 ODE262180 ONA262180 OWW262180 PGS262180 PQO262180 QAK262180 QKG262180 QUC262180 RDY262180 RNU262180 RXQ262180 SHM262180 SRI262180 TBE262180 TLA262180 TUW262180 UES262180 UOO262180 UYK262180 VIG262180 VSC262180 WBY262180 WLU262180 WVQ262180 I327716 JE327716 TA327716 ACW327716 AMS327716 AWO327716 BGK327716 BQG327716 CAC327716 CJY327716 CTU327716 DDQ327716 DNM327716 DXI327716 EHE327716 ERA327716 FAW327716 FKS327716 FUO327716 GEK327716 GOG327716 GYC327716 HHY327716 HRU327716 IBQ327716 ILM327716 IVI327716 JFE327716 JPA327716 JYW327716 KIS327716 KSO327716 LCK327716 LMG327716 LWC327716 MFY327716 MPU327716 MZQ327716 NJM327716 NTI327716 ODE327716 ONA327716 OWW327716 PGS327716 PQO327716 QAK327716 QKG327716 QUC327716 RDY327716 RNU327716 RXQ327716 SHM327716 SRI327716 TBE327716 TLA327716 TUW327716 UES327716 UOO327716 UYK327716 VIG327716 VSC327716 WBY327716 WLU327716 WVQ327716 I393252 JE393252 TA393252 ACW393252 AMS393252 AWO393252 BGK393252 BQG393252 CAC393252 CJY393252 CTU393252 DDQ393252 DNM393252 DXI393252 EHE393252 ERA393252 FAW393252 FKS393252 FUO393252 GEK393252 GOG393252 GYC393252 HHY393252 HRU393252 IBQ393252 ILM393252 IVI393252 JFE393252 JPA393252 JYW393252 KIS393252 KSO393252 LCK393252 LMG393252 LWC393252 MFY393252 MPU393252 MZQ393252 NJM393252 NTI393252 ODE393252 ONA393252 OWW393252 PGS393252 PQO393252 QAK393252 QKG393252 QUC393252 RDY393252 RNU393252 RXQ393252 SHM393252 SRI393252 TBE393252 TLA393252 TUW393252 UES393252 UOO393252 UYK393252 VIG393252 VSC393252 WBY393252 WLU393252 WVQ393252 I458788 JE458788 TA458788 ACW458788 AMS458788 AWO458788 BGK458788 BQG458788 CAC458788 CJY458788 CTU458788 DDQ458788 DNM458788 DXI458788 EHE458788 ERA458788 FAW458788 FKS458788 FUO458788 GEK458788 GOG458788 GYC458788 HHY458788 HRU458788 IBQ458788 ILM458788 IVI458788 JFE458788 JPA458788 JYW458788 KIS458788 KSO458788 LCK458788 LMG458788 LWC458788 MFY458788 MPU458788 MZQ458788 NJM458788 NTI458788 ODE458788 ONA458788 OWW458788 PGS458788 PQO458788 QAK458788 QKG458788 QUC458788 RDY458788 RNU458788 RXQ458788 SHM458788 SRI458788 TBE458788 TLA458788 TUW458788 UES458788 UOO458788 UYK458788 VIG458788 VSC458788 WBY458788 WLU458788 WVQ458788 I524324 JE524324 TA524324 ACW524324 AMS524324 AWO524324 BGK524324 BQG524324 CAC524324 CJY524324 CTU524324 DDQ524324 DNM524324 DXI524324 EHE524324 ERA524324 FAW524324 FKS524324 FUO524324 GEK524324 GOG524324 GYC524324 HHY524324 HRU524324 IBQ524324 ILM524324 IVI524324 JFE524324 JPA524324 JYW524324 KIS524324 KSO524324 LCK524324 LMG524324 LWC524324 MFY524324 MPU524324 MZQ524324 NJM524324 NTI524324 ODE524324 ONA524324 OWW524324 PGS524324 PQO524324 QAK524324 QKG524324 QUC524324 RDY524324 RNU524324 RXQ524324 SHM524324 SRI524324 TBE524324 TLA524324 TUW524324 UES524324 UOO524324 UYK524324 VIG524324 VSC524324 WBY524324 WLU524324 WVQ524324 I589860 JE589860 TA589860 ACW589860 AMS589860 AWO589860 BGK589860 BQG589860 CAC589860 CJY589860 CTU589860 DDQ589860 DNM589860 DXI589860 EHE589860 ERA589860 FAW589860 FKS589860 FUO589860 GEK589860 GOG589860 GYC589860 HHY589860 HRU589860 IBQ589860 ILM589860 IVI589860 JFE589860 JPA589860 JYW589860 KIS589860 KSO589860 LCK589860 LMG589860 LWC589860 MFY589860 MPU589860 MZQ589860 NJM589860 NTI589860 ODE589860 ONA589860 OWW589860 PGS589860 PQO589860 QAK589860 QKG589860 QUC589860 RDY589860 RNU589860 RXQ589860 SHM589860 SRI589860 TBE589860 TLA589860 TUW589860 UES589860 UOO589860 UYK589860 VIG589860 VSC589860 WBY589860 WLU589860 WVQ589860 I655396 JE655396 TA655396 ACW655396 AMS655396 AWO655396 BGK655396 BQG655396 CAC655396 CJY655396 CTU655396 DDQ655396 DNM655396 DXI655396 EHE655396 ERA655396 FAW655396 FKS655396 FUO655396 GEK655396 GOG655396 GYC655396 HHY655396 HRU655396 IBQ655396 ILM655396 IVI655396 JFE655396 JPA655396 JYW655396 KIS655396 KSO655396 LCK655396 LMG655396 LWC655396 MFY655396 MPU655396 MZQ655396 NJM655396 NTI655396 ODE655396 ONA655396 OWW655396 PGS655396 PQO655396 QAK655396 QKG655396 QUC655396 RDY655396 RNU655396 RXQ655396 SHM655396 SRI655396 TBE655396 TLA655396 TUW655396 UES655396 UOO655396 UYK655396 VIG655396 VSC655396 WBY655396 WLU655396 WVQ655396 I720932 JE720932 TA720932 ACW720932 AMS720932 AWO720932 BGK720932 BQG720932 CAC720932 CJY720932 CTU720932 DDQ720932 DNM720932 DXI720932 EHE720932 ERA720932 FAW720932 FKS720932 FUO720932 GEK720932 GOG720932 GYC720932 HHY720932 HRU720932 IBQ720932 ILM720932 IVI720932 JFE720932 JPA720932 JYW720932 KIS720932 KSO720932 LCK720932 LMG720932 LWC720932 MFY720932 MPU720932 MZQ720932 NJM720932 NTI720932 ODE720932 ONA720932 OWW720932 PGS720932 PQO720932 QAK720932 QKG720932 QUC720932 RDY720932 RNU720932 RXQ720932 SHM720932 SRI720932 TBE720932 TLA720932 TUW720932 UES720932 UOO720932 UYK720932 VIG720932 VSC720932 WBY720932 WLU720932 WVQ720932 I786468 JE786468 TA786468 ACW786468 AMS786468 AWO786468 BGK786468 BQG786468 CAC786468 CJY786468 CTU786468 DDQ786468 DNM786468 DXI786468 EHE786468 ERA786468 FAW786468 FKS786468 FUO786468 GEK786468 GOG786468 GYC786468 HHY786468 HRU786468 IBQ786468 ILM786468 IVI786468 JFE786468 JPA786468 JYW786468 KIS786468 KSO786468 LCK786468 LMG786468 LWC786468 MFY786468 MPU786468 MZQ786468 NJM786468 NTI786468 ODE786468 ONA786468 OWW786468 PGS786468 PQO786468 QAK786468 QKG786468 QUC786468 RDY786468 RNU786468 RXQ786468 SHM786468 SRI786468 TBE786468 TLA786468 TUW786468 UES786468 UOO786468 UYK786468 VIG786468 VSC786468 WBY786468 WLU786468 WVQ786468 I852004 JE852004 TA852004 ACW852004 AMS852004 AWO852004 BGK852004 BQG852004 CAC852004 CJY852004 CTU852004 DDQ852004 DNM852004 DXI852004 EHE852004 ERA852004 FAW852004 FKS852004 FUO852004 GEK852004 GOG852004 GYC852004 HHY852004 HRU852004 IBQ852004 ILM852004 IVI852004 JFE852004 JPA852004 JYW852004 KIS852004 KSO852004 LCK852004 LMG852004 LWC852004 MFY852004 MPU852004 MZQ852004 NJM852004 NTI852004 ODE852004 ONA852004 OWW852004 PGS852004 PQO852004 QAK852004 QKG852004 QUC852004 RDY852004 RNU852004 RXQ852004 SHM852004 SRI852004 TBE852004 TLA852004 TUW852004 UES852004 UOO852004 UYK852004 VIG852004 VSC852004 WBY852004 WLU852004 WVQ852004 I917540 JE917540 TA917540 ACW917540 AMS917540 AWO917540 BGK917540 BQG917540 CAC917540 CJY917540 CTU917540 DDQ917540 DNM917540 DXI917540 EHE917540 ERA917540 FAW917540 FKS917540 FUO917540 GEK917540 GOG917540 GYC917540 HHY917540 HRU917540 IBQ917540 ILM917540 IVI917540 JFE917540 JPA917540 JYW917540 KIS917540 KSO917540 LCK917540 LMG917540 LWC917540 MFY917540 MPU917540 MZQ917540 NJM917540 NTI917540 ODE917540 ONA917540 OWW917540 PGS917540 PQO917540 QAK917540 QKG917540 QUC917540 RDY917540 RNU917540 RXQ917540 SHM917540 SRI917540 TBE917540 TLA917540 TUW917540 UES917540 UOO917540 UYK917540 VIG917540 VSC917540 WBY917540 WLU917540 WVQ917540 I983076 JE983076 TA983076 ACW983076 AMS983076 AWO983076 BGK983076 BQG983076 CAC983076 CJY983076 CTU983076 DDQ983076 DNM983076 DXI983076 EHE983076 ERA983076 FAW983076 FKS983076 FUO983076 GEK983076 GOG983076 GYC983076 HHY983076 HRU983076 IBQ983076 ILM983076 IVI983076 JFE983076 JPA983076 JYW983076 KIS983076 KSO983076 LCK983076 LMG983076 LWC983076 MFY983076 MPU983076 MZQ983076 NJM983076 NTI983076 ODE983076 ONA983076 OWW983076 PGS983076 PQO983076 QAK983076 QKG983076 QUC983076 RDY983076 RNU983076 RXQ983076 SHM983076 SRI983076 TBE983076 TLA983076 TUW983076 UES983076 UOO983076 UYK983076 VIG983076 VSC983076 WBY983076 WLU983076 WVQ983076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I32 JE32 TA32 ACW32 AMS32 AWO32 BGK32 BQG32 CAC32 CJY32 CTU32 DDQ32 DNM32 DXI32 EHE32 ERA32 FAW32 FKS32 FUO32 GEK32 GOG32 GYC32 HHY32 HRU32 IBQ32 ILM32 IVI32 JFE32 JPA32 JYW32 KIS32 KSO32 LCK32 LMG32 LWC32 MFY32 MPU32 MZQ32 NJM32 NTI32 ODE32 ONA32 OWW32 PGS32 PQO32 QAK32 QKG32 QUC32 RDY32 RNU32 RXQ32 SHM32 SRI32 TBE32 TLA32 TUW32 UES32 UOO32 UYK32 VIG32 VSC32 WBY32 WLU32 WVQ32 I65568 JE65568 TA65568 ACW65568 AMS65568 AWO65568 BGK65568 BQG65568 CAC65568 CJY65568 CTU65568 DDQ65568 DNM65568 DXI65568 EHE65568 ERA65568 FAW65568 FKS65568 FUO65568 GEK65568 GOG65568 GYC65568 HHY65568 HRU65568 IBQ65568 ILM65568 IVI65568 JFE65568 JPA65568 JYW65568 KIS65568 KSO65568 LCK65568 LMG65568 LWC65568 MFY65568 MPU65568 MZQ65568 NJM65568 NTI65568 ODE65568 ONA65568 OWW65568 PGS65568 PQO65568 QAK65568 QKG65568 QUC65568 RDY65568 RNU65568 RXQ65568 SHM65568 SRI65568 TBE65568 TLA65568 TUW65568 UES65568 UOO65568 UYK65568 VIG65568 VSC65568 WBY65568 WLU65568 WVQ65568 I131104 JE131104 TA131104 ACW131104 AMS131104 AWO131104 BGK131104 BQG131104 CAC131104 CJY131104 CTU131104 DDQ131104 DNM131104 DXI131104 EHE131104 ERA131104 FAW131104 FKS131104 FUO131104 GEK131104 GOG131104 GYC131104 HHY131104 HRU131104 IBQ131104 ILM131104 IVI131104 JFE131104 JPA131104 JYW131104 KIS131104 KSO131104 LCK131104 LMG131104 LWC131104 MFY131104 MPU131104 MZQ131104 NJM131104 NTI131104 ODE131104 ONA131104 OWW131104 PGS131104 PQO131104 QAK131104 QKG131104 QUC131104 RDY131104 RNU131104 RXQ131104 SHM131104 SRI131104 TBE131104 TLA131104 TUW131104 UES131104 UOO131104 UYK131104 VIG131104 VSC131104 WBY131104 WLU131104 WVQ131104 I196640 JE196640 TA196640 ACW196640 AMS196640 AWO196640 BGK196640 BQG196640 CAC196640 CJY196640 CTU196640 DDQ196640 DNM196640 DXI196640 EHE196640 ERA196640 FAW196640 FKS196640 FUO196640 GEK196640 GOG196640 GYC196640 HHY196640 HRU196640 IBQ196640 ILM196640 IVI196640 JFE196640 JPA196640 JYW196640 KIS196640 KSO196640 LCK196640 LMG196640 LWC196640 MFY196640 MPU196640 MZQ196640 NJM196640 NTI196640 ODE196640 ONA196640 OWW196640 PGS196640 PQO196640 QAK196640 QKG196640 QUC196640 RDY196640 RNU196640 RXQ196640 SHM196640 SRI196640 TBE196640 TLA196640 TUW196640 UES196640 UOO196640 UYK196640 VIG196640 VSC196640 WBY196640 WLU196640 WVQ196640 I262176 JE262176 TA262176 ACW262176 AMS262176 AWO262176 BGK262176 BQG262176 CAC262176 CJY262176 CTU262176 DDQ262176 DNM262176 DXI262176 EHE262176 ERA262176 FAW262176 FKS262176 FUO262176 GEK262176 GOG262176 GYC262176 HHY262176 HRU262176 IBQ262176 ILM262176 IVI262176 JFE262176 JPA262176 JYW262176 KIS262176 KSO262176 LCK262176 LMG262176 LWC262176 MFY262176 MPU262176 MZQ262176 NJM262176 NTI262176 ODE262176 ONA262176 OWW262176 PGS262176 PQO262176 QAK262176 QKG262176 QUC262176 RDY262176 RNU262176 RXQ262176 SHM262176 SRI262176 TBE262176 TLA262176 TUW262176 UES262176 UOO262176 UYK262176 VIG262176 VSC262176 WBY262176 WLU262176 WVQ262176 I327712 JE327712 TA327712 ACW327712 AMS327712 AWO327712 BGK327712 BQG327712 CAC327712 CJY327712 CTU327712 DDQ327712 DNM327712 DXI327712 EHE327712 ERA327712 FAW327712 FKS327712 FUO327712 GEK327712 GOG327712 GYC327712 HHY327712 HRU327712 IBQ327712 ILM327712 IVI327712 JFE327712 JPA327712 JYW327712 KIS327712 KSO327712 LCK327712 LMG327712 LWC327712 MFY327712 MPU327712 MZQ327712 NJM327712 NTI327712 ODE327712 ONA327712 OWW327712 PGS327712 PQO327712 QAK327712 QKG327712 QUC327712 RDY327712 RNU327712 RXQ327712 SHM327712 SRI327712 TBE327712 TLA327712 TUW327712 UES327712 UOO327712 UYK327712 VIG327712 VSC327712 WBY327712 WLU327712 WVQ327712 I393248 JE393248 TA393248 ACW393248 AMS393248 AWO393248 BGK393248 BQG393248 CAC393248 CJY393248 CTU393248 DDQ393248 DNM393248 DXI393248 EHE393248 ERA393248 FAW393248 FKS393248 FUO393248 GEK393248 GOG393248 GYC393248 HHY393248 HRU393248 IBQ393248 ILM393248 IVI393248 JFE393248 JPA393248 JYW393248 KIS393248 KSO393248 LCK393248 LMG393248 LWC393248 MFY393248 MPU393248 MZQ393248 NJM393248 NTI393248 ODE393248 ONA393248 OWW393248 PGS393248 PQO393248 QAK393248 QKG393248 QUC393248 RDY393248 RNU393248 RXQ393248 SHM393248 SRI393248 TBE393248 TLA393248 TUW393248 UES393248 UOO393248 UYK393248 VIG393248 VSC393248 WBY393248 WLU393248 WVQ393248 I458784 JE458784 TA458784 ACW458784 AMS458784 AWO458784 BGK458784 BQG458784 CAC458784 CJY458784 CTU458784 DDQ458784 DNM458784 DXI458784 EHE458784 ERA458784 FAW458784 FKS458784 FUO458784 GEK458784 GOG458784 GYC458784 HHY458784 HRU458784 IBQ458784 ILM458784 IVI458784 JFE458784 JPA458784 JYW458784 KIS458784 KSO458784 LCK458784 LMG458784 LWC458784 MFY458784 MPU458784 MZQ458784 NJM458784 NTI458784 ODE458784 ONA458784 OWW458784 PGS458784 PQO458784 QAK458784 QKG458784 QUC458784 RDY458784 RNU458784 RXQ458784 SHM458784 SRI458784 TBE458784 TLA458784 TUW458784 UES458784 UOO458784 UYK458784 VIG458784 VSC458784 WBY458784 WLU458784 WVQ458784 I524320 JE524320 TA524320 ACW524320 AMS524320 AWO524320 BGK524320 BQG524320 CAC524320 CJY524320 CTU524320 DDQ524320 DNM524320 DXI524320 EHE524320 ERA524320 FAW524320 FKS524320 FUO524320 GEK524320 GOG524320 GYC524320 HHY524320 HRU524320 IBQ524320 ILM524320 IVI524320 JFE524320 JPA524320 JYW524320 KIS524320 KSO524320 LCK524320 LMG524320 LWC524320 MFY524320 MPU524320 MZQ524320 NJM524320 NTI524320 ODE524320 ONA524320 OWW524320 PGS524320 PQO524320 QAK524320 QKG524320 QUC524320 RDY524320 RNU524320 RXQ524320 SHM524320 SRI524320 TBE524320 TLA524320 TUW524320 UES524320 UOO524320 UYK524320 VIG524320 VSC524320 WBY524320 WLU524320 WVQ524320 I589856 JE589856 TA589856 ACW589856 AMS589856 AWO589856 BGK589856 BQG589856 CAC589856 CJY589856 CTU589856 DDQ589856 DNM589856 DXI589856 EHE589856 ERA589856 FAW589856 FKS589856 FUO589856 GEK589856 GOG589856 GYC589856 HHY589856 HRU589856 IBQ589856 ILM589856 IVI589856 JFE589856 JPA589856 JYW589856 KIS589856 KSO589856 LCK589856 LMG589856 LWC589856 MFY589856 MPU589856 MZQ589856 NJM589856 NTI589856 ODE589856 ONA589856 OWW589856 PGS589856 PQO589856 QAK589856 QKG589856 QUC589856 RDY589856 RNU589856 RXQ589856 SHM589856 SRI589856 TBE589856 TLA589856 TUW589856 UES589856 UOO589856 UYK589856 VIG589856 VSC589856 WBY589856 WLU589856 WVQ589856 I655392 JE655392 TA655392 ACW655392 AMS655392 AWO655392 BGK655392 BQG655392 CAC655392 CJY655392 CTU655392 DDQ655392 DNM655392 DXI655392 EHE655392 ERA655392 FAW655392 FKS655392 FUO655392 GEK655392 GOG655392 GYC655392 HHY655392 HRU655392 IBQ655392 ILM655392 IVI655392 JFE655392 JPA655392 JYW655392 KIS655392 KSO655392 LCK655392 LMG655392 LWC655392 MFY655392 MPU655392 MZQ655392 NJM655392 NTI655392 ODE655392 ONA655392 OWW655392 PGS655392 PQO655392 QAK655392 QKG655392 QUC655392 RDY655392 RNU655392 RXQ655392 SHM655392 SRI655392 TBE655392 TLA655392 TUW655392 UES655392 UOO655392 UYK655392 VIG655392 VSC655392 WBY655392 WLU655392 WVQ655392 I720928 JE720928 TA720928 ACW720928 AMS720928 AWO720928 BGK720928 BQG720928 CAC720928 CJY720928 CTU720928 DDQ720928 DNM720928 DXI720928 EHE720928 ERA720928 FAW720928 FKS720928 FUO720928 GEK720928 GOG720928 GYC720928 HHY720928 HRU720928 IBQ720928 ILM720928 IVI720928 JFE720928 JPA720928 JYW720928 KIS720928 KSO720928 LCK720928 LMG720928 LWC720928 MFY720928 MPU720928 MZQ720928 NJM720928 NTI720928 ODE720928 ONA720928 OWW720928 PGS720928 PQO720928 QAK720928 QKG720928 QUC720928 RDY720928 RNU720928 RXQ720928 SHM720928 SRI720928 TBE720928 TLA720928 TUW720928 UES720928 UOO720928 UYK720928 VIG720928 VSC720928 WBY720928 WLU720928 WVQ720928 I786464 JE786464 TA786464 ACW786464 AMS786464 AWO786464 BGK786464 BQG786464 CAC786464 CJY786464 CTU786464 DDQ786464 DNM786464 DXI786464 EHE786464 ERA786464 FAW786464 FKS786464 FUO786464 GEK786464 GOG786464 GYC786464 HHY786464 HRU786464 IBQ786464 ILM786464 IVI786464 JFE786464 JPA786464 JYW786464 KIS786464 KSO786464 LCK786464 LMG786464 LWC786464 MFY786464 MPU786464 MZQ786464 NJM786464 NTI786464 ODE786464 ONA786464 OWW786464 PGS786464 PQO786464 QAK786464 QKG786464 QUC786464 RDY786464 RNU786464 RXQ786464 SHM786464 SRI786464 TBE786464 TLA786464 TUW786464 UES786464 UOO786464 UYK786464 VIG786464 VSC786464 WBY786464 WLU786464 WVQ786464 I852000 JE852000 TA852000 ACW852000 AMS852000 AWO852000 BGK852000 BQG852000 CAC852000 CJY852000 CTU852000 DDQ852000 DNM852000 DXI852000 EHE852000 ERA852000 FAW852000 FKS852000 FUO852000 GEK852000 GOG852000 GYC852000 HHY852000 HRU852000 IBQ852000 ILM852000 IVI852000 JFE852000 JPA852000 JYW852000 KIS852000 KSO852000 LCK852000 LMG852000 LWC852000 MFY852000 MPU852000 MZQ852000 NJM852000 NTI852000 ODE852000 ONA852000 OWW852000 PGS852000 PQO852000 QAK852000 QKG852000 QUC852000 RDY852000 RNU852000 RXQ852000 SHM852000 SRI852000 TBE852000 TLA852000 TUW852000 UES852000 UOO852000 UYK852000 VIG852000 VSC852000 WBY852000 WLU852000 WVQ852000 I917536 JE917536 TA917536 ACW917536 AMS917536 AWO917536 BGK917536 BQG917536 CAC917536 CJY917536 CTU917536 DDQ917536 DNM917536 DXI917536 EHE917536 ERA917536 FAW917536 FKS917536 FUO917536 GEK917536 GOG917536 GYC917536 HHY917536 HRU917536 IBQ917536 ILM917536 IVI917536 JFE917536 JPA917536 JYW917536 KIS917536 KSO917536 LCK917536 LMG917536 LWC917536 MFY917536 MPU917536 MZQ917536 NJM917536 NTI917536 ODE917536 ONA917536 OWW917536 PGS917536 PQO917536 QAK917536 QKG917536 QUC917536 RDY917536 RNU917536 RXQ917536 SHM917536 SRI917536 TBE917536 TLA917536 TUW917536 UES917536 UOO917536 UYK917536 VIG917536 VSC917536 WBY917536 WLU917536 WVQ917536 I983072 JE983072 TA983072 ACW983072 AMS983072 AWO983072 BGK983072 BQG983072 CAC983072 CJY983072 CTU983072 DDQ983072 DNM983072 DXI983072 EHE983072 ERA983072 FAW983072 FKS983072 FUO983072 GEK983072 GOG983072 GYC983072 HHY983072 HRU983072 IBQ983072 ILM983072 IVI983072 JFE983072 JPA983072 JYW983072 KIS983072 KSO983072 LCK983072 LMG983072 LWC983072 MFY983072 MPU983072 MZQ983072 NJM983072 NTI983072 ODE983072 ONA983072 OWW983072 PGS983072 PQO983072 QAK983072 QKG983072 QUC983072 RDY983072 RNU983072 RXQ983072 SHM983072 SRI983072 TBE983072 TLA983072 TUW983072 UES983072 UOO983072 UYK983072 VIG983072 VSC983072 WBY983072 WLU983072 WVQ983072 I24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I65560 JE65560 TA65560 ACW65560 AMS65560 AWO65560 BGK65560 BQG65560 CAC65560 CJY65560 CTU65560 DDQ65560 DNM65560 DXI65560 EHE65560 ERA65560 FAW65560 FKS65560 FUO65560 GEK65560 GOG65560 GYC65560 HHY65560 HRU65560 IBQ65560 ILM65560 IVI65560 JFE65560 JPA65560 JYW65560 KIS65560 KSO65560 LCK65560 LMG65560 LWC65560 MFY65560 MPU65560 MZQ65560 NJM65560 NTI65560 ODE65560 ONA65560 OWW65560 PGS65560 PQO65560 QAK65560 QKG65560 QUC65560 RDY65560 RNU65560 RXQ65560 SHM65560 SRI65560 TBE65560 TLA65560 TUW65560 UES65560 UOO65560 UYK65560 VIG65560 VSC65560 WBY65560 WLU65560 WVQ65560 I131096 JE131096 TA131096 ACW131096 AMS131096 AWO131096 BGK131096 BQG131096 CAC131096 CJY131096 CTU131096 DDQ131096 DNM131096 DXI131096 EHE131096 ERA131096 FAW131096 FKS131096 FUO131096 GEK131096 GOG131096 GYC131096 HHY131096 HRU131096 IBQ131096 ILM131096 IVI131096 JFE131096 JPA131096 JYW131096 KIS131096 KSO131096 LCK131096 LMG131096 LWC131096 MFY131096 MPU131096 MZQ131096 NJM131096 NTI131096 ODE131096 ONA131096 OWW131096 PGS131096 PQO131096 QAK131096 QKG131096 QUC131096 RDY131096 RNU131096 RXQ131096 SHM131096 SRI131096 TBE131096 TLA131096 TUW131096 UES131096 UOO131096 UYK131096 VIG131096 VSC131096 WBY131096 WLU131096 WVQ131096 I196632 JE196632 TA196632 ACW196632 AMS196632 AWO196632 BGK196632 BQG196632 CAC196632 CJY196632 CTU196632 DDQ196632 DNM196632 DXI196632 EHE196632 ERA196632 FAW196632 FKS196632 FUO196632 GEK196632 GOG196632 GYC196632 HHY196632 HRU196632 IBQ196632 ILM196632 IVI196632 JFE196632 JPA196632 JYW196632 KIS196632 KSO196632 LCK196632 LMG196632 LWC196632 MFY196632 MPU196632 MZQ196632 NJM196632 NTI196632 ODE196632 ONA196632 OWW196632 PGS196632 PQO196632 QAK196632 QKG196632 QUC196632 RDY196632 RNU196632 RXQ196632 SHM196632 SRI196632 TBE196632 TLA196632 TUW196632 UES196632 UOO196632 UYK196632 VIG196632 VSC196632 WBY196632 WLU196632 WVQ196632 I262168 JE262168 TA262168 ACW262168 AMS262168 AWO262168 BGK262168 BQG262168 CAC262168 CJY262168 CTU262168 DDQ262168 DNM262168 DXI262168 EHE262168 ERA262168 FAW262168 FKS262168 FUO262168 GEK262168 GOG262168 GYC262168 HHY262168 HRU262168 IBQ262168 ILM262168 IVI262168 JFE262168 JPA262168 JYW262168 KIS262168 KSO262168 LCK262168 LMG262168 LWC262168 MFY262168 MPU262168 MZQ262168 NJM262168 NTI262168 ODE262168 ONA262168 OWW262168 PGS262168 PQO262168 QAK262168 QKG262168 QUC262168 RDY262168 RNU262168 RXQ262168 SHM262168 SRI262168 TBE262168 TLA262168 TUW262168 UES262168 UOO262168 UYK262168 VIG262168 VSC262168 WBY262168 WLU262168 WVQ262168 I327704 JE327704 TA327704 ACW327704 AMS327704 AWO327704 BGK327704 BQG327704 CAC327704 CJY327704 CTU327704 DDQ327704 DNM327704 DXI327704 EHE327704 ERA327704 FAW327704 FKS327704 FUO327704 GEK327704 GOG327704 GYC327704 HHY327704 HRU327704 IBQ327704 ILM327704 IVI327704 JFE327704 JPA327704 JYW327704 KIS327704 KSO327704 LCK327704 LMG327704 LWC327704 MFY327704 MPU327704 MZQ327704 NJM327704 NTI327704 ODE327704 ONA327704 OWW327704 PGS327704 PQO327704 QAK327704 QKG327704 QUC327704 RDY327704 RNU327704 RXQ327704 SHM327704 SRI327704 TBE327704 TLA327704 TUW327704 UES327704 UOO327704 UYK327704 VIG327704 VSC327704 WBY327704 WLU327704 WVQ327704 I393240 JE393240 TA393240 ACW393240 AMS393240 AWO393240 BGK393240 BQG393240 CAC393240 CJY393240 CTU393240 DDQ393240 DNM393240 DXI393240 EHE393240 ERA393240 FAW393240 FKS393240 FUO393240 GEK393240 GOG393240 GYC393240 HHY393240 HRU393240 IBQ393240 ILM393240 IVI393240 JFE393240 JPA393240 JYW393240 KIS393240 KSO393240 LCK393240 LMG393240 LWC393240 MFY393240 MPU393240 MZQ393240 NJM393240 NTI393240 ODE393240 ONA393240 OWW393240 PGS393240 PQO393240 QAK393240 QKG393240 QUC393240 RDY393240 RNU393240 RXQ393240 SHM393240 SRI393240 TBE393240 TLA393240 TUW393240 UES393240 UOO393240 UYK393240 VIG393240 VSC393240 WBY393240 WLU393240 WVQ393240 I458776 JE458776 TA458776 ACW458776 AMS458776 AWO458776 BGK458776 BQG458776 CAC458776 CJY458776 CTU458776 DDQ458776 DNM458776 DXI458776 EHE458776 ERA458776 FAW458776 FKS458776 FUO458776 GEK458776 GOG458776 GYC458776 HHY458776 HRU458776 IBQ458776 ILM458776 IVI458776 JFE458776 JPA458776 JYW458776 KIS458776 KSO458776 LCK458776 LMG458776 LWC458776 MFY458776 MPU458776 MZQ458776 NJM458776 NTI458776 ODE458776 ONA458776 OWW458776 PGS458776 PQO458776 QAK458776 QKG458776 QUC458776 RDY458776 RNU458776 RXQ458776 SHM458776 SRI458776 TBE458776 TLA458776 TUW458776 UES458776 UOO458776 UYK458776 VIG458776 VSC458776 WBY458776 WLU458776 WVQ458776 I524312 JE524312 TA524312 ACW524312 AMS524312 AWO524312 BGK524312 BQG524312 CAC524312 CJY524312 CTU524312 DDQ524312 DNM524312 DXI524312 EHE524312 ERA524312 FAW524312 FKS524312 FUO524312 GEK524312 GOG524312 GYC524312 HHY524312 HRU524312 IBQ524312 ILM524312 IVI524312 JFE524312 JPA524312 JYW524312 KIS524312 KSO524312 LCK524312 LMG524312 LWC524312 MFY524312 MPU524312 MZQ524312 NJM524312 NTI524312 ODE524312 ONA524312 OWW524312 PGS524312 PQO524312 QAK524312 QKG524312 QUC524312 RDY524312 RNU524312 RXQ524312 SHM524312 SRI524312 TBE524312 TLA524312 TUW524312 UES524312 UOO524312 UYK524312 VIG524312 VSC524312 WBY524312 WLU524312 WVQ524312 I589848 JE589848 TA589848 ACW589848 AMS589848 AWO589848 BGK589848 BQG589848 CAC589848 CJY589848 CTU589848 DDQ589848 DNM589848 DXI589848 EHE589848 ERA589848 FAW589848 FKS589848 FUO589848 GEK589848 GOG589848 GYC589848 HHY589848 HRU589848 IBQ589848 ILM589848 IVI589848 JFE589848 JPA589848 JYW589848 KIS589848 KSO589848 LCK589848 LMG589848 LWC589848 MFY589848 MPU589848 MZQ589848 NJM589848 NTI589848 ODE589848 ONA589848 OWW589848 PGS589848 PQO589848 QAK589848 QKG589848 QUC589848 RDY589848 RNU589848 RXQ589848 SHM589848 SRI589848 TBE589848 TLA589848 TUW589848 UES589848 UOO589848 UYK589848 VIG589848 VSC589848 WBY589848 WLU589848 WVQ589848 I655384 JE655384 TA655384 ACW655384 AMS655384 AWO655384 BGK655384 BQG655384 CAC655384 CJY655384 CTU655384 DDQ655384 DNM655384 DXI655384 EHE655384 ERA655384 FAW655384 FKS655384 FUO655384 GEK655384 GOG655384 GYC655384 HHY655384 HRU655384 IBQ655384 ILM655384 IVI655384 JFE655384 JPA655384 JYW655384 KIS655384 KSO655384 LCK655384 LMG655384 LWC655384 MFY655384 MPU655384 MZQ655384 NJM655384 NTI655384 ODE655384 ONA655384 OWW655384 PGS655384 PQO655384 QAK655384 QKG655384 QUC655384 RDY655384 RNU655384 RXQ655384 SHM655384 SRI655384 TBE655384 TLA655384 TUW655384 UES655384 UOO655384 UYK655384 VIG655384 VSC655384 WBY655384 WLU655384 WVQ655384 I720920 JE720920 TA720920 ACW720920 AMS720920 AWO720920 BGK720920 BQG720920 CAC720920 CJY720920 CTU720920 DDQ720920 DNM720920 DXI720920 EHE720920 ERA720920 FAW720920 FKS720920 FUO720920 GEK720920 GOG720920 GYC720920 HHY720920 HRU720920 IBQ720920 ILM720920 IVI720920 JFE720920 JPA720920 JYW720920 KIS720920 KSO720920 LCK720920 LMG720920 LWC720920 MFY720920 MPU720920 MZQ720920 NJM720920 NTI720920 ODE720920 ONA720920 OWW720920 PGS720920 PQO720920 QAK720920 QKG720920 QUC720920 RDY720920 RNU720920 RXQ720920 SHM720920 SRI720920 TBE720920 TLA720920 TUW720920 UES720920 UOO720920 UYK720920 VIG720920 VSC720920 WBY720920 WLU720920 WVQ720920 I786456 JE786456 TA786456 ACW786456 AMS786456 AWO786456 BGK786456 BQG786456 CAC786456 CJY786456 CTU786456 DDQ786456 DNM786456 DXI786456 EHE786456 ERA786456 FAW786456 FKS786456 FUO786456 GEK786456 GOG786456 GYC786456 HHY786456 HRU786456 IBQ786456 ILM786456 IVI786456 JFE786456 JPA786456 JYW786456 KIS786456 KSO786456 LCK786456 LMG786456 LWC786456 MFY786456 MPU786456 MZQ786456 NJM786456 NTI786456 ODE786456 ONA786456 OWW786456 PGS786456 PQO786456 QAK786456 QKG786456 QUC786456 RDY786456 RNU786456 RXQ786456 SHM786456 SRI786456 TBE786456 TLA786456 TUW786456 UES786456 UOO786456 UYK786456 VIG786456 VSC786456 WBY786456 WLU786456 WVQ786456 I851992 JE851992 TA851992 ACW851992 AMS851992 AWO851992 BGK851992 BQG851992 CAC851992 CJY851992 CTU851992 DDQ851992 DNM851992 DXI851992 EHE851992 ERA851992 FAW851992 FKS851992 FUO851992 GEK851992 GOG851992 GYC851992 HHY851992 HRU851992 IBQ851992 ILM851992 IVI851992 JFE851992 JPA851992 JYW851992 KIS851992 KSO851992 LCK851992 LMG851992 LWC851992 MFY851992 MPU851992 MZQ851992 NJM851992 NTI851992 ODE851992 ONA851992 OWW851992 PGS851992 PQO851992 QAK851992 QKG851992 QUC851992 RDY851992 RNU851992 RXQ851992 SHM851992 SRI851992 TBE851992 TLA851992 TUW851992 UES851992 UOO851992 UYK851992 VIG851992 VSC851992 WBY851992 WLU851992 WVQ851992 I917528 JE917528 TA917528 ACW917528 AMS917528 AWO917528 BGK917528 BQG917528 CAC917528 CJY917528 CTU917528 DDQ917528 DNM917528 DXI917528 EHE917528 ERA917528 FAW917528 FKS917528 FUO917528 GEK917528 GOG917528 GYC917528 HHY917528 HRU917528 IBQ917528 ILM917528 IVI917528 JFE917528 JPA917528 JYW917528 KIS917528 KSO917528 LCK917528 LMG917528 LWC917528 MFY917528 MPU917528 MZQ917528 NJM917528 NTI917528 ODE917528 ONA917528 OWW917528 PGS917528 PQO917528 QAK917528 QKG917528 QUC917528 RDY917528 RNU917528 RXQ917528 SHM917528 SRI917528 TBE917528 TLA917528 TUW917528 UES917528 UOO917528 UYK917528 VIG917528 VSC917528 WBY917528 WLU917528 WVQ917528 I983064 JE983064 TA983064 ACW983064 AMS983064 AWO983064 BGK983064 BQG983064 CAC983064 CJY983064 CTU983064 DDQ983064 DNM983064 DXI983064 EHE983064 ERA983064 FAW983064 FKS983064 FUO983064 GEK983064 GOG983064 GYC983064 HHY983064 HRU983064 IBQ983064 ILM983064 IVI983064 JFE983064 JPA983064 JYW983064 KIS983064 KSO983064 LCK983064 LMG983064 LWC983064 MFY983064 MPU983064 MZQ983064 NJM983064 NTI983064 ODE983064 ONA983064 OWW983064 PGS983064 PQO983064 QAK983064 QKG983064 QUC983064 RDY983064 RNU983064 RXQ983064 SHM983064 SRI983064 TBE983064 TLA983064 TUW983064 UES983064 UOO983064 UYK983064 VIG983064 VSC983064 WBY983064 WLU983064 WVQ983064 I20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I65564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I131100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I196636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I262172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I327708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I393244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I458780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I524316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I589852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I655388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I720924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I786460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I851996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I917532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I983068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46CBD-0CCC-4D37-8063-68E16DB9AC66}">
  <sheetPr>
    <tabColor indexed="11"/>
    <pageSetUpPr fitToPage="1"/>
  </sheetPr>
  <dimension ref="A1:AK57"/>
  <sheetViews>
    <sheetView showGridLines="0" showZeros="0" topLeftCell="A4" zoomScale="80" zoomScaleNormal="80" workbookViewId="0">
      <selection activeCell="V24" sqref="V24"/>
    </sheetView>
  </sheetViews>
  <sheetFormatPr defaultRowHeight="13.2" x14ac:dyDescent="0.25"/>
  <cols>
    <col min="1" max="2" width="3.33203125" customWidth="1"/>
    <col min="3" max="3" width="4.6640625" customWidth="1"/>
    <col min="4" max="4" width="6.5546875" customWidth="1"/>
    <col min="5" max="5" width="4.33203125" customWidth="1"/>
    <col min="6" max="6" width="17.109375" customWidth="1"/>
    <col min="7" max="7" width="6.44140625" customWidth="1"/>
    <col min="8" max="8" width="7.6640625" customWidth="1"/>
    <col min="9" max="9" width="5.88671875" customWidth="1"/>
    <col min="10" max="10" width="1.6640625" style="169" customWidth="1"/>
    <col min="11" max="11" width="10.6640625" customWidth="1"/>
    <col min="12" max="12" width="1.6640625" style="169" customWidth="1"/>
    <col min="13" max="13" width="10.6640625" customWidth="1"/>
    <col min="14" max="14" width="2.5546875" style="170" customWidth="1"/>
    <col min="15" max="15" width="10.6640625" customWidth="1"/>
    <col min="16" max="16" width="1.6640625" style="169" customWidth="1"/>
    <col min="17" max="17" width="10.6640625" customWidth="1"/>
    <col min="18" max="18" width="1.6640625" style="170" customWidth="1"/>
    <col min="19" max="19" width="9.109375" hidden="1" customWidth="1"/>
    <col min="20" max="20" width="8.6640625" customWidth="1"/>
    <col min="21" max="21" width="9.109375" hidden="1" customWidth="1"/>
    <col min="25" max="34" width="9.109375" hidden="1" customWidth="1"/>
    <col min="35" max="37" width="9.109375" customWidth="1"/>
    <col min="257" max="258" width="3.33203125" customWidth="1"/>
    <col min="259" max="259" width="4.6640625" customWidth="1"/>
    <col min="260" max="260" width="6.5546875" customWidth="1"/>
    <col min="261" max="261" width="4.33203125" customWidth="1"/>
    <col min="262" max="262" width="17.109375" customWidth="1"/>
    <col min="263" max="263" width="6.44140625" customWidth="1"/>
    <col min="264" max="264" width="7.6640625" customWidth="1"/>
    <col min="265" max="265" width="5.88671875" customWidth="1"/>
    <col min="266" max="266" width="1.6640625" customWidth="1"/>
    <col min="267" max="267" width="10.6640625" customWidth="1"/>
    <col min="268" max="268" width="1.6640625" customWidth="1"/>
    <col min="269" max="269" width="10.6640625" customWidth="1"/>
    <col min="270" max="270" width="1.6640625" customWidth="1"/>
    <col min="271" max="271" width="10.6640625" customWidth="1"/>
    <col min="272" max="272" width="1.6640625" customWidth="1"/>
    <col min="273" max="273" width="10.6640625" customWidth="1"/>
    <col min="274" max="274" width="1.6640625" customWidth="1"/>
    <col min="275" max="275" width="0" hidden="1" customWidth="1"/>
    <col min="276" max="276" width="8.6640625" customWidth="1"/>
    <col min="277" max="277" width="0" hidden="1" customWidth="1"/>
    <col min="281" max="290" width="0" hidden="1" customWidth="1"/>
    <col min="291" max="293" width="9.109375" customWidth="1"/>
    <col min="513" max="514" width="3.33203125" customWidth="1"/>
    <col min="515" max="515" width="4.6640625" customWidth="1"/>
    <col min="516" max="516" width="6.5546875" customWidth="1"/>
    <col min="517" max="517" width="4.33203125" customWidth="1"/>
    <col min="518" max="518" width="17.109375" customWidth="1"/>
    <col min="519" max="519" width="6.44140625" customWidth="1"/>
    <col min="520" max="520" width="7.6640625" customWidth="1"/>
    <col min="521" max="521" width="5.88671875" customWidth="1"/>
    <col min="522" max="522" width="1.6640625" customWidth="1"/>
    <col min="523" max="523" width="10.6640625" customWidth="1"/>
    <col min="524" max="524" width="1.6640625" customWidth="1"/>
    <col min="525" max="525" width="10.6640625" customWidth="1"/>
    <col min="526" max="526" width="1.6640625" customWidth="1"/>
    <col min="527" max="527" width="10.6640625" customWidth="1"/>
    <col min="528" max="528" width="1.6640625" customWidth="1"/>
    <col min="529" max="529" width="10.6640625" customWidth="1"/>
    <col min="530" max="530" width="1.6640625" customWidth="1"/>
    <col min="531" max="531" width="0" hidden="1" customWidth="1"/>
    <col min="532" max="532" width="8.6640625" customWidth="1"/>
    <col min="533" max="533" width="0" hidden="1" customWidth="1"/>
    <col min="537" max="546" width="0" hidden="1" customWidth="1"/>
    <col min="547" max="549" width="9.109375" customWidth="1"/>
    <col min="769" max="770" width="3.33203125" customWidth="1"/>
    <col min="771" max="771" width="4.6640625" customWidth="1"/>
    <col min="772" max="772" width="6.5546875" customWidth="1"/>
    <col min="773" max="773" width="4.33203125" customWidth="1"/>
    <col min="774" max="774" width="17.109375" customWidth="1"/>
    <col min="775" max="775" width="6.44140625" customWidth="1"/>
    <col min="776" max="776" width="7.6640625" customWidth="1"/>
    <col min="777" max="777" width="5.88671875" customWidth="1"/>
    <col min="778" max="778" width="1.6640625" customWidth="1"/>
    <col min="779" max="779" width="10.6640625" customWidth="1"/>
    <col min="780" max="780" width="1.6640625" customWidth="1"/>
    <col min="781" max="781" width="10.6640625" customWidth="1"/>
    <col min="782" max="782" width="1.6640625" customWidth="1"/>
    <col min="783" max="783" width="10.6640625" customWidth="1"/>
    <col min="784" max="784" width="1.6640625" customWidth="1"/>
    <col min="785" max="785" width="10.6640625" customWidth="1"/>
    <col min="786" max="786" width="1.6640625" customWidth="1"/>
    <col min="787" max="787" width="0" hidden="1" customWidth="1"/>
    <col min="788" max="788" width="8.6640625" customWidth="1"/>
    <col min="789" max="789" width="0" hidden="1" customWidth="1"/>
    <col min="793" max="802" width="0" hidden="1" customWidth="1"/>
    <col min="803" max="805" width="9.109375" customWidth="1"/>
    <col min="1025" max="1026" width="3.33203125" customWidth="1"/>
    <col min="1027" max="1027" width="4.6640625" customWidth="1"/>
    <col min="1028" max="1028" width="6.5546875" customWidth="1"/>
    <col min="1029" max="1029" width="4.33203125" customWidth="1"/>
    <col min="1030" max="1030" width="17.109375" customWidth="1"/>
    <col min="1031" max="1031" width="6.44140625" customWidth="1"/>
    <col min="1032" max="1032" width="7.6640625" customWidth="1"/>
    <col min="1033" max="1033" width="5.88671875" customWidth="1"/>
    <col min="1034" max="1034" width="1.6640625" customWidth="1"/>
    <col min="1035" max="1035" width="10.6640625" customWidth="1"/>
    <col min="1036" max="1036" width="1.6640625" customWidth="1"/>
    <col min="1037" max="1037" width="10.6640625" customWidth="1"/>
    <col min="1038" max="1038" width="1.6640625" customWidth="1"/>
    <col min="1039" max="1039" width="10.6640625" customWidth="1"/>
    <col min="1040" max="1040" width="1.6640625" customWidth="1"/>
    <col min="1041" max="1041" width="10.6640625" customWidth="1"/>
    <col min="1042" max="1042" width="1.6640625" customWidth="1"/>
    <col min="1043" max="1043" width="0" hidden="1" customWidth="1"/>
    <col min="1044" max="1044" width="8.6640625" customWidth="1"/>
    <col min="1045" max="1045" width="0" hidden="1" customWidth="1"/>
    <col min="1049" max="1058" width="0" hidden="1" customWidth="1"/>
    <col min="1059" max="1061" width="9.109375" customWidth="1"/>
    <col min="1281" max="1282" width="3.33203125" customWidth="1"/>
    <col min="1283" max="1283" width="4.6640625" customWidth="1"/>
    <col min="1284" max="1284" width="6.5546875" customWidth="1"/>
    <col min="1285" max="1285" width="4.33203125" customWidth="1"/>
    <col min="1286" max="1286" width="17.109375" customWidth="1"/>
    <col min="1287" max="1287" width="6.44140625" customWidth="1"/>
    <col min="1288" max="1288" width="7.6640625" customWidth="1"/>
    <col min="1289" max="1289" width="5.88671875" customWidth="1"/>
    <col min="1290" max="1290" width="1.6640625" customWidth="1"/>
    <col min="1291" max="1291" width="10.6640625" customWidth="1"/>
    <col min="1292" max="1292" width="1.6640625" customWidth="1"/>
    <col min="1293" max="1293" width="10.6640625" customWidth="1"/>
    <col min="1294" max="1294" width="1.6640625" customWidth="1"/>
    <col min="1295" max="1295" width="10.6640625" customWidth="1"/>
    <col min="1296" max="1296" width="1.6640625" customWidth="1"/>
    <col min="1297" max="1297" width="10.6640625" customWidth="1"/>
    <col min="1298" max="1298" width="1.6640625" customWidth="1"/>
    <col min="1299" max="1299" width="0" hidden="1" customWidth="1"/>
    <col min="1300" max="1300" width="8.6640625" customWidth="1"/>
    <col min="1301" max="1301" width="0" hidden="1" customWidth="1"/>
    <col min="1305" max="1314" width="0" hidden="1" customWidth="1"/>
    <col min="1315" max="1317" width="9.109375" customWidth="1"/>
    <col min="1537" max="1538" width="3.33203125" customWidth="1"/>
    <col min="1539" max="1539" width="4.6640625" customWidth="1"/>
    <col min="1540" max="1540" width="6.5546875" customWidth="1"/>
    <col min="1541" max="1541" width="4.33203125" customWidth="1"/>
    <col min="1542" max="1542" width="17.109375" customWidth="1"/>
    <col min="1543" max="1543" width="6.44140625" customWidth="1"/>
    <col min="1544" max="1544" width="7.6640625" customWidth="1"/>
    <col min="1545" max="1545" width="5.88671875" customWidth="1"/>
    <col min="1546" max="1546" width="1.6640625" customWidth="1"/>
    <col min="1547" max="1547" width="10.6640625" customWidth="1"/>
    <col min="1548" max="1548" width="1.6640625" customWidth="1"/>
    <col min="1549" max="1549" width="10.6640625" customWidth="1"/>
    <col min="1550" max="1550" width="1.6640625" customWidth="1"/>
    <col min="1551" max="1551" width="10.6640625" customWidth="1"/>
    <col min="1552" max="1552" width="1.6640625" customWidth="1"/>
    <col min="1553" max="1553" width="10.6640625" customWidth="1"/>
    <col min="1554" max="1554" width="1.6640625" customWidth="1"/>
    <col min="1555" max="1555" width="0" hidden="1" customWidth="1"/>
    <col min="1556" max="1556" width="8.6640625" customWidth="1"/>
    <col min="1557" max="1557" width="0" hidden="1" customWidth="1"/>
    <col min="1561" max="1570" width="0" hidden="1" customWidth="1"/>
    <col min="1571" max="1573" width="9.109375" customWidth="1"/>
    <col min="1793" max="1794" width="3.33203125" customWidth="1"/>
    <col min="1795" max="1795" width="4.6640625" customWidth="1"/>
    <col min="1796" max="1796" width="6.5546875" customWidth="1"/>
    <col min="1797" max="1797" width="4.33203125" customWidth="1"/>
    <col min="1798" max="1798" width="17.109375" customWidth="1"/>
    <col min="1799" max="1799" width="6.44140625" customWidth="1"/>
    <col min="1800" max="1800" width="7.6640625" customWidth="1"/>
    <col min="1801" max="1801" width="5.88671875" customWidth="1"/>
    <col min="1802" max="1802" width="1.6640625" customWidth="1"/>
    <col min="1803" max="1803" width="10.6640625" customWidth="1"/>
    <col min="1804" max="1804" width="1.6640625" customWidth="1"/>
    <col min="1805" max="1805" width="10.6640625" customWidth="1"/>
    <col min="1806" max="1806" width="1.6640625" customWidth="1"/>
    <col min="1807" max="1807" width="10.6640625" customWidth="1"/>
    <col min="1808" max="1808" width="1.6640625" customWidth="1"/>
    <col min="1809" max="1809" width="10.6640625" customWidth="1"/>
    <col min="1810" max="1810" width="1.6640625" customWidth="1"/>
    <col min="1811" max="1811" width="0" hidden="1" customWidth="1"/>
    <col min="1812" max="1812" width="8.6640625" customWidth="1"/>
    <col min="1813" max="1813" width="0" hidden="1" customWidth="1"/>
    <col min="1817" max="1826" width="0" hidden="1" customWidth="1"/>
    <col min="1827" max="1829" width="9.109375" customWidth="1"/>
    <col min="2049" max="2050" width="3.33203125" customWidth="1"/>
    <col min="2051" max="2051" width="4.6640625" customWidth="1"/>
    <col min="2052" max="2052" width="6.5546875" customWidth="1"/>
    <col min="2053" max="2053" width="4.33203125" customWidth="1"/>
    <col min="2054" max="2054" width="17.109375" customWidth="1"/>
    <col min="2055" max="2055" width="6.44140625" customWidth="1"/>
    <col min="2056" max="2056" width="7.6640625" customWidth="1"/>
    <col min="2057" max="2057" width="5.88671875" customWidth="1"/>
    <col min="2058" max="2058" width="1.6640625" customWidth="1"/>
    <col min="2059" max="2059" width="10.6640625" customWidth="1"/>
    <col min="2060" max="2060" width="1.6640625" customWidth="1"/>
    <col min="2061" max="2061" width="10.6640625" customWidth="1"/>
    <col min="2062" max="2062" width="1.6640625" customWidth="1"/>
    <col min="2063" max="2063" width="10.6640625" customWidth="1"/>
    <col min="2064" max="2064" width="1.6640625" customWidth="1"/>
    <col min="2065" max="2065" width="10.6640625" customWidth="1"/>
    <col min="2066" max="2066" width="1.6640625" customWidth="1"/>
    <col min="2067" max="2067" width="0" hidden="1" customWidth="1"/>
    <col min="2068" max="2068" width="8.6640625" customWidth="1"/>
    <col min="2069" max="2069" width="0" hidden="1" customWidth="1"/>
    <col min="2073" max="2082" width="0" hidden="1" customWidth="1"/>
    <col min="2083" max="2085" width="9.109375" customWidth="1"/>
    <col min="2305" max="2306" width="3.33203125" customWidth="1"/>
    <col min="2307" max="2307" width="4.6640625" customWidth="1"/>
    <col min="2308" max="2308" width="6.5546875" customWidth="1"/>
    <col min="2309" max="2309" width="4.33203125" customWidth="1"/>
    <col min="2310" max="2310" width="17.109375" customWidth="1"/>
    <col min="2311" max="2311" width="6.44140625" customWidth="1"/>
    <col min="2312" max="2312" width="7.6640625" customWidth="1"/>
    <col min="2313" max="2313" width="5.88671875" customWidth="1"/>
    <col min="2314" max="2314" width="1.6640625" customWidth="1"/>
    <col min="2315" max="2315" width="10.6640625" customWidth="1"/>
    <col min="2316" max="2316" width="1.6640625" customWidth="1"/>
    <col min="2317" max="2317" width="10.6640625" customWidth="1"/>
    <col min="2318" max="2318" width="1.6640625" customWidth="1"/>
    <col min="2319" max="2319" width="10.6640625" customWidth="1"/>
    <col min="2320" max="2320" width="1.6640625" customWidth="1"/>
    <col min="2321" max="2321" width="10.6640625" customWidth="1"/>
    <col min="2322" max="2322" width="1.6640625" customWidth="1"/>
    <col min="2323" max="2323" width="0" hidden="1" customWidth="1"/>
    <col min="2324" max="2324" width="8.6640625" customWidth="1"/>
    <col min="2325" max="2325" width="0" hidden="1" customWidth="1"/>
    <col min="2329" max="2338" width="0" hidden="1" customWidth="1"/>
    <col min="2339" max="2341" width="9.109375" customWidth="1"/>
    <col min="2561" max="2562" width="3.33203125" customWidth="1"/>
    <col min="2563" max="2563" width="4.6640625" customWidth="1"/>
    <col min="2564" max="2564" width="6.5546875" customWidth="1"/>
    <col min="2565" max="2565" width="4.33203125" customWidth="1"/>
    <col min="2566" max="2566" width="17.109375" customWidth="1"/>
    <col min="2567" max="2567" width="6.44140625" customWidth="1"/>
    <col min="2568" max="2568" width="7.6640625" customWidth="1"/>
    <col min="2569" max="2569" width="5.88671875" customWidth="1"/>
    <col min="2570" max="2570" width="1.6640625" customWidth="1"/>
    <col min="2571" max="2571" width="10.6640625" customWidth="1"/>
    <col min="2572" max="2572" width="1.6640625" customWidth="1"/>
    <col min="2573" max="2573" width="10.6640625" customWidth="1"/>
    <col min="2574" max="2574" width="1.6640625" customWidth="1"/>
    <col min="2575" max="2575" width="10.6640625" customWidth="1"/>
    <col min="2576" max="2576" width="1.6640625" customWidth="1"/>
    <col min="2577" max="2577" width="10.6640625" customWidth="1"/>
    <col min="2578" max="2578" width="1.6640625" customWidth="1"/>
    <col min="2579" max="2579" width="0" hidden="1" customWidth="1"/>
    <col min="2580" max="2580" width="8.6640625" customWidth="1"/>
    <col min="2581" max="2581" width="0" hidden="1" customWidth="1"/>
    <col min="2585" max="2594" width="0" hidden="1" customWidth="1"/>
    <col min="2595" max="2597" width="9.109375" customWidth="1"/>
    <col min="2817" max="2818" width="3.33203125" customWidth="1"/>
    <col min="2819" max="2819" width="4.6640625" customWidth="1"/>
    <col min="2820" max="2820" width="6.5546875" customWidth="1"/>
    <col min="2821" max="2821" width="4.33203125" customWidth="1"/>
    <col min="2822" max="2822" width="17.109375" customWidth="1"/>
    <col min="2823" max="2823" width="6.44140625" customWidth="1"/>
    <col min="2824" max="2824" width="7.6640625" customWidth="1"/>
    <col min="2825" max="2825" width="5.88671875" customWidth="1"/>
    <col min="2826" max="2826" width="1.6640625" customWidth="1"/>
    <col min="2827" max="2827" width="10.6640625" customWidth="1"/>
    <col min="2828" max="2828" width="1.6640625" customWidth="1"/>
    <col min="2829" max="2829" width="10.6640625" customWidth="1"/>
    <col min="2830" max="2830" width="1.6640625" customWidth="1"/>
    <col min="2831" max="2831" width="10.6640625" customWidth="1"/>
    <col min="2832" max="2832" width="1.6640625" customWidth="1"/>
    <col min="2833" max="2833" width="10.6640625" customWidth="1"/>
    <col min="2834" max="2834" width="1.6640625" customWidth="1"/>
    <col min="2835" max="2835" width="0" hidden="1" customWidth="1"/>
    <col min="2836" max="2836" width="8.6640625" customWidth="1"/>
    <col min="2837" max="2837" width="0" hidden="1" customWidth="1"/>
    <col min="2841" max="2850" width="0" hidden="1" customWidth="1"/>
    <col min="2851" max="2853" width="9.109375" customWidth="1"/>
    <col min="3073" max="3074" width="3.33203125" customWidth="1"/>
    <col min="3075" max="3075" width="4.6640625" customWidth="1"/>
    <col min="3076" max="3076" width="6.5546875" customWidth="1"/>
    <col min="3077" max="3077" width="4.33203125" customWidth="1"/>
    <col min="3078" max="3078" width="17.109375" customWidth="1"/>
    <col min="3079" max="3079" width="6.44140625" customWidth="1"/>
    <col min="3080" max="3080" width="7.6640625" customWidth="1"/>
    <col min="3081" max="3081" width="5.88671875" customWidth="1"/>
    <col min="3082" max="3082" width="1.6640625" customWidth="1"/>
    <col min="3083" max="3083" width="10.6640625" customWidth="1"/>
    <col min="3084" max="3084" width="1.6640625" customWidth="1"/>
    <col min="3085" max="3085" width="10.6640625" customWidth="1"/>
    <col min="3086" max="3086" width="1.6640625" customWidth="1"/>
    <col min="3087" max="3087" width="10.6640625" customWidth="1"/>
    <col min="3088" max="3088" width="1.6640625" customWidth="1"/>
    <col min="3089" max="3089" width="10.6640625" customWidth="1"/>
    <col min="3090" max="3090" width="1.6640625" customWidth="1"/>
    <col min="3091" max="3091" width="0" hidden="1" customWidth="1"/>
    <col min="3092" max="3092" width="8.6640625" customWidth="1"/>
    <col min="3093" max="3093" width="0" hidden="1" customWidth="1"/>
    <col min="3097" max="3106" width="0" hidden="1" customWidth="1"/>
    <col min="3107" max="3109" width="9.109375" customWidth="1"/>
    <col min="3329" max="3330" width="3.33203125" customWidth="1"/>
    <col min="3331" max="3331" width="4.6640625" customWidth="1"/>
    <col min="3332" max="3332" width="6.5546875" customWidth="1"/>
    <col min="3333" max="3333" width="4.33203125" customWidth="1"/>
    <col min="3334" max="3334" width="17.109375" customWidth="1"/>
    <col min="3335" max="3335" width="6.44140625" customWidth="1"/>
    <col min="3336" max="3336" width="7.6640625" customWidth="1"/>
    <col min="3337" max="3337" width="5.88671875" customWidth="1"/>
    <col min="3338" max="3338" width="1.6640625" customWidth="1"/>
    <col min="3339" max="3339" width="10.6640625" customWidth="1"/>
    <col min="3340" max="3340" width="1.6640625" customWidth="1"/>
    <col min="3341" max="3341" width="10.6640625" customWidth="1"/>
    <col min="3342" max="3342" width="1.6640625" customWidth="1"/>
    <col min="3343" max="3343" width="10.6640625" customWidth="1"/>
    <col min="3344" max="3344" width="1.6640625" customWidth="1"/>
    <col min="3345" max="3345" width="10.6640625" customWidth="1"/>
    <col min="3346" max="3346" width="1.6640625" customWidth="1"/>
    <col min="3347" max="3347" width="0" hidden="1" customWidth="1"/>
    <col min="3348" max="3348" width="8.6640625" customWidth="1"/>
    <col min="3349" max="3349" width="0" hidden="1" customWidth="1"/>
    <col min="3353" max="3362" width="0" hidden="1" customWidth="1"/>
    <col min="3363" max="3365" width="9.109375" customWidth="1"/>
    <col min="3585" max="3586" width="3.33203125" customWidth="1"/>
    <col min="3587" max="3587" width="4.6640625" customWidth="1"/>
    <col min="3588" max="3588" width="6.5546875" customWidth="1"/>
    <col min="3589" max="3589" width="4.33203125" customWidth="1"/>
    <col min="3590" max="3590" width="17.109375" customWidth="1"/>
    <col min="3591" max="3591" width="6.44140625" customWidth="1"/>
    <col min="3592" max="3592" width="7.6640625" customWidth="1"/>
    <col min="3593" max="3593" width="5.88671875" customWidth="1"/>
    <col min="3594" max="3594" width="1.6640625" customWidth="1"/>
    <col min="3595" max="3595" width="10.6640625" customWidth="1"/>
    <col min="3596" max="3596" width="1.6640625" customWidth="1"/>
    <col min="3597" max="3597" width="10.6640625" customWidth="1"/>
    <col min="3598" max="3598" width="1.6640625" customWidth="1"/>
    <col min="3599" max="3599" width="10.6640625" customWidth="1"/>
    <col min="3600" max="3600" width="1.6640625" customWidth="1"/>
    <col min="3601" max="3601" width="10.6640625" customWidth="1"/>
    <col min="3602" max="3602" width="1.6640625" customWidth="1"/>
    <col min="3603" max="3603" width="0" hidden="1" customWidth="1"/>
    <col min="3604" max="3604" width="8.6640625" customWidth="1"/>
    <col min="3605" max="3605" width="0" hidden="1" customWidth="1"/>
    <col min="3609" max="3618" width="0" hidden="1" customWidth="1"/>
    <col min="3619" max="3621" width="9.109375" customWidth="1"/>
    <col min="3841" max="3842" width="3.33203125" customWidth="1"/>
    <col min="3843" max="3843" width="4.6640625" customWidth="1"/>
    <col min="3844" max="3844" width="6.5546875" customWidth="1"/>
    <col min="3845" max="3845" width="4.33203125" customWidth="1"/>
    <col min="3846" max="3846" width="17.109375" customWidth="1"/>
    <col min="3847" max="3847" width="6.44140625" customWidth="1"/>
    <col min="3848" max="3848" width="7.6640625" customWidth="1"/>
    <col min="3849" max="3849" width="5.88671875" customWidth="1"/>
    <col min="3850" max="3850" width="1.6640625" customWidth="1"/>
    <col min="3851" max="3851" width="10.6640625" customWidth="1"/>
    <col min="3852" max="3852" width="1.6640625" customWidth="1"/>
    <col min="3853" max="3853" width="10.6640625" customWidth="1"/>
    <col min="3854" max="3854" width="1.6640625" customWidth="1"/>
    <col min="3855" max="3855" width="10.6640625" customWidth="1"/>
    <col min="3856" max="3856" width="1.6640625" customWidth="1"/>
    <col min="3857" max="3857" width="10.6640625" customWidth="1"/>
    <col min="3858" max="3858" width="1.6640625" customWidth="1"/>
    <col min="3859" max="3859" width="0" hidden="1" customWidth="1"/>
    <col min="3860" max="3860" width="8.6640625" customWidth="1"/>
    <col min="3861" max="3861" width="0" hidden="1" customWidth="1"/>
    <col min="3865" max="3874" width="0" hidden="1" customWidth="1"/>
    <col min="3875" max="3877" width="9.109375" customWidth="1"/>
    <col min="4097" max="4098" width="3.33203125" customWidth="1"/>
    <col min="4099" max="4099" width="4.6640625" customWidth="1"/>
    <col min="4100" max="4100" width="6.5546875" customWidth="1"/>
    <col min="4101" max="4101" width="4.33203125" customWidth="1"/>
    <col min="4102" max="4102" width="17.109375" customWidth="1"/>
    <col min="4103" max="4103" width="6.44140625" customWidth="1"/>
    <col min="4104" max="4104" width="7.6640625" customWidth="1"/>
    <col min="4105" max="4105" width="5.88671875" customWidth="1"/>
    <col min="4106" max="4106" width="1.6640625" customWidth="1"/>
    <col min="4107" max="4107" width="10.6640625" customWidth="1"/>
    <col min="4108" max="4108" width="1.6640625" customWidth="1"/>
    <col min="4109" max="4109" width="10.6640625" customWidth="1"/>
    <col min="4110" max="4110" width="1.6640625" customWidth="1"/>
    <col min="4111" max="4111" width="10.6640625" customWidth="1"/>
    <col min="4112" max="4112" width="1.6640625" customWidth="1"/>
    <col min="4113" max="4113" width="10.6640625" customWidth="1"/>
    <col min="4114" max="4114" width="1.6640625" customWidth="1"/>
    <col min="4115" max="4115" width="0" hidden="1" customWidth="1"/>
    <col min="4116" max="4116" width="8.6640625" customWidth="1"/>
    <col min="4117" max="4117" width="0" hidden="1" customWidth="1"/>
    <col min="4121" max="4130" width="0" hidden="1" customWidth="1"/>
    <col min="4131" max="4133" width="9.109375" customWidth="1"/>
    <col min="4353" max="4354" width="3.33203125" customWidth="1"/>
    <col min="4355" max="4355" width="4.6640625" customWidth="1"/>
    <col min="4356" max="4356" width="6.5546875" customWidth="1"/>
    <col min="4357" max="4357" width="4.33203125" customWidth="1"/>
    <col min="4358" max="4358" width="17.109375" customWidth="1"/>
    <col min="4359" max="4359" width="6.44140625" customWidth="1"/>
    <col min="4360" max="4360" width="7.6640625" customWidth="1"/>
    <col min="4361" max="4361" width="5.88671875" customWidth="1"/>
    <col min="4362" max="4362" width="1.6640625" customWidth="1"/>
    <col min="4363" max="4363" width="10.6640625" customWidth="1"/>
    <col min="4364" max="4364" width="1.6640625" customWidth="1"/>
    <col min="4365" max="4365" width="10.6640625" customWidth="1"/>
    <col min="4366" max="4366" width="1.6640625" customWidth="1"/>
    <col min="4367" max="4367" width="10.6640625" customWidth="1"/>
    <col min="4368" max="4368" width="1.6640625" customWidth="1"/>
    <col min="4369" max="4369" width="10.6640625" customWidth="1"/>
    <col min="4370" max="4370" width="1.6640625" customWidth="1"/>
    <col min="4371" max="4371" width="0" hidden="1" customWidth="1"/>
    <col min="4372" max="4372" width="8.6640625" customWidth="1"/>
    <col min="4373" max="4373" width="0" hidden="1" customWidth="1"/>
    <col min="4377" max="4386" width="0" hidden="1" customWidth="1"/>
    <col min="4387" max="4389" width="9.109375" customWidth="1"/>
    <col min="4609" max="4610" width="3.33203125" customWidth="1"/>
    <col min="4611" max="4611" width="4.6640625" customWidth="1"/>
    <col min="4612" max="4612" width="6.5546875" customWidth="1"/>
    <col min="4613" max="4613" width="4.33203125" customWidth="1"/>
    <col min="4614" max="4614" width="17.109375" customWidth="1"/>
    <col min="4615" max="4615" width="6.44140625" customWidth="1"/>
    <col min="4616" max="4616" width="7.6640625" customWidth="1"/>
    <col min="4617" max="4617" width="5.88671875" customWidth="1"/>
    <col min="4618" max="4618" width="1.6640625" customWidth="1"/>
    <col min="4619" max="4619" width="10.6640625" customWidth="1"/>
    <col min="4620" max="4620" width="1.6640625" customWidth="1"/>
    <col min="4621" max="4621" width="10.6640625" customWidth="1"/>
    <col min="4622" max="4622" width="1.6640625" customWidth="1"/>
    <col min="4623" max="4623" width="10.6640625" customWidth="1"/>
    <col min="4624" max="4624" width="1.6640625" customWidth="1"/>
    <col min="4625" max="4625" width="10.6640625" customWidth="1"/>
    <col min="4626" max="4626" width="1.6640625" customWidth="1"/>
    <col min="4627" max="4627" width="0" hidden="1" customWidth="1"/>
    <col min="4628" max="4628" width="8.6640625" customWidth="1"/>
    <col min="4629" max="4629" width="0" hidden="1" customWidth="1"/>
    <col min="4633" max="4642" width="0" hidden="1" customWidth="1"/>
    <col min="4643" max="4645" width="9.109375" customWidth="1"/>
    <col min="4865" max="4866" width="3.33203125" customWidth="1"/>
    <col min="4867" max="4867" width="4.6640625" customWidth="1"/>
    <col min="4868" max="4868" width="6.5546875" customWidth="1"/>
    <col min="4869" max="4869" width="4.33203125" customWidth="1"/>
    <col min="4870" max="4870" width="17.109375" customWidth="1"/>
    <col min="4871" max="4871" width="6.44140625" customWidth="1"/>
    <col min="4872" max="4872" width="7.6640625" customWidth="1"/>
    <col min="4873" max="4873" width="5.88671875" customWidth="1"/>
    <col min="4874" max="4874" width="1.6640625" customWidth="1"/>
    <col min="4875" max="4875" width="10.6640625" customWidth="1"/>
    <col min="4876" max="4876" width="1.6640625" customWidth="1"/>
    <col min="4877" max="4877" width="10.6640625" customWidth="1"/>
    <col min="4878" max="4878" width="1.6640625" customWidth="1"/>
    <col min="4879" max="4879" width="10.6640625" customWidth="1"/>
    <col min="4880" max="4880" width="1.6640625" customWidth="1"/>
    <col min="4881" max="4881" width="10.6640625" customWidth="1"/>
    <col min="4882" max="4882" width="1.6640625" customWidth="1"/>
    <col min="4883" max="4883" width="0" hidden="1" customWidth="1"/>
    <col min="4884" max="4884" width="8.6640625" customWidth="1"/>
    <col min="4885" max="4885" width="0" hidden="1" customWidth="1"/>
    <col min="4889" max="4898" width="0" hidden="1" customWidth="1"/>
    <col min="4899" max="4901" width="9.109375" customWidth="1"/>
    <col min="5121" max="5122" width="3.33203125" customWidth="1"/>
    <col min="5123" max="5123" width="4.6640625" customWidth="1"/>
    <col min="5124" max="5124" width="6.5546875" customWidth="1"/>
    <col min="5125" max="5125" width="4.33203125" customWidth="1"/>
    <col min="5126" max="5126" width="17.109375" customWidth="1"/>
    <col min="5127" max="5127" width="6.44140625" customWidth="1"/>
    <col min="5128" max="5128" width="7.6640625" customWidth="1"/>
    <col min="5129" max="5129" width="5.88671875" customWidth="1"/>
    <col min="5130" max="5130" width="1.6640625" customWidth="1"/>
    <col min="5131" max="5131" width="10.6640625" customWidth="1"/>
    <col min="5132" max="5132" width="1.6640625" customWidth="1"/>
    <col min="5133" max="5133" width="10.6640625" customWidth="1"/>
    <col min="5134" max="5134" width="1.6640625" customWidth="1"/>
    <col min="5135" max="5135" width="10.6640625" customWidth="1"/>
    <col min="5136" max="5136" width="1.6640625" customWidth="1"/>
    <col min="5137" max="5137" width="10.6640625" customWidth="1"/>
    <col min="5138" max="5138" width="1.6640625" customWidth="1"/>
    <col min="5139" max="5139" width="0" hidden="1" customWidth="1"/>
    <col min="5140" max="5140" width="8.6640625" customWidth="1"/>
    <col min="5141" max="5141" width="0" hidden="1" customWidth="1"/>
    <col min="5145" max="5154" width="0" hidden="1" customWidth="1"/>
    <col min="5155" max="5157" width="9.109375" customWidth="1"/>
    <col min="5377" max="5378" width="3.33203125" customWidth="1"/>
    <col min="5379" max="5379" width="4.6640625" customWidth="1"/>
    <col min="5380" max="5380" width="6.5546875" customWidth="1"/>
    <col min="5381" max="5381" width="4.33203125" customWidth="1"/>
    <col min="5382" max="5382" width="17.109375" customWidth="1"/>
    <col min="5383" max="5383" width="6.44140625" customWidth="1"/>
    <col min="5384" max="5384" width="7.6640625" customWidth="1"/>
    <col min="5385" max="5385" width="5.88671875" customWidth="1"/>
    <col min="5386" max="5386" width="1.6640625" customWidth="1"/>
    <col min="5387" max="5387" width="10.6640625" customWidth="1"/>
    <col min="5388" max="5388" width="1.6640625" customWidth="1"/>
    <col min="5389" max="5389" width="10.6640625" customWidth="1"/>
    <col min="5390" max="5390" width="1.6640625" customWidth="1"/>
    <col min="5391" max="5391" width="10.6640625" customWidth="1"/>
    <col min="5392" max="5392" width="1.6640625" customWidth="1"/>
    <col min="5393" max="5393" width="10.6640625" customWidth="1"/>
    <col min="5394" max="5394" width="1.6640625" customWidth="1"/>
    <col min="5395" max="5395" width="0" hidden="1" customWidth="1"/>
    <col min="5396" max="5396" width="8.6640625" customWidth="1"/>
    <col min="5397" max="5397" width="0" hidden="1" customWidth="1"/>
    <col min="5401" max="5410" width="0" hidden="1" customWidth="1"/>
    <col min="5411" max="5413" width="9.109375" customWidth="1"/>
    <col min="5633" max="5634" width="3.33203125" customWidth="1"/>
    <col min="5635" max="5635" width="4.6640625" customWidth="1"/>
    <col min="5636" max="5636" width="6.5546875" customWidth="1"/>
    <col min="5637" max="5637" width="4.33203125" customWidth="1"/>
    <col min="5638" max="5638" width="17.109375" customWidth="1"/>
    <col min="5639" max="5639" width="6.44140625" customWidth="1"/>
    <col min="5640" max="5640" width="7.6640625" customWidth="1"/>
    <col min="5641" max="5641" width="5.88671875" customWidth="1"/>
    <col min="5642" max="5642" width="1.6640625" customWidth="1"/>
    <col min="5643" max="5643" width="10.6640625" customWidth="1"/>
    <col min="5644" max="5644" width="1.6640625" customWidth="1"/>
    <col min="5645" max="5645" width="10.6640625" customWidth="1"/>
    <col min="5646" max="5646" width="1.6640625" customWidth="1"/>
    <col min="5647" max="5647" width="10.6640625" customWidth="1"/>
    <col min="5648" max="5648" width="1.6640625" customWidth="1"/>
    <col min="5649" max="5649" width="10.6640625" customWidth="1"/>
    <col min="5650" max="5650" width="1.6640625" customWidth="1"/>
    <col min="5651" max="5651" width="0" hidden="1" customWidth="1"/>
    <col min="5652" max="5652" width="8.6640625" customWidth="1"/>
    <col min="5653" max="5653" width="0" hidden="1" customWidth="1"/>
    <col min="5657" max="5666" width="0" hidden="1" customWidth="1"/>
    <col min="5667" max="5669" width="9.109375" customWidth="1"/>
    <col min="5889" max="5890" width="3.33203125" customWidth="1"/>
    <col min="5891" max="5891" width="4.6640625" customWidth="1"/>
    <col min="5892" max="5892" width="6.5546875" customWidth="1"/>
    <col min="5893" max="5893" width="4.33203125" customWidth="1"/>
    <col min="5894" max="5894" width="17.109375" customWidth="1"/>
    <col min="5895" max="5895" width="6.44140625" customWidth="1"/>
    <col min="5896" max="5896" width="7.6640625" customWidth="1"/>
    <col min="5897" max="5897" width="5.88671875" customWidth="1"/>
    <col min="5898" max="5898" width="1.6640625" customWidth="1"/>
    <col min="5899" max="5899" width="10.6640625" customWidth="1"/>
    <col min="5900" max="5900" width="1.6640625" customWidth="1"/>
    <col min="5901" max="5901" width="10.6640625" customWidth="1"/>
    <col min="5902" max="5902" width="1.6640625" customWidth="1"/>
    <col min="5903" max="5903" width="10.6640625" customWidth="1"/>
    <col min="5904" max="5904" width="1.6640625" customWidth="1"/>
    <col min="5905" max="5905" width="10.6640625" customWidth="1"/>
    <col min="5906" max="5906" width="1.6640625" customWidth="1"/>
    <col min="5907" max="5907" width="0" hidden="1" customWidth="1"/>
    <col min="5908" max="5908" width="8.6640625" customWidth="1"/>
    <col min="5909" max="5909" width="0" hidden="1" customWidth="1"/>
    <col min="5913" max="5922" width="0" hidden="1" customWidth="1"/>
    <col min="5923" max="5925" width="9.109375" customWidth="1"/>
    <col min="6145" max="6146" width="3.33203125" customWidth="1"/>
    <col min="6147" max="6147" width="4.6640625" customWidth="1"/>
    <col min="6148" max="6148" width="6.5546875" customWidth="1"/>
    <col min="6149" max="6149" width="4.33203125" customWidth="1"/>
    <col min="6150" max="6150" width="17.109375" customWidth="1"/>
    <col min="6151" max="6151" width="6.44140625" customWidth="1"/>
    <col min="6152" max="6152" width="7.6640625" customWidth="1"/>
    <col min="6153" max="6153" width="5.88671875" customWidth="1"/>
    <col min="6154" max="6154" width="1.6640625" customWidth="1"/>
    <col min="6155" max="6155" width="10.6640625" customWidth="1"/>
    <col min="6156" max="6156" width="1.6640625" customWidth="1"/>
    <col min="6157" max="6157" width="10.6640625" customWidth="1"/>
    <col min="6158" max="6158" width="1.6640625" customWidth="1"/>
    <col min="6159" max="6159" width="10.6640625" customWidth="1"/>
    <col min="6160" max="6160" width="1.6640625" customWidth="1"/>
    <col min="6161" max="6161" width="10.6640625" customWidth="1"/>
    <col min="6162" max="6162" width="1.6640625" customWidth="1"/>
    <col min="6163" max="6163" width="0" hidden="1" customWidth="1"/>
    <col min="6164" max="6164" width="8.6640625" customWidth="1"/>
    <col min="6165" max="6165" width="0" hidden="1" customWidth="1"/>
    <col min="6169" max="6178" width="0" hidden="1" customWidth="1"/>
    <col min="6179" max="6181" width="9.109375" customWidth="1"/>
    <col min="6401" max="6402" width="3.33203125" customWidth="1"/>
    <col min="6403" max="6403" width="4.6640625" customWidth="1"/>
    <col min="6404" max="6404" width="6.5546875" customWidth="1"/>
    <col min="6405" max="6405" width="4.33203125" customWidth="1"/>
    <col min="6406" max="6406" width="17.109375" customWidth="1"/>
    <col min="6407" max="6407" width="6.44140625" customWidth="1"/>
    <col min="6408" max="6408" width="7.6640625" customWidth="1"/>
    <col min="6409" max="6409" width="5.88671875" customWidth="1"/>
    <col min="6410" max="6410" width="1.6640625" customWidth="1"/>
    <col min="6411" max="6411" width="10.6640625" customWidth="1"/>
    <col min="6412" max="6412" width="1.6640625" customWidth="1"/>
    <col min="6413" max="6413" width="10.6640625" customWidth="1"/>
    <col min="6414" max="6414" width="1.6640625" customWidth="1"/>
    <col min="6415" max="6415" width="10.6640625" customWidth="1"/>
    <col min="6416" max="6416" width="1.6640625" customWidth="1"/>
    <col min="6417" max="6417" width="10.6640625" customWidth="1"/>
    <col min="6418" max="6418" width="1.6640625" customWidth="1"/>
    <col min="6419" max="6419" width="0" hidden="1" customWidth="1"/>
    <col min="6420" max="6420" width="8.6640625" customWidth="1"/>
    <col min="6421" max="6421" width="0" hidden="1" customWidth="1"/>
    <col min="6425" max="6434" width="0" hidden="1" customWidth="1"/>
    <col min="6435" max="6437" width="9.109375" customWidth="1"/>
    <col min="6657" max="6658" width="3.33203125" customWidth="1"/>
    <col min="6659" max="6659" width="4.6640625" customWidth="1"/>
    <col min="6660" max="6660" width="6.5546875" customWidth="1"/>
    <col min="6661" max="6661" width="4.33203125" customWidth="1"/>
    <col min="6662" max="6662" width="17.109375" customWidth="1"/>
    <col min="6663" max="6663" width="6.44140625" customWidth="1"/>
    <col min="6664" max="6664" width="7.6640625" customWidth="1"/>
    <col min="6665" max="6665" width="5.88671875" customWidth="1"/>
    <col min="6666" max="6666" width="1.6640625" customWidth="1"/>
    <col min="6667" max="6667" width="10.6640625" customWidth="1"/>
    <col min="6668" max="6668" width="1.6640625" customWidth="1"/>
    <col min="6669" max="6669" width="10.6640625" customWidth="1"/>
    <col min="6670" max="6670" width="1.6640625" customWidth="1"/>
    <col min="6671" max="6671" width="10.6640625" customWidth="1"/>
    <col min="6672" max="6672" width="1.6640625" customWidth="1"/>
    <col min="6673" max="6673" width="10.6640625" customWidth="1"/>
    <col min="6674" max="6674" width="1.6640625" customWidth="1"/>
    <col min="6675" max="6675" width="0" hidden="1" customWidth="1"/>
    <col min="6676" max="6676" width="8.6640625" customWidth="1"/>
    <col min="6677" max="6677" width="0" hidden="1" customWidth="1"/>
    <col min="6681" max="6690" width="0" hidden="1" customWidth="1"/>
    <col min="6691" max="6693" width="9.109375" customWidth="1"/>
    <col min="6913" max="6914" width="3.33203125" customWidth="1"/>
    <col min="6915" max="6915" width="4.6640625" customWidth="1"/>
    <col min="6916" max="6916" width="6.5546875" customWidth="1"/>
    <col min="6917" max="6917" width="4.33203125" customWidth="1"/>
    <col min="6918" max="6918" width="17.109375" customWidth="1"/>
    <col min="6919" max="6919" width="6.44140625" customWidth="1"/>
    <col min="6920" max="6920" width="7.6640625" customWidth="1"/>
    <col min="6921" max="6921" width="5.88671875" customWidth="1"/>
    <col min="6922" max="6922" width="1.6640625" customWidth="1"/>
    <col min="6923" max="6923" width="10.6640625" customWidth="1"/>
    <col min="6924" max="6924" width="1.6640625" customWidth="1"/>
    <col min="6925" max="6925" width="10.6640625" customWidth="1"/>
    <col min="6926" max="6926" width="1.6640625" customWidth="1"/>
    <col min="6927" max="6927" width="10.6640625" customWidth="1"/>
    <col min="6928" max="6928" width="1.6640625" customWidth="1"/>
    <col min="6929" max="6929" width="10.6640625" customWidth="1"/>
    <col min="6930" max="6930" width="1.6640625" customWidth="1"/>
    <col min="6931" max="6931" width="0" hidden="1" customWidth="1"/>
    <col min="6932" max="6932" width="8.6640625" customWidth="1"/>
    <col min="6933" max="6933" width="0" hidden="1" customWidth="1"/>
    <col min="6937" max="6946" width="0" hidden="1" customWidth="1"/>
    <col min="6947" max="6949" width="9.109375" customWidth="1"/>
    <col min="7169" max="7170" width="3.33203125" customWidth="1"/>
    <col min="7171" max="7171" width="4.6640625" customWidth="1"/>
    <col min="7172" max="7172" width="6.5546875" customWidth="1"/>
    <col min="7173" max="7173" width="4.33203125" customWidth="1"/>
    <col min="7174" max="7174" width="17.109375" customWidth="1"/>
    <col min="7175" max="7175" width="6.44140625" customWidth="1"/>
    <col min="7176" max="7176" width="7.6640625" customWidth="1"/>
    <col min="7177" max="7177" width="5.88671875" customWidth="1"/>
    <col min="7178" max="7178" width="1.6640625" customWidth="1"/>
    <col min="7179" max="7179" width="10.6640625" customWidth="1"/>
    <col min="7180" max="7180" width="1.6640625" customWidth="1"/>
    <col min="7181" max="7181" width="10.6640625" customWidth="1"/>
    <col min="7182" max="7182" width="1.6640625" customWidth="1"/>
    <col min="7183" max="7183" width="10.6640625" customWidth="1"/>
    <col min="7184" max="7184" width="1.6640625" customWidth="1"/>
    <col min="7185" max="7185" width="10.6640625" customWidth="1"/>
    <col min="7186" max="7186" width="1.6640625" customWidth="1"/>
    <col min="7187" max="7187" width="0" hidden="1" customWidth="1"/>
    <col min="7188" max="7188" width="8.6640625" customWidth="1"/>
    <col min="7189" max="7189" width="0" hidden="1" customWidth="1"/>
    <col min="7193" max="7202" width="0" hidden="1" customWidth="1"/>
    <col min="7203" max="7205" width="9.109375" customWidth="1"/>
    <col min="7425" max="7426" width="3.33203125" customWidth="1"/>
    <col min="7427" max="7427" width="4.6640625" customWidth="1"/>
    <col min="7428" max="7428" width="6.5546875" customWidth="1"/>
    <col min="7429" max="7429" width="4.33203125" customWidth="1"/>
    <col min="7430" max="7430" width="17.109375" customWidth="1"/>
    <col min="7431" max="7431" width="6.44140625" customWidth="1"/>
    <col min="7432" max="7432" width="7.6640625" customWidth="1"/>
    <col min="7433" max="7433" width="5.88671875" customWidth="1"/>
    <col min="7434" max="7434" width="1.6640625" customWidth="1"/>
    <col min="7435" max="7435" width="10.6640625" customWidth="1"/>
    <col min="7436" max="7436" width="1.6640625" customWidth="1"/>
    <col min="7437" max="7437" width="10.6640625" customWidth="1"/>
    <col min="7438" max="7438" width="1.6640625" customWidth="1"/>
    <col min="7439" max="7439" width="10.6640625" customWidth="1"/>
    <col min="7440" max="7440" width="1.6640625" customWidth="1"/>
    <col min="7441" max="7441" width="10.6640625" customWidth="1"/>
    <col min="7442" max="7442" width="1.6640625" customWidth="1"/>
    <col min="7443" max="7443" width="0" hidden="1" customWidth="1"/>
    <col min="7444" max="7444" width="8.6640625" customWidth="1"/>
    <col min="7445" max="7445" width="0" hidden="1" customWidth="1"/>
    <col min="7449" max="7458" width="0" hidden="1" customWidth="1"/>
    <col min="7459" max="7461" width="9.109375" customWidth="1"/>
    <col min="7681" max="7682" width="3.33203125" customWidth="1"/>
    <col min="7683" max="7683" width="4.6640625" customWidth="1"/>
    <col min="7684" max="7684" width="6.5546875" customWidth="1"/>
    <col min="7685" max="7685" width="4.33203125" customWidth="1"/>
    <col min="7686" max="7686" width="17.109375" customWidth="1"/>
    <col min="7687" max="7687" width="6.44140625" customWidth="1"/>
    <col min="7688" max="7688" width="7.6640625" customWidth="1"/>
    <col min="7689" max="7689" width="5.88671875" customWidth="1"/>
    <col min="7690" max="7690" width="1.6640625" customWidth="1"/>
    <col min="7691" max="7691" width="10.6640625" customWidth="1"/>
    <col min="7692" max="7692" width="1.6640625" customWidth="1"/>
    <col min="7693" max="7693" width="10.6640625" customWidth="1"/>
    <col min="7694" max="7694" width="1.6640625" customWidth="1"/>
    <col min="7695" max="7695" width="10.6640625" customWidth="1"/>
    <col min="7696" max="7696" width="1.6640625" customWidth="1"/>
    <col min="7697" max="7697" width="10.6640625" customWidth="1"/>
    <col min="7698" max="7698" width="1.6640625" customWidth="1"/>
    <col min="7699" max="7699" width="0" hidden="1" customWidth="1"/>
    <col min="7700" max="7700" width="8.6640625" customWidth="1"/>
    <col min="7701" max="7701" width="0" hidden="1" customWidth="1"/>
    <col min="7705" max="7714" width="0" hidden="1" customWidth="1"/>
    <col min="7715" max="7717" width="9.109375" customWidth="1"/>
    <col min="7937" max="7938" width="3.33203125" customWidth="1"/>
    <col min="7939" max="7939" width="4.6640625" customWidth="1"/>
    <col min="7940" max="7940" width="6.5546875" customWidth="1"/>
    <col min="7941" max="7941" width="4.33203125" customWidth="1"/>
    <col min="7942" max="7942" width="17.109375" customWidth="1"/>
    <col min="7943" max="7943" width="6.44140625" customWidth="1"/>
    <col min="7944" max="7944" width="7.6640625" customWidth="1"/>
    <col min="7945" max="7945" width="5.88671875" customWidth="1"/>
    <col min="7946" max="7946" width="1.6640625" customWidth="1"/>
    <col min="7947" max="7947" width="10.6640625" customWidth="1"/>
    <col min="7948" max="7948" width="1.6640625" customWidth="1"/>
    <col min="7949" max="7949" width="10.6640625" customWidth="1"/>
    <col min="7950" max="7950" width="1.6640625" customWidth="1"/>
    <col min="7951" max="7951" width="10.6640625" customWidth="1"/>
    <col min="7952" max="7952" width="1.6640625" customWidth="1"/>
    <col min="7953" max="7953" width="10.6640625" customWidth="1"/>
    <col min="7954" max="7954" width="1.6640625" customWidth="1"/>
    <col min="7955" max="7955" width="0" hidden="1" customWidth="1"/>
    <col min="7956" max="7956" width="8.6640625" customWidth="1"/>
    <col min="7957" max="7957" width="0" hidden="1" customWidth="1"/>
    <col min="7961" max="7970" width="0" hidden="1" customWidth="1"/>
    <col min="7971" max="7973" width="9.109375" customWidth="1"/>
    <col min="8193" max="8194" width="3.33203125" customWidth="1"/>
    <col min="8195" max="8195" width="4.6640625" customWidth="1"/>
    <col min="8196" max="8196" width="6.5546875" customWidth="1"/>
    <col min="8197" max="8197" width="4.33203125" customWidth="1"/>
    <col min="8198" max="8198" width="17.109375" customWidth="1"/>
    <col min="8199" max="8199" width="6.44140625" customWidth="1"/>
    <col min="8200" max="8200" width="7.6640625" customWidth="1"/>
    <col min="8201" max="8201" width="5.88671875" customWidth="1"/>
    <col min="8202" max="8202" width="1.6640625" customWidth="1"/>
    <col min="8203" max="8203" width="10.6640625" customWidth="1"/>
    <col min="8204" max="8204" width="1.6640625" customWidth="1"/>
    <col min="8205" max="8205" width="10.6640625" customWidth="1"/>
    <col min="8206" max="8206" width="1.6640625" customWidth="1"/>
    <col min="8207" max="8207" width="10.6640625" customWidth="1"/>
    <col min="8208" max="8208" width="1.6640625" customWidth="1"/>
    <col min="8209" max="8209" width="10.6640625" customWidth="1"/>
    <col min="8210" max="8210" width="1.6640625" customWidth="1"/>
    <col min="8211" max="8211" width="0" hidden="1" customWidth="1"/>
    <col min="8212" max="8212" width="8.6640625" customWidth="1"/>
    <col min="8213" max="8213" width="0" hidden="1" customWidth="1"/>
    <col min="8217" max="8226" width="0" hidden="1" customWidth="1"/>
    <col min="8227" max="8229" width="9.109375" customWidth="1"/>
    <col min="8449" max="8450" width="3.33203125" customWidth="1"/>
    <col min="8451" max="8451" width="4.6640625" customWidth="1"/>
    <col min="8452" max="8452" width="6.5546875" customWidth="1"/>
    <col min="8453" max="8453" width="4.33203125" customWidth="1"/>
    <col min="8454" max="8454" width="17.109375" customWidth="1"/>
    <col min="8455" max="8455" width="6.44140625" customWidth="1"/>
    <col min="8456" max="8456" width="7.6640625" customWidth="1"/>
    <col min="8457" max="8457" width="5.88671875" customWidth="1"/>
    <col min="8458" max="8458" width="1.6640625" customWidth="1"/>
    <col min="8459" max="8459" width="10.6640625" customWidth="1"/>
    <col min="8460" max="8460" width="1.6640625" customWidth="1"/>
    <col min="8461" max="8461" width="10.6640625" customWidth="1"/>
    <col min="8462" max="8462" width="1.6640625" customWidth="1"/>
    <col min="8463" max="8463" width="10.6640625" customWidth="1"/>
    <col min="8464" max="8464" width="1.6640625" customWidth="1"/>
    <col min="8465" max="8465" width="10.6640625" customWidth="1"/>
    <col min="8466" max="8466" width="1.6640625" customWidth="1"/>
    <col min="8467" max="8467" width="0" hidden="1" customWidth="1"/>
    <col min="8468" max="8468" width="8.6640625" customWidth="1"/>
    <col min="8469" max="8469" width="0" hidden="1" customWidth="1"/>
    <col min="8473" max="8482" width="0" hidden="1" customWidth="1"/>
    <col min="8483" max="8485" width="9.109375" customWidth="1"/>
    <col min="8705" max="8706" width="3.33203125" customWidth="1"/>
    <col min="8707" max="8707" width="4.6640625" customWidth="1"/>
    <col min="8708" max="8708" width="6.5546875" customWidth="1"/>
    <col min="8709" max="8709" width="4.33203125" customWidth="1"/>
    <col min="8710" max="8710" width="17.109375" customWidth="1"/>
    <col min="8711" max="8711" width="6.44140625" customWidth="1"/>
    <col min="8712" max="8712" width="7.6640625" customWidth="1"/>
    <col min="8713" max="8713" width="5.88671875" customWidth="1"/>
    <col min="8714" max="8714" width="1.6640625" customWidth="1"/>
    <col min="8715" max="8715" width="10.6640625" customWidth="1"/>
    <col min="8716" max="8716" width="1.6640625" customWidth="1"/>
    <col min="8717" max="8717" width="10.6640625" customWidth="1"/>
    <col min="8718" max="8718" width="1.6640625" customWidth="1"/>
    <col min="8719" max="8719" width="10.6640625" customWidth="1"/>
    <col min="8720" max="8720" width="1.6640625" customWidth="1"/>
    <col min="8721" max="8721" width="10.6640625" customWidth="1"/>
    <col min="8722" max="8722" width="1.6640625" customWidth="1"/>
    <col min="8723" max="8723" width="0" hidden="1" customWidth="1"/>
    <col min="8724" max="8724" width="8.6640625" customWidth="1"/>
    <col min="8725" max="8725" width="0" hidden="1" customWidth="1"/>
    <col min="8729" max="8738" width="0" hidden="1" customWidth="1"/>
    <col min="8739" max="8741" width="9.109375" customWidth="1"/>
    <col min="8961" max="8962" width="3.33203125" customWidth="1"/>
    <col min="8963" max="8963" width="4.6640625" customWidth="1"/>
    <col min="8964" max="8964" width="6.5546875" customWidth="1"/>
    <col min="8965" max="8965" width="4.33203125" customWidth="1"/>
    <col min="8966" max="8966" width="17.109375" customWidth="1"/>
    <col min="8967" max="8967" width="6.44140625" customWidth="1"/>
    <col min="8968" max="8968" width="7.6640625" customWidth="1"/>
    <col min="8969" max="8969" width="5.88671875" customWidth="1"/>
    <col min="8970" max="8970" width="1.6640625" customWidth="1"/>
    <col min="8971" max="8971" width="10.6640625" customWidth="1"/>
    <col min="8972" max="8972" width="1.6640625" customWidth="1"/>
    <col min="8973" max="8973" width="10.6640625" customWidth="1"/>
    <col min="8974" max="8974" width="1.6640625" customWidth="1"/>
    <col min="8975" max="8975" width="10.6640625" customWidth="1"/>
    <col min="8976" max="8976" width="1.6640625" customWidth="1"/>
    <col min="8977" max="8977" width="10.6640625" customWidth="1"/>
    <col min="8978" max="8978" width="1.6640625" customWidth="1"/>
    <col min="8979" max="8979" width="0" hidden="1" customWidth="1"/>
    <col min="8980" max="8980" width="8.6640625" customWidth="1"/>
    <col min="8981" max="8981" width="0" hidden="1" customWidth="1"/>
    <col min="8985" max="8994" width="0" hidden="1" customWidth="1"/>
    <col min="8995" max="8997" width="9.109375" customWidth="1"/>
    <col min="9217" max="9218" width="3.33203125" customWidth="1"/>
    <col min="9219" max="9219" width="4.6640625" customWidth="1"/>
    <col min="9220" max="9220" width="6.5546875" customWidth="1"/>
    <col min="9221" max="9221" width="4.33203125" customWidth="1"/>
    <col min="9222" max="9222" width="17.109375" customWidth="1"/>
    <col min="9223" max="9223" width="6.44140625" customWidth="1"/>
    <col min="9224" max="9224" width="7.6640625" customWidth="1"/>
    <col min="9225" max="9225" width="5.88671875" customWidth="1"/>
    <col min="9226" max="9226" width="1.6640625" customWidth="1"/>
    <col min="9227" max="9227" width="10.6640625" customWidth="1"/>
    <col min="9228" max="9228" width="1.6640625" customWidth="1"/>
    <col min="9229" max="9229" width="10.6640625" customWidth="1"/>
    <col min="9230" max="9230" width="1.6640625" customWidth="1"/>
    <col min="9231" max="9231" width="10.6640625" customWidth="1"/>
    <col min="9232" max="9232" width="1.6640625" customWidth="1"/>
    <col min="9233" max="9233" width="10.6640625" customWidth="1"/>
    <col min="9234" max="9234" width="1.6640625" customWidth="1"/>
    <col min="9235" max="9235" width="0" hidden="1" customWidth="1"/>
    <col min="9236" max="9236" width="8.6640625" customWidth="1"/>
    <col min="9237" max="9237" width="0" hidden="1" customWidth="1"/>
    <col min="9241" max="9250" width="0" hidden="1" customWidth="1"/>
    <col min="9251" max="9253" width="9.109375" customWidth="1"/>
    <col min="9473" max="9474" width="3.33203125" customWidth="1"/>
    <col min="9475" max="9475" width="4.6640625" customWidth="1"/>
    <col min="9476" max="9476" width="6.5546875" customWidth="1"/>
    <col min="9477" max="9477" width="4.33203125" customWidth="1"/>
    <col min="9478" max="9478" width="17.109375" customWidth="1"/>
    <col min="9479" max="9479" width="6.44140625" customWidth="1"/>
    <col min="9480" max="9480" width="7.6640625" customWidth="1"/>
    <col min="9481" max="9481" width="5.88671875" customWidth="1"/>
    <col min="9482" max="9482" width="1.6640625" customWidth="1"/>
    <col min="9483" max="9483" width="10.6640625" customWidth="1"/>
    <col min="9484" max="9484" width="1.6640625" customWidth="1"/>
    <col min="9485" max="9485" width="10.6640625" customWidth="1"/>
    <col min="9486" max="9486" width="1.6640625" customWidth="1"/>
    <col min="9487" max="9487" width="10.6640625" customWidth="1"/>
    <col min="9488" max="9488" width="1.6640625" customWidth="1"/>
    <col min="9489" max="9489" width="10.6640625" customWidth="1"/>
    <col min="9490" max="9490" width="1.6640625" customWidth="1"/>
    <col min="9491" max="9491" width="0" hidden="1" customWidth="1"/>
    <col min="9492" max="9492" width="8.6640625" customWidth="1"/>
    <col min="9493" max="9493" width="0" hidden="1" customWidth="1"/>
    <col min="9497" max="9506" width="0" hidden="1" customWidth="1"/>
    <col min="9507" max="9509" width="9.109375" customWidth="1"/>
    <col min="9729" max="9730" width="3.33203125" customWidth="1"/>
    <col min="9731" max="9731" width="4.6640625" customWidth="1"/>
    <col min="9732" max="9732" width="6.5546875" customWidth="1"/>
    <col min="9733" max="9733" width="4.33203125" customWidth="1"/>
    <col min="9734" max="9734" width="17.109375" customWidth="1"/>
    <col min="9735" max="9735" width="6.44140625" customWidth="1"/>
    <col min="9736" max="9736" width="7.6640625" customWidth="1"/>
    <col min="9737" max="9737" width="5.88671875" customWidth="1"/>
    <col min="9738" max="9738" width="1.6640625" customWidth="1"/>
    <col min="9739" max="9739" width="10.6640625" customWidth="1"/>
    <col min="9740" max="9740" width="1.6640625" customWidth="1"/>
    <col min="9741" max="9741" width="10.6640625" customWidth="1"/>
    <col min="9742" max="9742" width="1.6640625" customWidth="1"/>
    <col min="9743" max="9743" width="10.6640625" customWidth="1"/>
    <col min="9744" max="9744" width="1.6640625" customWidth="1"/>
    <col min="9745" max="9745" width="10.6640625" customWidth="1"/>
    <col min="9746" max="9746" width="1.6640625" customWidth="1"/>
    <col min="9747" max="9747" width="0" hidden="1" customWidth="1"/>
    <col min="9748" max="9748" width="8.6640625" customWidth="1"/>
    <col min="9749" max="9749" width="0" hidden="1" customWidth="1"/>
    <col min="9753" max="9762" width="0" hidden="1" customWidth="1"/>
    <col min="9763" max="9765" width="9.109375" customWidth="1"/>
    <col min="9985" max="9986" width="3.33203125" customWidth="1"/>
    <col min="9987" max="9987" width="4.6640625" customWidth="1"/>
    <col min="9988" max="9988" width="6.5546875" customWidth="1"/>
    <col min="9989" max="9989" width="4.33203125" customWidth="1"/>
    <col min="9990" max="9990" width="17.109375" customWidth="1"/>
    <col min="9991" max="9991" width="6.44140625" customWidth="1"/>
    <col min="9992" max="9992" width="7.6640625" customWidth="1"/>
    <col min="9993" max="9993" width="5.88671875" customWidth="1"/>
    <col min="9994" max="9994" width="1.6640625" customWidth="1"/>
    <col min="9995" max="9995" width="10.6640625" customWidth="1"/>
    <col min="9996" max="9996" width="1.6640625" customWidth="1"/>
    <col min="9997" max="9997" width="10.6640625" customWidth="1"/>
    <col min="9998" max="9998" width="1.6640625" customWidth="1"/>
    <col min="9999" max="9999" width="10.6640625" customWidth="1"/>
    <col min="10000" max="10000" width="1.6640625" customWidth="1"/>
    <col min="10001" max="10001" width="10.6640625" customWidth="1"/>
    <col min="10002" max="10002" width="1.6640625" customWidth="1"/>
    <col min="10003" max="10003" width="0" hidden="1" customWidth="1"/>
    <col min="10004" max="10004" width="8.6640625" customWidth="1"/>
    <col min="10005" max="10005" width="0" hidden="1" customWidth="1"/>
    <col min="10009" max="10018" width="0" hidden="1" customWidth="1"/>
    <col min="10019" max="10021" width="9.109375" customWidth="1"/>
    <col min="10241" max="10242" width="3.33203125" customWidth="1"/>
    <col min="10243" max="10243" width="4.6640625" customWidth="1"/>
    <col min="10244" max="10244" width="6.5546875" customWidth="1"/>
    <col min="10245" max="10245" width="4.33203125" customWidth="1"/>
    <col min="10246" max="10246" width="17.109375" customWidth="1"/>
    <col min="10247" max="10247" width="6.44140625" customWidth="1"/>
    <col min="10248" max="10248" width="7.6640625" customWidth="1"/>
    <col min="10249" max="10249" width="5.88671875" customWidth="1"/>
    <col min="10250" max="10250" width="1.6640625" customWidth="1"/>
    <col min="10251" max="10251" width="10.6640625" customWidth="1"/>
    <col min="10252" max="10252" width="1.6640625" customWidth="1"/>
    <col min="10253" max="10253" width="10.6640625" customWidth="1"/>
    <col min="10254" max="10254" width="1.6640625" customWidth="1"/>
    <col min="10255" max="10255" width="10.6640625" customWidth="1"/>
    <col min="10256" max="10256" width="1.6640625" customWidth="1"/>
    <col min="10257" max="10257" width="10.6640625" customWidth="1"/>
    <col min="10258" max="10258" width="1.6640625" customWidth="1"/>
    <col min="10259" max="10259" width="0" hidden="1" customWidth="1"/>
    <col min="10260" max="10260" width="8.6640625" customWidth="1"/>
    <col min="10261" max="10261" width="0" hidden="1" customWidth="1"/>
    <col min="10265" max="10274" width="0" hidden="1" customWidth="1"/>
    <col min="10275" max="10277" width="9.109375" customWidth="1"/>
    <col min="10497" max="10498" width="3.33203125" customWidth="1"/>
    <col min="10499" max="10499" width="4.6640625" customWidth="1"/>
    <col min="10500" max="10500" width="6.5546875" customWidth="1"/>
    <col min="10501" max="10501" width="4.33203125" customWidth="1"/>
    <col min="10502" max="10502" width="17.109375" customWidth="1"/>
    <col min="10503" max="10503" width="6.44140625" customWidth="1"/>
    <col min="10504" max="10504" width="7.6640625" customWidth="1"/>
    <col min="10505" max="10505" width="5.88671875" customWidth="1"/>
    <col min="10506" max="10506" width="1.6640625" customWidth="1"/>
    <col min="10507" max="10507" width="10.6640625" customWidth="1"/>
    <col min="10508" max="10508" width="1.6640625" customWidth="1"/>
    <col min="10509" max="10509" width="10.6640625" customWidth="1"/>
    <col min="10510" max="10510" width="1.6640625" customWidth="1"/>
    <col min="10511" max="10511" width="10.6640625" customWidth="1"/>
    <col min="10512" max="10512" width="1.6640625" customWidth="1"/>
    <col min="10513" max="10513" width="10.6640625" customWidth="1"/>
    <col min="10514" max="10514" width="1.6640625" customWidth="1"/>
    <col min="10515" max="10515" width="0" hidden="1" customWidth="1"/>
    <col min="10516" max="10516" width="8.6640625" customWidth="1"/>
    <col min="10517" max="10517" width="0" hidden="1" customWidth="1"/>
    <col min="10521" max="10530" width="0" hidden="1" customWidth="1"/>
    <col min="10531" max="10533" width="9.109375" customWidth="1"/>
    <col min="10753" max="10754" width="3.33203125" customWidth="1"/>
    <col min="10755" max="10755" width="4.6640625" customWidth="1"/>
    <col min="10756" max="10756" width="6.5546875" customWidth="1"/>
    <col min="10757" max="10757" width="4.33203125" customWidth="1"/>
    <col min="10758" max="10758" width="17.109375" customWidth="1"/>
    <col min="10759" max="10759" width="6.44140625" customWidth="1"/>
    <col min="10760" max="10760" width="7.6640625" customWidth="1"/>
    <col min="10761" max="10761" width="5.88671875" customWidth="1"/>
    <col min="10762" max="10762" width="1.6640625" customWidth="1"/>
    <col min="10763" max="10763" width="10.6640625" customWidth="1"/>
    <col min="10764" max="10764" width="1.6640625" customWidth="1"/>
    <col min="10765" max="10765" width="10.6640625" customWidth="1"/>
    <col min="10766" max="10766" width="1.6640625" customWidth="1"/>
    <col min="10767" max="10767" width="10.6640625" customWidth="1"/>
    <col min="10768" max="10768" width="1.6640625" customWidth="1"/>
    <col min="10769" max="10769" width="10.6640625" customWidth="1"/>
    <col min="10770" max="10770" width="1.6640625" customWidth="1"/>
    <col min="10771" max="10771" width="0" hidden="1" customWidth="1"/>
    <col min="10772" max="10772" width="8.6640625" customWidth="1"/>
    <col min="10773" max="10773" width="0" hidden="1" customWidth="1"/>
    <col min="10777" max="10786" width="0" hidden="1" customWidth="1"/>
    <col min="10787" max="10789" width="9.109375" customWidth="1"/>
    <col min="11009" max="11010" width="3.33203125" customWidth="1"/>
    <col min="11011" max="11011" width="4.6640625" customWidth="1"/>
    <col min="11012" max="11012" width="6.5546875" customWidth="1"/>
    <col min="11013" max="11013" width="4.33203125" customWidth="1"/>
    <col min="11014" max="11014" width="17.109375" customWidth="1"/>
    <col min="11015" max="11015" width="6.44140625" customWidth="1"/>
    <col min="11016" max="11016" width="7.6640625" customWidth="1"/>
    <col min="11017" max="11017" width="5.88671875" customWidth="1"/>
    <col min="11018" max="11018" width="1.6640625" customWidth="1"/>
    <col min="11019" max="11019" width="10.6640625" customWidth="1"/>
    <col min="11020" max="11020" width="1.6640625" customWidth="1"/>
    <col min="11021" max="11021" width="10.6640625" customWidth="1"/>
    <col min="11022" max="11022" width="1.6640625" customWidth="1"/>
    <col min="11023" max="11023" width="10.6640625" customWidth="1"/>
    <col min="11024" max="11024" width="1.6640625" customWidth="1"/>
    <col min="11025" max="11025" width="10.6640625" customWidth="1"/>
    <col min="11026" max="11026" width="1.6640625" customWidth="1"/>
    <col min="11027" max="11027" width="0" hidden="1" customWidth="1"/>
    <col min="11028" max="11028" width="8.6640625" customWidth="1"/>
    <col min="11029" max="11029" width="0" hidden="1" customWidth="1"/>
    <col min="11033" max="11042" width="0" hidden="1" customWidth="1"/>
    <col min="11043" max="11045" width="9.109375" customWidth="1"/>
    <col min="11265" max="11266" width="3.33203125" customWidth="1"/>
    <col min="11267" max="11267" width="4.6640625" customWidth="1"/>
    <col min="11268" max="11268" width="6.5546875" customWidth="1"/>
    <col min="11269" max="11269" width="4.33203125" customWidth="1"/>
    <col min="11270" max="11270" width="17.109375" customWidth="1"/>
    <col min="11271" max="11271" width="6.44140625" customWidth="1"/>
    <col min="11272" max="11272" width="7.6640625" customWidth="1"/>
    <col min="11273" max="11273" width="5.88671875" customWidth="1"/>
    <col min="11274" max="11274" width="1.6640625" customWidth="1"/>
    <col min="11275" max="11275" width="10.6640625" customWidth="1"/>
    <col min="11276" max="11276" width="1.6640625" customWidth="1"/>
    <col min="11277" max="11277" width="10.6640625" customWidth="1"/>
    <col min="11278" max="11278" width="1.6640625" customWidth="1"/>
    <col min="11279" max="11279" width="10.6640625" customWidth="1"/>
    <col min="11280" max="11280" width="1.6640625" customWidth="1"/>
    <col min="11281" max="11281" width="10.6640625" customWidth="1"/>
    <col min="11282" max="11282" width="1.6640625" customWidth="1"/>
    <col min="11283" max="11283" width="0" hidden="1" customWidth="1"/>
    <col min="11284" max="11284" width="8.6640625" customWidth="1"/>
    <col min="11285" max="11285" width="0" hidden="1" customWidth="1"/>
    <col min="11289" max="11298" width="0" hidden="1" customWidth="1"/>
    <col min="11299" max="11301" width="9.109375" customWidth="1"/>
    <col min="11521" max="11522" width="3.33203125" customWidth="1"/>
    <col min="11523" max="11523" width="4.6640625" customWidth="1"/>
    <col min="11524" max="11524" width="6.5546875" customWidth="1"/>
    <col min="11525" max="11525" width="4.33203125" customWidth="1"/>
    <col min="11526" max="11526" width="17.109375" customWidth="1"/>
    <col min="11527" max="11527" width="6.44140625" customWidth="1"/>
    <col min="11528" max="11528" width="7.6640625" customWidth="1"/>
    <col min="11529" max="11529" width="5.88671875" customWidth="1"/>
    <col min="11530" max="11530" width="1.6640625" customWidth="1"/>
    <col min="11531" max="11531" width="10.6640625" customWidth="1"/>
    <col min="11532" max="11532" width="1.6640625" customWidth="1"/>
    <col min="11533" max="11533" width="10.6640625" customWidth="1"/>
    <col min="11534" max="11534" width="1.6640625" customWidth="1"/>
    <col min="11535" max="11535" width="10.6640625" customWidth="1"/>
    <col min="11536" max="11536" width="1.6640625" customWidth="1"/>
    <col min="11537" max="11537" width="10.6640625" customWidth="1"/>
    <col min="11538" max="11538" width="1.6640625" customWidth="1"/>
    <col min="11539" max="11539" width="0" hidden="1" customWidth="1"/>
    <col min="11540" max="11540" width="8.6640625" customWidth="1"/>
    <col min="11541" max="11541" width="0" hidden="1" customWidth="1"/>
    <col min="11545" max="11554" width="0" hidden="1" customWidth="1"/>
    <col min="11555" max="11557" width="9.109375" customWidth="1"/>
    <col min="11777" max="11778" width="3.33203125" customWidth="1"/>
    <col min="11779" max="11779" width="4.6640625" customWidth="1"/>
    <col min="11780" max="11780" width="6.5546875" customWidth="1"/>
    <col min="11781" max="11781" width="4.33203125" customWidth="1"/>
    <col min="11782" max="11782" width="17.109375" customWidth="1"/>
    <col min="11783" max="11783" width="6.44140625" customWidth="1"/>
    <col min="11784" max="11784" width="7.6640625" customWidth="1"/>
    <col min="11785" max="11785" width="5.88671875" customWidth="1"/>
    <col min="11786" max="11786" width="1.6640625" customWidth="1"/>
    <col min="11787" max="11787" width="10.6640625" customWidth="1"/>
    <col min="11788" max="11788" width="1.6640625" customWidth="1"/>
    <col min="11789" max="11789" width="10.6640625" customWidth="1"/>
    <col min="11790" max="11790" width="1.6640625" customWidth="1"/>
    <col min="11791" max="11791" width="10.6640625" customWidth="1"/>
    <col min="11792" max="11792" width="1.6640625" customWidth="1"/>
    <col min="11793" max="11793" width="10.6640625" customWidth="1"/>
    <col min="11794" max="11794" width="1.6640625" customWidth="1"/>
    <col min="11795" max="11795" width="0" hidden="1" customWidth="1"/>
    <col min="11796" max="11796" width="8.6640625" customWidth="1"/>
    <col min="11797" max="11797" width="0" hidden="1" customWidth="1"/>
    <col min="11801" max="11810" width="0" hidden="1" customWidth="1"/>
    <col min="11811" max="11813" width="9.109375" customWidth="1"/>
    <col min="12033" max="12034" width="3.33203125" customWidth="1"/>
    <col min="12035" max="12035" width="4.6640625" customWidth="1"/>
    <col min="12036" max="12036" width="6.5546875" customWidth="1"/>
    <col min="12037" max="12037" width="4.33203125" customWidth="1"/>
    <col min="12038" max="12038" width="17.109375" customWidth="1"/>
    <col min="12039" max="12039" width="6.44140625" customWidth="1"/>
    <col min="12040" max="12040" width="7.6640625" customWidth="1"/>
    <col min="12041" max="12041" width="5.88671875" customWidth="1"/>
    <col min="12042" max="12042" width="1.6640625" customWidth="1"/>
    <col min="12043" max="12043" width="10.6640625" customWidth="1"/>
    <col min="12044" max="12044" width="1.6640625" customWidth="1"/>
    <col min="12045" max="12045" width="10.6640625" customWidth="1"/>
    <col min="12046" max="12046" width="1.6640625" customWidth="1"/>
    <col min="12047" max="12047" width="10.6640625" customWidth="1"/>
    <col min="12048" max="12048" width="1.6640625" customWidth="1"/>
    <col min="12049" max="12049" width="10.6640625" customWidth="1"/>
    <col min="12050" max="12050" width="1.6640625" customWidth="1"/>
    <col min="12051" max="12051" width="0" hidden="1" customWidth="1"/>
    <col min="12052" max="12052" width="8.6640625" customWidth="1"/>
    <col min="12053" max="12053" width="0" hidden="1" customWidth="1"/>
    <col min="12057" max="12066" width="0" hidden="1" customWidth="1"/>
    <col min="12067" max="12069" width="9.109375" customWidth="1"/>
    <col min="12289" max="12290" width="3.33203125" customWidth="1"/>
    <col min="12291" max="12291" width="4.6640625" customWidth="1"/>
    <col min="12292" max="12292" width="6.5546875" customWidth="1"/>
    <col min="12293" max="12293" width="4.33203125" customWidth="1"/>
    <col min="12294" max="12294" width="17.109375" customWidth="1"/>
    <col min="12295" max="12295" width="6.44140625" customWidth="1"/>
    <col min="12296" max="12296" width="7.6640625" customWidth="1"/>
    <col min="12297" max="12297" width="5.88671875" customWidth="1"/>
    <col min="12298" max="12298" width="1.6640625" customWidth="1"/>
    <col min="12299" max="12299" width="10.6640625" customWidth="1"/>
    <col min="12300" max="12300" width="1.6640625" customWidth="1"/>
    <col min="12301" max="12301" width="10.6640625" customWidth="1"/>
    <col min="12302" max="12302" width="1.6640625" customWidth="1"/>
    <col min="12303" max="12303" width="10.6640625" customWidth="1"/>
    <col min="12304" max="12304" width="1.6640625" customWidth="1"/>
    <col min="12305" max="12305" width="10.6640625" customWidth="1"/>
    <col min="12306" max="12306" width="1.6640625" customWidth="1"/>
    <col min="12307" max="12307" width="0" hidden="1" customWidth="1"/>
    <col min="12308" max="12308" width="8.6640625" customWidth="1"/>
    <col min="12309" max="12309" width="0" hidden="1" customWidth="1"/>
    <col min="12313" max="12322" width="0" hidden="1" customWidth="1"/>
    <col min="12323" max="12325" width="9.109375" customWidth="1"/>
    <col min="12545" max="12546" width="3.33203125" customWidth="1"/>
    <col min="12547" max="12547" width="4.6640625" customWidth="1"/>
    <col min="12548" max="12548" width="6.5546875" customWidth="1"/>
    <col min="12549" max="12549" width="4.33203125" customWidth="1"/>
    <col min="12550" max="12550" width="17.109375" customWidth="1"/>
    <col min="12551" max="12551" width="6.44140625" customWidth="1"/>
    <col min="12552" max="12552" width="7.6640625" customWidth="1"/>
    <col min="12553" max="12553" width="5.88671875" customWidth="1"/>
    <col min="12554" max="12554" width="1.6640625" customWidth="1"/>
    <col min="12555" max="12555" width="10.6640625" customWidth="1"/>
    <col min="12556" max="12556" width="1.6640625" customWidth="1"/>
    <col min="12557" max="12557" width="10.6640625" customWidth="1"/>
    <col min="12558" max="12558" width="1.6640625" customWidth="1"/>
    <col min="12559" max="12559" width="10.6640625" customWidth="1"/>
    <col min="12560" max="12560" width="1.6640625" customWidth="1"/>
    <col min="12561" max="12561" width="10.6640625" customWidth="1"/>
    <col min="12562" max="12562" width="1.6640625" customWidth="1"/>
    <col min="12563" max="12563" width="0" hidden="1" customWidth="1"/>
    <col min="12564" max="12564" width="8.6640625" customWidth="1"/>
    <col min="12565" max="12565" width="0" hidden="1" customWidth="1"/>
    <col min="12569" max="12578" width="0" hidden="1" customWidth="1"/>
    <col min="12579" max="12581" width="9.109375" customWidth="1"/>
    <col min="12801" max="12802" width="3.33203125" customWidth="1"/>
    <col min="12803" max="12803" width="4.6640625" customWidth="1"/>
    <col min="12804" max="12804" width="6.5546875" customWidth="1"/>
    <col min="12805" max="12805" width="4.33203125" customWidth="1"/>
    <col min="12806" max="12806" width="17.109375" customWidth="1"/>
    <col min="12807" max="12807" width="6.44140625" customWidth="1"/>
    <col min="12808" max="12808" width="7.6640625" customWidth="1"/>
    <col min="12809" max="12809" width="5.88671875" customWidth="1"/>
    <col min="12810" max="12810" width="1.6640625" customWidth="1"/>
    <col min="12811" max="12811" width="10.6640625" customWidth="1"/>
    <col min="12812" max="12812" width="1.6640625" customWidth="1"/>
    <col min="12813" max="12813" width="10.6640625" customWidth="1"/>
    <col min="12814" max="12814" width="1.6640625" customWidth="1"/>
    <col min="12815" max="12815" width="10.6640625" customWidth="1"/>
    <col min="12816" max="12816" width="1.6640625" customWidth="1"/>
    <col min="12817" max="12817" width="10.6640625" customWidth="1"/>
    <col min="12818" max="12818" width="1.6640625" customWidth="1"/>
    <col min="12819" max="12819" width="0" hidden="1" customWidth="1"/>
    <col min="12820" max="12820" width="8.6640625" customWidth="1"/>
    <col min="12821" max="12821" width="0" hidden="1" customWidth="1"/>
    <col min="12825" max="12834" width="0" hidden="1" customWidth="1"/>
    <col min="12835" max="12837" width="9.109375" customWidth="1"/>
    <col min="13057" max="13058" width="3.33203125" customWidth="1"/>
    <col min="13059" max="13059" width="4.6640625" customWidth="1"/>
    <col min="13060" max="13060" width="6.5546875" customWidth="1"/>
    <col min="13061" max="13061" width="4.33203125" customWidth="1"/>
    <col min="13062" max="13062" width="17.109375" customWidth="1"/>
    <col min="13063" max="13063" width="6.44140625" customWidth="1"/>
    <col min="13064" max="13064" width="7.6640625" customWidth="1"/>
    <col min="13065" max="13065" width="5.88671875" customWidth="1"/>
    <col min="13066" max="13066" width="1.6640625" customWidth="1"/>
    <col min="13067" max="13067" width="10.6640625" customWidth="1"/>
    <col min="13068" max="13068" width="1.6640625" customWidth="1"/>
    <col min="13069" max="13069" width="10.6640625" customWidth="1"/>
    <col min="13070" max="13070" width="1.6640625" customWidth="1"/>
    <col min="13071" max="13071" width="10.6640625" customWidth="1"/>
    <col min="13072" max="13072" width="1.6640625" customWidth="1"/>
    <col min="13073" max="13073" width="10.6640625" customWidth="1"/>
    <col min="13074" max="13074" width="1.6640625" customWidth="1"/>
    <col min="13075" max="13075" width="0" hidden="1" customWidth="1"/>
    <col min="13076" max="13076" width="8.6640625" customWidth="1"/>
    <col min="13077" max="13077" width="0" hidden="1" customWidth="1"/>
    <col min="13081" max="13090" width="0" hidden="1" customWidth="1"/>
    <col min="13091" max="13093" width="9.109375" customWidth="1"/>
    <col min="13313" max="13314" width="3.33203125" customWidth="1"/>
    <col min="13315" max="13315" width="4.6640625" customWidth="1"/>
    <col min="13316" max="13316" width="6.5546875" customWidth="1"/>
    <col min="13317" max="13317" width="4.33203125" customWidth="1"/>
    <col min="13318" max="13318" width="17.109375" customWidth="1"/>
    <col min="13319" max="13319" width="6.44140625" customWidth="1"/>
    <col min="13320" max="13320" width="7.6640625" customWidth="1"/>
    <col min="13321" max="13321" width="5.88671875" customWidth="1"/>
    <col min="13322" max="13322" width="1.6640625" customWidth="1"/>
    <col min="13323" max="13323" width="10.6640625" customWidth="1"/>
    <col min="13324" max="13324" width="1.6640625" customWidth="1"/>
    <col min="13325" max="13325" width="10.6640625" customWidth="1"/>
    <col min="13326" max="13326" width="1.6640625" customWidth="1"/>
    <col min="13327" max="13327" width="10.6640625" customWidth="1"/>
    <col min="13328" max="13328" width="1.6640625" customWidth="1"/>
    <col min="13329" max="13329" width="10.6640625" customWidth="1"/>
    <col min="13330" max="13330" width="1.6640625" customWidth="1"/>
    <col min="13331" max="13331" width="0" hidden="1" customWidth="1"/>
    <col min="13332" max="13332" width="8.6640625" customWidth="1"/>
    <col min="13333" max="13333" width="0" hidden="1" customWidth="1"/>
    <col min="13337" max="13346" width="0" hidden="1" customWidth="1"/>
    <col min="13347" max="13349" width="9.109375" customWidth="1"/>
    <col min="13569" max="13570" width="3.33203125" customWidth="1"/>
    <col min="13571" max="13571" width="4.6640625" customWidth="1"/>
    <col min="13572" max="13572" width="6.5546875" customWidth="1"/>
    <col min="13573" max="13573" width="4.33203125" customWidth="1"/>
    <col min="13574" max="13574" width="17.109375" customWidth="1"/>
    <col min="13575" max="13575" width="6.44140625" customWidth="1"/>
    <col min="13576" max="13576" width="7.6640625" customWidth="1"/>
    <col min="13577" max="13577" width="5.88671875" customWidth="1"/>
    <col min="13578" max="13578" width="1.6640625" customWidth="1"/>
    <col min="13579" max="13579" width="10.6640625" customWidth="1"/>
    <col min="13580" max="13580" width="1.6640625" customWidth="1"/>
    <col min="13581" max="13581" width="10.6640625" customWidth="1"/>
    <col min="13582" max="13582" width="1.6640625" customWidth="1"/>
    <col min="13583" max="13583" width="10.6640625" customWidth="1"/>
    <col min="13584" max="13584" width="1.6640625" customWidth="1"/>
    <col min="13585" max="13585" width="10.6640625" customWidth="1"/>
    <col min="13586" max="13586" width="1.6640625" customWidth="1"/>
    <col min="13587" max="13587" width="0" hidden="1" customWidth="1"/>
    <col min="13588" max="13588" width="8.6640625" customWidth="1"/>
    <col min="13589" max="13589" width="0" hidden="1" customWidth="1"/>
    <col min="13593" max="13602" width="0" hidden="1" customWidth="1"/>
    <col min="13603" max="13605" width="9.109375" customWidth="1"/>
    <col min="13825" max="13826" width="3.33203125" customWidth="1"/>
    <col min="13827" max="13827" width="4.6640625" customWidth="1"/>
    <col min="13828" max="13828" width="6.5546875" customWidth="1"/>
    <col min="13829" max="13829" width="4.33203125" customWidth="1"/>
    <col min="13830" max="13830" width="17.109375" customWidth="1"/>
    <col min="13831" max="13831" width="6.44140625" customWidth="1"/>
    <col min="13832" max="13832" width="7.6640625" customWidth="1"/>
    <col min="13833" max="13833" width="5.88671875" customWidth="1"/>
    <col min="13834" max="13834" width="1.6640625" customWidth="1"/>
    <col min="13835" max="13835" width="10.6640625" customWidth="1"/>
    <col min="13836" max="13836" width="1.6640625" customWidth="1"/>
    <col min="13837" max="13837" width="10.6640625" customWidth="1"/>
    <col min="13838" max="13838" width="1.6640625" customWidth="1"/>
    <col min="13839" max="13839" width="10.6640625" customWidth="1"/>
    <col min="13840" max="13840" width="1.6640625" customWidth="1"/>
    <col min="13841" max="13841" width="10.6640625" customWidth="1"/>
    <col min="13842" max="13842" width="1.6640625" customWidth="1"/>
    <col min="13843" max="13843" width="0" hidden="1" customWidth="1"/>
    <col min="13844" max="13844" width="8.6640625" customWidth="1"/>
    <col min="13845" max="13845" width="0" hidden="1" customWidth="1"/>
    <col min="13849" max="13858" width="0" hidden="1" customWidth="1"/>
    <col min="13859" max="13861" width="9.109375" customWidth="1"/>
    <col min="14081" max="14082" width="3.33203125" customWidth="1"/>
    <col min="14083" max="14083" width="4.6640625" customWidth="1"/>
    <col min="14084" max="14084" width="6.5546875" customWidth="1"/>
    <col min="14085" max="14085" width="4.33203125" customWidth="1"/>
    <col min="14086" max="14086" width="17.109375" customWidth="1"/>
    <col min="14087" max="14087" width="6.44140625" customWidth="1"/>
    <col min="14088" max="14088" width="7.6640625" customWidth="1"/>
    <col min="14089" max="14089" width="5.88671875" customWidth="1"/>
    <col min="14090" max="14090" width="1.6640625" customWidth="1"/>
    <col min="14091" max="14091" width="10.6640625" customWidth="1"/>
    <col min="14092" max="14092" width="1.6640625" customWidth="1"/>
    <col min="14093" max="14093" width="10.6640625" customWidth="1"/>
    <col min="14094" max="14094" width="1.6640625" customWidth="1"/>
    <col min="14095" max="14095" width="10.6640625" customWidth="1"/>
    <col min="14096" max="14096" width="1.6640625" customWidth="1"/>
    <col min="14097" max="14097" width="10.6640625" customWidth="1"/>
    <col min="14098" max="14098" width="1.6640625" customWidth="1"/>
    <col min="14099" max="14099" width="0" hidden="1" customWidth="1"/>
    <col min="14100" max="14100" width="8.6640625" customWidth="1"/>
    <col min="14101" max="14101" width="0" hidden="1" customWidth="1"/>
    <col min="14105" max="14114" width="0" hidden="1" customWidth="1"/>
    <col min="14115" max="14117" width="9.109375" customWidth="1"/>
    <col min="14337" max="14338" width="3.33203125" customWidth="1"/>
    <col min="14339" max="14339" width="4.6640625" customWidth="1"/>
    <col min="14340" max="14340" width="6.5546875" customWidth="1"/>
    <col min="14341" max="14341" width="4.33203125" customWidth="1"/>
    <col min="14342" max="14342" width="17.109375" customWidth="1"/>
    <col min="14343" max="14343" width="6.44140625" customWidth="1"/>
    <col min="14344" max="14344" width="7.6640625" customWidth="1"/>
    <col min="14345" max="14345" width="5.88671875" customWidth="1"/>
    <col min="14346" max="14346" width="1.6640625" customWidth="1"/>
    <col min="14347" max="14347" width="10.6640625" customWidth="1"/>
    <col min="14348" max="14348" width="1.6640625" customWidth="1"/>
    <col min="14349" max="14349" width="10.6640625" customWidth="1"/>
    <col min="14350" max="14350" width="1.6640625" customWidth="1"/>
    <col min="14351" max="14351" width="10.6640625" customWidth="1"/>
    <col min="14352" max="14352" width="1.6640625" customWidth="1"/>
    <col min="14353" max="14353" width="10.6640625" customWidth="1"/>
    <col min="14354" max="14354" width="1.6640625" customWidth="1"/>
    <col min="14355" max="14355" width="0" hidden="1" customWidth="1"/>
    <col min="14356" max="14356" width="8.6640625" customWidth="1"/>
    <col min="14357" max="14357" width="0" hidden="1" customWidth="1"/>
    <col min="14361" max="14370" width="0" hidden="1" customWidth="1"/>
    <col min="14371" max="14373" width="9.109375" customWidth="1"/>
    <col min="14593" max="14594" width="3.33203125" customWidth="1"/>
    <col min="14595" max="14595" width="4.6640625" customWidth="1"/>
    <col min="14596" max="14596" width="6.5546875" customWidth="1"/>
    <col min="14597" max="14597" width="4.33203125" customWidth="1"/>
    <col min="14598" max="14598" width="17.109375" customWidth="1"/>
    <col min="14599" max="14599" width="6.44140625" customWidth="1"/>
    <col min="14600" max="14600" width="7.6640625" customWidth="1"/>
    <col min="14601" max="14601" width="5.88671875" customWidth="1"/>
    <col min="14602" max="14602" width="1.6640625" customWidth="1"/>
    <col min="14603" max="14603" width="10.6640625" customWidth="1"/>
    <col min="14604" max="14604" width="1.6640625" customWidth="1"/>
    <col min="14605" max="14605" width="10.6640625" customWidth="1"/>
    <col min="14606" max="14606" width="1.6640625" customWidth="1"/>
    <col min="14607" max="14607" width="10.6640625" customWidth="1"/>
    <col min="14608" max="14608" width="1.6640625" customWidth="1"/>
    <col min="14609" max="14609" width="10.6640625" customWidth="1"/>
    <col min="14610" max="14610" width="1.6640625" customWidth="1"/>
    <col min="14611" max="14611" width="0" hidden="1" customWidth="1"/>
    <col min="14612" max="14612" width="8.6640625" customWidth="1"/>
    <col min="14613" max="14613" width="0" hidden="1" customWidth="1"/>
    <col min="14617" max="14626" width="0" hidden="1" customWidth="1"/>
    <col min="14627" max="14629" width="9.109375" customWidth="1"/>
    <col min="14849" max="14850" width="3.33203125" customWidth="1"/>
    <col min="14851" max="14851" width="4.6640625" customWidth="1"/>
    <col min="14852" max="14852" width="6.5546875" customWidth="1"/>
    <col min="14853" max="14853" width="4.33203125" customWidth="1"/>
    <col min="14854" max="14854" width="17.109375" customWidth="1"/>
    <col min="14855" max="14855" width="6.44140625" customWidth="1"/>
    <col min="14856" max="14856" width="7.6640625" customWidth="1"/>
    <col min="14857" max="14857" width="5.88671875" customWidth="1"/>
    <col min="14858" max="14858" width="1.6640625" customWidth="1"/>
    <col min="14859" max="14859" width="10.6640625" customWidth="1"/>
    <col min="14860" max="14860" width="1.6640625" customWidth="1"/>
    <col min="14861" max="14861" width="10.6640625" customWidth="1"/>
    <col min="14862" max="14862" width="1.6640625" customWidth="1"/>
    <col min="14863" max="14863" width="10.6640625" customWidth="1"/>
    <col min="14864" max="14864" width="1.6640625" customWidth="1"/>
    <col min="14865" max="14865" width="10.6640625" customWidth="1"/>
    <col min="14866" max="14866" width="1.6640625" customWidth="1"/>
    <col min="14867" max="14867" width="0" hidden="1" customWidth="1"/>
    <col min="14868" max="14868" width="8.6640625" customWidth="1"/>
    <col min="14869" max="14869" width="0" hidden="1" customWidth="1"/>
    <col min="14873" max="14882" width="0" hidden="1" customWidth="1"/>
    <col min="14883" max="14885" width="9.109375" customWidth="1"/>
    <col min="15105" max="15106" width="3.33203125" customWidth="1"/>
    <col min="15107" max="15107" width="4.6640625" customWidth="1"/>
    <col min="15108" max="15108" width="6.5546875" customWidth="1"/>
    <col min="15109" max="15109" width="4.33203125" customWidth="1"/>
    <col min="15110" max="15110" width="17.109375" customWidth="1"/>
    <col min="15111" max="15111" width="6.44140625" customWidth="1"/>
    <col min="15112" max="15112" width="7.6640625" customWidth="1"/>
    <col min="15113" max="15113" width="5.88671875" customWidth="1"/>
    <col min="15114" max="15114" width="1.6640625" customWidth="1"/>
    <col min="15115" max="15115" width="10.6640625" customWidth="1"/>
    <col min="15116" max="15116" width="1.6640625" customWidth="1"/>
    <col min="15117" max="15117" width="10.6640625" customWidth="1"/>
    <col min="15118" max="15118" width="1.6640625" customWidth="1"/>
    <col min="15119" max="15119" width="10.6640625" customWidth="1"/>
    <col min="15120" max="15120" width="1.6640625" customWidth="1"/>
    <col min="15121" max="15121" width="10.6640625" customWidth="1"/>
    <col min="15122" max="15122" width="1.6640625" customWidth="1"/>
    <col min="15123" max="15123" width="0" hidden="1" customWidth="1"/>
    <col min="15124" max="15124" width="8.6640625" customWidth="1"/>
    <col min="15125" max="15125" width="0" hidden="1" customWidth="1"/>
    <col min="15129" max="15138" width="0" hidden="1" customWidth="1"/>
    <col min="15139" max="15141" width="9.109375" customWidth="1"/>
    <col min="15361" max="15362" width="3.33203125" customWidth="1"/>
    <col min="15363" max="15363" width="4.6640625" customWidth="1"/>
    <col min="15364" max="15364" width="6.5546875" customWidth="1"/>
    <col min="15365" max="15365" width="4.33203125" customWidth="1"/>
    <col min="15366" max="15366" width="17.109375" customWidth="1"/>
    <col min="15367" max="15367" width="6.44140625" customWidth="1"/>
    <col min="15368" max="15368" width="7.6640625" customWidth="1"/>
    <col min="15369" max="15369" width="5.88671875" customWidth="1"/>
    <col min="15370" max="15370" width="1.6640625" customWidth="1"/>
    <col min="15371" max="15371" width="10.6640625" customWidth="1"/>
    <col min="15372" max="15372" width="1.6640625" customWidth="1"/>
    <col min="15373" max="15373" width="10.6640625" customWidth="1"/>
    <col min="15374" max="15374" width="1.6640625" customWidth="1"/>
    <col min="15375" max="15375" width="10.6640625" customWidth="1"/>
    <col min="15376" max="15376" width="1.6640625" customWidth="1"/>
    <col min="15377" max="15377" width="10.6640625" customWidth="1"/>
    <col min="15378" max="15378" width="1.6640625" customWidth="1"/>
    <col min="15379" max="15379" width="0" hidden="1" customWidth="1"/>
    <col min="15380" max="15380" width="8.6640625" customWidth="1"/>
    <col min="15381" max="15381" width="0" hidden="1" customWidth="1"/>
    <col min="15385" max="15394" width="0" hidden="1" customWidth="1"/>
    <col min="15395" max="15397" width="9.109375" customWidth="1"/>
    <col min="15617" max="15618" width="3.33203125" customWidth="1"/>
    <col min="15619" max="15619" width="4.6640625" customWidth="1"/>
    <col min="15620" max="15620" width="6.5546875" customWidth="1"/>
    <col min="15621" max="15621" width="4.33203125" customWidth="1"/>
    <col min="15622" max="15622" width="17.109375" customWidth="1"/>
    <col min="15623" max="15623" width="6.44140625" customWidth="1"/>
    <col min="15624" max="15624" width="7.6640625" customWidth="1"/>
    <col min="15625" max="15625" width="5.88671875" customWidth="1"/>
    <col min="15626" max="15626" width="1.6640625" customWidth="1"/>
    <col min="15627" max="15627" width="10.6640625" customWidth="1"/>
    <col min="15628" max="15628" width="1.6640625" customWidth="1"/>
    <col min="15629" max="15629" width="10.6640625" customWidth="1"/>
    <col min="15630" max="15630" width="1.6640625" customWidth="1"/>
    <col min="15631" max="15631" width="10.6640625" customWidth="1"/>
    <col min="15632" max="15632" width="1.6640625" customWidth="1"/>
    <col min="15633" max="15633" width="10.6640625" customWidth="1"/>
    <col min="15634" max="15634" width="1.6640625" customWidth="1"/>
    <col min="15635" max="15635" width="0" hidden="1" customWidth="1"/>
    <col min="15636" max="15636" width="8.6640625" customWidth="1"/>
    <col min="15637" max="15637" width="0" hidden="1" customWidth="1"/>
    <col min="15641" max="15650" width="0" hidden="1" customWidth="1"/>
    <col min="15651" max="15653" width="9.109375" customWidth="1"/>
    <col min="15873" max="15874" width="3.33203125" customWidth="1"/>
    <col min="15875" max="15875" width="4.6640625" customWidth="1"/>
    <col min="15876" max="15876" width="6.5546875" customWidth="1"/>
    <col min="15877" max="15877" width="4.33203125" customWidth="1"/>
    <col min="15878" max="15878" width="17.109375" customWidth="1"/>
    <col min="15879" max="15879" width="6.44140625" customWidth="1"/>
    <col min="15880" max="15880" width="7.6640625" customWidth="1"/>
    <col min="15881" max="15881" width="5.88671875" customWidth="1"/>
    <col min="15882" max="15882" width="1.6640625" customWidth="1"/>
    <col min="15883" max="15883" width="10.6640625" customWidth="1"/>
    <col min="15884" max="15884" width="1.6640625" customWidth="1"/>
    <col min="15885" max="15885" width="10.6640625" customWidth="1"/>
    <col min="15886" max="15886" width="1.6640625" customWidth="1"/>
    <col min="15887" max="15887" width="10.6640625" customWidth="1"/>
    <col min="15888" max="15888" width="1.6640625" customWidth="1"/>
    <col min="15889" max="15889" width="10.6640625" customWidth="1"/>
    <col min="15890" max="15890" width="1.6640625" customWidth="1"/>
    <col min="15891" max="15891" width="0" hidden="1" customWidth="1"/>
    <col min="15892" max="15892" width="8.6640625" customWidth="1"/>
    <col min="15893" max="15893" width="0" hidden="1" customWidth="1"/>
    <col min="15897" max="15906" width="0" hidden="1" customWidth="1"/>
    <col min="15907" max="15909" width="9.109375" customWidth="1"/>
    <col min="16129" max="16130" width="3.33203125" customWidth="1"/>
    <col min="16131" max="16131" width="4.6640625" customWidth="1"/>
    <col min="16132" max="16132" width="6.5546875" customWidth="1"/>
    <col min="16133" max="16133" width="4.33203125" customWidth="1"/>
    <col min="16134" max="16134" width="17.109375" customWidth="1"/>
    <col min="16135" max="16135" width="6.44140625" customWidth="1"/>
    <col min="16136" max="16136" width="7.6640625" customWidth="1"/>
    <col min="16137" max="16137" width="5.88671875" customWidth="1"/>
    <col min="16138" max="16138" width="1.6640625" customWidth="1"/>
    <col min="16139" max="16139" width="10.6640625" customWidth="1"/>
    <col min="16140" max="16140" width="1.6640625" customWidth="1"/>
    <col min="16141" max="16141" width="10.6640625" customWidth="1"/>
    <col min="16142" max="16142" width="1.6640625" customWidth="1"/>
    <col min="16143" max="16143" width="10.6640625" customWidth="1"/>
    <col min="16144" max="16144" width="1.6640625" customWidth="1"/>
    <col min="16145" max="16145" width="10.6640625" customWidth="1"/>
    <col min="16146" max="16146" width="1.6640625" customWidth="1"/>
    <col min="16147" max="16147" width="0" hidden="1" customWidth="1"/>
    <col min="16148" max="16148" width="8.6640625" customWidth="1"/>
    <col min="16149" max="16149" width="0" hidden="1" customWidth="1"/>
    <col min="16153" max="16162" width="0" hidden="1" customWidth="1"/>
    <col min="16163" max="16165" width="9.109375" customWidth="1"/>
  </cols>
  <sheetData>
    <row r="1" spans="1:37" s="8" customFormat="1" ht="21.75" customHeight="1" x14ac:dyDescent="0.25">
      <c r="A1" s="172" t="str">
        <f>[1]Altalanos!$A$6</f>
        <v>Korosztályos Budapest Csapatbajnokság 2026</v>
      </c>
      <c r="B1" s="172"/>
      <c r="C1" s="173"/>
      <c r="D1" s="173"/>
      <c r="E1" s="173"/>
      <c r="F1" s="173"/>
      <c r="G1" s="173"/>
      <c r="H1" s="172"/>
      <c r="I1" s="174"/>
      <c r="J1" s="175"/>
      <c r="K1" s="176" t="s">
        <v>47</v>
      </c>
      <c r="L1" s="177"/>
      <c r="M1" s="178"/>
      <c r="N1" s="175"/>
      <c r="O1" s="175" t="s">
        <v>48</v>
      </c>
      <c r="P1" s="175"/>
      <c r="Q1" s="173"/>
      <c r="R1" s="175"/>
      <c r="Y1" s="9"/>
      <c r="Z1" s="9"/>
      <c r="AA1" s="9"/>
      <c r="AB1" s="10" t="e">
        <f>IF($Y$5=1,CONCATENATE(VLOOKUP($Y$3,$AA$2:$AH$14,2)),CONCATENATE(VLOOKUP($Y$3,$AA$16:$AH$25,2)))</f>
        <v>#N/A</v>
      </c>
      <c r="AC1" s="10" t="e">
        <f>IF($Y$5=1,CONCATENATE(VLOOKUP($Y$3,$AA$2:$AH$14,3)),CONCATENATE(VLOOKUP($Y$3,$AA$16:$AH$25,3)))</f>
        <v>#N/A</v>
      </c>
      <c r="AD1" s="10" t="e">
        <f>IF($Y$5=1,CONCATENATE(VLOOKUP($Y$3,$AA$2:$AH$14,4)),CONCATENATE(VLOOKUP($Y$3,$AA$16:$AH$25,4)))</f>
        <v>#N/A</v>
      </c>
      <c r="AE1" s="10" t="e">
        <f>IF($Y$5=1,CONCATENATE(VLOOKUP($Y$3,$AA$2:$AH$14,5)),CONCATENATE(VLOOKUP($Y$3,$AA$16:$AH$25,5)))</f>
        <v>#N/A</v>
      </c>
      <c r="AF1" s="10" t="e">
        <f>IF($Y$5=1,CONCATENATE(VLOOKUP($Y$3,$AA$2:$AH$14,6)),CONCATENATE(VLOOKUP($Y$3,$AA$16:$AH$25,6)))</f>
        <v>#N/A</v>
      </c>
      <c r="AG1" s="10" t="e">
        <f>IF($Y$5=1,CONCATENATE(VLOOKUP($Y$3,$AA$2:$AH$14,7)),CONCATENATE(VLOOKUP($Y$3,$AA$16:$AH$25,7)))</f>
        <v>#N/A</v>
      </c>
      <c r="AH1" s="10" t="e">
        <f>IF($Y$5=1,CONCATENATE(VLOOKUP($Y$3,$AA$2:$AH$14,8)),CONCATENATE(VLOOKUP($Y$3,$AA$16:$AH$25,8)))</f>
        <v>#N/A</v>
      </c>
    </row>
    <row r="2" spans="1:37" s="17" customFormat="1" x14ac:dyDescent="0.25">
      <c r="A2" s="179" t="s">
        <v>1</v>
      </c>
      <c r="B2" s="180"/>
      <c r="C2" s="180"/>
      <c r="D2" s="180"/>
      <c r="E2" s="181" t="str">
        <f>[1]Altalanos!$D$8</f>
        <v>F16</v>
      </c>
      <c r="F2" s="180"/>
      <c r="G2" s="182"/>
      <c r="H2" s="183"/>
      <c r="I2" s="183"/>
      <c r="J2" s="184"/>
      <c r="K2" s="177"/>
      <c r="L2" s="177"/>
      <c r="M2" s="177"/>
      <c r="N2" s="184"/>
      <c r="O2" s="183"/>
      <c r="P2" s="184"/>
      <c r="Q2" s="183"/>
      <c r="R2" s="184"/>
      <c r="Y2" s="19"/>
      <c r="Z2" s="20"/>
      <c r="AA2" s="185" t="s">
        <v>2</v>
      </c>
      <c r="AB2" s="186">
        <v>300</v>
      </c>
      <c r="AC2" s="186">
        <v>250</v>
      </c>
      <c r="AD2" s="186">
        <v>200</v>
      </c>
      <c r="AE2" s="186">
        <v>150</v>
      </c>
      <c r="AF2" s="186">
        <v>120</v>
      </c>
      <c r="AG2" s="186">
        <v>90</v>
      </c>
      <c r="AH2" s="186">
        <v>40</v>
      </c>
      <c r="AI2"/>
      <c r="AJ2"/>
      <c r="AK2"/>
    </row>
    <row r="3" spans="1:37" s="26" customFormat="1" ht="11.25" customHeight="1" x14ac:dyDescent="0.25">
      <c r="A3" s="23" t="s">
        <v>3</v>
      </c>
      <c r="B3" s="23"/>
      <c r="C3" s="23"/>
      <c r="D3" s="23"/>
      <c r="E3" s="23"/>
      <c r="F3" s="23"/>
      <c r="G3" s="23" t="s">
        <v>4</v>
      </c>
      <c r="H3" s="23"/>
      <c r="I3" s="23"/>
      <c r="J3" s="24"/>
      <c r="K3" s="23" t="s">
        <v>5</v>
      </c>
      <c r="L3" s="24"/>
      <c r="M3" s="23"/>
      <c r="N3" s="24"/>
      <c r="O3" s="23"/>
      <c r="P3" s="24"/>
      <c r="Q3" s="23"/>
      <c r="R3" s="25" t="s">
        <v>6</v>
      </c>
      <c r="Y3" s="20" t="str">
        <f>IF(K4="OB","A",IF(K4="IX","W",IF(K4="","",K4)))</f>
        <v/>
      </c>
      <c r="Z3" s="20"/>
      <c r="AA3" s="185" t="s">
        <v>7</v>
      </c>
      <c r="AB3" s="186">
        <v>280</v>
      </c>
      <c r="AC3" s="186">
        <v>230</v>
      </c>
      <c r="AD3" s="186">
        <v>180</v>
      </c>
      <c r="AE3" s="186">
        <v>140</v>
      </c>
      <c r="AF3" s="186">
        <v>80</v>
      </c>
      <c r="AG3" s="186">
        <v>0</v>
      </c>
      <c r="AH3" s="186">
        <v>0</v>
      </c>
      <c r="AI3"/>
      <c r="AJ3"/>
      <c r="AK3"/>
    </row>
    <row r="4" spans="1:37" s="35" customFormat="1" ht="11.25" customHeight="1" thickBot="1" x14ac:dyDescent="0.3">
      <c r="A4" s="324" t="str">
        <f>[1]Altalanos!$A$10</f>
        <v>2026-06-20 - 2026-07-02</v>
      </c>
      <c r="B4" s="324"/>
      <c r="C4" s="324"/>
      <c r="D4" s="187"/>
      <c r="E4" s="188"/>
      <c r="F4" s="188"/>
      <c r="G4" s="188" t="str">
        <f>[1]Altalanos!$C$10</f>
        <v>Budapest</v>
      </c>
      <c r="H4" s="189"/>
      <c r="I4" s="188"/>
      <c r="J4" s="190"/>
      <c r="K4" s="191"/>
      <c r="L4" s="190"/>
      <c r="M4" s="192"/>
      <c r="N4" s="190"/>
      <c r="O4" s="188"/>
      <c r="P4" s="190"/>
      <c r="Q4" s="188"/>
      <c r="R4" s="193" t="str">
        <f>[1]Altalanos!$E$10</f>
        <v>Kovács Annamária</v>
      </c>
      <c r="Y4" s="20"/>
      <c r="Z4" s="20"/>
      <c r="AA4" s="185" t="s">
        <v>8</v>
      </c>
      <c r="AB4" s="186">
        <v>250</v>
      </c>
      <c r="AC4" s="186">
        <v>200</v>
      </c>
      <c r="AD4" s="186">
        <v>150</v>
      </c>
      <c r="AE4" s="186">
        <v>120</v>
      </c>
      <c r="AF4" s="186">
        <v>90</v>
      </c>
      <c r="AG4" s="186">
        <v>60</v>
      </c>
      <c r="AH4" s="186">
        <v>25</v>
      </c>
      <c r="AI4"/>
      <c r="AJ4"/>
      <c r="AK4"/>
    </row>
    <row r="5" spans="1:37" s="26" customFormat="1" x14ac:dyDescent="0.25">
      <c r="A5" s="37"/>
      <c r="B5" s="38" t="s">
        <v>9</v>
      </c>
      <c r="C5" s="39" t="s">
        <v>10</v>
      </c>
      <c r="D5" s="38" t="s">
        <v>11</v>
      </c>
      <c r="E5" s="38" t="s">
        <v>12</v>
      </c>
      <c r="F5" s="40" t="s">
        <v>79</v>
      </c>
      <c r="G5" s="40" t="s">
        <v>60</v>
      </c>
      <c r="H5" s="40"/>
      <c r="I5" s="40" t="s">
        <v>14</v>
      </c>
      <c r="J5" s="40"/>
      <c r="K5" s="38" t="s">
        <v>15</v>
      </c>
      <c r="L5" s="41"/>
      <c r="M5" s="38" t="s">
        <v>49</v>
      </c>
      <c r="N5" s="41"/>
      <c r="O5" s="38" t="s">
        <v>16</v>
      </c>
      <c r="P5" s="41"/>
      <c r="Q5" s="38" t="s">
        <v>17</v>
      </c>
      <c r="R5" s="42"/>
      <c r="Y5" s="20">
        <f>IF(OR([1]Altalanos!$A$8="F1",[1]Altalanos!$A$8="F2",[1]Altalanos!$A$8="N1",[1]Altalanos!$A$8="N2"),1,2)</f>
        <v>2</v>
      </c>
      <c r="Z5" s="20"/>
      <c r="AA5" s="185" t="s">
        <v>18</v>
      </c>
      <c r="AB5" s="186">
        <v>200</v>
      </c>
      <c r="AC5" s="186">
        <v>150</v>
      </c>
      <c r="AD5" s="186">
        <v>120</v>
      </c>
      <c r="AE5" s="186">
        <v>90</v>
      </c>
      <c r="AF5" s="186">
        <v>60</v>
      </c>
      <c r="AG5" s="186">
        <v>40</v>
      </c>
      <c r="AH5" s="186">
        <v>15</v>
      </c>
      <c r="AI5"/>
      <c r="AJ5"/>
      <c r="AK5"/>
    </row>
    <row r="6" spans="1:37" s="49" customFormat="1" ht="14.25" customHeight="1" thickBot="1" x14ac:dyDescent="0.3">
      <c r="A6" s="194"/>
      <c r="B6" s="44"/>
      <c r="C6" s="44"/>
      <c r="D6" s="44"/>
      <c r="E6" s="44"/>
      <c r="F6" s="43" t="str">
        <f>IF(Y3="","",CONCATENATE(AH1," / ",VLOOKUP(Y3,AB1:AH1,5)," pont"))</f>
        <v/>
      </c>
      <c r="G6" s="45"/>
      <c r="H6" s="46"/>
      <c r="I6" s="45"/>
      <c r="J6" s="47"/>
      <c r="K6" s="44" t="str">
        <f>IF(Y3="","",CONCATENATE(VLOOKUP(Y3,AB1:AH1,4)," pont"))</f>
        <v/>
      </c>
      <c r="L6" s="47"/>
      <c r="M6" s="44" t="str">
        <f>IF(Y3="","",CONCATENATE(VLOOKUP(Y3,AB1:AH1,3)," pont"))</f>
        <v/>
      </c>
      <c r="N6" s="47"/>
      <c r="O6" s="44" t="str">
        <f>IF(Y3="","",CONCATENATE(VLOOKUP(Y3,AB1:AH1,2)," pont"))</f>
        <v/>
      </c>
      <c r="P6" s="47"/>
      <c r="Q6" s="44" t="str">
        <f>IF(Y3="","",CONCATENATE(VLOOKUP(Y3,AB1:AH1,1)," pont"))</f>
        <v/>
      </c>
      <c r="R6" s="48"/>
      <c r="Y6" s="51"/>
      <c r="Z6" s="51"/>
      <c r="AA6" s="51" t="s">
        <v>19</v>
      </c>
      <c r="AB6" s="52">
        <v>150</v>
      </c>
      <c r="AC6" s="52">
        <v>120</v>
      </c>
      <c r="AD6" s="52">
        <v>90</v>
      </c>
      <c r="AE6" s="52">
        <v>60</v>
      </c>
      <c r="AF6" s="52">
        <v>40</v>
      </c>
      <c r="AG6" s="52">
        <v>25</v>
      </c>
      <c r="AH6" s="52">
        <v>10</v>
      </c>
      <c r="AI6" s="195"/>
      <c r="AJ6" s="195"/>
      <c r="AK6" s="195"/>
    </row>
    <row r="7" spans="1:37" s="67" customFormat="1" ht="12.9" customHeight="1" x14ac:dyDescent="0.25">
      <c r="A7" s="54">
        <v>1</v>
      </c>
      <c r="B7" s="196">
        <f>IF($E7="","",VLOOKUP($E7,[1]F16_Lista!$A$7:$O$22,14))</f>
        <v>0</v>
      </c>
      <c r="C7" s="197">
        <f>IF($E7="","",VLOOKUP($E7,[1]F16_Lista!$A$7:$O$22,15))</f>
        <v>0</v>
      </c>
      <c r="D7" s="197">
        <f>IF($E7="","",VLOOKUP($E7,[1]F16_Lista!$A$7:$O$22,5))</f>
        <v>0</v>
      </c>
      <c r="E7" s="198">
        <v>1</v>
      </c>
      <c r="F7" s="199" t="s">
        <v>83</v>
      </c>
      <c r="G7" s="199">
        <f>IF($E7="","",VLOOKUP($E7,[1]F16_Lista!$A$7:$O$22,3))</f>
        <v>0</v>
      </c>
      <c r="H7" s="199"/>
      <c r="I7" s="199">
        <f>IF($E7="","",VLOOKUP($E7,[1]F16_Lista!$A$7:$O$22,4))</f>
        <v>0</v>
      </c>
      <c r="J7" s="200"/>
      <c r="K7" s="201"/>
      <c r="L7" s="201"/>
      <c r="M7" s="201"/>
      <c r="N7" s="201"/>
      <c r="O7" s="61"/>
      <c r="P7" s="62"/>
      <c r="Q7" s="63"/>
      <c r="R7" s="64"/>
      <c r="S7" s="65"/>
      <c r="U7" s="202" t="str">
        <f>[1]Birók!P21</f>
        <v>Bíró</v>
      </c>
      <c r="Y7" s="20"/>
      <c r="Z7" s="20"/>
      <c r="AA7" s="185" t="s">
        <v>20</v>
      </c>
      <c r="AB7" s="186">
        <v>120</v>
      </c>
      <c r="AC7" s="186">
        <v>90</v>
      </c>
      <c r="AD7" s="186">
        <v>60</v>
      </c>
      <c r="AE7" s="186">
        <v>40</v>
      </c>
      <c r="AF7" s="186">
        <v>25</v>
      </c>
      <c r="AG7" s="186">
        <v>10</v>
      </c>
      <c r="AH7" s="186">
        <v>5</v>
      </c>
      <c r="AI7"/>
      <c r="AJ7"/>
      <c r="AK7"/>
    </row>
    <row r="8" spans="1:37" s="67" customFormat="1" ht="12.9" customHeight="1" x14ac:dyDescent="0.25">
      <c r="A8" s="68"/>
      <c r="B8" s="203"/>
      <c r="C8" s="204"/>
      <c r="D8" s="204"/>
      <c r="E8" s="205"/>
      <c r="F8" s="206"/>
      <c r="G8" s="206"/>
      <c r="H8" s="207"/>
      <c r="I8" s="208" t="s">
        <v>21</v>
      </c>
      <c r="J8" s="75" t="s">
        <v>2</v>
      </c>
      <c r="K8" s="209" t="str">
        <f>UPPER(IF(OR(J8="a",J8="as"),F7,IF(OR(J8="b",J8="bs"),F9,)))</f>
        <v xml:space="preserve">VASAS SC </v>
      </c>
      <c r="L8" s="209"/>
      <c r="M8" s="201"/>
      <c r="N8" s="201"/>
      <c r="O8" s="61"/>
      <c r="P8" s="62"/>
      <c r="Q8" s="63"/>
      <c r="R8" s="64"/>
      <c r="S8" s="65"/>
      <c r="U8" s="210" t="str">
        <f>[1]Birók!P22</f>
        <v xml:space="preserve"> </v>
      </c>
      <c r="Y8" s="20"/>
      <c r="Z8" s="20"/>
      <c r="AA8" s="185" t="s">
        <v>22</v>
      </c>
      <c r="AB8" s="186">
        <v>90</v>
      </c>
      <c r="AC8" s="186">
        <v>60</v>
      </c>
      <c r="AD8" s="186">
        <v>40</v>
      </c>
      <c r="AE8" s="186">
        <v>25</v>
      </c>
      <c r="AF8" s="186">
        <v>10</v>
      </c>
      <c r="AG8" s="186">
        <v>5</v>
      </c>
      <c r="AH8" s="186">
        <v>2</v>
      </c>
      <c r="AI8"/>
      <c r="AJ8"/>
      <c r="AK8"/>
    </row>
    <row r="9" spans="1:37" s="67" customFormat="1" ht="12.9" customHeight="1" x14ac:dyDescent="0.25">
      <c r="A9" s="68">
        <v>2</v>
      </c>
      <c r="B9" s="196" t="str">
        <f>IF($E9="","",VLOOKUP($E9,[1]F16_Lista!$A$7:$O$22,14))</f>
        <v/>
      </c>
      <c r="C9" s="197" t="str">
        <f>IF($E9="","",VLOOKUP($E9,[1]F16_Lista!$A$7:$O$22,15))</f>
        <v/>
      </c>
      <c r="D9" s="197" t="str">
        <f>IF($E9="","",VLOOKUP($E9,[1]F16_Lista!$A$7:$O$22,5))</f>
        <v/>
      </c>
      <c r="E9" s="198"/>
      <c r="F9" s="212" t="s">
        <v>23</v>
      </c>
      <c r="G9" s="212" t="str">
        <f>IF($E9="","",VLOOKUP($E9,[1]F16_Lista!$A$7:$O$22,3))</f>
        <v/>
      </c>
      <c r="H9" s="212"/>
      <c r="I9" s="199" t="str">
        <f>IF($E9="","",VLOOKUP($E9,[1]F16_Lista!$A$7:$O$22,4))</f>
        <v/>
      </c>
      <c r="J9" s="213"/>
      <c r="K9" s="201"/>
      <c r="L9" s="214"/>
      <c r="M9" s="201"/>
      <c r="N9" s="201"/>
      <c r="O9" s="61"/>
      <c r="P9" s="62"/>
      <c r="Q9" s="63"/>
      <c r="R9" s="64"/>
      <c r="S9" s="65"/>
      <c r="U9" s="210" t="str">
        <f>[1]Birók!P23</f>
        <v xml:space="preserve"> </v>
      </c>
      <c r="Y9" s="20"/>
      <c r="Z9" s="20"/>
      <c r="AA9" s="185" t="s">
        <v>24</v>
      </c>
      <c r="AB9" s="186">
        <v>60</v>
      </c>
      <c r="AC9" s="186">
        <v>40</v>
      </c>
      <c r="AD9" s="186">
        <v>25</v>
      </c>
      <c r="AE9" s="186">
        <v>10</v>
      </c>
      <c r="AF9" s="186">
        <v>5</v>
      </c>
      <c r="AG9" s="186">
        <v>2</v>
      </c>
      <c r="AH9" s="186">
        <v>1</v>
      </c>
      <c r="AI9"/>
      <c r="AJ9"/>
      <c r="AK9"/>
    </row>
    <row r="10" spans="1:37" s="67" customFormat="1" ht="12.9" customHeight="1" x14ac:dyDescent="0.25">
      <c r="A10" s="68"/>
      <c r="B10" s="203"/>
      <c r="C10" s="204"/>
      <c r="D10" s="204"/>
      <c r="E10" s="215"/>
      <c r="F10" s="206"/>
      <c r="G10" s="206"/>
      <c r="H10" s="207"/>
      <c r="I10" s="201"/>
      <c r="J10" s="216"/>
      <c r="K10" s="217" t="s">
        <v>21</v>
      </c>
      <c r="L10" s="85" t="s">
        <v>2</v>
      </c>
      <c r="M10" s="209" t="str">
        <f>UPPER(IF(OR(L10="a",L10="as"),K8,IF(OR(L10="b",L10="bs"),K12,)))</f>
        <v xml:space="preserve">VASAS SC </v>
      </c>
      <c r="N10" s="218"/>
      <c r="O10" s="219"/>
      <c r="P10" s="219"/>
      <c r="Q10" s="63"/>
      <c r="R10" s="64"/>
      <c r="S10" s="65"/>
      <c r="U10" s="210" t="str">
        <f>[1]Birók!P24</f>
        <v xml:space="preserve"> </v>
      </c>
      <c r="Y10" s="20"/>
      <c r="Z10" s="20"/>
      <c r="AA10" s="185" t="s">
        <v>25</v>
      </c>
      <c r="AB10" s="186">
        <v>40</v>
      </c>
      <c r="AC10" s="186">
        <v>25</v>
      </c>
      <c r="AD10" s="186">
        <v>15</v>
      </c>
      <c r="AE10" s="186">
        <v>7</v>
      </c>
      <c r="AF10" s="186">
        <v>4</v>
      </c>
      <c r="AG10" s="186">
        <v>1</v>
      </c>
      <c r="AH10" s="186">
        <v>0</v>
      </c>
      <c r="AI10"/>
      <c r="AJ10"/>
      <c r="AK10"/>
    </row>
    <row r="11" spans="1:37" s="67" customFormat="1" ht="12.9" customHeight="1" x14ac:dyDescent="0.25">
      <c r="A11" s="68">
        <v>3</v>
      </c>
      <c r="B11" s="196">
        <f>IF($E11="","",VLOOKUP($E11,[1]F16_Lista!$A$7:$O$22,14))</f>
        <v>0</v>
      </c>
      <c r="C11" s="197">
        <f>IF($E11="","",VLOOKUP($E11,[1]F16_Lista!$A$7:$O$22,15))</f>
        <v>0</v>
      </c>
      <c r="D11" s="197">
        <f>IF($E11="","",VLOOKUP($E11,[1]F16_Lista!$A$7:$O$22,5))</f>
        <v>0</v>
      </c>
      <c r="E11" s="198">
        <v>7</v>
      </c>
      <c r="F11" s="212" t="s">
        <v>113</v>
      </c>
      <c r="G11" s="212">
        <f>IF($E11="","",VLOOKUP($E11,[1]F16_Lista!$A$7:$O$22,3))</f>
        <v>0</v>
      </c>
      <c r="H11" s="212"/>
      <c r="I11" s="212">
        <f>IF($E11="","",VLOOKUP($E11,[1]F16_Lista!$A$7:$O$22,4))</f>
        <v>0</v>
      </c>
      <c r="J11" s="200"/>
      <c r="K11" s="201"/>
      <c r="L11" s="220"/>
      <c r="M11" s="219" t="s">
        <v>88</v>
      </c>
      <c r="N11" s="221"/>
      <c r="O11" s="219"/>
      <c r="P11" s="219"/>
      <c r="Q11" s="63"/>
      <c r="R11" s="64"/>
      <c r="S11" s="65"/>
      <c r="U11" s="210" t="str">
        <f>[1]Birók!P25</f>
        <v xml:space="preserve"> </v>
      </c>
      <c r="Y11" s="20"/>
      <c r="Z11" s="20"/>
      <c r="AA11" s="185" t="s">
        <v>26</v>
      </c>
      <c r="AB11" s="186">
        <v>25</v>
      </c>
      <c r="AC11" s="186">
        <v>15</v>
      </c>
      <c r="AD11" s="186">
        <v>10</v>
      </c>
      <c r="AE11" s="186">
        <v>6</v>
      </c>
      <c r="AF11" s="186">
        <v>3</v>
      </c>
      <c r="AG11" s="186">
        <v>1</v>
      </c>
      <c r="AH11" s="186">
        <v>0</v>
      </c>
      <c r="AI11"/>
      <c r="AJ11"/>
      <c r="AK11"/>
    </row>
    <row r="12" spans="1:37" s="67" customFormat="1" ht="12.9" customHeight="1" x14ac:dyDescent="0.25">
      <c r="A12" s="68"/>
      <c r="B12" s="203"/>
      <c r="C12" s="204"/>
      <c r="D12" s="204"/>
      <c r="E12" s="215"/>
      <c r="F12" s="206"/>
      <c r="G12" s="206"/>
      <c r="H12" s="207"/>
      <c r="I12" s="208" t="s">
        <v>21</v>
      </c>
      <c r="J12" s="75" t="s">
        <v>2</v>
      </c>
      <c r="K12" s="209" t="s">
        <v>113</v>
      </c>
      <c r="L12" s="222"/>
      <c r="M12" s="201"/>
      <c r="N12" s="221"/>
      <c r="O12" s="219"/>
      <c r="P12" s="219"/>
      <c r="Q12" s="63"/>
      <c r="R12" s="64"/>
      <c r="S12" s="65"/>
      <c r="U12" s="210" t="str">
        <f>[1]Birók!P26</f>
        <v xml:space="preserve"> </v>
      </c>
      <c r="Y12" s="20"/>
      <c r="Z12" s="20"/>
      <c r="AA12" s="185" t="s">
        <v>27</v>
      </c>
      <c r="AB12" s="186">
        <v>15</v>
      </c>
      <c r="AC12" s="186">
        <v>10</v>
      </c>
      <c r="AD12" s="186">
        <v>6</v>
      </c>
      <c r="AE12" s="186">
        <v>3</v>
      </c>
      <c r="AF12" s="186">
        <v>1</v>
      </c>
      <c r="AG12" s="186">
        <v>0</v>
      </c>
      <c r="AH12" s="186">
        <v>0</v>
      </c>
      <c r="AI12"/>
      <c r="AJ12"/>
      <c r="AK12"/>
    </row>
    <row r="13" spans="1:37" s="67" customFormat="1" ht="12.9" customHeight="1" x14ac:dyDescent="0.25">
      <c r="A13" s="68">
        <v>4</v>
      </c>
      <c r="B13" s="196" t="str">
        <f>IF($E13="","",VLOOKUP($E13,[1]F16_Lista!$A$7:$O$22,14))</f>
        <v/>
      </c>
      <c r="C13" s="197" t="str">
        <f>IF($E13="","",VLOOKUP($E13,[1]F16_Lista!$A$7:$O$22,15))</f>
        <v/>
      </c>
      <c r="D13" s="197" t="str">
        <f>IF($E13="","",VLOOKUP($E13,[1]F16_Lista!$A$7:$O$22,5))</f>
        <v/>
      </c>
      <c r="E13" s="198"/>
      <c r="F13" s="212" t="s">
        <v>23</v>
      </c>
      <c r="G13" s="212" t="str">
        <f>IF($E13="","",VLOOKUP($E13,[1]F16_Lista!$A$7:$O$22,3))</f>
        <v/>
      </c>
      <c r="H13" s="212"/>
      <c r="I13" s="212" t="str">
        <f>IF($E13="","",VLOOKUP($E13,[1]F16_Lista!$A$7:$O$22,4))</f>
        <v/>
      </c>
      <c r="J13" s="223"/>
      <c r="K13" s="201"/>
      <c r="L13" s="201"/>
      <c r="M13" s="201"/>
      <c r="N13" s="221"/>
      <c r="O13" s="219"/>
      <c r="P13" s="219"/>
      <c r="Q13" s="63"/>
      <c r="R13" s="64"/>
      <c r="S13" s="65"/>
      <c r="U13" s="210" t="str">
        <f>[1]Birók!P27</f>
        <v xml:space="preserve"> </v>
      </c>
      <c r="Y13" s="20"/>
      <c r="Z13" s="20"/>
      <c r="AA13" s="185" t="s">
        <v>23</v>
      </c>
      <c r="AB13" s="186">
        <v>10</v>
      </c>
      <c r="AC13" s="186">
        <v>6</v>
      </c>
      <c r="AD13" s="186">
        <v>3</v>
      </c>
      <c r="AE13" s="186">
        <v>1</v>
      </c>
      <c r="AF13" s="186">
        <v>0</v>
      </c>
      <c r="AG13" s="186">
        <v>0</v>
      </c>
      <c r="AH13" s="186">
        <v>0</v>
      </c>
      <c r="AI13"/>
      <c r="AJ13"/>
      <c r="AK13"/>
    </row>
    <row r="14" spans="1:37" s="67" customFormat="1" ht="12.9" customHeight="1" x14ac:dyDescent="0.25">
      <c r="A14" s="68"/>
      <c r="B14" s="203"/>
      <c r="C14" s="204"/>
      <c r="D14" s="204"/>
      <c r="E14" s="215"/>
      <c r="F14" s="201"/>
      <c r="G14" s="201"/>
      <c r="H14" s="224"/>
      <c r="I14" s="225"/>
      <c r="J14" s="216"/>
      <c r="K14" s="201"/>
      <c r="L14" s="201"/>
      <c r="M14" s="217" t="s">
        <v>21</v>
      </c>
      <c r="N14" s="85" t="s">
        <v>2</v>
      </c>
      <c r="O14" s="209" t="str">
        <f>UPPER(IF(OR(N14="a",N14="as"),M10,IF(OR(N14="b",N14="bs"),M18,)))</f>
        <v xml:space="preserve">VASAS SC </v>
      </c>
      <c r="P14" s="218"/>
      <c r="Q14" s="63"/>
      <c r="R14" s="64"/>
      <c r="S14" s="65"/>
      <c r="U14" s="210" t="str">
        <f>[1]Birók!P28</f>
        <v xml:space="preserve"> </v>
      </c>
      <c r="Y14" s="20"/>
      <c r="Z14" s="20"/>
      <c r="AA14" s="185" t="s">
        <v>28</v>
      </c>
      <c r="AB14" s="186">
        <v>3</v>
      </c>
      <c r="AC14" s="186">
        <v>2</v>
      </c>
      <c r="AD14" s="186">
        <v>1</v>
      </c>
      <c r="AE14" s="186">
        <v>0</v>
      </c>
      <c r="AF14" s="186">
        <v>0</v>
      </c>
      <c r="AG14" s="186">
        <v>0</v>
      </c>
      <c r="AH14" s="186">
        <v>0</v>
      </c>
      <c r="AI14"/>
      <c r="AJ14"/>
      <c r="AK14"/>
    </row>
    <row r="15" spans="1:37" s="67" customFormat="1" ht="12.9" customHeight="1" x14ac:dyDescent="0.25">
      <c r="A15" s="54">
        <v>5</v>
      </c>
      <c r="B15" s="196">
        <f>IF($E15="","",VLOOKUP($E15,[1]F16_Lista!$A$7:$O$22,14))</f>
        <v>0</v>
      </c>
      <c r="C15" s="197">
        <f>IF($E15="","",VLOOKUP($E15,[1]F16_Lista!$A$7:$O$22,15))</f>
        <v>0</v>
      </c>
      <c r="D15" s="197">
        <f>IF($E15="","",VLOOKUP($E15,[1]F16_Lista!$A$7:$O$22,5))</f>
        <v>0</v>
      </c>
      <c r="E15" s="198">
        <v>6</v>
      </c>
      <c r="F15" s="211" t="s">
        <v>114</v>
      </c>
      <c r="G15" s="199">
        <f>IF($E15="","",VLOOKUP($E15,[1]F16_Lista!$A$7:$O$22,3))</f>
        <v>0</v>
      </c>
      <c r="H15" s="199"/>
      <c r="I15" s="199">
        <f>IF($E15="","",VLOOKUP($E15,[1]F16_Lista!$A$7:$O$22,4))</f>
        <v>0</v>
      </c>
      <c r="J15" s="226"/>
      <c r="K15" s="201"/>
      <c r="L15" s="201"/>
      <c r="M15" s="201"/>
      <c r="N15" s="221"/>
      <c r="O15" s="219" t="s">
        <v>103</v>
      </c>
      <c r="P15" s="221"/>
      <c r="Q15" s="63"/>
      <c r="R15" s="64"/>
      <c r="S15" s="65"/>
      <c r="U15" s="210" t="str">
        <f>[1]Birók!P29</f>
        <v xml:space="preserve"> </v>
      </c>
      <c r="Y15" s="20"/>
      <c r="Z15" s="20"/>
      <c r="AA15" s="185"/>
      <c r="AB15" s="185"/>
      <c r="AC15" s="185"/>
      <c r="AD15" s="185"/>
      <c r="AE15" s="185"/>
      <c r="AF15" s="185"/>
      <c r="AG15" s="185"/>
      <c r="AH15" s="185"/>
      <c r="AI15"/>
      <c r="AJ15"/>
      <c r="AK15"/>
    </row>
    <row r="16" spans="1:37" s="67" customFormat="1" ht="12.9" customHeight="1" thickBot="1" x14ac:dyDescent="0.3">
      <c r="A16" s="68"/>
      <c r="B16" s="203"/>
      <c r="C16" s="204"/>
      <c r="D16" s="204"/>
      <c r="E16" s="215"/>
      <c r="F16" s="206"/>
      <c r="G16" s="206"/>
      <c r="H16" s="207"/>
      <c r="I16" s="208" t="s">
        <v>21</v>
      </c>
      <c r="J16" s="75" t="s">
        <v>2</v>
      </c>
      <c r="K16" s="209" t="str">
        <f>UPPER(IF(OR(J16="a",J16="as"),F15,IF(OR(J16="b",J16="bs"),F17,)))</f>
        <v>PG TENISZ II.</v>
      </c>
      <c r="L16" s="209"/>
      <c r="M16" s="201"/>
      <c r="N16" s="221"/>
      <c r="O16" s="219"/>
      <c r="P16" s="221"/>
      <c r="Q16" s="63"/>
      <c r="R16" s="64"/>
      <c r="S16" s="65"/>
      <c r="U16" s="227" t="str">
        <f>[1]Birók!P30</f>
        <v>Egyik sem</v>
      </c>
      <c r="Y16" s="20"/>
      <c r="Z16" s="20"/>
      <c r="AA16" s="185" t="s">
        <v>2</v>
      </c>
      <c r="AB16" s="186">
        <v>150</v>
      </c>
      <c r="AC16" s="186">
        <v>120</v>
      </c>
      <c r="AD16" s="186">
        <v>90</v>
      </c>
      <c r="AE16" s="186">
        <v>60</v>
      </c>
      <c r="AF16" s="186">
        <v>40</v>
      </c>
      <c r="AG16" s="186">
        <v>25</v>
      </c>
      <c r="AH16" s="186">
        <v>15</v>
      </c>
      <c r="AI16"/>
      <c r="AJ16"/>
      <c r="AK16"/>
    </row>
    <row r="17" spans="1:37" s="67" customFormat="1" ht="12.9" customHeight="1" x14ac:dyDescent="0.25">
      <c r="A17" s="68">
        <v>6</v>
      </c>
      <c r="B17" s="196" t="str">
        <f>IF($E17="","",VLOOKUP($E17,[1]F16_Lista!$A$7:$O$22,14))</f>
        <v/>
      </c>
      <c r="C17" s="197" t="str">
        <f>IF($E17="","",VLOOKUP($E17,[1]F16_Lista!$A$7:$O$22,15))</f>
        <v/>
      </c>
      <c r="D17" s="197" t="str">
        <f>IF($E17="","",VLOOKUP($E17,[1]F16_Lista!$A$7:$O$22,5))</f>
        <v/>
      </c>
      <c r="E17" s="198"/>
      <c r="F17" s="212" t="s">
        <v>23</v>
      </c>
      <c r="G17" s="212" t="str">
        <f>IF($E17="","",VLOOKUP($E17,[1]F16_Lista!$A$7:$O$22,3))</f>
        <v/>
      </c>
      <c r="H17" s="212"/>
      <c r="I17" s="212" t="str">
        <f>IF($E17="","",VLOOKUP($E17,[1]F16_Lista!$A$7:$O$22,4))</f>
        <v/>
      </c>
      <c r="J17" s="213"/>
      <c r="K17" s="201"/>
      <c r="L17" s="214"/>
      <c r="M17" s="201"/>
      <c r="N17" s="221"/>
      <c r="O17" s="219"/>
      <c r="P17" s="221"/>
      <c r="Q17" s="63"/>
      <c r="R17" s="64"/>
      <c r="S17" s="65"/>
      <c r="Y17" s="20"/>
      <c r="Z17" s="20"/>
      <c r="AA17" s="185" t="s">
        <v>8</v>
      </c>
      <c r="AB17" s="186">
        <v>120</v>
      </c>
      <c r="AC17" s="186">
        <v>90</v>
      </c>
      <c r="AD17" s="186">
        <v>60</v>
      </c>
      <c r="AE17" s="186">
        <v>40</v>
      </c>
      <c r="AF17" s="186">
        <v>25</v>
      </c>
      <c r="AG17" s="186">
        <v>15</v>
      </c>
      <c r="AH17" s="186">
        <v>8</v>
      </c>
      <c r="AI17"/>
      <c r="AJ17"/>
      <c r="AK17"/>
    </row>
    <row r="18" spans="1:37" s="67" customFormat="1" ht="12.9" customHeight="1" x14ac:dyDescent="0.25">
      <c r="A18" s="68"/>
      <c r="B18" s="203"/>
      <c r="C18" s="204"/>
      <c r="D18" s="204"/>
      <c r="E18" s="215"/>
      <c r="F18" s="206"/>
      <c r="G18" s="206"/>
      <c r="H18" s="207"/>
      <c r="I18" s="201"/>
      <c r="J18" s="216"/>
      <c r="K18" s="217" t="s">
        <v>21</v>
      </c>
      <c r="L18" s="85" t="s">
        <v>7</v>
      </c>
      <c r="M18" s="209" t="str">
        <f>UPPER(IF(OR(L18="a",L18="as"),K16,IF(OR(L18="b",L18="bs"),K20,)))</f>
        <v>PASARÉT TK I.</v>
      </c>
      <c r="N18" s="228"/>
      <c r="O18" s="219"/>
      <c r="P18" s="221"/>
      <c r="Q18" s="63"/>
      <c r="R18" s="64"/>
      <c r="S18" s="65"/>
      <c r="Y18" s="20"/>
      <c r="Z18" s="20"/>
      <c r="AA18" s="185" t="s">
        <v>18</v>
      </c>
      <c r="AB18" s="186">
        <v>90</v>
      </c>
      <c r="AC18" s="186">
        <v>60</v>
      </c>
      <c r="AD18" s="186">
        <v>40</v>
      </c>
      <c r="AE18" s="186">
        <v>25</v>
      </c>
      <c r="AF18" s="186">
        <v>15</v>
      </c>
      <c r="AG18" s="186">
        <v>8</v>
      </c>
      <c r="AH18" s="186">
        <v>4</v>
      </c>
      <c r="AI18"/>
      <c r="AJ18"/>
      <c r="AK18"/>
    </row>
    <row r="19" spans="1:37" s="67" customFormat="1" ht="12.9" customHeight="1" x14ac:dyDescent="0.25">
      <c r="A19" s="68">
        <v>7</v>
      </c>
      <c r="B19" s="196" t="str">
        <f>IF($E19="","",VLOOKUP($E19,[1]F16_Lista!$A$7:$O$22,14))</f>
        <v/>
      </c>
      <c r="C19" s="197" t="str">
        <f>IF($E19="","",VLOOKUP($E19,[1]F16_Lista!$A$7:$O$22,15))</f>
        <v/>
      </c>
      <c r="D19" s="197" t="str">
        <f>IF($E19="","",VLOOKUP($E19,[1]F16_Lista!$A$7:$O$22,5))</f>
        <v/>
      </c>
      <c r="E19" s="198"/>
      <c r="F19" s="212" t="s">
        <v>80</v>
      </c>
      <c r="G19" s="212" t="str">
        <f>IF($E19="","",VLOOKUP($E19,[1]F16_Lista!$A$7:$O$22,3))</f>
        <v/>
      </c>
      <c r="H19" s="212"/>
      <c r="I19" s="212" t="str">
        <f>IF($E19="","",VLOOKUP($E19,[1]F16_Lista!$A$7:$O$22,4))</f>
        <v/>
      </c>
      <c r="J19" s="200"/>
      <c r="K19" s="201"/>
      <c r="L19" s="220"/>
      <c r="M19" s="219" t="s">
        <v>88</v>
      </c>
      <c r="N19" s="219"/>
      <c r="O19" s="219"/>
      <c r="P19" s="221"/>
      <c r="Q19" s="63"/>
      <c r="R19" s="64"/>
      <c r="S19" s="65"/>
      <c r="Y19" s="20"/>
      <c r="Z19" s="20"/>
      <c r="AA19" s="185" t="s">
        <v>19</v>
      </c>
      <c r="AB19" s="186">
        <v>60</v>
      </c>
      <c r="AC19" s="186">
        <v>40</v>
      </c>
      <c r="AD19" s="186">
        <v>25</v>
      </c>
      <c r="AE19" s="186">
        <v>15</v>
      </c>
      <c r="AF19" s="186">
        <v>8</v>
      </c>
      <c r="AG19" s="186">
        <v>4</v>
      </c>
      <c r="AH19" s="186">
        <v>2</v>
      </c>
      <c r="AI19"/>
      <c r="AJ19"/>
      <c r="AK19"/>
    </row>
    <row r="20" spans="1:37" s="67" customFormat="1" ht="12.9" customHeight="1" x14ac:dyDescent="0.25">
      <c r="A20" s="68"/>
      <c r="B20" s="203"/>
      <c r="C20" s="204"/>
      <c r="D20" s="204"/>
      <c r="E20" s="205"/>
      <c r="F20" s="206"/>
      <c r="G20" s="206"/>
      <c r="H20" s="207"/>
      <c r="I20" s="208" t="s">
        <v>21</v>
      </c>
      <c r="J20" s="75" t="s">
        <v>2</v>
      </c>
      <c r="K20" s="209" t="str">
        <f>UPPER(IF(OR(J20="a",J20="as"),F19,IF(OR(J20="b",J20="bs"),F21,)))</f>
        <v>PASARÉT TK I.</v>
      </c>
      <c r="L20" s="222"/>
      <c r="M20" s="201"/>
      <c r="N20" s="219"/>
      <c r="O20" s="219"/>
      <c r="P20" s="221"/>
      <c r="Q20" s="63"/>
      <c r="R20" s="64"/>
      <c r="S20" s="65"/>
      <c r="Y20" s="20"/>
      <c r="Z20" s="20"/>
      <c r="AA20" s="185" t="s">
        <v>20</v>
      </c>
      <c r="AB20" s="186">
        <v>40</v>
      </c>
      <c r="AC20" s="186">
        <v>25</v>
      </c>
      <c r="AD20" s="186">
        <v>15</v>
      </c>
      <c r="AE20" s="186">
        <v>8</v>
      </c>
      <c r="AF20" s="186">
        <v>4</v>
      </c>
      <c r="AG20" s="186">
        <v>2</v>
      </c>
      <c r="AH20" s="186">
        <v>1</v>
      </c>
      <c r="AI20"/>
      <c r="AJ20"/>
      <c r="AK20"/>
    </row>
    <row r="21" spans="1:37" s="67" customFormat="1" ht="12.9" customHeight="1" x14ac:dyDescent="0.25">
      <c r="A21" s="68">
        <v>8</v>
      </c>
      <c r="B21" s="196" t="str">
        <f>IF($E21="","",VLOOKUP($E21,[1]F16_Lista!$A$7:$O$22,14))</f>
        <v/>
      </c>
      <c r="C21" s="197" t="str">
        <f>IF($E21="","",VLOOKUP($E21,[1]F16_Lista!$A$7:$O$22,15))</f>
        <v/>
      </c>
      <c r="D21" s="197" t="str">
        <f>IF($E21="","",VLOOKUP($E21,[1]F16_Lista!$A$7:$O$22,5))</f>
        <v/>
      </c>
      <c r="E21" s="198"/>
      <c r="F21" s="212" t="s">
        <v>23</v>
      </c>
      <c r="G21" s="212" t="str">
        <f>IF($E21="","",VLOOKUP($E21,[1]F16_Lista!$A$7:$O$22,3))</f>
        <v/>
      </c>
      <c r="H21" s="212"/>
      <c r="I21" s="212" t="str">
        <f>IF($E21="","",VLOOKUP($E21,[1]F16_Lista!$A$7:$O$22,4))</f>
        <v/>
      </c>
      <c r="J21" s="223"/>
      <c r="K21" s="201"/>
      <c r="L21" s="201"/>
      <c r="M21" s="201"/>
      <c r="N21" s="219"/>
      <c r="O21" s="219"/>
      <c r="P21" s="221"/>
      <c r="Q21" s="63"/>
      <c r="R21" s="64"/>
      <c r="S21" s="65"/>
      <c r="Y21" s="20"/>
      <c r="Z21" s="20"/>
      <c r="AA21" s="185" t="s">
        <v>22</v>
      </c>
      <c r="AB21" s="186">
        <v>25</v>
      </c>
      <c r="AC21" s="186">
        <v>15</v>
      </c>
      <c r="AD21" s="186">
        <v>10</v>
      </c>
      <c r="AE21" s="186">
        <v>6</v>
      </c>
      <c r="AF21" s="186">
        <v>3</v>
      </c>
      <c r="AG21" s="186">
        <v>1</v>
      </c>
      <c r="AH21" s="186">
        <v>0</v>
      </c>
      <c r="AI21"/>
      <c r="AJ21"/>
      <c r="AK21"/>
    </row>
    <row r="22" spans="1:37" s="67" customFormat="1" ht="12.9" customHeight="1" x14ac:dyDescent="0.25">
      <c r="A22" s="68"/>
      <c r="B22" s="203"/>
      <c r="C22" s="204"/>
      <c r="D22" s="204"/>
      <c r="E22" s="205"/>
      <c r="F22" s="225"/>
      <c r="G22" s="225"/>
      <c r="H22" s="229"/>
      <c r="I22" s="225"/>
      <c r="J22" s="216"/>
      <c r="K22" s="201"/>
      <c r="L22" s="201"/>
      <c r="M22" s="201" t="s">
        <v>115</v>
      </c>
      <c r="N22" s="219"/>
      <c r="O22" s="217" t="s">
        <v>21</v>
      </c>
      <c r="P22" s="85" t="s">
        <v>2</v>
      </c>
      <c r="Q22" s="209" t="str">
        <f>UPPER(IF(OR(P22="a",P22="as"),O14,IF(OR(P22="b",P22="bs"),O30,)))</f>
        <v xml:space="preserve">VASAS SC </v>
      </c>
      <c r="R22" s="218"/>
      <c r="S22" s="65"/>
      <c r="Y22" s="20"/>
      <c r="Z22" s="20"/>
      <c r="AA22" s="185" t="s">
        <v>24</v>
      </c>
      <c r="AB22" s="186">
        <v>15</v>
      </c>
      <c r="AC22" s="186">
        <v>10</v>
      </c>
      <c r="AD22" s="186">
        <v>6</v>
      </c>
      <c r="AE22" s="186">
        <v>3</v>
      </c>
      <c r="AF22" s="186">
        <v>1</v>
      </c>
      <c r="AG22" s="186">
        <v>0</v>
      </c>
      <c r="AH22" s="186">
        <v>0</v>
      </c>
      <c r="AI22"/>
      <c r="AJ22"/>
      <c r="AK22"/>
    </row>
    <row r="23" spans="1:37" s="67" customFormat="1" ht="12.9" customHeight="1" x14ac:dyDescent="0.25">
      <c r="A23" s="68">
        <v>9</v>
      </c>
      <c r="B23" s="196">
        <f>IF($E23="","",VLOOKUP($E23,[1]F16_Lista!$A$7:$O$22,14))</f>
        <v>0</v>
      </c>
      <c r="C23" s="197">
        <f>IF($E23="","",VLOOKUP($E23,[1]F16_Lista!$A$7:$O$22,15))</f>
        <v>0</v>
      </c>
      <c r="D23" s="197">
        <f>IF($E23="","",VLOOKUP($E23,[1]F16_Lista!$A$7:$O$22,5))</f>
        <v>0</v>
      </c>
      <c r="E23" s="198">
        <v>9</v>
      </c>
      <c r="F23" s="212" t="s">
        <v>116</v>
      </c>
      <c r="G23" s="212">
        <f>IF($E23="","",VLOOKUP($E23,[1]F16_Lista!$A$7:$O$22,3))</f>
        <v>0</v>
      </c>
      <c r="H23" s="212"/>
      <c r="I23" s="212">
        <f>IF($E23="","",VLOOKUP($E23,[1]F16_Lista!$A$7:$O$22,4))</f>
        <v>0</v>
      </c>
      <c r="J23" s="200"/>
      <c r="K23" s="201"/>
      <c r="L23" s="201"/>
      <c r="M23" s="201"/>
      <c r="N23" s="219"/>
      <c r="O23" s="201"/>
      <c r="P23" s="221"/>
      <c r="Q23" s="219" t="s">
        <v>103</v>
      </c>
      <c r="R23" s="219"/>
      <c r="S23" s="65"/>
      <c r="Y23" s="20"/>
      <c r="Z23" s="20"/>
      <c r="AA23" s="185" t="s">
        <v>25</v>
      </c>
      <c r="AB23" s="186">
        <v>10</v>
      </c>
      <c r="AC23" s="186">
        <v>6</v>
      </c>
      <c r="AD23" s="186">
        <v>3</v>
      </c>
      <c r="AE23" s="186">
        <v>1</v>
      </c>
      <c r="AF23" s="186">
        <v>0</v>
      </c>
      <c r="AG23" s="186">
        <v>0</v>
      </c>
      <c r="AH23" s="186">
        <v>0</v>
      </c>
      <c r="AI23"/>
      <c r="AJ23"/>
      <c r="AK23"/>
    </row>
    <row r="24" spans="1:37" s="67" customFormat="1" ht="12.9" customHeight="1" x14ac:dyDescent="0.25">
      <c r="A24" s="68"/>
      <c r="B24" s="203"/>
      <c r="C24" s="204"/>
      <c r="D24" s="204"/>
      <c r="E24" s="205"/>
      <c r="F24" s="206"/>
      <c r="G24" s="206"/>
      <c r="H24" s="207"/>
      <c r="I24" s="208" t="s">
        <v>21</v>
      </c>
      <c r="J24" s="75" t="s">
        <v>7</v>
      </c>
      <c r="K24" s="209" t="str">
        <f>UPPER(IF(OR(J24="a",J24="as"),F23,IF(OR(J24="b",J24="bs"),F25,)))</f>
        <v>PG TENISZ II.</v>
      </c>
      <c r="L24" s="209"/>
      <c r="M24" s="201"/>
      <c r="N24" s="219"/>
      <c r="O24" s="219"/>
      <c r="P24" s="221"/>
      <c r="Q24" s="63"/>
      <c r="R24" s="64"/>
      <c r="S24" s="65"/>
      <c r="Y24" s="20"/>
      <c r="Z24" s="20"/>
      <c r="AA24" s="185" t="s">
        <v>26</v>
      </c>
      <c r="AB24" s="186">
        <v>6</v>
      </c>
      <c r="AC24" s="186">
        <v>3</v>
      </c>
      <c r="AD24" s="186">
        <v>1</v>
      </c>
      <c r="AE24" s="186">
        <v>0</v>
      </c>
      <c r="AF24" s="186">
        <v>0</v>
      </c>
      <c r="AG24" s="186">
        <v>0</v>
      </c>
      <c r="AH24" s="186">
        <v>0</v>
      </c>
      <c r="AI24"/>
      <c r="AJ24"/>
      <c r="AK24"/>
    </row>
    <row r="25" spans="1:37" s="67" customFormat="1" ht="12.9" customHeight="1" x14ac:dyDescent="0.25">
      <c r="A25" s="68">
        <v>10</v>
      </c>
      <c r="B25" s="196">
        <f>IF($E25="","",VLOOKUP($E25,[1]F16_Lista!$A$7:$O$22,14))</f>
        <v>0</v>
      </c>
      <c r="C25" s="197">
        <f>IF($E25="","",VLOOKUP($E25,[1]F16_Lista!$A$7:$O$22,15))</f>
        <v>0</v>
      </c>
      <c r="D25" s="197">
        <f>IF($E25="","",VLOOKUP($E25,[1]F16_Lista!$A$7:$O$22,5))</f>
        <v>0</v>
      </c>
      <c r="E25" s="198">
        <v>8</v>
      </c>
      <c r="F25" s="212" t="s">
        <v>114</v>
      </c>
      <c r="G25" s="212">
        <f>IF($E25="","",VLOOKUP($E25,[1]F16_Lista!$A$7:$O$22,3))</f>
        <v>0</v>
      </c>
      <c r="H25" s="212"/>
      <c r="I25" s="212">
        <f>IF($E25="","",VLOOKUP($E25,[1]F16_Lista!$A$7:$O$22,4))</f>
        <v>0</v>
      </c>
      <c r="J25" s="213"/>
      <c r="K25" s="201"/>
      <c r="L25" s="214"/>
      <c r="M25" s="201"/>
      <c r="N25" s="219"/>
      <c r="O25" s="219"/>
      <c r="P25" s="221"/>
      <c r="Q25" s="63"/>
      <c r="R25" s="64"/>
      <c r="S25" s="65"/>
      <c r="Y25" s="20"/>
      <c r="Z25" s="20"/>
      <c r="AA25" s="185" t="s">
        <v>27</v>
      </c>
      <c r="AB25" s="186">
        <v>3</v>
      </c>
      <c r="AC25" s="186">
        <v>2</v>
      </c>
      <c r="AD25" s="186">
        <v>1</v>
      </c>
      <c r="AE25" s="186">
        <v>0</v>
      </c>
      <c r="AF25" s="186">
        <v>0</v>
      </c>
      <c r="AG25" s="186">
        <v>0</v>
      </c>
      <c r="AH25" s="186">
        <v>0</v>
      </c>
      <c r="AI25"/>
      <c r="AJ25"/>
      <c r="AK25"/>
    </row>
    <row r="26" spans="1:37" s="67" customFormat="1" ht="12.9" customHeight="1" x14ac:dyDescent="0.25">
      <c r="A26" s="68"/>
      <c r="B26" s="203"/>
      <c r="C26" s="204"/>
      <c r="D26" s="204"/>
      <c r="E26" s="215"/>
      <c r="F26" s="206"/>
      <c r="G26" s="206"/>
      <c r="H26" s="207"/>
      <c r="I26" s="201"/>
      <c r="J26" s="216"/>
      <c r="K26" s="217" t="s">
        <v>21</v>
      </c>
      <c r="L26" s="85" t="s">
        <v>7</v>
      </c>
      <c r="M26" s="209" t="str">
        <f>UPPER(IF(OR(L26="a",L26="as"),K24,IF(OR(L26="b",L26="bs"),K28,)))</f>
        <v>TENISZ MŰHELY</v>
      </c>
      <c r="N26" s="218"/>
      <c r="O26" s="219"/>
      <c r="P26" s="221"/>
      <c r="Q26" s="63"/>
      <c r="R26" s="64"/>
      <c r="S26" s="65"/>
      <c r="Y26"/>
      <c r="Z26"/>
      <c r="AA26"/>
      <c r="AB26"/>
      <c r="AC26"/>
      <c r="AD26"/>
      <c r="AE26"/>
      <c r="AF26"/>
      <c r="AG26"/>
      <c r="AH26"/>
      <c r="AI26"/>
      <c r="AJ26"/>
      <c r="AK26"/>
    </row>
    <row r="27" spans="1:37" s="67" customFormat="1" ht="12.9" customHeight="1" x14ac:dyDescent="0.25">
      <c r="A27" s="68">
        <v>11</v>
      </c>
      <c r="B27" s="196" t="str">
        <f>IF($E27="","",VLOOKUP($E27,[1]F16_Lista!$A$7:$O$22,14))</f>
        <v/>
      </c>
      <c r="C27" s="197" t="str">
        <f>IF($E27="","",VLOOKUP($E27,[1]F16_Lista!$A$7:$O$22,15))</f>
        <v/>
      </c>
      <c r="D27" s="197" t="str">
        <f>IF($E27="","",VLOOKUP($E27,[1]F16_Lista!$A$7:$O$22,5))</f>
        <v/>
      </c>
      <c r="E27" s="198"/>
      <c r="F27" s="212" t="s">
        <v>81</v>
      </c>
      <c r="G27" s="212" t="str">
        <f>IF($E27="","",VLOOKUP($E27,[1]F16_Lista!$A$7:$O$22,3))</f>
        <v/>
      </c>
      <c r="H27" s="212"/>
      <c r="I27" s="212" t="str">
        <f>IF($E27="","",VLOOKUP($E27,[1]F16_Lista!$A$7:$O$22,4))</f>
        <v/>
      </c>
      <c r="J27" s="200"/>
      <c r="K27" s="201"/>
      <c r="L27" s="220"/>
      <c r="M27" s="219" t="s">
        <v>108</v>
      </c>
      <c r="N27" s="221"/>
      <c r="O27" s="219"/>
      <c r="P27" s="221"/>
      <c r="Q27" s="63"/>
      <c r="R27" s="64"/>
      <c r="S27" s="65"/>
      <c r="Y27"/>
      <c r="Z27"/>
      <c r="AA27"/>
      <c r="AB27"/>
      <c r="AC27"/>
      <c r="AD27"/>
      <c r="AE27"/>
      <c r="AF27"/>
      <c r="AG27"/>
      <c r="AH27"/>
      <c r="AI27"/>
      <c r="AJ27"/>
      <c r="AK27"/>
    </row>
    <row r="28" spans="1:37" s="67" customFormat="1" ht="12.9" customHeight="1" x14ac:dyDescent="0.25">
      <c r="A28" s="96"/>
      <c r="B28" s="203"/>
      <c r="C28" s="204"/>
      <c r="D28" s="204"/>
      <c r="E28" s="215"/>
      <c r="F28" s="206"/>
      <c r="G28" s="206"/>
      <c r="H28" s="207"/>
      <c r="I28" s="208" t="s">
        <v>21</v>
      </c>
      <c r="J28" s="75" t="s">
        <v>2</v>
      </c>
      <c r="K28" s="209" t="str">
        <f>UPPER(IF(OR(J28="a",J28="as"),F27,IF(OR(J28="b",J28="bs"),F29,)))</f>
        <v>TENISZ MŰHELY</v>
      </c>
      <c r="L28" s="222"/>
      <c r="M28" s="201"/>
      <c r="N28" s="221"/>
      <c r="O28" s="219"/>
      <c r="P28" s="221"/>
      <c r="Q28" s="63"/>
      <c r="R28" s="64"/>
      <c r="S28" s="65"/>
    </row>
    <row r="29" spans="1:37" s="67" customFormat="1" ht="12.9" customHeight="1" x14ac:dyDescent="0.25">
      <c r="A29" s="54">
        <v>12</v>
      </c>
      <c r="B29" s="196" t="str">
        <f>IF($E29="","",VLOOKUP($E29,[1]F16_Lista!$A$7:$O$22,14))</f>
        <v/>
      </c>
      <c r="C29" s="197" t="str">
        <f>IF($E29="","",VLOOKUP($E29,[1]F16_Lista!$A$7:$O$22,15))</f>
        <v/>
      </c>
      <c r="D29" s="197" t="str">
        <f>IF($E29="","",VLOOKUP($E29,[1]F16_Lista!$A$7:$O$22,5))</f>
        <v/>
      </c>
      <c r="E29" s="198"/>
      <c r="F29" s="211" t="s">
        <v>23</v>
      </c>
      <c r="G29" s="199" t="str">
        <f>IF($E29="","",VLOOKUP($E29,[1]F16_Lista!$A$7:$O$22,3))</f>
        <v/>
      </c>
      <c r="H29" s="199"/>
      <c r="I29" s="199" t="str">
        <f>IF($E29="","",VLOOKUP($E29,[1]F16_Lista!$A$7:$O$22,4))</f>
        <v/>
      </c>
      <c r="J29" s="223"/>
      <c r="K29" s="201"/>
      <c r="L29" s="201"/>
      <c r="M29" s="201"/>
      <c r="N29" s="221"/>
      <c r="O29" s="219"/>
      <c r="P29" s="221"/>
      <c r="Q29" s="63"/>
      <c r="R29" s="64"/>
      <c r="S29" s="65"/>
    </row>
    <row r="30" spans="1:37" s="67" customFormat="1" ht="12.9" customHeight="1" x14ac:dyDescent="0.25">
      <c r="A30" s="68"/>
      <c r="B30" s="203"/>
      <c r="C30" s="204"/>
      <c r="D30" s="204"/>
      <c r="E30" s="215"/>
      <c r="F30" s="201"/>
      <c r="G30" s="201"/>
      <c r="H30" s="224"/>
      <c r="I30" s="225"/>
      <c r="J30" s="216"/>
      <c r="K30" s="201"/>
      <c r="L30" s="201"/>
      <c r="M30" s="217" t="s">
        <v>21</v>
      </c>
      <c r="N30" s="85" t="s">
        <v>7</v>
      </c>
      <c r="O30" s="209" t="str">
        <f>UPPER(IF(OR(N30="a",N30="as"),M26,IF(OR(N30="b",N30="bs"),M34,)))</f>
        <v>PG TENISZ I.</v>
      </c>
      <c r="P30" s="228"/>
      <c r="Q30" s="63"/>
      <c r="R30" s="64"/>
      <c r="S30" s="65"/>
    </row>
    <row r="31" spans="1:37" s="67" customFormat="1" ht="12.9" customHeight="1" x14ac:dyDescent="0.25">
      <c r="A31" s="68">
        <v>13</v>
      </c>
      <c r="B31" s="196" t="str">
        <f>IF($E31="","",VLOOKUP($E31,[1]F16_Lista!$A$7:$O$22,14))</f>
        <v/>
      </c>
      <c r="C31" s="197" t="str">
        <f>IF($E31="","",VLOOKUP($E31,[1]F16_Lista!$A$7:$O$22,15))</f>
        <v/>
      </c>
      <c r="D31" s="197" t="str">
        <f>IF($E31="","",VLOOKUP($E31,[1]F16_Lista!$A$7:$O$22,5))</f>
        <v/>
      </c>
      <c r="E31" s="198"/>
      <c r="F31" s="212" t="s">
        <v>23</v>
      </c>
      <c r="G31" s="212" t="str">
        <f>IF($E31="","",VLOOKUP($E31,[1]F16_Lista!$A$7:$O$22,3))</f>
        <v/>
      </c>
      <c r="H31" s="212"/>
      <c r="I31" s="212" t="str">
        <f>IF($E31="","",VLOOKUP($E31,[1]F16_Lista!$A$7:$O$22,4))</f>
        <v/>
      </c>
      <c r="J31" s="226"/>
      <c r="K31" s="201"/>
      <c r="L31" s="201"/>
      <c r="M31" s="201"/>
      <c r="N31" s="221"/>
      <c r="O31" s="219" t="s">
        <v>103</v>
      </c>
      <c r="P31" s="219"/>
      <c r="Q31" s="63"/>
      <c r="R31" s="64"/>
      <c r="S31" s="65"/>
    </row>
    <row r="32" spans="1:37" s="67" customFormat="1" ht="12.9" customHeight="1" x14ac:dyDescent="0.25">
      <c r="A32" s="68"/>
      <c r="B32" s="203"/>
      <c r="C32" s="204"/>
      <c r="D32" s="204"/>
      <c r="E32" s="215"/>
      <c r="F32" s="206"/>
      <c r="G32" s="206"/>
      <c r="H32" s="207"/>
      <c r="I32" s="217" t="s">
        <v>21</v>
      </c>
      <c r="J32" s="75" t="s">
        <v>7</v>
      </c>
      <c r="K32" s="209" t="str">
        <f>UPPER(IF(OR(J32="a",J32="as"),F31,IF(OR(J32="b",J32="bs"),F33,)))</f>
        <v>PASARÉT TK II.</v>
      </c>
      <c r="L32" s="209"/>
      <c r="M32" s="201"/>
      <c r="N32" s="221"/>
      <c r="O32" s="219"/>
      <c r="P32" s="219"/>
      <c r="Q32" s="63"/>
      <c r="R32" s="64"/>
      <c r="S32" s="65"/>
    </row>
    <row r="33" spans="1:19" s="67" customFormat="1" ht="12.9" customHeight="1" x14ac:dyDescent="0.25">
      <c r="A33" s="68">
        <v>14</v>
      </c>
      <c r="B33" s="196">
        <f>IF($E33="","",VLOOKUP($E33,[1]F16_Lista!$A$7:$O$22,14))</f>
        <v>0</v>
      </c>
      <c r="C33" s="197">
        <f>IF($E33="","",VLOOKUP($E33,[1]F16_Lista!$A$7:$O$22,15))</f>
        <v>0</v>
      </c>
      <c r="D33" s="197">
        <f>IF($E33="","",VLOOKUP($E33,[1]F16_Lista!$A$7:$O$22,5))</f>
        <v>0</v>
      </c>
      <c r="E33" s="198">
        <v>5</v>
      </c>
      <c r="F33" s="212" t="s">
        <v>50</v>
      </c>
      <c r="G33" s="212">
        <f>IF($E33="","",VLOOKUP($E33,[1]F16_Lista!$A$7:$O$22,3))</f>
        <v>0</v>
      </c>
      <c r="H33" s="212"/>
      <c r="I33" s="212">
        <f>IF($E33="","",VLOOKUP($E33,[1]F16_Lista!$A$7:$O$22,4))</f>
        <v>0</v>
      </c>
      <c r="J33" s="213"/>
      <c r="K33" s="201"/>
      <c r="L33" s="214"/>
      <c r="M33" s="201"/>
      <c r="N33" s="221"/>
      <c r="O33" s="219"/>
      <c r="P33" s="219"/>
      <c r="Q33" s="63"/>
      <c r="R33" s="64"/>
      <c r="S33" s="65"/>
    </row>
    <row r="34" spans="1:19" s="67" customFormat="1" ht="12.9" customHeight="1" x14ac:dyDescent="0.25">
      <c r="A34" s="68"/>
      <c r="B34" s="203"/>
      <c r="C34" s="204"/>
      <c r="D34" s="204"/>
      <c r="E34" s="215"/>
      <c r="F34" s="206"/>
      <c r="G34" s="206"/>
      <c r="H34" s="207"/>
      <c r="I34" s="201"/>
      <c r="J34" s="216"/>
      <c r="K34" s="217" t="s">
        <v>21</v>
      </c>
      <c r="L34" s="85" t="s">
        <v>7</v>
      </c>
      <c r="M34" s="209" t="str">
        <f>UPPER(IF(OR(L34="a",L34="as"),K32,IF(OR(L34="b",L34="bs"),K36,)))</f>
        <v>PG TENISZ I.</v>
      </c>
      <c r="N34" s="228"/>
      <c r="O34" s="219"/>
      <c r="P34" s="219"/>
      <c r="Q34" s="63"/>
      <c r="R34" s="64"/>
      <c r="S34" s="65"/>
    </row>
    <row r="35" spans="1:19" s="67" customFormat="1" ht="12.9" customHeight="1" x14ac:dyDescent="0.25">
      <c r="A35" s="68">
        <v>15</v>
      </c>
      <c r="B35" s="196" t="str">
        <f>IF($E35="","",VLOOKUP($E35,[1]F16_Lista!$A$7:$O$22,14))</f>
        <v/>
      </c>
      <c r="C35" s="197" t="str">
        <f>IF($E35="","",VLOOKUP($E35,[1]F16_Lista!$A$7:$O$22,15))</f>
        <v/>
      </c>
      <c r="D35" s="197" t="str">
        <f>IF($E35="","",VLOOKUP($E35,[1]F16_Lista!$A$7:$O$22,5))</f>
        <v/>
      </c>
      <c r="E35" s="198"/>
      <c r="F35" s="212" t="s">
        <v>23</v>
      </c>
      <c r="G35" s="212" t="str">
        <f>IF($E35="","",VLOOKUP($E35,[1]F16_Lista!$A$7:$O$22,3))</f>
        <v/>
      </c>
      <c r="H35" s="212"/>
      <c r="I35" s="212" t="str">
        <f>IF($E35="","",VLOOKUP($E35,[1]F16_Lista!$A$7:$O$22,4))</f>
        <v/>
      </c>
      <c r="J35" s="200"/>
      <c r="K35" s="201"/>
      <c r="L35" s="220"/>
      <c r="M35" s="219" t="s">
        <v>103</v>
      </c>
      <c r="N35" s="219"/>
      <c r="O35" s="219"/>
      <c r="P35" s="219"/>
      <c r="Q35" s="63"/>
      <c r="R35" s="64"/>
      <c r="S35" s="65"/>
    </row>
    <row r="36" spans="1:19" s="67" customFormat="1" ht="12.9" customHeight="1" x14ac:dyDescent="0.25">
      <c r="A36" s="68"/>
      <c r="B36" s="203"/>
      <c r="C36" s="204"/>
      <c r="D36" s="204"/>
      <c r="E36" s="205"/>
      <c r="F36" s="206"/>
      <c r="G36" s="206"/>
      <c r="H36" s="207"/>
      <c r="I36" s="217" t="s">
        <v>21</v>
      </c>
      <c r="J36" s="75" t="s">
        <v>7</v>
      </c>
      <c r="K36" s="209" t="str">
        <f>UPPER(IF(OR(J36="a",J36="as"),F35,IF(OR(J36="b",J36="bs"),F37,)))</f>
        <v>PG TENISZ I.</v>
      </c>
      <c r="L36" s="222"/>
      <c r="M36" s="201"/>
      <c r="N36" s="219"/>
      <c r="O36" s="219"/>
      <c r="P36" s="219"/>
      <c r="Q36" s="63"/>
      <c r="R36" s="64"/>
      <c r="S36" s="65"/>
    </row>
    <row r="37" spans="1:19" s="67" customFormat="1" ht="12.9" customHeight="1" x14ac:dyDescent="0.25">
      <c r="A37" s="54">
        <v>16</v>
      </c>
      <c r="B37" s="196">
        <f>IF($E37="","",VLOOKUP($E37,[1]F16_Lista!$A$7:$O$22,14))</f>
        <v>0</v>
      </c>
      <c r="C37" s="197">
        <f>IF($E37="","",VLOOKUP($E37,[1]F16_Lista!$A$7:$O$22,15))</f>
        <v>0</v>
      </c>
      <c r="D37" s="197">
        <f>IF($E37="","",VLOOKUP($E37,[1]F16_Lista!$A$7:$O$22,5))</f>
        <v>0</v>
      </c>
      <c r="E37" s="198">
        <v>2</v>
      </c>
      <c r="F37" s="199" t="s">
        <v>87</v>
      </c>
      <c r="G37" s="199">
        <f>IF($E37="","",VLOOKUP($E37,[1]F16_Lista!$A$7:$O$22,3))</f>
        <v>0</v>
      </c>
      <c r="H37" s="212"/>
      <c r="I37" s="199">
        <f>IF($E37="","",VLOOKUP($E37,[1]F16_Lista!$A$7:$O$22,4))</f>
        <v>0</v>
      </c>
      <c r="J37" s="223"/>
      <c r="K37" s="201"/>
      <c r="L37" s="201"/>
      <c r="M37" s="201"/>
      <c r="N37" s="219"/>
      <c r="O37" s="219"/>
      <c r="P37" s="219"/>
      <c r="Q37" s="63"/>
      <c r="R37" s="64"/>
      <c r="S37" s="65"/>
    </row>
    <row r="38" spans="1:19" s="67" customFormat="1" ht="9.6" customHeight="1" x14ac:dyDescent="0.25">
      <c r="A38" s="230"/>
      <c r="B38" s="205"/>
      <c r="C38" s="205"/>
      <c r="D38" s="205"/>
      <c r="E38" s="205"/>
      <c r="F38" s="225"/>
      <c r="G38" s="225"/>
      <c r="H38" s="229"/>
      <c r="I38" s="201"/>
      <c r="J38" s="216"/>
      <c r="K38" s="201"/>
      <c r="L38" s="201"/>
      <c r="M38" s="201"/>
      <c r="N38" s="219"/>
      <c r="O38" s="219"/>
      <c r="P38" s="219"/>
      <c r="Q38" s="63"/>
      <c r="R38" s="64"/>
      <c r="S38" s="65"/>
    </row>
    <row r="39" spans="1:19" s="67" customFormat="1" ht="9.6" customHeight="1" x14ac:dyDescent="0.25">
      <c r="A39" s="231"/>
      <c r="B39" s="232"/>
      <c r="C39" s="232"/>
      <c r="D39" s="232"/>
      <c r="E39" s="205"/>
      <c r="F39" s="232"/>
      <c r="G39" s="232"/>
      <c r="H39" s="232"/>
      <c r="I39" s="232"/>
      <c r="J39" s="205"/>
      <c r="K39" s="232"/>
      <c r="L39" s="232"/>
      <c r="M39" s="232"/>
      <c r="N39" s="233"/>
      <c r="O39" s="233"/>
      <c r="P39" s="233"/>
      <c r="Q39" s="63"/>
      <c r="R39" s="64"/>
      <c r="S39" s="65"/>
    </row>
    <row r="40" spans="1:19" s="67" customFormat="1" ht="9.6" customHeight="1" x14ac:dyDescent="0.25">
      <c r="A40" s="230"/>
      <c r="B40" s="205"/>
      <c r="C40" s="205"/>
      <c r="D40" s="205"/>
      <c r="E40" s="205"/>
      <c r="F40" s="232"/>
      <c r="G40" s="232"/>
      <c r="I40" s="232"/>
      <c r="J40" s="205"/>
      <c r="K40" s="232"/>
      <c r="L40" s="232"/>
      <c r="M40" s="234"/>
      <c r="N40" s="205"/>
      <c r="O40" s="232"/>
      <c r="P40" s="233"/>
      <c r="Q40" s="63"/>
      <c r="R40" s="64"/>
      <c r="S40" s="65"/>
    </row>
    <row r="41" spans="1:19" s="67" customFormat="1" ht="9.6" customHeight="1" x14ac:dyDescent="0.25">
      <c r="A41" s="230"/>
      <c r="B41" s="232"/>
      <c r="C41" s="232"/>
      <c r="D41" s="232"/>
      <c r="E41" s="205"/>
      <c r="F41" s="232"/>
      <c r="G41" s="232"/>
      <c r="H41" s="232"/>
      <c r="I41" s="232"/>
      <c r="J41" s="205"/>
      <c r="K41" s="232"/>
      <c r="L41" s="232"/>
      <c r="M41" s="232"/>
      <c r="N41" s="233"/>
      <c r="O41" s="232"/>
      <c r="P41" s="233"/>
      <c r="Q41" s="63"/>
      <c r="R41" s="64"/>
      <c r="S41" s="65"/>
    </row>
    <row r="42" spans="1:19" s="67" customFormat="1" ht="9.6" customHeight="1" x14ac:dyDescent="0.25">
      <c r="A42" s="230"/>
      <c r="B42" s="205"/>
      <c r="C42" s="205"/>
      <c r="D42" s="205"/>
      <c r="E42" s="205"/>
      <c r="F42" s="232"/>
      <c r="G42" s="232"/>
      <c r="I42" s="234"/>
      <c r="J42" s="205"/>
      <c r="K42" s="232"/>
      <c r="L42" s="232"/>
      <c r="M42" s="232"/>
      <c r="N42" s="233"/>
      <c r="O42" s="233"/>
      <c r="P42" s="233"/>
      <c r="Q42" s="63"/>
      <c r="R42" s="64"/>
      <c r="S42" s="65"/>
    </row>
    <row r="43" spans="1:19" s="67" customFormat="1" ht="9.6" customHeight="1" x14ac:dyDescent="0.25">
      <c r="A43" s="230"/>
      <c r="B43" s="232"/>
      <c r="C43" s="232"/>
      <c r="D43" s="232"/>
      <c r="E43" s="205"/>
      <c r="F43" s="232"/>
      <c r="G43" s="232"/>
      <c r="H43" s="232"/>
      <c r="I43" s="232"/>
      <c r="J43" s="205"/>
      <c r="K43" s="232"/>
      <c r="L43" s="235"/>
      <c r="M43" s="232"/>
      <c r="N43" s="233"/>
      <c r="O43" s="233"/>
      <c r="P43" s="233"/>
      <c r="Q43" s="63"/>
      <c r="R43" s="64"/>
      <c r="S43" s="65"/>
    </row>
    <row r="44" spans="1:19" s="67" customFormat="1" ht="9.6" customHeight="1" x14ac:dyDescent="0.25">
      <c r="A44" s="230"/>
      <c r="B44" s="205"/>
      <c r="C44" s="205"/>
      <c r="D44" s="205"/>
      <c r="E44" s="205"/>
      <c r="F44" s="232"/>
      <c r="G44" s="232"/>
      <c r="I44" s="232"/>
      <c r="J44" s="205"/>
      <c r="K44" s="234"/>
      <c r="L44" s="205"/>
      <c r="M44" s="232"/>
      <c r="N44" s="233"/>
      <c r="O44" s="233"/>
      <c r="P44" s="233"/>
      <c r="Q44" s="63"/>
      <c r="R44" s="64"/>
      <c r="S44" s="65"/>
    </row>
    <row r="45" spans="1:19" s="67" customFormat="1" ht="9.6" customHeight="1" x14ac:dyDescent="0.25">
      <c r="A45" s="230"/>
      <c r="B45" s="232"/>
      <c r="C45" s="232"/>
      <c r="D45" s="232"/>
      <c r="E45" s="205"/>
      <c r="F45" s="232"/>
      <c r="G45" s="232"/>
      <c r="H45" s="232"/>
      <c r="I45" s="232"/>
      <c r="J45" s="205"/>
      <c r="K45" s="232"/>
      <c r="L45" s="232"/>
      <c r="M45" s="232"/>
      <c r="N45" s="233"/>
      <c r="O45" s="233"/>
      <c r="P45" s="233"/>
      <c r="Q45" s="63"/>
      <c r="R45" s="64"/>
      <c r="S45" s="65"/>
    </row>
    <row r="46" spans="1:19" s="67" customFormat="1" ht="9.6" customHeight="1" x14ac:dyDescent="0.25">
      <c r="A46" s="230"/>
      <c r="B46" s="205"/>
      <c r="C46" s="205"/>
      <c r="D46" s="205"/>
      <c r="E46" s="205"/>
      <c r="F46" s="232"/>
      <c r="G46" s="232"/>
      <c r="I46" s="234"/>
      <c r="J46" s="205"/>
      <c r="K46" s="232"/>
      <c r="L46" s="232"/>
      <c r="M46" s="232"/>
      <c r="N46" s="233"/>
      <c r="O46" s="233"/>
      <c r="P46" s="233"/>
      <c r="Q46" s="63"/>
      <c r="R46" s="64"/>
      <c r="S46" s="65"/>
    </row>
    <row r="47" spans="1:19" s="67" customFormat="1" ht="9.6" customHeight="1" x14ac:dyDescent="0.25">
      <c r="A47" s="231"/>
      <c r="B47" s="232"/>
      <c r="C47" s="232"/>
      <c r="D47" s="232"/>
      <c r="E47" s="205"/>
      <c r="F47" s="232"/>
      <c r="G47" s="232"/>
      <c r="H47" s="232"/>
      <c r="I47" s="232"/>
      <c r="J47" s="205"/>
      <c r="K47" s="232"/>
      <c r="L47" s="232"/>
      <c r="M47" s="232"/>
      <c r="N47" s="232"/>
      <c r="O47" s="61"/>
      <c r="P47" s="61"/>
      <c r="Q47" s="63"/>
      <c r="R47" s="64"/>
      <c r="S47" s="65"/>
    </row>
    <row r="48" spans="1:19" s="113" customFormat="1" ht="6.75" customHeight="1" x14ac:dyDescent="0.25">
      <c r="A48" s="107"/>
      <c r="B48" s="107"/>
      <c r="C48" s="107"/>
      <c r="D48" s="107"/>
      <c r="E48" s="107"/>
      <c r="F48" s="236"/>
      <c r="G48" s="236"/>
      <c r="H48" s="236"/>
      <c r="I48" s="236"/>
      <c r="J48" s="109"/>
      <c r="K48" s="110"/>
      <c r="L48" s="111"/>
      <c r="M48" s="110"/>
      <c r="N48" s="111"/>
      <c r="O48" s="110"/>
      <c r="P48" s="111"/>
      <c r="Q48" s="110"/>
      <c r="R48" s="111"/>
      <c r="S48" s="112"/>
    </row>
    <row r="49" spans="1:18" s="126" customFormat="1" ht="10.5" customHeight="1" x14ac:dyDescent="0.25">
      <c r="A49" s="114" t="s">
        <v>10</v>
      </c>
      <c r="B49" s="115"/>
      <c r="C49" s="115"/>
      <c r="D49" s="116"/>
      <c r="E49" s="117" t="s">
        <v>29</v>
      </c>
      <c r="F49" s="118" t="s">
        <v>30</v>
      </c>
      <c r="G49" s="117"/>
      <c r="H49" s="119"/>
      <c r="I49" s="120"/>
      <c r="J49" s="117" t="s">
        <v>29</v>
      </c>
      <c r="K49" s="118" t="s">
        <v>31</v>
      </c>
      <c r="L49" s="121"/>
      <c r="M49" s="118" t="s">
        <v>32</v>
      </c>
      <c r="N49" s="122"/>
      <c r="O49" s="123" t="s">
        <v>33</v>
      </c>
      <c r="P49" s="123"/>
      <c r="Q49" s="124"/>
      <c r="R49" s="125"/>
    </row>
    <row r="50" spans="1:18" s="126" customFormat="1" ht="9" customHeight="1" x14ac:dyDescent="0.25">
      <c r="A50" s="237" t="s">
        <v>34</v>
      </c>
      <c r="B50" s="238"/>
      <c r="C50" s="239"/>
      <c r="D50" s="240"/>
      <c r="E50" s="241">
        <v>1</v>
      </c>
      <c r="F50" s="127" t="str">
        <f>IF(E50&gt;$R$57,,UPPER(VLOOKUP(E50,[1]F16_Lista!$A$7:$Q$134,2)))</f>
        <v>TENISZ MŰHELY I.</v>
      </c>
      <c r="G50" s="133"/>
      <c r="H50" s="127"/>
      <c r="I50" s="134"/>
      <c r="J50" s="242" t="s">
        <v>35</v>
      </c>
      <c r="K50" s="243"/>
      <c r="L50" s="244"/>
      <c r="M50" s="243"/>
      <c r="N50" s="245"/>
      <c r="O50" s="246" t="s">
        <v>36</v>
      </c>
      <c r="P50" s="247"/>
      <c r="Q50" s="247"/>
      <c r="R50" s="248"/>
    </row>
    <row r="51" spans="1:18" s="126" customFormat="1" ht="9" customHeight="1" x14ac:dyDescent="0.25">
      <c r="A51" s="249" t="s">
        <v>37</v>
      </c>
      <c r="B51" s="250"/>
      <c r="C51" s="251"/>
      <c r="D51" s="252"/>
      <c r="E51" s="241">
        <v>2</v>
      </c>
      <c r="F51" s="127" t="str">
        <f>IF(E51&gt;$R$57,,UPPER(VLOOKUP(E51,[1]F16_Lista!$A$7:$Q$134,2)))</f>
        <v>ALFA TI</v>
      </c>
      <c r="G51" s="133"/>
      <c r="H51" s="127"/>
      <c r="I51" s="134"/>
      <c r="J51" s="242" t="s">
        <v>38</v>
      </c>
      <c r="K51" s="243"/>
      <c r="L51" s="244"/>
      <c r="M51" s="243"/>
      <c r="N51" s="245"/>
      <c r="O51" s="253"/>
      <c r="P51" s="254"/>
      <c r="Q51" s="250"/>
      <c r="R51" s="255"/>
    </row>
    <row r="52" spans="1:18" s="126" customFormat="1" ht="9" customHeight="1" x14ac:dyDescent="0.25">
      <c r="A52" s="148"/>
      <c r="B52" s="149"/>
      <c r="C52" s="150"/>
      <c r="D52" s="151"/>
      <c r="E52" s="241">
        <v>3</v>
      </c>
      <c r="F52" s="127" t="str">
        <f>IF(E52&gt;$R$57,,UPPER(VLOOKUP(E52,[1]F16_Lista!$A$7:$Q$134,2)))</f>
        <v>PASARÉT TK I.</v>
      </c>
      <c r="G52" s="133"/>
      <c r="H52" s="127"/>
      <c r="I52" s="134"/>
      <c r="J52" s="242" t="s">
        <v>39</v>
      </c>
      <c r="K52" s="243"/>
      <c r="L52" s="244"/>
      <c r="M52" s="243"/>
      <c r="N52" s="245"/>
      <c r="O52" s="246" t="s">
        <v>40</v>
      </c>
      <c r="P52" s="247"/>
      <c r="Q52" s="247"/>
      <c r="R52" s="248"/>
    </row>
    <row r="53" spans="1:18" s="126" customFormat="1" ht="9" customHeight="1" x14ac:dyDescent="0.25">
      <c r="A53" s="152"/>
      <c r="B53" s="37"/>
      <c r="C53" s="37"/>
      <c r="D53" s="153"/>
      <c r="E53" s="241">
        <v>4</v>
      </c>
      <c r="F53" s="127" t="str">
        <f>IF(E53&gt;$R$57,,UPPER(VLOOKUP(E53,[1]F16_Lista!$A$7:$Q$134,2)))</f>
        <v>VASAS SC  I.</v>
      </c>
      <c r="G53" s="133"/>
      <c r="H53" s="127"/>
      <c r="I53" s="134"/>
      <c r="J53" s="242" t="s">
        <v>41</v>
      </c>
      <c r="K53" s="243"/>
      <c r="L53" s="244"/>
      <c r="M53" s="243"/>
      <c r="N53" s="245"/>
      <c r="O53" s="243"/>
      <c r="P53" s="244"/>
      <c r="Q53" s="243"/>
      <c r="R53" s="245"/>
    </row>
    <row r="54" spans="1:18" s="126" customFormat="1" ht="9" customHeight="1" x14ac:dyDescent="0.25">
      <c r="A54" s="154"/>
      <c r="B54" s="155"/>
      <c r="C54" s="155"/>
      <c r="D54" s="156"/>
      <c r="E54" s="241"/>
      <c r="F54" s="127"/>
      <c r="G54" s="133"/>
      <c r="H54" s="127"/>
      <c r="I54" s="134"/>
      <c r="J54" s="242" t="s">
        <v>42</v>
      </c>
      <c r="K54" s="243"/>
      <c r="L54" s="244"/>
      <c r="M54" s="243"/>
      <c r="N54" s="245"/>
      <c r="O54" s="250"/>
      <c r="P54" s="254"/>
      <c r="Q54" s="250"/>
      <c r="R54" s="255"/>
    </row>
    <row r="55" spans="1:18" s="126" customFormat="1" ht="9" customHeight="1" x14ac:dyDescent="0.25">
      <c r="A55" s="157"/>
      <c r="B55" s="158"/>
      <c r="C55" s="37"/>
      <c r="D55" s="153"/>
      <c r="E55" s="241"/>
      <c r="F55" s="127"/>
      <c r="G55" s="133"/>
      <c r="H55" s="127"/>
      <c r="I55" s="134"/>
      <c r="J55" s="242" t="s">
        <v>43</v>
      </c>
      <c r="K55" s="243"/>
      <c r="L55" s="244"/>
      <c r="M55" s="243"/>
      <c r="N55" s="245"/>
      <c r="O55" s="246" t="s">
        <v>44</v>
      </c>
      <c r="P55" s="247"/>
      <c r="Q55" s="247"/>
      <c r="R55" s="248"/>
    </row>
    <row r="56" spans="1:18" s="126" customFormat="1" ht="9" customHeight="1" x14ac:dyDescent="0.25">
      <c r="A56" s="157"/>
      <c r="B56" s="158"/>
      <c r="C56" s="159"/>
      <c r="D56" s="160"/>
      <c r="E56" s="241"/>
      <c r="F56" s="127"/>
      <c r="G56" s="133"/>
      <c r="H56" s="127"/>
      <c r="I56" s="134"/>
      <c r="J56" s="242" t="s">
        <v>45</v>
      </c>
      <c r="K56" s="243"/>
      <c r="L56" s="244"/>
      <c r="M56" s="243"/>
      <c r="N56" s="245"/>
      <c r="O56" s="243"/>
      <c r="P56" s="244"/>
      <c r="Q56" s="243"/>
      <c r="R56" s="245"/>
    </row>
    <row r="57" spans="1:18" s="126" customFormat="1" ht="9" customHeight="1" x14ac:dyDescent="0.25">
      <c r="A57" s="161"/>
      <c r="B57" s="162"/>
      <c r="C57" s="163"/>
      <c r="D57" s="164"/>
      <c r="E57" s="256"/>
      <c r="F57" s="145"/>
      <c r="G57" s="165"/>
      <c r="H57" s="145"/>
      <c r="I57" s="166"/>
      <c r="J57" s="257" t="s">
        <v>46</v>
      </c>
      <c r="K57" s="250"/>
      <c r="L57" s="254"/>
      <c r="M57" s="250"/>
      <c r="N57" s="255"/>
      <c r="O57" s="250" t="str">
        <f>R4</f>
        <v>Kovács Annamária</v>
      </c>
      <c r="P57" s="254"/>
      <c r="Q57" s="250"/>
      <c r="R57" s="168">
        <f>MIN(4,[1]F16_Lista!Q5)</f>
        <v>4</v>
      </c>
    </row>
  </sheetData>
  <mergeCells count="1">
    <mergeCell ref="A4:C4"/>
  </mergeCells>
  <conditionalFormatting sqref="B39 B41 B43 B45 B47">
    <cfRule type="cellIs" dxfId="50" priority="4" stopIfTrue="1" operator="equal">
      <formula>"QA"</formula>
    </cfRule>
    <cfRule type="cellIs" dxfId="49" priority="5" stopIfTrue="1" operator="equal">
      <formula>"DA"</formula>
    </cfRule>
  </conditionalFormatting>
  <conditionalFormatting sqref="E7 E9 E11 E13 E15 E17 E19 E21 E23 E25 E27 E29 E31 E33 E35 E37">
    <cfRule type="expression" dxfId="48" priority="2" stopIfTrue="1">
      <formula>$E7&lt;5</formula>
    </cfRule>
  </conditionalFormatting>
  <conditionalFormatting sqref="E39 E41 E43 E45 E47">
    <cfRule type="expression" dxfId="47" priority="10" stopIfTrue="1">
      <formula>AND($E39&lt;9,$C39&gt;0)</formula>
    </cfRule>
  </conditionalFormatting>
  <conditionalFormatting sqref="F7 F9 F11 F13 F15 F17 F19 F21 F23 F25 F27 F29 F31 F33 F35 F37">
    <cfRule type="cellIs" dxfId="46" priority="1" stopIfTrue="1" operator="equal">
      <formula>"Bye"</formula>
    </cfRule>
  </conditionalFormatting>
  <conditionalFormatting sqref="F39 F41 F43 F45 F47">
    <cfRule type="cellIs" dxfId="45" priority="8" stopIfTrue="1" operator="equal">
      <formula>"Bye"</formula>
    </cfRule>
  </conditionalFormatting>
  <conditionalFormatting sqref="F39:I39 F41:I41 F43:I43 F45:I45 F47:I47">
    <cfRule type="expression" dxfId="44" priority="9" stopIfTrue="1">
      <formula>AND($E39&lt;9,$C39&gt;0)</formula>
    </cfRule>
  </conditionalFormatting>
  <conditionalFormatting sqref="H7 H9 H11 H13 H15 H17 H19 H21 H23 H25 H27 H29 H31 H33 H35 H37">
    <cfRule type="expression" dxfId="43" priority="14" stopIfTrue="1">
      <formula>AND($E7&lt;9,$C7&gt;0)</formula>
    </cfRule>
  </conditionalFormatting>
  <conditionalFormatting sqref="I8 K10 I12 M14 I16 K18 I20 O22 I24 K26 I28 M30 I32 K34 I36 M40 I42 K44 I46">
    <cfRule type="expression" dxfId="42" priority="11" stopIfTrue="1">
      <formula>AND($O$1="CU",I8="Umpire")</formula>
    </cfRule>
    <cfRule type="expression" dxfId="41" priority="12" stopIfTrue="1">
      <formula>AND($O$1="CU",I8&lt;&gt;"Umpire",J8&lt;&gt;"")</formula>
    </cfRule>
    <cfRule type="expression" dxfId="40" priority="13" stopIfTrue="1">
      <formula>AND($O$1="CU",I8&lt;&gt;"Umpire")</formula>
    </cfRule>
  </conditionalFormatting>
  <conditionalFormatting sqref="J8 L10 J12 N14 J16 L18 J20 P22 J24 L26 J28 N30 J32 L34 J36 R57">
    <cfRule type="expression" dxfId="39" priority="3" stopIfTrue="1">
      <formula>$O$1="CU"</formula>
    </cfRule>
  </conditionalFormatting>
  <conditionalFormatting sqref="K8 M10 K12 O14 K16 M18 K20 Q22 K24 M26 K28 O30 K32 M34 K36 O40 K42 M44 K46">
    <cfRule type="expression" dxfId="38" priority="6" stopIfTrue="1">
      <formula>J8="as"</formula>
    </cfRule>
    <cfRule type="expression" dxfId="37" priority="7" stopIfTrue="1">
      <formula>J8="bs"</formula>
    </cfRule>
  </conditionalFormatting>
  <printOptions horizontalCentered="1"/>
  <pageMargins left="0.35" right="0.35" top="0.39" bottom="0.39" header="0" footer="0"/>
  <pageSetup paperSize="9" scale="89" orientation="portrait"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Button 1">
              <controlPr defaultSize="0" print="0" autoFill="0" autoPict="0" macro="[1]!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3314" r:id="rId5" name="Button 2">
              <controlPr defaultSize="0" print="0" autoFill="0" autoPict="0" macro="[1]!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A05846CD-857E-43A3-AC89-A30153AF7A32}">
          <x14:formula1>
            <xm:f>$U$7:$U$16</xm:f>
          </x14:formula1>
          <xm:sqref>I46 JE46 TA46 ACW46 AMS46 AWO46 BGK46 BQG46 CAC46 CJY46 CTU46 DDQ46 DNM46 DXI46 EHE46 ERA46 FAW46 FKS46 FUO46 GEK46 GOG46 GYC46 HHY46 HRU46 IBQ46 ILM46 IVI46 JFE46 JPA46 JYW46 KIS46 KSO46 LCK46 LMG46 LWC46 MFY46 MPU46 MZQ46 NJM46 NTI46 ODE46 ONA46 OWW46 PGS46 PQO46 QAK46 QKG46 QUC46 RDY46 RNU46 RXQ46 SHM46 SRI46 TBE46 TLA46 TUW46 UES46 UOO46 UYK46 VIG46 VSC46 WBY46 WLU46 WVQ46 I65582 JE65582 TA65582 ACW65582 AMS65582 AWO65582 BGK65582 BQG65582 CAC65582 CJY65582 CTU65582 DDQ65582 DNM65582 DXI65582 EHE65582 ERA65582 FAW65582 FKS65582 FUO65582 GEK65582 GOG65582 GYC65582 HHY65582 HRU65582 IBQ65582 ILM65582 IVI65582 JFE65582 JPA65582 JYW65582 KIS65582 KSO65582 LCK65582 LMG65582 LWC65582 MFY65582 MPU65582 MZQ65582 NJM65582 NTI65582 ODE65582 ONA65582 OWW65582 PGS65582 PQO65582 QAK65582 QKG65582 QUC65582 RDY65582 RNU65582 RXQ65582 SHM65582 SRI65582 TBE65582 TLA65582 TUW65582 UES65582 UOO65582 UYK65582 VIG65582 VSC65582 WBY65582 WLU65582 WVQ65582 I131118 JE131118 TA131118 ACW131118 AMS131118 AWO131118 BGK131118 BQG131118 CAC131118 CJY131118 CTU131118 DDQ131118 DNM131118 DXI131118 EHE131118 ERA131118 FAW131118 FKS131118 FUO131118 GEK131118 GOG131118 GYC131118 HHY131118 HRU131118 IBQ131118 ILM131118 IVI131118 JFE131118 JPA131118 JYW131118 KIS131118 KSO131118 LCK131118 LMG131118 LWC131118 MFY131118 MPU131118 MZQ131118 NJM131118 NTI131118 ODE131118 ONA131118 OWW131118 PGS131118 PQO131118 QAK131118 QKG131118 QUC131118 RDY131118 RNU131118 RXQ131118 SHM131118 SRI131118 TBE131118 TLA131118 TUW131118 UES131118 UOO131118 UYK131118 VIG131118 VSC131118 WBY131118 WLU131118 WVQ131118 I196654 JE196654 TA196654 ACW196654 AMS196654 AWO196654 BGK196654 BQG196654 CAC196654 CJY196654 CTU196654 DDQ196654 DNM196654 DXI196654 EHE196654 ERA196654 FAW196654 FKS196654 FUO196654 GEK196654 GOG196654 GYC196654 HHY196654 HRU196654 IBQ196654 ILM196654 IVI196654 JFE196654 JPA196654 JYW196654 KIS196654 KSO196654 LCK196654 LMG196654 LWC196654 MFY196654 MPU196654 MZQ196654 NJM196654 NTI196654 ODE196654 ONA196654 OWW196654 PGS196654 PQO196654 QAK196654 QKG196654 QUC196654 RDY196654 RNU196654 RXQ196654 SHM196654 SRI196654 TBE196654 TLA196654 TUW196654 UES196654 UOO196654 UYK196654 VIG196654 VSC196654 WBY196654 WLU196654 WVQ196654 I262190 JE262190 TA262190 ACW262190 AMS262190 AWO262190 BGK262190 BQG262190 CAC262190 CJY262190 CTU262190 DDQ262190 DNM262190 DXI262190 EHE262190 ERA262190 FAW262190 FKS262190 FUO262190 GEK262190 GOG262190 GYC262190 HHY262190 HRU262190 IBQ262190 ILM262190 IVI262190 JFE262190 JPA262190 JYW262190 KIS262190 KSO262190 LCK262190 LMG262190 LWC262190 MFY262190 MPU262190 MZQ262190 NJM262190 NTI262190 ODE262190 ONA262190 OWW262190 PGS262190 PQO262190 QAK262190 QKG262190 QUC262190 RDY262190 RNU262190 RXQ262190 SHM262190 SRI262190 TBE262190 TLA262190 TUW262190 UES262190 UOO262190 UYK262190 VIG262190 VSC262190 WBY262190 WLU262190 WVQ262190 I327726 JE327726 TA327726 ACW327726 AMS327726 AWO327726 BGK327726 BQG327726 CAC327726 CJY327726 CTU327726 DDQ327726 DNM327726 DXI327726 EHE327726 ERA327726 FAW327726 FKS327726 FUO327726 GEK327726 GOG327726 GYC327726 HHY327726 HRU327726 IBQ327726 ILM327726 IVI327726 JFE327726 JPA327726 JYW327726 KIS327726 KSO327726 LCK327726 LMG327726 LWC327726 MFY327726 MPU327726 MZQ327726 NJM327726 NTI327726 ODE327726 ONA327726 OWW327726 PGS327726 PQO327726 QAK327726 QKG327726 QUC327726 RDY327726 RNU327726 RXQ327726 SHM327726 SRI327726 TBE327726 TLA327726 TUW327726 UES327726 UOO327726 UYK327726 VIG327726 VSC327726 WBY327726 WLU327726 WVQ327726 I393262 JE393262 TA393262 ACW393262 AMS393262 AWO393262 BGK393262 BQG393262 CAC393262 CJY393262 CTU393262 DDQ393262 DNM393262 DXI393262 EHE393262 ERA393262 FAW393262 FKS393262 FUO393262 GEK393262 GOG393262 GYC393262 HHY393262 HRU393262 IBQ393262 ILM393262 IVI393262 JFE393262 JPA393262 JYW393262 KIS393262 KSO393262 LCK393262 LMG393262 LWC393262 MFY393262 MPU393262 MZQ393262 NJM393262 NTI393262 ODE393262 ONA393262 OWW393262 PGS393262 PQO393262 QAK393262 QKG393262 QUC393262 RDY393262 RNU393262 RXQ393262 SHM393262 SRI393262 TBE393262 TLA393262 TUW393262 UES393262 UOO393262 UYK393262 VIG393262 VSC393262 WBY393262 WLU393262 WVQ393262 I458798 JE458798 TA458798 ACW458798 AMS458798 AWO458798 BGK458798 BQG458798 CAC458798 CJY458798 CTU458798 DDQ458798 DNM458798 DXI458798 EHE458798 ERA458798 FAW458798 FKS458798 FUO458798 GEK458798 GOG458798 GYC458798 HHY458798 HRU458798 IBQ458798 ILM458798 IVI458798 JFE458798 JPA458798 JYW458798 KIS458798 KSO458798 LCK458798 LMG458798 LWC458798 MFY458798 MPU458798 MZQ458798 NJM458798 NTI458798 ODE458798 ONA458798 OWW458798 PGS458798 PQO458798 QAK458798 QKG458798 QUC458798 RDY458798 RNU458798 RXQ458798 SHM458798 SRI458798 TBE458798 TLA458798 TUW458798 UES458798 UOO458798 UYK458798 VIG458798 VSC458798 WBY458798 WLU458798 WVQ458798 I524334 JE524334 TA524334 ACW524334 AMS524334 AWO524334 BGK524334 BQG524334 CAC524334 CJY524334 CTU524334 DDQ524334 DNM524334 DXI524334 EHE524334 ERA524334 FAW524334 FKS524334 FUO524334 GEK524334 GOG524334 GYC524334 HHY524334 HRU524334 IBQ524334 ILM524334 IVI524334 JFE524334 JPA524334 JYW524334 KIS524334 KSO524334 LCK524334 LMG524334 LWC524334 MFY524334 MPU524334 MZQ524334 NJM524334 NTI524334 ODE524334 ONA524334 OWW524334 PGS524334 PQO524334 QAK524334 QKG524334 QUC524334 RDY524334 RNU524334 RXQ524334 SHM524334 SRI524334 TBE524334 TLA524334 TUW524334 UES524334 UOO524334 UYK524334 VIG524334 VSC524334 WBY524334 WLU524334 WVQ524334 I589870 JE589870 TA589870 ACW589870 AMS589870 AWO589870 BGK589870 BQG589870 CAC589870 CJY589870 CTU589870 DDQ589870 DNM589870 DXI589870 EHE589870 ERA589870 FAW589870 FKS589870 FUO589870 GEK589870 GOG589870 GYC589870 HHY589870 HRU589870 IBQ589870 ILM589870 IVI589870 JFE589870 JPA589870 JYW589870 KIS589870 KSO589870 LCK589870 LMG589870 LWC589870 MFY589870 MPU589870 MZQ589870 NJM589870 NTI589870 ODE589870 ONA589870 OWW589870 PGS589870 PQO589870 QAK589870 QKG589870 QUC589870 RDY589870 RNU589870 RXQ589870 SHM589870 SRI589870 TBE589870 TLA589870 TUW589870 UES589870 UOO589870 UYK589870 VIG589870 VSC589870 WBY589870 WLU589870 WVQ589870 I655406 JE655406 TA655406 ACW655406 AMS655406 AWO655406 BGK655406 BQG655406 CAC655406 CJY655406 CTU655406 DDQ655406 DNM655406 DXI655406 EHE655406 ERA655406 FAW655406 FKS655406 FUO655406 GEK655406 GOG655406 GYC655406 HHY655406 HRU655406 IBQ655406 ILM655406 IVI655406 JFE655406 JPA655406 JYW655406 KIS655406 KSO655406 LCK655406 LMG655406 LWC655406 MFY655406 MPU655406 MZQ655406 NJM655406 NTI655406 ODE655406 ONA655406 OWW655406 PGS655406 PQO655406 QAK655406 QKG655406 QUC655406 RDY655406 RNU655406 RXQ655406 SHM655406 SRI655406 TBE655406 TLA655406 TUW655406 UES655406 UOO655406 UYK655406 VIG655406 VSC655406 WBY655406 WLU655406 WVQ655406 I720942 JE720942 TA720942 ACW720942 AMS720942 AWO720942 BGK720942 BQG720942 CAC720942 CJY720942 CTU720942 DDQ720942 DNM720942 DXI720942 EHE720942 ERA720942 FAW720942 FKS720942 FUO720942 GEK720942 GOG720942 GYC720942 HHY720942 HRU720942 IBQ720942 ILM720942 IVI720942 JFE720942 JPA720942 JYW720942 KIS720942 KSO720942 LCK720942 LMG720942 LWC720942 MFY720942 MPU720942 MZQ720942 NJM720942 NTI720942 ODE720942 ONA720942 OWW720942 PGS720942 PQO720942 QAK720942 QKG720942 QUC720942 RDY720942 RNU720942 RXQ720942 SHM720942 SRI720942 TBE720942 TLA720942 TUW720942 UES720942 UOO720942 UYK720942 VIG720942 VSC720942 WBY720942 WLU720942 WVQ720942 I786478 JE786478 TA786478 ACW786478 AMS786478 AWO786478 BGK786478 BQG786478 CAC786478 CJY786478 CTU786478 DDQ786478 DNM786478 DXI786478 EHE786478 ERA786478 FAW786478 FKS786478 FUO786478 GEK786478 GOG786478 GYC786478 HHY786478 HRU786478 IBQ786478 ILM786478 IVI786478 JFE786478 JPA786478 JYW786478 KIS786478 KSO786478 LCK786478 LMG786478 LWC786478 MFY786478 MPU786478 MZQ786478 NJM786478 NTI786478 ODE786478 ONA786478 OWW786478 PGS786478 PQO786478 QAK786478 QKG786478 QUC786478 RDY786478 RNU786478 RXQ786478 SHM786478 SRI786478 TBE786478 TLA786478 TUW786478 UES786478 UOO786478 UYK786478 VIG786478 VSC786478 WBY786478 WLU786478 WVQ786478 I852014 JE852014 TA852014 ACW852014 AMS852014 AWO852014 BGK852014 BQG852014 CAC852014 CJY852014 CTU852014 DDQ852014 DNM852014 DXI852014 EHE852014 ERA852014 FAW852014 FKS852014 FUO852014 GEK852014 GOG852014 GYC852014 HHY852014 HRU852014 IBQ852014 ILM852014 IVI852014 JFE852014 JPA852014 JYW852014 KIS852014 KSO852014 LCK852014 LMG852014 LWC852014 MFY852014 MPU852014 MZQ852014 NJM852014 NTI852014 ODE852014 ONA852014 OWW852014 PGS852014 PQO852014 QAK852014 QKG852014 QUC852014 RDY852014 RNU852014 RXQ852014 SHM852014 SRI852014 TBE852014 TLA852014 TUW852014 UES852014 UOO852014 UYK852014 VIG852014 VSC852014 WBY852014 WLU852014 WVQ852014 I917550 JE917550 TA917550 ACW917550 AMS917550 AWO917550 BGK917550 BQG917550 CAC917550 CJY917550 CTU917550 DDQ917550 DNM917550 DXI917550 EHE917550 ERA917550 FAW917550 FKS917550 FUO917550 GEK917550 GOG917550 GYC917550 HHY917550 HRU917550 IBQ917550 ILM917550 IVI917550 JFE917550 JPA917550 JYW917550 KIS917550 KSO917550 LCK917550 LMG917550 LWC917550 MFY917550 MPU917550 MZQ917550 NJM917550 NTI917550 ODE917550 ONA917550 OWW917550 PGS917550 PQO917550 QAK917550 QKG917550 QUC917550 RDY917550 RNU917550 RXQ917550 SHM917550 SRI917550 TBE917550 TLA917550 TUW917550 UES917550 UOO917550 UYK917550 VIG917550 VSC917550 WBY917550 WLU917550 WVQ917550 I983086 JE983086 TA983086 ACW983086 AMS983086 AWO983086 BGK983086 BQG983086 CAC983086 CJY983086 CTU983086 DDQ983086 DNM983086 DXI983086 EHE983086 ERA983086 FAW983086 FKS983086 FUO983086 GEK983086 GOG983086 GYC983086 HHY983086 HRU983086 IBQ983086 ILM983086 IVI983086 JFE983086 JPA983086 JYW983086 KIS983086 KSO983086 LCK983086 LMG983086 LWC983086 MFY983086 MPU983086 MZQ983086 NJM983086 NTI983086 ODE983086 ONA983086 OWW983086 PGS983086 PQO983086 QAK983086 QKG983086 QUC983086 RDY983086 RNU983086 RXQ983086 SHM983086 SRI983086 TBE983086 TLA983086 TUW983086 UES983086 UOO983086 UYK983086 VIG983086 VSC983086 WBY983086 WLU983086 WVQ983086 I42 JE42 TA42 ACW42 AMS42 AWO42 BGK42 BQG42 CAC42 CJY42 CTU42 DDQ42 DNM42 DXI42 EHE42 ERA42 FAW42 FKS42 FUO42 GEK42 GOG42 GYC42 HHY42 HRU42 IBQ42 ILM42 IVI42 JFE42 JPA42 JYW42 KIS42 KSO42 LCK42 LMG42 LWC42 MFY42 MPU42 MZQ42 NJM42 NTI42 ODE42 ONA42 OWW42 PGS42 PQO42 QAK42 QKG42 QUC42 RDY42 RNU42 RXQ42 SHM42 SRI42 TBE42 TLA42 TUW42 UES42 UOO42 UYK42 VIG42 VSC42 WBY42 WLU42 WVQ42 I65578 JE65578 TA65578 ACW65578 AMS65578 AWO65578 BGK65578 BQG65578 CAC65578 CJY65578 CTU65578 DDQ65578 DNM65578 DXI65578 EHE65578 ERA65578 FAW65578 FKS65578 FUO65578 GEK65578 GOG65578 GYC65578 HHY65578 HRU65578 IBQ65578 ILM65578 IVI65578 JFE65578 JPA65578 JYW65578 KIS65578 KSO65578 LCK65578 LMG65578 LWC65578 MFY65578 MPU65578 MZQ65578 NJM65578 NTI65578 ODE65578 ONA65578 OWW65578 PGS65578 PQO65578 QAK65578 QKG65578 QUC65578 RDY65578 RNU65578 RXQ65578 SHM65578 SRI65578 TBE65578 TLA65578 TUW65578 UES65578 UOO65578 UYK65578 VIG65578 VSC65578 WBY65578 WLU65578 WVQ65578 I131114 JE131114 TA131114 ACW131114 AMS131114 AWO131114 BGK131114 BQG131114 CAC131114 CJY131114 CTU131114 DDQ131114 DNM131114 DXI131114 EHE131114 ERA131114 FAW131114 FKS131114 FUO131114 GEK131114 GOG131114 GYC131114 HHY131114 HRU131114 IBQ131114 ILM131114 IVI131114 JFE131114 JPA131114 JYW131114 KIS131114 KSO131114 LCK131114 LMG131114 LWC131114 MFY131114 MPU131114 MZQ131114 NJM131114 NTI131114 ODE131114 ONA131114 OWW131114 PGS131114 PQO131114 QAK131114 QKG131114 QUC131114 RDY131114 RNU131114 RXQ131114 SHM131114 SRI131114 TBE131114 TLA131114 TUW131114 UES131114 UOO131114 UYK131114 VIG131114 VSC131114 WBY131114 WLU131114 WVQ131114 I196650 JE196650 TA196650 ACW196650 AMS196650 AWO196650 BGK196650 BQG196650 CAC196650 CJY196650 CTU196650 DDQ196650 DNM196650 DXI196650 EHE196650 ERA196650 FAW196650 FKS196650 FUO196650 GEK196650 GOG196650 GYC196650 HHY196650 HRU196650 IBQ196650 ILM196650 IVI196650 JFE196650 JPA196650 JYW196650 KIS196650 KSO196650 LCK196650 LMG196650 LWC196650 MFY196650 MPU196650 MZQ196650 NJM196650 NTI196650 ODE196650 ONA196650 OWW196650 PGS196650 PQO196650 QAK196650 QKG196650 QUC196650 RDY196650 RNU196650 RXQ196650 SHM196650 SRI196650 TBE196650 TLA196650 TUW196650 UES196650 UOO196650 UYK196650 VIG196650 VSC196650 WBY196650 WLU196650 WVQ196650 I262186 JE262186 TA262186 ACW262186 AMS262186 AWO262186 BGK262186 BQG262186 CAC262186 CJY262186 CTU262186 DDQ262186 DNM262186 DXI262186 EHE262186 ERA262186 FAW262186 FKS262186 FUO262186 GEK262186 GOG262186 GYC262186 HHY262186 HRU262186 IBQ262186 ILM262186 IVI262186 JFE262186 JPA262186 JYW262186 KIS262186 KSO262186 LCK262186 LMG262186 LWC262186 MFY262186 MPU262186 MZQ262186 NJM262186 NTI262186 ODE262186 ONA262186 OWW262186 PGS262186 PQO262186 QAK262186 QKG262186 QUC262186 RDY262186 RNU262186 RXQ262186 SHM262186 SRI262186 TBE262186 TLA262186 TUW262186 UES262186 UOO262186 UYK262186 VIG262186 VSC262186 WBY262186 WLU262186 WVQ262186 I327722 JE327722 TA327722 ACW327722 AMS327722 AWO327722 BGK327722 BQG327722 CAC327722 CJY327722 CTU327722 DDQ327722 DNM327722 DXI327722 EHE327722 ERA327722 FAW327722 FKS327722 FUO327722 GEK327722 GOG327722 GYC327722 HHY327722 HRU327722 IBQ327722 ILM327722 IVI327722 JFE327722 JPA327722 JYW327722 KIS327722 KSO327722 LCK327722 LMG327722 LWC327722 MFY327722 MPU327722 MZQ327722 NJM327722 NTI327722 ODE327722 ONA327722 OWW327722 PGS327722 PQO327722 QAK327722 QKG327722 QUC327722 RDY327722 RNU327722 RXQ327722 SHM327722 SRI327722 TBE327722 TLA327722 TUW327722 UES327722 UOO327722 UYK327722 VIG327722 VSC327722 WBY327722 WLU327722 WVQ327722 I393258 JE393258 TA393258 ACW393258 AMS393258 AWO393258 BGK393258 BQG393258 CAC393258 CJY393258 CTU393258 DDQ393258 DNM393258 DXI393258 EHE393258 ERA393258 FAW393258 FKS393258 FUO393258 GEK393258 GOG393258 GYC393258 HHY393258 HRU393258 IBQ393258 ILM393258 IVI393258 JFE393258 JPA393258 JYW393258 KIS393258 KSO393258 LCK393258 LMG393258 LWC393258 MFY393258 MPU393258 MZQ393258 NJM393258 NTI393258 ODE393258 ONA393258 OWW393258 PGS393258 PQO393258 QAK393258 QKG393258 QUC393258 RDY393258 RNU393258 RXQ393258 SHM393258 SRI393258 TBE393258 TLA393258 TUW393258 UES393258 UOO393258 UYK393258 VIG393258 VSC393258 WBY393258 WLU393258 WVQ393258 I458794 JE458794 TA458794 ACW458794 AMS458794 AWO458794 BGK458794 BQG458794 CAC458794 CJY458794 CTU458794 DDQ458794 DNM458794 DXI458794 EHE458794 ERA458794 FAW458794 FKS458794 FUO458794 GEK458794 GOG458794 GYC458794 HHY458794 HRU458794 IBQ458794 ILM458794 IVI458794 JFE458794 JPA458794 JYW458794 KIS458794 KSO458794 LCK458794 LMG458794 LWC458794 MFY458794 MPU458794 MZQ458794 NJM458794 NTI458794 ODE458794 ONA458794 OWW458794 PGS458794 PQO458794 QAK458794 QKG458794 QUC458794 RDY458794 RNU458794 RXQ458794 SHM458794 SRI458794 TBE458794 TLA458794 TUW458794 UES458794 UOO458794 UYK458794 VIG458794 VSC458794 WBY458794 WLU458794 WVQ458794 I524330 JE524330 TA524330 ACW524330 AMS524330 AWO524330 BGK524330 BQG524330 CAC524330 CJY524330 CTU524330 DDQ524330 DNM524330 DXI524330 EHE524330 ERA524330 FAW524330 FKS524330 FUO524330 GEK524330 GOG524330 GYC524330 HHY524330 HRU524330 IBQ524330 ILM524330 IVI524330 JFE524330 JPA524330 JYW524330 KIS524330 KSO524330 LCK524330 LMG524330 LWC524330 MFY524330 MPU524330 MZQ524330 NJM524330 NTI524330 ODE524330 ONA524330 OWW524330 PGS524330 PQO524330 QAK524330 QKG524330 QUC524330 RDY524330 RNU524330 RXQ524330 SHM524330 SRI524330 TBE524330 TLA524330 TUW524330 UES524330 UOO524330 UYK524330 VIG524330 VSC524330 WBY524330 WLU524330 WVQ524330 I589866 JE589866 TA589866 ACW589866 AMS589866 AWO589866 BGK589866 BQG589866 CAC589866 CJY589866 CTU589866 DDQ589866 DNM589866 DXI589866 EHE589866 ERA589866 FAW589866 FKS589866 FUO589866 GEK589866 GOG589866 GYC589866 HHY589866 HRU589866 IBQ589866 ILM589866 IVI589866 JFE589866 JPA589866 JYW589866 KIS589866 KSO589866 LCK589866 LMG589866 LWC589866 MFY589866 MPU589866 MZQ589866 NJM589866 NTI589866 ODE589866 ONA589866 OWW589866 PGS589866 PQO589866 QAK589866 QKG589866 QUC589866 RDY589866 RNU589866 RXQ589866 SHM589866 SRI589866 TBE589866 TLA589866 TUW589866 UES589866 UOO589866 UYK589866 VIG589866 VSC589866 WBY589866 WLU589866 WVQ589866 I655402 JE655402 TA655402 ACW655402 AMS655402 AWO655402 BGK655402 BQG655402 CAC655402 CJY655402 CTU655402 DDQ655402 DNM655402 DXI655402 EHE655402 ERA655402 FAW655402 FKS655402 FUO655402 GEK655402 GOG655402 GYC655402 HHY655402 HRU655402 IBQ655402 ILM655402 IVI655402 JFE655402 JPA655402 JYW655402 KIS655402 KSO655402 LCK655402 LMG655402 LWC655402 MFY655402 MPU655402 MZQ655402 NJM655402 NTI655402 ODE655402 ONA655402 OWW655402 PGS655402 PQO655402 QAK655402 QKG655402 QUC655402 RDY655402 RNU655402 RXQ655402 SHM655402 SRI655402 TBE655402 TLA655402 TUW655402 UES655402 UOO655402 UYK655402 VIG655402 VSC655402 WBY655402 WLU655402 WVQ655402 I720938 JE720938 TA720938 ACW720938 AMS720938 AWO720938 BGK720938 BQG720938 CAC720938 CJY720938 CTU720938 DDQ720938 DNM720938 DXI720938 EHE720938 ERA720938 FAW720938 FKS720938 FUO720938 GEK720938 GOG720938 GYC720938 HHY720938 HRU720938 IBQ720938 ILM720938 IVI720938 JFE720938 JPA720938 JYW720938 KIS720938 KSO720938 LCK720938 LMG720938 LWC720938 MFY720938 MPU720938 MZQ720938 NJM720938 NTI720938 ODE720938 ONA720938 OWW720938 PGS720938 PQO720938 QAK720938 QKG720938 QUC720938 RDY720938 RNU720938 RXQ720938 SHM720938 SRI720938 TBE720938 TLA720938 TUW720938 UES720938 UOO720938 UYK720938 VIG720938 VSC720938 WBY720938 WLU720938 WVQ720938 I786474 JE786474 TA786474 ACW786474 AMS786474 AWO786474 BGK786474 BQG786474 CAC786474 CJY786474 CTU786474 DDQ786474 DNM786474 DXI786474 EHE786474 ERA786474 FAW786474 FKS786474 FUO786474 GEK786474 GOG786474 GYC786474 HHY786474 HRU786474 IBQ786474 ILM786474 IVI786474 JFE786474 JPA786474 JYW786474 KIS786474 KSO786474 LCK786474 LMG786474 LWC786474 MFY786474 MPU786474 MZQ786474 NJM786474 NTI786474 ODE786474 ONA786474 OWW786474 PGS786474 PQO786474 QAK786474 QKG786474 QUC786474 RDY786474 RNU786474 RXQ786474 SHM786474 SRI786474 TBE786474 TLA786474 TUW786474 UES786474 UOO786474 UYK786474 VIG786474 VSC786474 WBY786474 WLU786474 WVQ786474 I852010 JE852010 TA852010 ACW852010 AMS852010 AWO852010 BGK852010 BQG852010 CAC852010 CJY852010 CTU852010 DDQ852010 DNM852010 DXI852010 EHE852010 ERA852010 FAW852010 FKS852010 FUO852010 GEK852010 GOG852010 GYC852010 HHY852010 HRU852010 IBQ852010 ILM852010 IVI852010 JFE852010 JPA852010 JYW852010 KIS852010 KSO852010 LCK852010 LMG852010 LWC852010 MFY852010 MPU852010 MZQ852010 NJM852010 NTI852010 ODE852010 ONA852010 OWW852010 PGS852010 PQO852010 QAK852010 QKG852010 QUC852010 RDY852010 RNU852010 RXQ852010 SHM852010 SRI852010 TBE852010 TLA852010 TUW852010 UES852010 UOO852010 UYK852010 VIG852010 VSC852010 WBY852010 WLU852010 WVQ852010 I917546 JE917546 TA917546 ACW917546 AMS917546 AWO917546 BGK917546 BQG917546 CAC917546 CJY917546 CTU917546 DDQ917546 DNM917546 DXI917546 EHE917546 ERA917546 FAW917546 FKS917546 FUO917546 GEK917546 GOG917546 GYC917546 HHY917546 HRU917546 IBQ917546 ILM917546 IVI917546 JFE917546 JPA917546 JYW917546 KIS917546 KSO917546 LCK917546 LMG917546 LWC917546 MFY917546 MPU917546 MZQ917546 NJM917546 NTI917546 ODE917546 ONA917546 OWW917546 PGS917546 PQO917546 QAK917546 QKG917546 QUC917546 RDY917546 RNU917546 RXQ917546 SHM917546 SRI917546 TBE917546 TLA917546 TUW917546 UES917546 UOO917546 UYK917546 VIG917546 VSC917546 WBY917546 WLU917546 WVQ917546 I983082 JE983082 TA983082 ACW983082 AMS983082 AWO983082 BGK983082 BQG983082 CAC983082 CJY983082 CTU983082 DDQ983082 DNM983082 DXI983082 EHE983082 ERA983082 FAW983082 FKS983082 FUO983082 GEK983082 GOG983082 GYC983082 HHY983082 HRU983082 IBQ983082 ILM983082 IVI983082 JFE983082 JPA983082 JYW983082 KIS983082 KSO983082 LCK983082 LMG983082 LWC983082 MFY983082 MPU983082 MZQ983082 NJM983082 NTI983082 ODE983082 ONA983082 OWW983082 PGS983082 PQO983082 QAK983082 QKG983082 QUC983082 RDY983082 RNU983082 RXQ983082 SHM983082 SRI983082 TBE983082 TLA983082 TUW983082 UES983082 UOO983082 UYK983082 VIG983082 VSC983082 WBY983082 WLU983082 WVQ983082 K44 JG44 TC44 ACY44 AMU44 AWQ44 BGM44 BQI44 CAE44 CKA44 CTW44 DDS44 DNO44 DXK44 EHG44 ERC44 FAY44 FKU44 FUQ44 GEM44 GOI44 GYE44 HIA44 HRW44 IBS44 ILO44 IVK44 JFG44 JPC44 JYY44 KIU44 KSQ44 LCM44 LMI44 LWE44 MGA44 MPW44 MZS44 NJO44 NTK44 ODG44 ONC44 OWY44 PGU44 PQQ44 QAM44 QKI44 QUE44 REA44 RNW44 RXS44 SHO44 SRK44 TBG44 TLC44 TUY44 UEU44 UOQ44 UYM44 VII44 VSE44 WCA44 WLW44 WVS44 K65580 JG65580 TC65580 ACY65580 AMU65580 AWQ65580 BGM65580 BQI65580 CAE65580 CKA65580 CTW65580 DDS65580 DNO65580 DXK65580 EHG65580 ERC65580 FAY65580 FKU65580 FUQ65580 GEM65580 GOI65580 GYE65580 HIA65580 HRW65580 IBS65580 ILO65580 IVK65580 JFG65580 JPC65580 JYY65580 KIU65580 KSQ65580 LCM65580 LMI65580 LWE65580 MGA65580 MPW65580 MZS65580 NJO65580 NTK65580 ODG65580 ONC65580 OWY65580 PGU65580 PQQ65580 QAM65580 QKI65580 QUE65580 REA65580 RNW65580 RXS65580 SHO65580 SRK65580 TBG65580 TLC65580 TUY65580 UEU65580 UOQ65580 UYM65580 VII65580 VSE65580 WCA65580 WLW65580 WVS65580 K131116 JG131116 TC131116 ACY131116 AMU131116 AWQ131116 BGM131116 BQI131116 CAE131116 CKA131116 CTW131116 DDS131116 DNO131116 DXK131116 EHG131116 ERC131116 FAY131116 FKU131116 FUQ131116 GEM131116 GOI131116 GYE131116 HIA131116 HRW131116 IBS131116 ILO131116 IVK131116 JFG131116 JPC131116 JYY131116 KIU131116 KSQ131116 LCM131116 LMI131116 LWE131116 MGA131116 MPW131116 MZS131116 NJO131116 NTK131116 ODG131116 ONC131116 OWY131116 PGU131116 PQQ131116 QAM131116 QKI131116 QUE131116 REA131116 RNW131116 RXS131116 SHO131116 SRK131116 TBG131116 TLC131116 TUY131116 UEU131116 UOQ131116 UYM131116 VII131116 VSE131116 WCA131116 WLW131116 WVS131116 K196652 JG196652 TC196652 ACY196652 AMU196652 AWQ196652 BGM196652 BQI196652 CAE196652 CKA196652 CTW196652 DDS196652 DNO196652 DXK196652 EHG196652 ERC196652 FAY196652 FKU196652 FUQ196652 GEM196652 GOI196652 GYE196652 HIA196652 HRW196652 IBS196652 ILO196652 IVK196652 JFG196652 JPC196652 JYY196652 KIU196652 KSQ196652 LCM196652 LMI196652 LWE196652 MGA196652 MPW196652 MZS196652 NJO196652 NTK196652 ODG196652 ONC196652 OWY196652 PGU196652 PQQ196652 QAM196652 QKI196652 QUE196652 REA196652 RNW196652 RXS196652 SHO196652 SRK196652 TBG196652 TLC196652 TUY196652 UEU196652 UOQ196652 UYM196652 VII196652 VSE196652 WCA196652 WLW196652 WVS196652 K262188 JG262188 TC262188 ACY262188 AMU262188 AWQ262188 BGM262188 BQI262188 CAE262188 CKA262188 CTW262188 DDS262188 DNO262188 DXK262188 EHG262188 ERC262188 FAY262188 FKU262188 FUQ262188 GEM262188 GOI262188 GYE262188 HIA262188 HRW262188 IBS262188 ILO262188 IVK262188 JFG262188 JPC262188 JYY262188 KIU262188 KSQ262188 LCM262188 LMI262188 LWE262188 MGA262188 MPW262188 MZS262188 NJO262188 NTK262188 ODG262188 ONC262188 OWY262188 PGU262188 PQQ262188 QAM262188 QKI262188 QUE262188 REA262188 RNW262188 RXS262188 SHO262188 SRK262188 TBG262188 TLC262188 TUY262188 UEU262188 UOQ262188 UYM262188 VII262188 VSE262188 WCA262188 WLW262188 WVS262188 K327724 JG327724 TC327724 ACY327724 AMU327724 AWQ327724 BGM327724 BQI327724 CAE327724 CKA327724 CTW327724 DDS327724 DNO327724 DXK327724 EHG327724 ERC327724 FAY327724 FKU327724 FUQ327724 GEM327724 GOI327724 GYE327724 HIA327724 HRW327724 IBS327724 ILO327724 IVK327724 JFG327724 JPC327724 JYY327724 KIU327724 KSQ327724 LCM327724 LMI327724 LWE327724 MGA327724 MPW327724 MZS327724 NJO327724 NTK327724 ODG327724 ONC327724 OWY327724 PGU327724 PQQ327724 QAM327724 QKI327724 QUE327724 REA327724 RNW327724 RXS327724 SHO327724 SRK327724 TBG327724 TLC327724 TUY327724 UEU327724 UOQ327724 UYM327724 VII327724 VSE327724 WCA327724 WLW327724 WVS327724 K393260 JG393260 TC393260 ACY393260 AMU393260 AWQ393260 BGM393260 BQI393260 CAE393260 CKA393260 CTW393260 DDS393260 DNO393260 DXK393260 EHG393260 ERC393260 FAY393260 FKU393260 FUQ393260 GEM393260 GOI393260 GYE393260 HIA393260 HRW393260 IBS393260 ILO393260 IVK393260 JFG393260 JPC393260 JYY393260 KIU393260 KSQ393260 LCM393260 LMI393260 LWE393260 MGA393260 MPW393260 MZS393260 NJO393260 NTK393260 ODG393260 ONC393260 OWY393260 PGU393260 PQQ393260 QAM393260 QKI393260 QUE393260 REA393260 RNW393260 RXS393260 SHO393260 SRK393260 TBG393260 TLC393260 TUY393260 UEU393260 UOQ393260 UYM393260 VII393260 VSE393260 WCA393260 WLW393260 WVS393260 K458796 JG458796 TC458796 ACY458796 AMU458796 AWQ458796 BGM458796 BQI458796 CAE458796 CKA458796 CTW458796 DDS458796 DNO458796 DXK458796 EHG458796 ERC458796 FAY458796 FKU458796 FUQ458796 GEM458796 GOI458796 GYE458796 HIA458796 HRW458796 IBS458796 ILO458796 IVK458796 JFG458796 JPC458796 JYY458796 KIU458796 KSQ458796 LCM458796 LMI458796 LWE458796 MGA458796 MPW458796 MZS458796 NJO458796 NTK458796 ODG458796 ONC458796 OWY458796 PGU458796 PQQ458796 QAM458796 QKI458796 QUE458796 REA458796 RNW458796 RXS458796 SHO458796 SRK458796 TBG458796 TLC458796 TUY458796 UEU458796 UOQ458796 UYM458796 VII458796 VSE458796 WCA458796 WLW458796 WVS458796 K524332 JG524332 TC524332 ACY524332 AMU524332 AWQ524332 BGM524332 BQI524332 CAE524332 CKA524332 CTW524332 DDS524332 DNO524332 DXK524332 EHG524332 ERC524332 FAY524332 FKU524332 FUQ524332 GEM524332 GOI524332 GYE524332 HIA524332 HRW524332 IBS524332 ILO524332 IVK524332 JFG524332 JPC524332 JYY524332 KIU524332 KSQ524332 LCM524332 LMI524332 LWE524332 MGA524332 MPW524332 MZS524332 NJO524332 NTK524332 ODG524332 ONC524332 OWY524332 PGU524332 PQQ524332 QAM524332 QKI524332 QUE524332 REA524332 RNW524332 RXS524332 SHO524332 SRK524332 TBG524332 TLC524332 TUY524332 UEU524332 UOQ524332 UYM524332 VII524332 VSE524332 WCA524332 WLW524332 WVS524332 K589868 JG589868 TC589868 ACY589868 AMU589868 AWQ589868 BGM589868 BQI589868 CAE589868 CKA589868 CTW589868 DDS589868 DNO589868 DXK589868 EHG589868 ERC589868 FAY589868 FKU589868 FUQ589868 GEM589868 GOI589868 GYE589868 HIA589868 HRW589868 IBS589868 ILO589868 IVK589868 JFG589868 JPC589868 JYY589868 KIU589868 KSQ589868 LCM589868 LMI589868 LWE589868 MGA589868 MPW589868 MZS589868 NJO589868 NTK589868 ODG589868 ONC589868 OWY589868 PGU589868 PQQ589868 QAM589868 QKI589868 QUE589868 REA589868 RNW589868 RXS589868 SHO589868 SRK589868 TBG589868 TLC589868 TUY589868 UEU589868 UOQ589868 UYM589868 VII589868 VSE589868 WCA589868 WLW589868 WVS589868 K655404 JG655404 TC655404 ACY655404 AMU655404 AWQ655404 BGM655404 BQI655404 CAE655404 CKA655404 CTW655404 DDS655404 DNO655404 DXK655404 EHG655404 ERC655404 FAY655404 FKU655404 FUQ655404 GEM655404 GOI655404 GYE655404 HIA655404 HRW655404 IBS655404 ILO655404 IVK655404 JFG655404 JPC655404 JYY655404 KIU655404 KSQ655404 LCM655404 LMI655404 LWE655404 MGA655404 MPW655404 MZS655404 NJO655404 NTK655404 ODG655404 ONC655404 OWY655404 PGU655404 PQQ655404 QAM655404 QKI655404 QUE655404 REA655404 RNW655404 RXS655404 SHO655404 SRK655404 TBG655404 TLC655404 TUY655404 UEU655404 UOQ655404 UYM655404 VII655404 VSE655404 WCA655404 WLW655404 WVS655404 K720940 JG720940 TC720940 ACY720940 AMU720940 AWQ720940 BGM720940 BQI720940 CAE720940 CKA720940 CTW720940 DDS720940 DNO720940 DXK720940 EHG720940 ERC720940 FAY720940 FKU720940 FUQ720940 GEM720940 GOI720940 GYE720940 HIA720940 HRW720940 IBS720940 ILO720940 IVK720940 JFG720940 JPC720940 JYY720940 KIU720940 KSQ720940 LCM720940 LMI720940 LWE720940 MGA720940 MPW720940 MZS720940 NJO720940 NTK720940 ODG720940 ONC720940 OWY720940 PGU720940 PQQ720940 QAM720940 QKI720940 QUE720940 REA720940 RNW720940 RXS720940 SHO720940 SRK720940 TBG720940 TLC720940 TUY720940 UEU720940 UOQ720940 UYM720940 VII720940 VSE720940 WCA720940 WLW720940 WVS720940 K786476 JG786476 TC786476 ACY786476 AMU786476 AWQ786476 BGM786476 BQI786476 CAE786476 CKA786476 CTW786476 DDS786476 DNO786476 DXK786476 EHG786476 ERC786476 FAY786476 FKU786476 FUQ786476 GEM786476 GOI786476 GYE786476 HIA786476 HRW786476 IBS786476 ILO786476 IVK786476 JFG786476 JPC786476 JYY786476 KIU786476 KSQ786476 LCM786476 LMI786476 LWE786476 MGA786476 MPW786476 MZS786476 NJO786476 NTK786476 ODG786476 ONC786476 OWY786476 PGU786476 PQQ786476 QAM786476 QKI786476 QUE786476 REA786476 RNW786476 RXS786476 SHO786476 SRK786476 TBG786476 TLC786476 TUY786476 UEU786476 UOQ786476 UYM786476 VII786476 VSE786476 WCA786476 WLW786476 WVS786476 K852012 JG852012 TC852012 ACY852012 AMU852012 AWQ852012 BGM852012 BQI852012 CAE852012 CKA852012 CTW852012 DDS852012 DNO852012 DXK852012 EHG852012 ERC852012 FAY852012 FKU852012 FUQ852012 GEM852012 GOI852012 GYE852012 HIA852012 HRW852012 IBS852012 ILO852012 IVK852012 JFG852012 JPC852012 JYY852012 KIU852012 KSQ852012 LCM852012 LMI852012 LWE852012 MGA852012 MPW852012 MZS852012 NJO852012 NTK852012 ODG852012 ONC852012 OWY852012 PGU852012 PQQ852012 QAM852012 QKI852012 QUE852012 REA852012 RNW852012 RXS852012 SHO852012 SRK852012 TBG852012 TLC852012 TUY852012 UEU852012 UOQ852012 UYM852012 VII852012 VSE852012 WCA852012 WLW852012 WVS852012 K917548 JG917548 TC917548 ACY917548 AMU917548 AWQ917548 BGM917548 BQI917548 CAE917548 CKA917548 CTW917548 DDS917548 DNO917548 DXK917548 EHG917548 ERC917548 FAY917548 FKU917548 FUQ917548 GEM917548 GOI917548 GYE917548 HIA917548 HRW917548 IBS917548 ILO917548 IVK917548 JFG917548 JPC917548 JYY917548 KIU917548 KSQ917548 LCM917548 LMI917548 LWE917548 MGA917548 MPW917548 MZS917548 NJO917548 NTK917548 ODG917548 ONC917548 OWY917548 PGU917548 PQQ917548 QAM917548 QKI917548 QUE917548 REA917548 RNW917548 RXS917548 SHO917548 SRK917548 TBG917548 TLC917548 TUY917548 UEU917548 UOQ917548 UYM917548 VII917548 VSE917548 WCA917548 WLW917548 WVS917548 K983084 JG983084 TC983084 ACY983084 AMU983084 AWQ983084 BGM983084 BQI983084 CAE983084 CKA983084 CTW983084 DDS983084 DNO983084 DXK983084 EHG983084 ERC983084 FAY983084 FKU983084 FUQ983084 GEM983084 GOI983084 GYE983084 HIA983084 HRW983084 IBS983084 ILO983084 IVK983084 JFG983084 JPC983084 JYY983084 KIU983084 KSQ983084 LCM983084 LMI983084 LWE983084 MGA983084 MPW983084 MZS983084 NJO983084 NTK983084 ODG983084 ONC983084 OWY983084 PGU983084 PQQ983084 QAM983084 QKI983084 QUE983084 REA983084 RNW983084 RXS983084 SHO983084 SRK983084 TBG983084 TLC983084 TUY983084 UEU983084 UOQ983084 UYM983084 VII983084 VSE983084 WCA983084 WLW983084 WVS983084 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M65576 JI65576 TE65576 ADA65576 AMW65576 AWS65576 BGO65576 BQK65576 CAG65576 CKC65576 CTY65576 DDU65576 DNQ65576 DXM65576 EHI65576 ERE65576 FBA65576 FKW65576 FUS65576 GEO65576 GOK65576 GYG65576 HIC65576 HRY65576 IBU65576 ILQ65576 IVM65576 JFI65576 JPE65576 JZA65576 KIW65576 KSS65576 LCO65576 LMK65576 LWG65576 MGC65576 MPY65576 MZU65576 NJQ65576 NTM65576 ODI65576 ONE65576 OXA65576 PGW65576 PQS65576 QAO65576 QKK65576 QUG65576 REC65576 RNY65576 RXU65576 SHQ65576 SRM65576 TBI65576 TLE65576 TVA65576 UEW65576 UOS65576 UYO65576 VIK65576 VSG65576 WCC65576 WLY65576 WVU65576 M131112 JI131112 TE131112 ADA131112 AMW131112 AWS131112 BGO131112 BQK131112 CAG131112 CKC131112 CTY131112 DDU131112 DNQ131112 DXM131112 EHI131112 ERE131112 FBA131112 FKW131112 FUS131112 GEO131112 GOK131112 GYG131112 HIC131112 HRY131112 IBU131112 ILQ131112 IVM131112 JFI131112 JPE131112 JZA131112 KIW131112 KSS131112 LCO131112 LMK131112 LWG131112 MGC131112 MPY131112 MZU131112 NJQ131112 NTM131112 ODI131112 ONE131112 OXA131112 PGW131112 PQS131112 QAO131112 QKK131112 QUG131112 REC131112 RNY131112 RXU131112 SHQ131112 SRM131112 TBI131112 TLE131112 TVA131112 UEW131112 UOS131112 UYO131112 VIK131112 VSG131112 WCC131112 WLY131112 WVU131112 M196648 JI196648 TE196648 ADA196648 AMW196648 AWS196648 BGO196648 BQK196648 CAG196648 CKC196648 CTY196648 DDU196648 DNQ196648 DXM196648 EHI196648 ERE196648 FBA196648 FKW196648 FUS196648 GEO196648 GOK196648 GYG196648 HIC196648 HRY196648 IBU196648 ILQ196648 IVM196648 JFI196648 JPE196648 JZA196648 KIW196648 KSS196648 LCO196648 LMK196648 LWG196648 MGC196648 MPY196648 MZU196648 NJQ196648 NTM196648 ODI196648 ONE196648 OXA196648 PGW196648 PQS196648 QAO196648 QKK196648 QUG196648 REC196648 RNY196648 RXU196648 SHQ196648 SRM196648 TBI196648 TLE196648 TVA196648 UEW196648 UOS196648 UYO196648 VIK196648 VSG196648 WCC196648 WLY196648 WVU196648 M262184 JI262184 TE262184 ADA262184 AMW262184 AWS262184 BGO262184 BQK262184 CAG262184 CKC262184 CTY262184 DDU262184 DNQ262184 DXM262184 EHI262184 ERE262184 FBA262184 FKW262184 FUS262184 GEO262184 GOK262184 GYG262184 HIC262184 HRY262184 IBU262184 ILQ262184 IVM262184 JFI262184 JPE262184 JZA262184 KIW262184 KSS262184 LCO262184 LMK262184 LWG262184 MGC262184 MPY262184 MZU262184 NJQ262184 NTM262184 ODI262184 ONE262184 OXA262184 PGW262184 PQS262184 QAO262184 QKK262184 QUG262184 REC262184 RNY262184 RXU262184 SHQ262184 SRM262184 TBI262184 TLE262184 TVA262184 UEW262184 UOS262184 UYO262184 VIK262184 VSG262184 WCC262184 WLY262184 WVU262184 M327720 JI327720 TE327720 ADA327720 AMW327720 AWS327720 BGO327720 BQK327720 CAG327720 CKC327720 CTY327720 DDU327720 DNQ327720 DXM327720 EHI327720 ERE327720 FBA327720 FKW327720 FUS327720 GEO327720 GOK327720 GYG327720 HIC327720 HRY327720 IBU327720 ILQ327720 IVM327720 JFI327720 JPE327720 JZA327720 KIW327720 KSS327720 LCO327720 LMK327720 LWG327720 MGC327720 MPY327720 MZU327720 NJQ327720 NTM327720 ODI327720 ONE327720 OXA327720 PGW327720 PQS327720 QAO327720 QKK327720 QUG327720 REC327720 RNY327720 RXU327720 SHQ327720 SRM327720 TBI327720 TLE327720 TVA327720 UEW327720 UOS327720 UYO327720 VIK327720 VSG327720 WCC327720 WLY327720 WVU327720 M393256 JI393256 TE393256 ADA393256 AMW393256 AWS393256 BGO393256 BQK393256 CAG393256 CKC393256 CTY393256 DDU393256 DNQ393256 DXM393256 EHI393256 ERE393256 FBA393256 FKW393256 FUS393256 GEO393256 GOK393256 GYG393256 HIC393256 HRY393256 IBU393256 ILQ393256 IVM393256 JFI393256 JPE393256 JZA393256 KIW393256 KSS393256 LCO393256 LMK393256 LWG393256 MGC393256 MPY393256 MZU393256 NJQ393256 NTM393256 ODI393256 ONE393256 OXA393256 PGW393256 PQS393256 QAO393256 QKK393256 QUG393256 REC393256 RNY393256 RXU393256 SHQ393256 SRM393256 TBI393256 TLE393256 TVA393256 UEW393256 UOS393256 UYO393256 VIK393256 VSG393256 WCC393256 WLY393256 WVU393256 M458792 JI458792 TE458792 ADA458792 AMW458792 AWS458792 BGO458792 BQK458792 CAG458792 CKC458792 CTY458792 DDU458792 DNQ458792 DXM458792 EHI458792 ERE458792 FBA458792 FKW458792 FUS458792 GEO458792 GOK458792 GYG458792 HIC458792 HRY458792 IBU458792 ILQ458792 IVM458792 JFI458792 JPE458792 JZA458792 KIW458792 KSS458792 LCO458792 LMK458792 LWG458792 MGC458792 MPY458792 MZU458792 NJQ458792 NTM458792 ODI458792 ONE458792 OXA458792 PGW458792 PQS458792 QAO458792 QKK458792 QUG458792 REC458792 RNY458792 RXU458792 SHQ458792 SRM458792 TBI458792 TLE458792 TVA458792 UEW458792 UOS458792 UYO458792 VIK458792 VSG458792 WCC458792 WLY458792 WVU458792 M524328 JI524328 TE524328 ADA524328 AMW524328 AWS524328 BGO524328 BQK524328 CAG524328 CKC524328 CTY524328 DDU524328 DNQ524328 DXM524328 EHI524328 ERE524328 FBA524328 FKW524328 FUS524328 GEO524328 GOK524328 GYG524328 HIC524328 HRY524328 IBU524328 ILQ524328 IVM524328 JFI524328 JPE524328 JZA524328 KIW524328 KSS524328 LCO524328 LMK524328 LWG524328 MGC524328 MPY524328 MZU524328 NJQ524328 NTM524328 ODI524328 ONE524328 OXA524328 PGW524328 PQS524328 QAO524328 QKK524328 QUG524328 REC524328 RNY524328 RXU524328 SHQ524328 SRM524328 TBI524328 TLE524328 TVA524328 UEW524328 UOS524328 UYO524328 VIK524328 VSG524328 WCC524328 WLY524328 WVU524328 M589864 JI589864 TE589864 ADA589864 AMW589864 AWS589864 BGO589864 BQK589864 CAG589864 CKC589864 CTY589864 DDU589864 DNQ589864 DXM589864 EHI589864 ERE589864 FBA589864 FKW589864 FUS589864 GEO589864 GOK589864 GYG589864 HIC589864 HRY589864 IBU589864 ILQ589864 IVM589864 JFI589864 JPE589864 JZA589864 KIW589864 KSS589864 LCO589864 LMK589864 LWG589864 MGC589864 MPY589864 MZU589864 NJQ589864 NTM589864 ODI589864 ONE589864 OXA589864 PGW589864 PQS589864 QAO589864 QKK589864 QUG589864 REC589864 RNY589864 RXU589864 SHQ589864 SRM589864 TBI589864 TLE589864 TVA589864 UEW589864 UOS589864 UYO589864 VIK589864 VSG589864 WCC589864 WLY589864 WVU589864 M655400 JI655400 TE655400 ADA655400 AMW655400 AWS655400 BGO655400 BQK655400 CAG655400 CKC655400 CTY655400 DDU655400 DNQ655400 DXM655400 EHI655400 ERE655400 FBA655400 FKW655400 FUS655400 GEO655400 GOK655400 GYG655400 HIC655400 HRY655400 IBU655400 ILQ655400 IVM655400 JFI655400 JPE655400 JZA655400 KIW655400 KSS655400 LCO655400 LMK655400 LWG655400 MGC655400 MPY655400 MZU655400 NJQ655400 NTM655400 ODI655400 ONE655400 OXA655400 PGW655400 PQS655400 QAO655400 QKK655400 QUG655400 REC655400 RNY655400 RXU655400 SHQ655400 SRM655400 TBI655400 TLE655400 TVA655400 UEW655400 UOS655400 UYO655400 VIK655400 VSG655400 WCC655400 WLY655400 WVU655400 M720936 JI720936 TE720936 ADA720936 AMW720936 AWS720936 BGO720936 BQK720936 CAG720936 CKC720936 CTY720936 DDU720936 DNQ720936 DXM720936 EHI720936 ERE720936 FBA720936 FKW720936 FUS720936 GEO720936 GOK720936 GYG720936 HIC720936 HRY720936 IBU720936 ILQ720936 IVM720936 JFI720936 JPE720936 JZA720936 KIW720936 KSS720936 LCO720936 LMK720936 LWG720936 MGC720936 MPY720936 MZU720936 NJQ720936 NTM720936 ODI720936 ONE720936 OXA720936 PGW720936 PQS720936 QAO720936 QKK720936 QUG720936 REC720936 RNY720936 RXU720936 SHQ720936 SRM720936 TBI720936 TLE720936 TVA720936 UEW720936 UOS720936 UYO720936 VIK720936 VSG720936 WCC720936 WLY720936 WVU720936 M786472 JI786472 TE786472 ADA786472 AMW786472 AWS786472 BGO786472 BQK786472 CAG786472 CKC786472 CTY786472 DDU786472 DNQ786472 DXM786472 EHI786472 ERE786472 FBA786472 FKW786472 FUS786472 GEO786472 GOK786472 GYG786472 HIC786472 HRY786472 IBU786472 ILQ786472 IVM786472 JFI786472 JPE786472 JZA786472 KIW786472 KSS786472 LCO786472 LMK786472 LWG786472 MGC786472 MPY786472 MZU786472 NJQ786472 NTM786472 ODI786472 ONE786472 OXA786472 PGW786472 PQS786472 QAO786472 QKK786472 QUG786472 REC786472 RNY786472 RXU786472 SHQ786472 SRM786472 TBI786472 TLE786472 TVA786472 UEW786472 UOS786472 UYO786472 VIK786472 VSG786472 WCC786472 WLY786472 WVU786472 M852008 JI852008 TE852008 ADA852008 AMW852008 AWS852008 BGO852008 BQK852008 CAG852008 CKC852008 CTY852008 DDU852008 DNQ852008 DXM852008 EHI852008 ERE852008 FBA852008 FKW852008 FUS852008 GEO852008 GOK852008 GYG852008 HIC852008 HRY852008 IBU852008 ILQ852008 IVM852008 JFI852008 JPE852008 JZA852008 KIW852008 KSS852008 LCO852008 LMK852008 LWG852008 MGC852008 MPY852008 MZU852008 NJQ852008 NTM852008 ODI852008 ONE852008 OXA852008 PGW852008 PQS852008 QAO852008 QKK852008 QUG852008 REC852008 RNY852008 RXU852008 SHQ852008 SRM852008 TBI852008 TLE852008 TVA852008 UEW852008 UOS852008 UYO852008 VIK852008 VSG852008 WCC852008 WLY852008 WVU852008 M917544 JI917544 TE917544 ADA917544 AMW917544 AWS917544 BGO917544 BQK917544 CAG917544 CKC917544 CTY917544 DDU917544 DNQ917544 DXM917544 EHI917544 ERE917544 FBA917544 FKW917544 FUS917544 GEO917544 GOK917544 GYG917544 HIC917544 HRY917544 IBU917544 ILQ917544 IVM917544 JFI917544 JPE917544 JZA917544 KIW917544 KSS917544 LCO917544 LMK917544 LWG917544 MGC917544 MPY917544 MZU917544 NJQ917544 NTM917544 ODI917544 ONE917544 OXA917544 PGW917544 PQS917544 QAO917544 QKK917544 QUG917544 REC917544 RNY917544 RXU917544 SHQ917544 SRM917544 TBI917544 TLE917544 TVA917544 UEW917544 UOS917544 UYO917544 VIK917544 VSG917544 WCC917544 WLY917544 WVU917544 M983080 JI983080 TE983080 ADA983080 AMW983080 AWS983080 BGO983080 BQK983080 CAG983080 CKC983080 CTY983080 DDU983080 DNQ983080 DXM983080 EHI983080 ERE983080 FBA983080 FKW983080 FUS983080 GEO983080 GOK983080 GYG983080 HIC983080 HRY983080 IBU983080 ILQ983080 IVM983080 JFI983080 JPE983080 JZA983080 KIW983080 KSS983080 LCO983080 LMK983080 LWG983080 MGC983080 MPY983080 MZU983080 NJQ983080 NTM983080 ODI983080 ONE983080 OXA983080 PGW983080 PQS983080 QAO983080 QKK983080 QUG983080 REC983080 RNY983080 RXU983080 SHQ983080 SRM983080 TBI983080 TLE983080 TVA983080 UEW983080 UOS983080 UYO983080 VIK983080 VSG983080 WCC983080 WLY983080 WVU983080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M65550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M131086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M196622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M262158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M327694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M393230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M458766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M524302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M589838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M655374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M720910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M786446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M851982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M917518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M983054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K10 JG10 TC10 ACY10 AMU10 AWQ10 BGM10 BQI10 CAE10 CKA10 CTW10 DDS10 DNO10 DXK10 EHG10 ERC10 FAY10 FKU10 FUQ10 GEM10 GOI10 GYE10 HIA10 HRW10 IBS10 ILO10 IVK10 JFG10 JPC10 JYY10 KIU10 KSQ10 LCM10 LMI10 LWE10 MGA10 MPW10 MZS10 NJO10 NTK10 ODG10 ONC10 OWY10 PGU10 PQQ10 QAM10 QKI10 QUE10 REA10 RNW10 RXS10 SHO10 SRK10 TBG10 TLC10 TUY10 UEU10 UOQ10 UYM10 VII10 VSE10 WCA10 WLW10 WVS10 K65546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K131082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K196618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K262154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K327690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K393226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K458762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K524298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K589834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K655370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K720906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K786442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K851978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K917514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K983050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K26 JG26 TC26 ACY26 AMU26 AWQ26 BGM26 BQI26 CAE26 CKA26 CTW26 DDS26 DNO26 DXK26 EHG26 ERC26 FAY26 FKU26 FUQ26 GEM26 GOI26 GYE26 HIA26 HRW26 IBS26 ILO26 IVK26 JFG26 JPC26 JYY26 KIU26 KSQ26 LCM26 LMI26 LWE26 MGA26 MPW26 MZS26 NJO26 NTK26 ODG26 ONC26 OWY26 PGU26 PQQ26 QAM26 QKI26 QUE26 REA26 RNW26 RXS26 SHO26 SRK26 TBG26 TLC26 TUY26 UEU26 UOQ26 UYM26 VII26 VSE26 WCA26 WLW26 WVS26 K65562 JG65562 TC65562 ACY65562 AMU65562 AWQ65562 BGM65562 BQI65562 CAE65562 CKA65562 CTW65562 DDS65562 DNO65562 DXK65562 EHG65562 ERC65562 FAY65562 FKU65562 FUQ65562 GEM65562 GOI65562 GYE65562 HIA65562 HRW65562 IBS65562 ILO65562 IVK65562 JFG65562 JPC65562 JYY65562 KIU65562 KSQ65562 LCM65562 LMI65562 LWE65562 MGA65562 MPW65562 MZS65562 NJO65562 NTK65562 ODG65562 ONC65562 OWY65562 PGU65562 PQQ65562 QAM65562 QKI65562 QUE65562 REA65562 RNW65562 RXS65562 SHO65562 SRK65562 TBG65562 TLC65562 TUY65562 UEU65562 UOQ65562 UYM65562 VII65562 VSE65562 WCA65562 WLW65562 WVS65562 K131098 JG131098 TC131098 ACY131098 AMU131098 AWQ131098 BGM131098 BQI131098 CAE131098 CKA131098 CTW131098 DDS131098 DNO131098 DXK131098 EHG131098 ERC131098 FAY131098 FKU131098 FUQ131098 GEM131098 GOI131098 GYE131098 HIA131098 HRW131098 IBS131098 ILO131098 IVK131098 JFG131098 JPC131098 JYY131098 KIU131098 KSQ131098 LCM131098 LMI131098 LWE131098 MGA131098 MPW131098 MZS131098 NJO131098 NTK131098 ODG131098 ONC131098 OWY131098 PGU131098 PQQ131098 QAM131098 QKI131098 QUE131098 REA131098 RNW131098 RXS131098 SHO131098 SRK131098 TBG131098 TLC131098 TUY131098 UEU131098 UOQ131098 UYM131098 VII131098 VSE131098 WCA131098 WLW131098 WVS131098 K196634 JG196634 TC196634 ACY196634 AMU196634 AWQ196634 BGM196634 BQI196634 CAE196634 CKA196634 CTW196634 DDS196634 DNO196634 DXK196634 EHG196634 ERC196634 FAY196634 FKU196634 FUQ196634 GEM196634 GOI196634 GYE196634 HIA196634 HRW196634 IBS196634 ILO196634 IVK196634 JFG196634 JPC196634 JYY196634 KIU196634 KSQ196634 LCM196634 LMI196634 LWE196634 MGA196634 MPW196634 MZS196634 NJO196634 NTK196634 ODG196634 ONC196634 OWY196634 PGU196634 PQQ196634 QAM196634 QKI196634 QUE196634 REA196634 RNW196634 RXS196634 SHO196634 SRK196634 TBG196634 TLC196634 TUY196634 UEU196634 UOQ196634 UYM196634 VII196634 VSE196634 WCA196634 WLW196634 WVS196634 K262170 JG262170 TC262170 ACY262170 AMU262170 AWQ262170 BGM262170 BQI262170 CAE262170 CKA262170 CTW262170 DDS262170 DNO262170 DXK262170 EHG262170 ERC262170 FAY262170 FKU262170 FUQ262170 GEM262170 GOI262170 GYE262170 HIA262170 HRW262170 IBS262170 ILO262170 IVK262170 JFG262170 JPC262170 JYY262170 KIU262170 KSQ262170 LCM262170 LMI262170 LWE262170 MGA262170 MPW262170 MZS262170 NJO262170 NTK262170 ODG262170 ONC262170 OWY262170 PGU262170 PQQ262170 QAM262170 QKI262170 QUE262170 REA262170 RNW262170 RXS262170 SHO262170 SRK262170 TBG262170 TLC262170 TUY262170 UEU262170 UOQ262170 UYM262170 VII262170 VSE262170 WCA262170 WLW262170 WVS262170 K327706 JG327706 TC327706 ACY327706 AMU327706 AWQ327706 BGM327706 BQI327706 CAE327706 CKA327706 CTW327706 DDS327706 DNO327706 DXK327706 EHG327706 ERC327706 FAY327706 FKU327706 FUQ327706 GEM327706 GOI327706 GYE327706 HIA327706 HRW327706 IBS327706 ILO327706 IVK327706 JFG327706 JPC327706 JYY327706 KIU327706 KSQ327706 LCM327706 LMI327706 LWE327706 MGA327706 MPW327706 MZS327706 NJO327706 NTK327706 ODG327706 ONC327706 OWY327706 PGU327706 PQQ327706 QAM327706 QKI327706 QUE327706 REA327706 RNW327706 RXS327706 SHO327706 SRK327706 TBG327706 TLC327706 TUY327706 UEU327706 UOQ327706 UYM327706 VII327706 VSE327706 WCA327706 WLW327706 WVS327706 K393242 JG393242 TC393242 ACY393242 AMU393242 AWQ393242 BGM393242 BQI393242 CAE393242 CKA393242 CTW393242 DDS393242 DNO393242 DXK393242 EHG393242 ERC393242 FAY393242 FKU393242 FUQ393242 GEM393242 GOI393242 GYE393242 HIA393242 HRW393242 IBS393242 ILO393242 IVK393242 JFG393242 JPC393242 JYY393242 KIU393242 KSQ393242 LCM393242 LMI393242 LWE393242 MGA393242 MPW393242 MZS393242 NJO393242 NTK393242 ODG393242 ONC393242 OWY393242 PGU393242 PQQ393242 QAM393242 QKI393242 QUE393242 REA393242 RNW393242 RXS393242 SHO393242 SRK393242 TBG393242 TLC393242 TUY393242 UEU393242 UOQ393242 UYM393242 VII393242 VSE393242 WCA393242 WLW393242 WVS393242 K458778 JG458778 TC458778 ACY458778 AMU458778 AWQ458778 BGM458778 BQI458778 CAE458778 CKA458778 CTW458778 DDS458778 DNO458778 DXK458778 EHG458778 ERC458778 FAY458778 FKU458778 FUQ458778 GEM458778 GOI458778 GYE458778 HIA458778 HRW458778 IBS458778 ILO458778 IVK458778 JFG458778 JPC458778 JYY458778 KIU458778 KSQ458778 LCM458778 LMI458778 LWE458778 MGA458778 MPW458778 MZS458778 NJO458778 NTK458778 ODG458778 ONC458778 OWY458778 PGU458778 PQQ458778 QAM458778 QKI458778 QUE458778 REA458778 RNW458778 RXS458778 SHO458778 SRK458778 TBG458778 TLC458778 TUY458778 UEU458778 UOQ458778 UYM458778 VII458778 VSE458778 WCA458778 WLW458778 WVS458778 K524314 JG524314 TC524314 ACY524314 AMU524314 AWQ524314 BGM524314 BQI524314 CAE524314 CKA524314 CTW524314 DDS524314 DNO524314 DXK524314 EHG524314 ERC524314 FAY524314 FKU524314 FUQ524314 GEM524314 GOI524314 GYE524314 HIA524314 HRW524314 IBS524314 ILO524314 IVK524314 JFG524314 JPC524314 JYY524314 KIU524314 KSQ524314 LCM524314 LMI524314 LWE524314 MGA524314 MPW524314 MZS524314 NJO524314 NTK524314 ODG524314 ONC524314 OWY524314 PGU524314 PQQ524314 QAM524314 QKI524314 QUE524314 REA524314 RNW524314 RXS524314 SHO524314 SRK524314 TBG524314 TLC524314 TUY524314 UEU524314 UOQ524314 UYM524314 VII524314 VSE524314 WCA524314 WLW524314 WVS524314 K589850 JG589850 TC589850 ACY589850 AMU589850 AWQ589850 BGM589850 BQI589850 CAE589850 CKA589850 CTW589850 DDS589850 DNO589850 DXK589850 EHG589850 ERC589850 FAY589850 FKU589850 FUQ589850 GEM589850 GOI589850 GYE589850 HIA589850 HRW589850 IBS589850 ILO589850 IVK589850 JFG589850 JPC589850 JYY589850 KIU589850 KSQ589850 LCM589850 LMI589850 LWE589850 MGA589850 MPW589850 MZS589850 NJO589850 NTK589850 ODG589850 ONC589850 OWY589850 PGU589850 PQQ589850 QAM589850 QKI589850 QUE589850 REA589850 RNW589850 RXS589850 SHO589850 SRK589850 TBG589850 TLC589850 TUY589850 UEU589850 UOQ589850 UYM589850 VII589850 VSE589850 WCA589850 WLW589850 WVS589850 K655386 JG655386 TC655386 ACY655386 AMU655386 AWQ655386 BGM655386 BQI655386 CAE655386 CKA655386 CTW655386 DDS655386 DNO655386 DXK655386 EHG655386 ERC655386 FAY655386 FKU655386 FUQ655386 GEM655386 GOI655386 GYE655386 HIA655386 HRW655386 IBS655386 ILO655386 IVK655386 JFG655386 JPC655386 JYY655386 KIU655386 KSQ655386 LCM655386 LMI655386 LWE655386 MGA655386 MPW655386 MZS655386 NJO655386 NTK655386 ODG655386 ONC655386 OWY655386 PGU655386 PQQ655386 QAM655386 QKI655386 QUE655386 REA655386 RNW655386 RXS655386 SHO655386 SRK655386 TBG655386 TLC655386 TUY655386 UEU655386 UOQ655386 UYM655386 VII655386 VSE655386 WCA655386 WLW655386 WVS655386 K720922 JG720922 TC720922 ACY720922 AMU720922 AWQ720922 BGM720922 BQI720922 CAE720922 CKA720922 CTW720922 DDS720922 DNO720922 DXK720922 EHG720922 ERC720922 FAY720922 FKU720922 FUQ720922 GEM720922 GOI720922 GYE720922 HIA720922 HRW720922 IBS720922 ILO720922 IVK720922 JFG720922 JPC720922 JYY720922 KIU720922 KSQ720922 LCM720922 LMI720922 LWE720922 MGA720922 MPW720922 MZS720922 NJO720922 NTK720922 ODG720922 ONC720922 OWY720922 PGU720922 PQQ720922 QAM720922 QKI720922 QUE720922 REA720922 RNW720922 RXS720922 SHO720922 SRK720922 TBG720922 TLC720922 TUY720922 UEU720922 UOQ720922 UYM720922 VII720922 VSE720922 WCA720922 WLW720922 WVS720922 K786458 JG786458 TC786458 ACY786458 AMU786458 AWQ786458 BGM786458 BQI786458 CAE786458 CKA786458 CTW786458 DDS786458 DNO786458 DXK786458 EHG786458 ERC786458 FAY786458 FKU786458 FUQ786458 GEM786458 GOI786458 GYE786458 HIA786458 HRW786458 IBS786458 ILO786458 IVK786458 JFG786458 JPC786458 JYY786458 KIU786458 KSQ786458 LCM786458 LMI786458 LWE786458 MGA786458 MPW786458 MZS786458 NJO786458 NTK786458 ODG786458 ONC786458 OWY786458 PGU786458 PQQ786458 QAM786458 QKI786458 QUE786458 REA786458 RNW786458 RXS786458 SHO786458 SRK786458 TBG786458 TLC786458 TUY786458 UEU786458 UOQ786458 UYM786458 VII786458 VSE786458 WCA786458 WLW786458 WVS786458 K851994 JG851994 TC851994 ACY851994 AMU851994 AWQ851994 BGM851994 BQI851994 CAE851994 CKA851994 CTW851994 DDS851994 DNO851994 DXK851994 EHG851994 ERC851994 FAY851994 FKU851994 FUQ851994 GEM851994 GOI851994 GYE851994 HIA851994 HRW851994 IBS851994 ILO851994 IVK851994 JFG851994 JPC851994 JYY851994 KIU851994 KSQ851994 LCM851994 LMI851994 LWE851994 MGA851994 MPW851994 MZS851994 NJO851994 NTK851994 ODG851994 ONC851994 OWY851994 PGU851994 PQQ851994 QAM851994 QKI851994 QUE851994 REA851994 RNW851994 RXS851994 SHO851994 SRK851994 TBG851994 TLC851994 TUY851994 UEU851994 UOQ851994 UYM851994 VII851994 VSE851994 WCA851994 WLW851994 WVS851994 K917530 JG917530 TC917530 ACY917530 AMU917530 AWQ917530 BGM917530 BQI917530 CAE917530 CKA917530 CTW917530 DDS917530 DNO917530 DXK917530 EHG917530 ERC917530 FAY917530 FKU917530 FUQ917530 GEM917530 GOI917530 GYE917530 HIA917530 HRW917530 IBS917530 ILO917530 IVK917530 JFG917530 JPC917530 JYY917530 KIU917530 KSQ917530 LCM917530 LMI917530 LWE917530 MGA917530 MPW917530 MZS917530 NJO917530 NTK917530 ODG917530 ONC917530 OWY917530 PGU917530 PQQ917530 QAM917530 QKI917530 QUE917530 REA917530 RNW917530 RXS917530 SHO917530 SRK917530 TBG917530 TLC917530 TUY917530 UEU917530 UOQ917530 UYM917530 VII917530 VSE917530 WCA917530 WLW917530 WVS917530 K983066 JG983066 TC983066 ACY983066 AMU983066 AWQ983066 BGM983066 BQI983066 CAE983066 CKA983066 CTW983066 DDS983066 DNO983066 DXK983066 EHG983066 ERC983066 FAY983066 FKU983066 FUQ983066 GEM983066 GOI983066 GYE983066 HIA983066 HRW983066 IBS983066 ILO983066 IVK983066 JFG983066 JPC983066 JYY983066 KIU983066 KSQ983066 LCM983066 LMI983066 LWE983066 MGA983066 MPW983066 MZS983066 NJO983066 NTK983066 ODG983066 ONC983066 OWY983066 PGU983066 PQQ983066 QAM983066 QKI983066 QUE983066 REA983066 RNW983066 RXS983066 SHO983066 SRK983066 TBG983066 TLC983066 TUY983066 UEU983066 UOQ983066 UYM983066 VII983066 VSE983066 WCA983066 WLW983066 WVS983066 K34 JG34 TC34 ACY34 AMU34 AWQ34 BGM34 BQI34 CAE34 CKA34 CTW34 DDS34 DNO34 DXK34 EHG34 ERC34 FAY34 FKU34 FUQ34 GEM34 GOI34 GYE34 HIA34 HRW34 IBS34 ILO34 IVK34 JFG34 JPC34 JYY34 KIU34 KSQ34 LCM34 LMI34 LWE34 MGA34 MPW34 MZS34 NJO34 NTK34 ODG34 ONC34 OWY34 PGU34 PQQ34 QAM34 QKI34 QUE34 REA34 RNW34 RXS34 SHO34 SRK34 TBG34 TLC34 TUY34 UEU34 UOQ34 UYM34 VII34 VSE34 WCA34 WLW34 WVS34 K65570 JG65570 TC65570 ACY65570 AMU65570 AWQ65570 BGM65570 BQI65570 CAE65570 CKA65570 CTW65570 DDS65570 DNO65570 DXK65570 EHG65570 ERC65570 FAY65570 FKU65570 FUQ65570 GEM65570 GOI65570 GYE65570 HIA65570 HRW65570 IBS65570 ILO65570 IVK65570 JFG65570 JPC65570 JYY65570 KIU65570 KSQ65570 LCM65570 LMI65570 LWE65570 MGA65570 MPW65570 MZS65570 NJO65570 NTK65570 ODG65570 ONC65570 OWY65570 PGU65570 PQQ65570 QAM65570 QKI65570 QUE65570 REA65570 RNW65570 RXS65570 SHO65570 SRK65570 TBG65570 TLC65570 TUY65570 UEU65570 UOQ65570 UYM65570 VII65570 VSE65570 WCA65570 WLW65570 WVS65570 K131106 JG131106 TC131106 ACY131106 AMU131106 AWQ131106 BGM131106 BQI131106 CAE131106 CKA131106 CTW131106 DDS131106 DNO131106 DXK131106 EHG131106 ERC131106 FAY131106 FKU131106 FUQ131106 GEM131106 GOI131106 GYE131106 HIA131106 HRW131106 IBS131106 ILO131106 IVK131106 JFG131106 JPC131106 JYY131106 KIU131106 KSQ131106 LCM131106 LMI131106 LWE131106 MGA131106 MPW131106 MZS131106 NJO131106 NTK131106 ODG131106 ONC131106 OWY131106 PGU131106 PQQ131106 QAM131106 QKI131106 QUE131106 REA131106 RNW131106 RXS131106 SHO131106 SRK131106 TBG131106 TLC131106 TUY131106 UEU131106 UOQ131106 UYM131106 VII131106 VSE131106 WCA131106 WLW131106 WVS131106 K196642 JG196642 TC196642 ACY196642 AMU196642 AWQ196642 BGM196642 BQI196642 CAE196642 CKA196642 CTW196642 DDS196642 DNO196642 DXK196642 EHG196642 ERC196642 FAY196642 FKU196642 FUQ196642 GEM196642 GOI196642 GYE196642 HIA196642 HRW196642 IBS196642 ILO196642 IVK196642 JFG196642 JPC196642 JYY196642 KIU196642 KSQ196642 LCM196642 LMI196642 LWE196642 MGA196642 MPW196642 MZS196642 NJO196642 NTK196642 ODG196642 ONC196642 OWY196642 PGU196642 PQQ196642 QAM196642 QKI196642 QUE196642 REA196642 RNW196642 RXS196642 SHO196642 SRK196642 TBG196642 TLC196642 TUY196642 UEU196642 UOQ196642 UYM196642 VII196642 VSE196642 WCA196642 WLW196642 WVS196642 K262178 JG262178 TC262178 ACY262178 AMU262178 AWQ262178 BGM262178 BQI262178 CAE262178 CKA262178 CTW262178 DDS262178 DNO262178 DXK262178 EHG262178 ERC262178 FAY262178 FKU262178 FUQ262178 GEM262178 GOI262178 GYE262178 HIA262178 HRW262178 IBS262178 ILO262178 IVK262178 JFG262178 JPC262178 JYY262178 KIU262178 KSQ262178 LCM262178 LMI262178 LWE262178 MGA262178 MPW262178 MZS262178 NJO262178 NTK262178 ODG262178 ONC262178 OWY262178 PGU262178 PQQ262178 QAM262178 QKI262178 QUE262178 REA262178 RNW262178 RXS262178 SHO262178 SRK262178 TBG262178 TLC262178 TUY262178 UEU262178 UOQ262178 UYM262178 VII262178 VSE262178 WCA262178 WLW262178 WVS262178 K327714 JG327714 TC327714 ACY327714 AMU327714 AWQ327714 BGM327714 BQI327714 CAE327714 CKA327714 CTW327714 DDS327714 DNO327714 DXK327714 EHG327714 ERC327714 FAY327714 FKU327714 FUQ327714 GEM327714 GOI327714 GYE327714 HIA327714 HRW327714 IBS327714 ILO327714 IVK327714 JFG327714 JPC327714 JYY327714 KIU327714 KSQ327714 LCM327714 LMI327714 LWE327714 MGA327714 MPW327714 MZS327714 NJO327714 NTK327714 ODG327714 ONC327714 OWY327714 PGU327714 PQQ327714 QAM327714 QKI327714 QUE327714 REA327714 RNW327714 RXS327714 SHO327714 SRK327714 TBG327714 TLC327714 TUY327714 UEU327714 UOQ327714 UYM327714 VII327714 VSE327714 WCA327714 WLW327714 WVS327714 K393250 JG393250 TC393250 ACY393250 AMU393250 AWQ393250 BGM393250 BQI393250 CAE393250 CKA393250 CTW393250 DDS393250 DNO393250 DXK393250 EHG393250 ERC393250 FAY393250 FKU393250 FUQ393250 GEM393250 GOI393250 GYE393250 HIA393250 HRW393250 IBS393250 ILO393250 IVK393250 JFG393250 JPC393250 JYY393250 KIU393250 KSQ393250 LCM393250 LMI393250 LWE393250 MGA393250 MPW393250 MZS393250 NJO393250 NTK393250 ODG393250 ONC393250 OWY393250 PGU393250 PQQ393250 QAM393250 QKI393250 QUE393250 REA393250 RNW393250 RXS393250 SHO393250 SRK393250 TBG393250 TLC393250 TUY393250 UEU393250 UOQ393250 UYM393250 VII393250 VSE393250 WCA393250 WLW393250 WVS393250 K458786 JG458786 TC458786 ACY458786 AMU458786 AWQ458786 BGM458786 BQI458786 CAE458786 CKA458786 CTW458786 DDS458786 DNO458786 DXK458786 EHG458786 ERC458786 FAY458786 FKU458786 FUQ458786 GEM458786 GOI458786 GYE458786 HIA458786 HRW458786 IBS458786 ILO458786 IVK458786 JFG458786 JPC458786 JYY458786 KIU458786 KSQ458786 LCM458786 LMI458786 LWE458786 MGA458786 MPW458786 MZS458786 NJO458786 NTK458786 ODG458786 ONC458786 OWY458786 PGU458786 PQQ458786 QAM458786 QKI458786 QUE458786 REA458786 RNW458786 RXS458786 SHO458786 SRK458786 TBG458786 TLC458786 TUY458786 UEU458786 UOQ458786 UYM458786 VII458786 VSE458786 WCA458786 WLW458786 WVS458786 K524322 JG524322 TC524322 ACY524322 AMU524322 AWQ524322 BGM524322 BQI524322 CAE524322 CKA524322 CTW524322 DDS524322 DNO524322 DXK524322 EHG524322 ERC524322 FAY524322 FKU524322 FUQ524322 GEM524322 GOI524322 GYE524322 HIA524322 HRW524322 IBS524322 ILO524322 IVK524322 JFG524322 JPC524322 JYY524322 KIU524322 KSQ524322 LCM524322 LMI524322 LWE524322 MGA524322 MPW524322 MZS524322 NJO524322 NTK524322 ODG524322 ONC524322 OWY524322 PGU524322 PQQ524322 QAM524322 QKI524322 QUE524322 REA524322 RNW524322 RXS524322 SHO524322 SRK524322 TBG524322 TLC524322 TUY524322 UEU524322 UOQ524322 UYM524322 VII524322 VSE524322 WCA524322 WLW524322 WVS524322 K589858 JG589858 TC589858 ACY589858 AMU589858 AWQ589858 BGM589858 BQI589858 CAE589858 CKA589858 CTW589858 DDS589858 DNO589858 DXK589858 EHG589858 ERC589858 FAY589858 FKU589858 FUQ589858 GEM589858 GOI589858 GYE589858 HIA589858 HRW589858 IBS589858 ILO589858 IVK589858 JFG589858 JPC589858 JYY589858 KIU589858 KSQ589858 LCM589858 LMI589858 LWE589858 MGA589858 MPW589858 MZS589858 NJO589858 NTK589858 ODG589858 ONC589858 OWY589858 PGU589858 PQQ589858 QAM589858 QKI589858 QUE589858 REA589858 RNW589858 RXS589858 SHO589858 SRK589858 TBG589858 TLC589858 TUY589858 UEU589858 UOQ589858 UYM589858 VII589858 VSE589858 WCA589858 WLW589858 WVS589858 K655394 JG655394 TC655394 ACY655394 AMU655394 AWQ655394 BGM655394 BQI655394 CAE655394 CKA655394 CTW655394 DDS655394 DNO655394 DXK655394 EHG655394 ERC655394 FAY655394 FKU655394 FUQ655394 GEM655394 GOI655394 GYE655394 HIA655394 HRW655394 IBS655394 ILO655394 IVK655394 JFG655394 JPC655394 JYY655394 KIU655394 KSQ655394 LCM655394 LMI655394 LWE655394 MGA655394 MPW655394 MZS655394 NJO655394 NTK655394 ODG655394 ONC655394 OWY655394 PGU655394 PQQ655394 QAM655394 QKI655394 QUE655394 REA655394 RNW655394 RXS655394 SHO655394 SRK655394 TBG655394 TLC655394 TUY655394 UEU655394 UOQ655394 UYM655394 VII655394 VSE655394 WCA655394 WLW655394 WVS655394 K720930 JG720930 TC720930 ACY720930 AMU720930 AWQ720930 BGM720930 BQI720930 CAE720930 CKA720930 CTW720930 DDS720930 DNO720930 DXK720930 EHG720930 ERC720930 FAY720930 FKU720930 FUQ720930 GEM720930 GOI720930 GYE720930 HIA720930 HRW720930 IBS720930 ILO720930 IVK720930 JFG720930 JPC720930 JYY720930 KIU720930 KSQ720930 LCM720930 LMI720930 LWE720930 MGA720930 MPW720930 MZS720930 NJO720930 NTK720930 ODG720930 ONC720930 OWY720930 PGU720930 PQQ720930 QAM720930 QKI720930 QUE720930 REA720930 RNW720930 RXS720930 SHO720930 SRK720930 TBG720930 TLC720930 TUY720930 UEU720930 UOQ720930 UYM720930 VII720930 VSE720930 WCA720930 WLW720930 WVS720930 K786466 JG786466 TC786466 ACY786466 AMU786466 AWQ786466 BGM786466 BQI786466 CAE786466 CKA786466 CTW786466 DDS786466 DNO786466 DXK786466 EHG786466 ERC786466 FAY786466 FKU786466 FUQ786466 GEM786466 GOI786466 GYE786466 HIA786466 HRW786466 IBS786466 ILO786466 IVK786466 JFG786466 JPC786466 JYY786466 KIU786466 KSQ786466 LCM786466 LMI786466 LWE786466 MGA786466 MPW786466 MZS786466 NJO786466 NTK786466 ODG786466 ONC786466 OWY786466 PGU786466 PQQ786466 QAM786466 QKI786466 QUE786466 REA786466 RNW786466 RXS786466 SHO786466 SRK786466 TBG786466 TLC786466 TUY786466 UEU786466 UOQ786466 UYM786466 VII786466 VSE786466 WCA786466 WLW786466 WVS786466 K852002 JG852002 TC852002 ACY852002 AMU852002 AWQ852002 BGM852002 BQI852002 CAE852002 CKA852002 CTW852002 DDS852002 DNO852002 DXK852002 EHG852002 ERC852002 FAY852002 FKU852002 FUQ852002 GEM852002 GOI852002 GYE852002 HIA852002 HRW852002 IBS852002 ILO852002 IVK852002 JFG852002 JPC852002 JYY852002 KIU852002 KSQ852002 LCM852002 LMI852002 LWE852002 MGA852002 MPW852002 MZS852002 NJO852002 NTK852002 ODG852002 ONC852002 OWY852002 PGU852002 PQQ852002 QAM852002 QKI852002 QUE852002 REA852002 RNW852002 RXS852002 SHO852002 SRK852002 TBG852002 TLC852002 TUY852002 UEU852002 UOQ852002 UYM852002 VII852002 VSE852002 WCA852002 WLW852002 WVS852002 K917538 JG917538 TC917538 ACY917538 AMU917538 AWQ917538 BGM917538 BQI917538 CAE917538 CKA917538 CTW917538 DDS917538 DNO917538 DXK917538 EHG917538 ERC917538 FAY917538 FKU917538 FUQ917538 GEM917538 GOI917538 GYE917538 HIA917538 HRW917538 IBS917538 ILO917538 IVK917538 JFG917538 JPC917538 JYY917538 KIU917538 KSQ917538 LCM917538 LMI917538 LWE917538 MGA917538 MPW917538 MZS917538 NJO917538 NTK917538 ODG917538 ONC917538 OWY917538 PGU917538 PQQ917538 QAM917538 QKI917538 QUE917538 REA917538 RNW917538 RXS917538 SHO917538 SRK917538 TBG917538 TLC917538 TUY917538 UEU917538 UOQ917538 UYM917538 VII917538 VSE917538 WCA917538 WLW917538 WVS917538 K983074 JG983074 TC983074 ACY983074 AMU983074 AWQ983074 BGM983074 BQI983074 CAE983074 CKA983074 CTW983074 DDS983074 DNO983074 DXK983074 EHG983074 ERC983074 FAY983074 FKU983074 FUQ983074 GEM983074 GOI983074 GYE983074 HIA983074 HRW983074 IBS983074 ILO983074 IVK983074 JFG983074 JPC983074 JYY983074 KIU983074 KSQ983074 LCM983074 LMI983074 LWE983074 MGA983074 MPW983074 MZS983074 NJO983074 NTK983074 ODG983074 ONC983074 OWY983074 PGU983074 PQQ983074 QAM983074 QKI983074 QUE983074 REA983074 RNW983074 RXS983074 SHO983074 SRK983074 TBG983074 TLC983074 TUY983074 UEU983074 UOQ983074 UYM983074 VII983074 VSE983074 WCA983074 WLW983074 WVS983074 M30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M65566 JI65566 TE65566 ADA65566 AMW65566 AWS65566 BGO65566 BQK65566 CAG65566 CKC65566 CTY65566 DDU65566 DNQ65566 DXM65566 EHI65566 ERE65566 FBA65566 FKW65566 FUS65566 GEO65566 GOK65566 GYG65566 HIC65566 HRY65566 IBU65566 ILQ65566 IVM65566 JFI65566 JPE65566 JZA65566 KIW65566 KSS65566 LCO65566 LMK65566 LWG65566 MGC65566 MPY65566 MZU65566 NJQ65566 NTM65566 ODI65566 ONE65566 OXA65566 PGW65566 PQS65566 QAO65566 QKK65566 QUG65566 REC65566 RNY65566 RXU65566 SHQ65566 SRM65566 TBI65566 TLE65566 TVA65566 UEW65566 UOS65566 UYO65566 VIK65566 VSG65566 WCC65566 WLY65566 WVU65566 M131102 JI131102 TE131102 ADA131102 AMW131102 AWS131102 BGO131102 BQK131102 CAG131102 CKC131102 CTY131102 DDU131102 DNQ131102 DXM131102 EHI131102 ERE131102 FBA131102 FKW131102 FUS131102 GEO131102 GOK131102 GYG131102 HIC131102 HRY131102 IBU131102 ILQ131102 IVM131102 JFI131102 JPE131102 JZA131102 KIW131102 KSS131102 LCO131102 LMK131102 LWG131102 MGC131102 MPY131102 MZU131102 NJQ131102 NTM131102 ODI131102 ONE131102 OXA131102 PGW131102 PQS131102 QAO131102 QKK131102 QUG131102 REC131102 RNY131102 RXU131102 SHQ131102 SRM131102 TBI131102 TLE131102 TVA131102 UEW131102 UOS131102 UYO131102 VIK131102 VSG131102 WCC131102 WLY131102 WVU131102 M196638 JI196638 TE196638 ADA196638 AMW196638 AWS196638 BGO196638 BQK196638 CAG196638 CKC196638 CTY196638 DDU196638 DNQ196638 DXM196638 EHI196638 ERE196638 FBA196638 FKW196638 FUS196638 GEO196638 GOK196638 GYG196638 HIC196638 HRY196638 IBU196638 ILQ196638 IVM196638 JFI196638 JPE196638 JZA196638 KIW196638 KSS196638 LCO196638 LMK196638 LWG196638 MGC196638 MPY196638 MZU196638 NJQ196638 NTM196638 ODI196638 ONE196638 OXA196638 PGW196638 PQS196638 QAO196638 QKK196638 QUG196638 REC196638 RNY196638 RXU196638 SHQ196638 SRM196638 TBI196638 TLE196638 TVA196638 UEW196638 UOS196638 UYO196638 VIK196638 VSG196638 WCC196638 WLY196638 WVU196638 M262174 JI262174 TE262174 ADA262174 AMW262174 AWS262174 BGO262174 BQK262174 CAG262174 CKC262174 CTY262174 DDU262174 DNQ262174 DXM262174 EHI262174 ERE262174 FBA262174 FKW262174 FUS262174 GEO262174 GOK262174 GYG262174 HIC262174 HRY262174 IBU262174 ILQ262174 IVM262174 JFI262174 JPE262174 JZA262174 KIW262174 KSS262174 LCO262174 LMK262174 LWG262174 MGC262174 MPY262174 MZU262174 NJQ262174 NTM262174 ODI262174 ONE262174 OXA262174 PGW262174 PQS262174 QAO262174 QKK262174 QUG262174 REC262174 RNY262174 RXU262174 SHQ262174 SRM262174 TBI262174 TLE262174 TVA262174 UEW262174 UOS262174 UYO262174 VIK262174 VSG262174 WCC262174 WLY262174 WVU262174 M327710 JI327710 TE327710 ADA327710 AMW327710 AWS327710 BGO327710 BQK327710 CAG327710 CKC327710 CTY327710 DDU327710 DNQ327710 DXM327710 EHI327710 ERE327710 FBA327710 FKW327710 FUS327710 GEO327710 GOK327710 GYG327710 HIC327710 HRY327710 IBU327710 ILQ327710 IVM327710 JFI327710 JPE327710 JZA327710 KIW327710 KSS327710 LCO327710 LMK327710 LWG327710 MGC327710 MPY327710 MZU327710 NJQ327710 NTM327710 ODI327710 ONE327710 OXA327710 PGW327710 PQS327710 QAO327710 QKK327710 QUG327710 REC327710 RNY327710 RXU327710 SHQ327710 SRM327710 TBI327710 TLE327710 TVA327710 UEW327710 UOS327710 UYO327710 VIK327710 VSG327710 WCC327710 WLY327710 WVU327710 M393246 JI393246 TE393246 ADA393246 AMW393246 AWS393246 BGO393246 BQK393246 CAG393246 CKC393246 CTY393246 DDU393246 DNQ393246 DXM393246 EHI393246 ERE393246 FBA393246 FKW393246 FUS393246 GEO393246 GOK393246 GYG393246 HIC393246 HRY393246 IBU393246 ILQ393246 IVM393246 JFI393246 JPE393246 JZA393246 KIW393246 KSS393246 LCO393246 LMK393246 LWG393246 MGC393246 MPY393246 MZU393246 NJQ393246 NTM393246 ODI393246 ONE393246 OXA393246 PGW393246 PQS393246 QAO393246 QKK393246 QUG393246 REC393246 RNY393246 RXU393246 SHQ393246 SRM393246 TBI393246 TLE393246 TVA393246 UEW393246 UOS393246 UYO393246 VIK393246 VSG393246 WCC393246 WLY393246 WVU393246 M458782 JI458782 TE458782 ADA458782 AMW458782 AWS458782 BGO458782 BQK458782 CAG458782 CKC458782 CTY458782 DDU458782 DNQ458782 DXM458782 EHI458782 ERE458782 FBA458782 FKW458782 FUS458782 GEO458782 GOK458782 GYG458782 HIC458782 HRY458782 IBU458782 ILQ458782 IVM458782 JFI458782 JPE458782 JZA458782 KIW458782 KSS458782 LCO458782 LMK458782 LWG458782 MGC458782 MPY458782 MZU458782 NJQ458782 NTM458782 ODI458782 ONE458782 OXA458782 PGW458782 PQS458782 QAO458782 QKK458782 QUG458782 REC458782 RNY458782 RXU458782 SHQ458782 SRM458782 TBI458782 TLE458782 TVA458782 UEW458782 UOS458782 UYO458782 VIK458782 VSG458782 WCC458782 WLY458782 WVU458782 M524318 JI524318 TE524318 ADA524318 AMW524318 AWS524318 BGO524318 BQK524318 CAG524318 CKC524318 CTY524318 DDU524318 DNQ524318 DXM524318 EHI524318 ERE524318 FBA524318 FKW524318 FUS524318 GEO524318 GOK524318 GYG524318 HIC524318 HRY524318 IBU524318 ILQ524318 IVM524318 JFI524318 JPE524318 JZA524318 KIW524318 KSS524318 LCO524318 LMK524318 LWG524318 MGC524318 MPY524318 MZU524318 NJQ524318 NTM524318 ODI524318 ONE524318 OXA524318 PGW524318 PQS524318 QAO524318 QKK524318 QUG524318 REC524318 RNY524318 RXU524318 SHQ524318 SRM524318 TBI524318 TLE524318 TVA524318 UEW524318 UOS524318 UYO524318 VIK524318 VSG524318 WCC524318 WLY524318 WVU524318 M589854 JI589854 TE589854 ADA589854 AMW589854 AWS589854 BGO589854 BQK589854 CAG589854 CKC589854 CTY589854 DDU589854 DNQ589854 DXM589854 EHI589854 ERE589854 FBA589854 FKW589854 FUS589854 GEO589854 GOK589854 GYG589854 HIC589854 HRY589854 IBU589854 ILQ589854 IVM589854 JFI589854 JPE589854 JZA589854 KIW589854 KSS589854 LCO589854 LMK589854 LWG589854 MGC589854 MPY589854 MZU589854 NJQ589854 NTM589854 ODI589854 ONE589854 OXA589854 PGW589854 PQS589854 QAO589854 QKK589854 QUG589854 REC589854 RNY589854 RXU589854 SHQ589854 SRM589854 TBI589854 TLE589854 TVA589854 UEW589854 UOS589854 UYO589854 VIK589854 VSG589854 WCC589854 WLY589854 WVU589854 M655390 JI655390 TE655390 ADA655390 AMW655390 AWS655390 BGO655390 BQK655390 CAG655390 CKC655390 CTY655390 DDU655390 DNQ655390 DXM655390 EHI655390 ERE655390 FBA655390 FKW655390 FUS655390 GEO655390 GOK655390 GYG655390 HIC655390 HRY655390 IBU655390 ILQ655390 IVM655390 JFI655390 JPE655390 JZA655390 KIW655390 KSS655390 LCO655390 LMK655390 LWG655390 MGC655390 MPY655390 MZU655390 NJQ655390 NTM655390 ODI655390 ONE655390 OXA655390 PGW655390 PQS655390 QAO655390 QKK655390 QUG655390 REC655390 RNY655390 RXU655390 SHQ655390 SRM655390 TBI655390 TLE655390 TVA655390 UEW655390 UOS655390 UYO655390 VIK655390 VSG655390 WCC655390 WLY655390 WVU655390 M720926 JI720926 TE720926 ADA720926 AMW720926 AWS720926 BGO720926 BQK720926 CAG720926 CKC720926 CTY720926 DDU720926 DNQ720926 DXM720926 EHI720926 ERE720926 FBA720926 FKW720926 FUS720926 GEO720926 GOK720926 GYG720926 HIC720926 HRY720926 IBU720926 ILQ720926 IVM720926 JFI720926 JPE720926 JZA720926 KIW720926 KSS720926 LCO720926 LMK720926 LWG720926 MGC720926 MPY720926 MZU720926 NJQ720926 NTM720926 ODI720926 ONE720926 OXA720926 PGW720926 PQS720926 QAO720926 QKK720926 QUG720926 REC720926 RNY720926 RXU720926 SHQ720926 SRM720926 TBI720926 TLE720926 TVA720926 UEW720926 UOS720926 UYO720926 VIK720926 VSG720926 WCC720926 WLY720926 WVU720926 M786462 JI786462 TE786462 ADA786462 AMW786462 AWS786462 BGO786462 BQK786462 CAG786462 CKC786462 CTY786462 DDU786462 DNQ786462 DXM786462 EHI786462 ERE786462 FBA786462 FKW786462 FUS786462 GEO786462 GOK786462 GYG786462 HIC786462 HRY786462 IBU786462 ILQ786462 IVM786462 JFI786462 JPE786462 JZA786462 KIW786462 KSS786462 LCO786462 LMK786462 LWG786462 MGC786462 MPY786462 MZU786462 NJQ786462 NTM786462 ODI786462 ONE786462 OXA786462 PGW786462 PQS786462 QAO786462 QKK786462 QUG786462 REC786462 RNY786462 RXU786462 SHQ786462 SRM786462 TBI786462 TLE786462 TVA786462 UEW786462 UOS786462 UYO786462 VIK786462 VSG786462 WCC786462 WLY786462 WVU786462 M851998 JI851998 TE851998 ADA851998 AMW851998 AWS851998 BGO851998 BQK851998 CAG851998 CKC851998 CTY851998 DDU851998 DNQ851998 DXM851998 EHI851998 ERE851998 FBA851998 FKW851998 FUS851998 GEO851998 GOK851998 GYG851998 HIC851998 HRY851998 IBU851998 ILQ851998 IVM851998 JFI851998 JPE851998 JZA851998 KIW851998 KSS851998 LCO851998 LMK851998 LWG851998 MGC851998 MPY851998 MZU851998 NJQ851998 NTM851998 ODI851998 ONE851998 OXA851998 PGW851998 PQS851998 QAO851998 QKK851998 QUG851998 REC851998 RNY851998 RXU851998 SHQ851998 SRM851998 TBI851998 TLE851998 TVA851998 UEW851998 UOS851998 UYO851998 VIK851998 VSG851998 WCC851998 WLY851998 WVU851998 M917534 JI917534 TE917534 ADA917534 AMW917534 AWS917534 BGO917534 BQK917534 CAG917534 CKC917534 CTY917534 DDU917534 DNQ917534 DXM917534 EHI917534 ERE917534 FBA917534 FKW917534 FUS917534 GEO917534 GOK917534 GYG917534 HIC917534 HRY917534 IBU917534 ILQ917534 IVM917534 JFI917534 JPE917534 JZA917534 KIW917534 KSS917534 LCO917534 LMK917534 LWG917534 MGC917534 MPY917534 MZU917534 NJQ917534 NTM917534 ODI917534 ONE917534 OXA917534 PGW917534 PQS917534 QAO917534 QKK917534 QUG917534 REC917534 RNY917534 RXU917534 SHQ917534 SRM917534 TBI917534 TLE917534 TVA917534 UEW917534 UOS917534 UYO917534 VIK917534 VSG917534 WCC917534 WLY917534 WVU917534 M983070 JI983070 TE983070 ADA983070 AMW983070 AWS983070 BGO983070 BQK983070 CAG983070 CKC983070 CTY983070 DDU983070 DNQ983070 DXM983070 EHI983070 ERE983070 FBA983070 FKW983070 FUS983070 GEO983070 GOK983070 GYG983070 HIC983070 HRY983070 IBU983070 ILQ983070 IVM983070 JFI983070 JPE983070 JZA983070 KIW983070 KSS983070 LCO983070 LMK983070 LWG983070 MGC983070 MPY983070 MZU983070 NJQ983070 NTM983070 ODI983070 ONE983070 OXA983070 PGW983070 PQS983070 QAO983070 QKK983070 QUG983070 REC983070 RNY983070 RXU983070 SHQ983070 SRM983070 TBI983070 TLE983070 TVA983070 UEW983070 UOS983070 UYO983070 VIK983070 VSG983070 WCC983070 WLY983070 WVU983070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I36 JE36 TA36 ACW36 AMS36 AWO36 BGK36 BQG36 CAC36 CJY36 CTU36 DDQ36 DNM36 DXI36 EHE36 ERA36 FAW36 FKS36 FUO36 GEK36 GOG36 GYC36 HHY36 HRU36 IBQ36 ILM36 IVI36 JFE36 JPA36 JYW36 KIS36 KSO36 LCK36 LMG36 LWC36 MFY36 MPU36 MZQ36 NJM36 NTI36 ODE36 ONA36 OWW36 PGS36 PQO36 QAK36 QKG36 QUC36 RDY36 RNU36 RXQ36 SHM36 SRI36 TBE36 TLA36 TUW36 UES36 UOO36 UYK36 VIG36 VSC36 WBY36 WLU36 WVQ36 I65572 JE65572 TA65572 ACW65572 AMS65572 AWO65572 BGK65572 BQG65572 CAC65572 CJY65572 CTU65572 DDQ65572 DNM65572 DXI65572 EHE65572 ERA65572 FAW65572 FKS65572 FUO65572 GEK65572 GOG65572 GYC65572 HHY65572 HRU65572 IBQ65572 ILM65572 IVI65572 JFE65572 JPA65572 JYW65572 KIS65572 KSO65572 LCK65572 LMG65572 LWC65572 MFY65572 MPU65572 MZQ65572 NJM65572 NTI65572 ODE65572 ONA65572 OWW65572 PGS65572 PQO65572 QAK65572 QKG65572 QUC65572 RDY65572 RNU65572 RXQ65572 SHM65572 SRI65572 TBE65572 TLA65572 TUW65572 UES65572 UOO65572 UYK65572 VIG65572 VSC65572 WBY65572 WLU65572 WVQ65572 I131108 JE131108 TA131108 ACW131108 AMS131108 AWO131108 BGK131108 BQG131108 CAC131108 CJY131108 CTU131108 DDQ131108 DNM131108 DXI131108 EHE131108 ERA131108 FAW131108 FKS131108 FUO131108 GEK131108 GOG131108 GYC131108 HHY131108 HRU131108 IBQ131108 ILM131108 IVI131108 JFE131108 JPA131108 JYW131108 KIS131108 KSO131108 LCK131108 LMG131108 LWC131108 MFY131108 MPU131108 MZQ131108 NJM131108 NTI131108 ODE131108 ONA131108 OWW131108 PGS131108 PQO131108 QAK131108 QKG131108 QUC131108 RDY131108 RNU131108 RXQ131108 SHM131108 SRI131108 TBE131108 TLA131108 TUW131108 UES131108 UOO131108 UYK131108 VIG131108 VSC131108 WBY131108 WLU131108 WVQ131108 I196644 JE196644 TA196644 ACW196644 AMS196644 AWO196644 BGK196644 BQG196644 CAC196644 CJY196644 CTU196644 DDQ196644 DNM196644 DXI196644 EHE196644 ERA196644 FAW196644 FKS196644 FUO196644 GEK196644 GOG196644 GYC196644 HHY196644 HRU196644 IBQ196644 ILM196644 IVI196644 JFE196644 JPA196644 JYW196644 KIS196644 KSO196644 LCK196644 LMG196644 LWC196644 MFY196644 MPU196644 MZQ196644 NJM196644 NTI196644 ODE196644 ONA196644 OWW196644 PGS196644 PQO196644 QAK196644 QKG196644 QUC196644 RDY196644 RNU196644 RXQ196644 SHM196644 SRI196644 TBE196644 TLA196644 TUW196644 UES196644 UOO196644 UYK196644 VIG196644 VSC196644 WBY196644 WLU196644 WVQ196644 I262180 JE262180 TA262180 ACW262180 AMS262180 AWO262180 BGK262180 BQG262180 CAC262180 CJY262180 CTU262180 DDQ262180 DNM262180 DXI262180 EHE262180 ERA262180 FAW262180 FKS262180 FUO262180 GEK262180 GOG262180 GYC262180 HHY262180 HRU262180 IBQ262180 ILM262180 IVI262180 JFE262180 JPA262180 JYW262180 KIS262180 KSO262180 LCK262180 LMG262180 LWC262180 MFY262180 MPU262180 MZQ262180 NJM262180 NTI262180 ODE262180 ONA262180 OWW262180 PGS262180 PQO262180 QAK262180 QKG262180 QUC262180 RDY262180 RNU262180 RXQ262180 SHM262180 SRI262180 TBE262180 TLA262180 TUW262180 UES262180 UOO262180 UYK262180 VIG262180 VSC262180 WBY262180 WLU262180 WVQ262180 I327716 JE327716 TA327716 ACW327716 AMS327716 AWO327716 BGK327716 BQG327716 CAC327716 CJY327716 CTU327716 DDQ327716 DNM327716 DXI327716 EHE327716 ERA327716 FAW327716 FKS327716 FUO327716 GEK327716 GOG327716 GYC327716 HHY327716 HRU327716 IBQ327716 ILM327716 IVI327716 JFE327716 JPA327716 JYW327716 KIS327716 KSO327716 LCK327716 LMG327716 LWC327716 MFY327716 MPU327716 MZQ327716 NJM327716 NTI327716 ODE327716 ONA327716 OWW327716 PGS327716 PQO327716 QAK327716 QKG327716 QUC327716 RDY327716 RNU327716 RXQ327716 SHM327716 SRI327716 TBE327716 TLA327716 TUW327716 UES327716 UOO327716 UYK327716 VIG327716 VSC327716 WBY327716 WLU327716 WVQ327716 I393252 JE393252 TA393252 ACW393252 AMS393252 AWO393252 BGK393252 BQG393252 CAC393252 CJY393252 CTU393252 DDQ393252 DNM393252 DXI393252 EHE393252 ERA393252 FAW393252 FKS393252 FUO393252 GEK393252 GOG393252 GYC393252 HHY393252 HRU393252 IBQ393252 ILM393252 IVI393252 JFE393252 JPA393252 JYW393252 KIS393252 KSO393252 LCK393252 LMG393252 LWC393252 MFY393252 MPU393252 MZQ393252 NJM393252 NTI393252 ODE393252 ONA393252 OWW393252 PGS393252 PQO393252 QAK393252 QKG393252 QUC393252 RDY393252 RNU393252 RXQ393252 SHM393252 SRI393252 TBE393252 TLA393252 TUW393252 UES393252 UOO393252 UYK393252 VIG393252 VSC393252 WBY393252 WLU393252 WVQ393252 I458788 JE458788 TA458788 ACW458788 AMS458788 AWO458788 BGK458788 BQG458788 CAC458788 CJY458788 CTU458788 DDQ458788 DNM458788 DXI458788 EHE458788 ERA458788 FAW458788 FKS458788 FUO458788 GEK458788 GOG458788 GYC458788 HHY458788 HRU458788 IBQ458788 ILM458788 IVI458788 JFE458788 JPA458788 JYW458788 KIS458788 KSO458788 LCK458788 LMG458788 LWC458788 MFY458788 MPU458788 MZQ458788 NJM458788 NTI458788 ODE458788 ONA458788 OWW458788 PGS458788 PQO458788 QAK458788 QKG458788 QUC458788 RDY458788 RNU458788 RXQ458788 SHM458788 SRI458788 TBE458788 TLA458788 TUW458788 UES458788 UOO458788 UYK458788 VIG458788 VSC458788 WBY458788 WLU458788 WVQ458788 I524324 JE524324 TA524324 ACW524324 AMS524324 AWO524324 BGK524324 BQG524324 CAC524324 CJY524324 CTU524324 DDQ524324 DNM524324 DXI524324 EHE524324 ERA524324 FAW524324 FKS524324 FUO524324 GEK524324 GOG524324 GYC524324 HHY524324 HRU524324 IBQ524324 ILM524324 IVI524324 JFE524324 JPA524324 JYW524324 KIS524324 KSO524324 LCK524324 LMG524324 LWC524324 MFY524324 MPU524324 MZQ524324 NJM524324 NTI524324 ODE524324 ONA524324 OWW524324 PGS524324 PQO524324 QAK524324 QKG524324 QUC524324 RDY524324 RNU524324 RXQ524324 SHM524324 SRI524324 TBE524324 TLA524324 TUW524324 UES524324 UOO524324 UYK524324 VIG524324 VSC524324 WBY524324 WLU524324 WVQ524324 I589860 JE589860 TA589860 ACW589860 AMS589860 AWO589860 BGK589860 BQG589860 CAC589860 CJY589860 CTU589860 DDQ589860 DNM589860 DXI589860 EHE589860 ERA589860 FAW589860 FKS589860 FUO589860 GEK589860 GOG589860 GYC589860 HHY589860 HRU589860 IBQ589860 ILM589860 IVI589860 JFE589860 JPA589860 JYW589860 KIS589860 KSO589860 LCK589860 LMG589860 LWC589860 MFY589860 MPU589860 MZQ589860 NJM589860 NTI589860 ODE589860 ONA589860 OWW589860 PGS589860 PQO589860 QAK589860 QKG589860 QUC589860 RDY589860 RNU589860 RXQ589860 SHM589860 SRI589860 TBE589860 TLA589860 TUW589860 UES589860 UOO589860 UYK589860 VIG589860 VSC589860 WBY589860 WLU589860 WVQ589860 I655396 JE655396 TA655396 ACW655396 AMS655396 AWO655396 BGK655396 BQG655396 CAC655396 CJY655396 CTU655396 DDQ655396 DNM655396 DXI655396 EHE655396 ERA655396 FAW655396 FKS655396 FUO655396 GEK655396 GOG655396 GYC655396 HHY655396 HRU655396 IBQ655396 ILM655396 IVI655396 JFE655396 JPA655396 JYW655396 KIS655396 KSO655396 LCK655396 LMG655396 LWC655396 MFY655396 MPU655396 MZQ655396 NJM655396 NTI655396 ODE655396 ONA655396 OWW655396 PGS655396 PQO655396 QAK655396 QKG655396 QUC655396 RDY655396 RNU655396 RXQ655396 SHM655396 SRI655396 TBE655396 TLA655396 TUW655396 UES655396 UOO655396 UYK655396 VIG655396 VSC655396 WBY655396 WLU655396 WVQ655396 I720932 JE720932 TA720932 ACW720932 AMS720932 AWO720932 BGK720932 BQG720932 CAC720932 CJY720932 CTU720932 DDQ720932 DNM720932 DXI720932 EHE720932 ERA720932 FAW720932 FKS720932 FUO720932 GEK720932 GOG720932 GYC720932 HHY720932 HRU720932 IBQ720932 ILM720932 IVI720932 JFE720932 JPA720932 JYW720932 KIS720932 KSO720932 LCK720932 LMG720932 LWC720932 MFY720932 MPU720932 MZQ720932 NJM720932 NTI720932 ODE720932 ONA720932 OWW720932 PGS720932 PQO720932 QAK720932 QKG720932 QUC720932 RDY720932 RNU720932 RXQ720932 SHM720932 SRI720932 TBE720932 TLA720932 TUW720932 UES720932 UOO720932 UYK720932 VIG720932 VSC720932 WBY720932 WLU720932 WVQ720932 I786468 JE786468 TA786468 ACW786468 AMS786468 AWO786468 BGK786468 BQG786468 CAC786468 CJY786468 CTU786468 DDQ786468 DNM786468 DXI786468 EHE786468 ERA786468 FAW786468 FKS786468 FUO786468 GEK786468 GOG786468 GYC786468 HHY786468 HRU786468 IBQ786468 ILM786468 IVI786468 JFE786468 JPA786468 JYW786468 KIS786468 KSO786468 LCK786468 LMG786468 LWC786468 MFY786468 MPU786468 MZQ786468 NJM786468 NTI786468 ODE786468 ONA786468 OWW786468 PGS786468 PQO786468 QAK786468 QKG786468 QUC786468 RDY786468 RNU786468 RXQ786468 SHM786468 SRI786468 TBE786468 TLA786468 TUW786468 UES786468 UOO786468 UYK786468 VIG786468 VSC786468 WBY786468 WLU786468 WVQ786468 I852004 JE852004 TA852004 ACW852004 AMS852004 AWO852004 BGK852004 BQG852004 CAC852004 CJY852004 CTU852004 DDQ852004 DNM852004 DXI852004 EHE852004 ERA852004 FAW852004 FKS852004 FUO852004 GEK852004 GOG852004 GYC852004 HHY852004 HRU852004 IBQ852004 ILM852004 IVI852004 JFE852004 JPA852004 JYW852004 KIS852004 KSO852004 LCK852004 LMG852004 LWC852004 MFY852004 MPU852004 MZQ852004 NJM852004 NTI852004 ODE852004 ONA852004 OWW852004 PGS852004 PQO852004 QAK852004 QKG852004 QUC852004 RDY852004 RNU852004 RXQ852004 SHM852004 SRI852004 TBE852004 TLA852004 TUW852004 UES852004 UOO852004 UYK852004 VIG852004 VSC852004 WBY852004 WLU852004 WVQ852004 I917540 JE917540 TA917540 ACW917540 AMS917540 AWO917540 BGK917540 BQG917540 CAC917540 CJY917540 CTU917540 DDQ917540 DNM917540 DXI917540 EHE917540 ERA917540 FAW917540 FKS917540 FUO917540 GEK917540 GOG917540 GYC917540 HHY917540 HRU917540 IBQ917540 ILM917540 IVI917540 JFE917540 JPA917540 JYW917540 KIS917540 KSO917540 LCK917540 LMG917540 LWC917540 MFY917540 MPU917540 MZQ917540 NJM917540 NTI917540 ODE917540 ONA917540 OWW917540 PGS917540 PQO917540 QAK917540 QKG917540 QUC917540 RDY917540 RNU917540 RXQ917540 SHM917540 SRI917540 TBE917540 TLA917540 TUW917540 UES917540 UOO917540 UYK917540 VIG917540 VSC917540 WBY917540 WLU917540 WVQ917540 I983076 JE983076 TA983076 ACW983076 AMS983076 AWO983076 BGK983076 BQG983076 CAC983076 CJY983076 CTU983076 DDQ983076 DNM983076 DXI983076 EHE983076 ERA983076 FAW983076 FKS983076 FUO983076 GEK983076 GOG983076 GYC983076 HHY983076 HRU983076 IBQ983076 ILM983076 IVI983076 JFE983076 JPA983076 JYW983076 KIS983076 KSO983076 LCK983076 LMG983076 LWC983076 MFY983076 MPU983076 MZQ983076 NJM983076 NTI983076 ODE983076 ONA983076 OWW983076 PGS983076 PQO983076 QAK983076 QKG983076 QUC983076 RDY983076 RNU983076 RXQ983076 SHM983076 SRI983076 TBE983076 TLA983076 TUW983076 UES983076 UOO983076 UYK983076 VIG983076 VSC983076 WBY983076 WLU983076 WVQ983076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I131088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I196624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I262160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I327696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I393232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I458768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I524304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I589840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I655376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I720912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I786448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I851984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I917520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I983056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I32 JE32 TA32 ACW32 AMS32 AWO32 BGK32 BQG32 CAC32 CJY32 CTU32 DDQ32 DNM32 DXI32 EHE32 ERA32 FAW32 FKS32 FUO32 GEK32 GOG32 GYC32 HHY32 HRU32 IBQ32 ILM32 IVI32 JFE32 JPA32 JYW32 KIS32 KSO32 LCK32 LMG32 LWC32 MFY32 MPU32 MZQ32 NJM32 NTI32 ODE32 ONA32 OWW32 PGS32 PQO32 QAK32 QKG32 QUC32 RDY32 RNU32 RXQ32 SHM32 SRI32 TBE32 TLA32 TUW32 UES32 UOO32 UYK32 VIG32 VSC32 WBY32 WLU32 WVQ32 I65568 JE65568 TA65568 ACW65568 AMS65568 AWO65568 BGK65568 BQG65568 CAC65568 CJY65568 CTU65568 DDQ65568 DNM65568 DXI65568 EHE65568 ERA65568 FAW65568 FKS65568 FUO65568 GEK65568 GOG65568 GYC65568 HHY65568 HRU65568 IBQ65568 ILM65568 IVI65568 JFE65568 JPA65568 JYW65568 KIS65568 KSO65568 LCK65568 LMG65568 LWC65568 MFY65568 MPU65568 MZQ65568 NJM65568 NTI65568 ODE65568 ONA65568 OWW65568 PGS65568 PQO65568 QAK65568 QKG65568 QUC65568 RDY65568 RNU65568 RXQ65568 SHM65568 SRI65568 TBE65568 TLA65568 TUW65568 UES65568 UOO65568 UYK65568 VIG65568 VSC65568 WBY65568 WLU65568 WVQ65568 I131104 JE131104 TA131104 ACW131104 AMS131104 AWO131104 BGK131104 BQG131104 CAC131104 CJY131104 CTU131104 DDQ131104 DNM131104 DXI131104 EHE131104 ERA131104 FAW131104 FKS131104 FUO131104 GEK131104 GOG131104 GYC131104 HHY131104 HRU131104 IBQ131104 ILM131104 IVI131104 JFE131104 JPA131104 JYW131104 KIS131104 KSO131104 LCK131104 LMG131104 LWC131104 MFY131104 MPU131104 MZQ131104 NJM131104 NTI131104 ODE131104 ONA131104 OWW131104 PGS131104 PQO131104 QAK131104 QKG131104 QUC131104 RDY131104 RNU131104 RXQ131104 SHM131104 SRI131104 TBE131104 TLA131104 TUW131104 UES131104 UOO131104 UYK131104 VIG131104 VSC131104 WBY131104 WLU131104 WVQ131104 I196640 JE196640 TA196640 ACW196640 AMS196640 AWO196640 BGK196640 BQG196640 CAC196640 CJY196640 CTU196640 DDQ196640 DNM196640 DXI196640 EHE196640 ERA196640 FAW196640 FKS196640 FUO196640 GEK196640 GOG196640 GYC196640 HHY196640 HRU196640 IBQ196640 ILM196640 IVI196640 JFE196640 JPA196640 JYW196640 KIS196640 KSO196640 LCK196640 LMG196640 LWC196640 MFY196640 MPU196640 MZQ196640 NJM196640 NTI196640 ODE196640 ONA196640 OWW196640 PGS196640 PQO196640 QAK196640 QKG196640 QUC196640 RDY196640 RNU196640 RXQ196640 SHM196640 SRI196640 TBE196640 TLA196640 TUW196640 UES196640 UOO196640 UYK196640 VIG196640 VSC196640 WBY196640 WLU196640 WVQ196640 I262176 JE262176 TA262176 ACW262176 AMS262176 AWO262176 BGK262176 BQG262176 CAC262176 CJY262176 CTU262176 DDQ262176 DNM262176 DXI262176 EHE262176 ERA262176 FAW262176 FKS262176 FUO262176 GEK262176 GOG262176 GYC262176 HHY262176 HRU262176 IBQ262176 ILM262176 IVI262176 JFE262176 JPA262176 JYW262176 KIS262176 KSO262176 LCK262176 LMG262176 LWC262176 MFY262176 MPU262176 MZQ262176 NJM262176 NTI262176 ODE262176 ONA262176 OWW262176 PGS262176 PQO262176 QAK262176 QKG262176 QUC262176 RDY262176 RNU262176 RXQ262176 SHM262176 SRI262176 TBE262176 TLA262176 TUW262176 UES262176 UOO262176 UYK262176 VIG262176 VSC262176 WBY262176 WLU262176 WVQ262176 I327712 JE327712 TA327712 ACW327712 AMS327712 AWO327712 BGK327712 BQG327712 CAC327712 CJY327712 CTU327712 DDQ327712 DNM327712 DXI327712 EHE327712 ERA327712 FAW327712 FKS327712 FUO327712 GEK327712 GOG327712 GYC327712 HHY327712 HRU327712 IBQ327712 ILM327712 IVI327712 JFE327712 JPA327712 JYW327712 KIS327712 KSO327712 LCK327712 LMG327712 LWC327712 MFY327712 MPU327712 MZQ327712 NJM327712 NTI327712 ODE327712 ONA327712 OWW327712 PGS327712 PQO327712 QAK327712 QKG327712 QUC327712 RDY327712 RNU327712 RXQ327712 SHM327712 SRI327712 TBE327712 TLA327712 TUW327712 UES327712 UOO327712 UYK327712 VIG327712 VSC327712 WBY327712 WLU327712 WVQ327712 I393248 JE393248 TA393248 ACW393248 AMS393248 AWO393248 BGK393248 BQG393248 CAC393248 CJY393248 CTU393248 DDQ393248 DNM393248 DXI393248 EHE393248 ERA393248 FAW393248 FKS393248 FUO393248 GEK393248 GOG393248 GYC393248 HHY393248 HRU393248 IBQ393248 ILM393248 IVI393248 JFE393248 JPA393248 JYW393248 KIS393248 KSO393248 LCK393248 LMG393248 LWC393248 MFY393248 MPU393248 MZQ393248 NJM393248 NTI393248 ODE393248 ONA393248 OWW393248 PGS393248 PQO393248 QAK393248 QKG393248 QUC393248 RDY393248 RNU393248 RXQ393248 SHM393248 SRI393248 TBE393248 TLA393248 TUW393248 UES393248 UOO393248 UYK393248 VIG393248 VSC393248 WBY393248 WLU393248 WVQ393248 I458784 JE458784 TA458784 ACW458784 AMS458784 AWO458784 BGK458784 BQG458784 CAC458784 CJY458784 CTU458784 DDQ458784 DNM458784 DXI458784 EHE458784 ERA458784 FAW458784 FKS458784 FUO458784 GEK458784 GOG458784 GYC458784 HHY458784 HRU458784 IBQ458784 ILM458784 IVI458784 JFE458784 JPA458784 JYW458784 KIS458784 KSO458784 LCK458784 LMG458784 LWC458784 MFY458784 MPU458784 MZQ458784 NJM458784 NTI458784 ODE458784 ONA458784 OWW458784 PGS458784 PQO458784 QAK458784 QKG458784 QUC458784 RDY458784 RNU458784 RXQ458784 SHM458784 SRI458784 TBE458784 TLA458784 TUW458784 UES458784 UOO458784 UYK458784 VIG458784 VSC458784 WBY458784 WLU458784 WVQ458784 I524320 JE524320 TA524320 ACW524320 AMS524320 AWO524320 BGK524320 BQG524320 CAC524320 CJY524320 CTU524320 DDQ524320 DNM524320 DXI524320 EHE524320 ERA524320 FAW524320 FKS524320 FUO524320 GEK524320 GOG524320 GYC524320 HHY524320 HRU524320 IBQ524320 ILM524320 IVI524320 JFE524320 JPA524320 JYW524320 KIS524320 KSO524320 LCK524320 LMG524320 LWC524320 MFY524320 MPU524320 MZQ524320 NJM524320 NTI524320 ODE524320 ONA524320 OWW524320 PGS524320 PQO524320 QAK524320 QKG524320 QUC524320 RDY524320 RNU524320 RXQ524320 SHM524320 SRI524320 TBE524320 TLA524320 TUW524320 UES524320 UOO524320 UYK524320 VIG524320 VSC524320 WBY524320 WLU524320 WVQ524320 I589856 JE589856 TA589856 ACW589856 AMS589856 AWO589856 BGK589856 BQG589856 CAC589856 CJY589856 CTU589856 DDQ589856 DNM589856 DXI589856 EHE589856 ERA589856 FAW589856 FKS589856 FUO589856 GEK589856 GOG589856 GYC589856 HHY589856 HRU589856 IBQ589856 ILM589856 IVI589856 JFE589856 JPA589856 JYW589856 KIS589856 KSO589856 LCK589856 LMG589856 LWC589856 MFY589856 MPU589856 MZQ589856 NJM589856 NTI589856 ODE589856 ONA589856 OWW589856 PGS589856 PQO589856 QAK589856 QKG589856 QUC589856 RDY589856 RNU589856 RXQ589856 SHM589856 SRI589856 TBE589856 TLA589856 TUW589856 UES589856 UOO589856 UYK589856 VIG589856 VSC589856 WBY589856 WLU589856 WVQ589856 I655392 JE655392 TA655392 ACW655392 AMS655392 AWO655392 BGK655392 BQG655392 CAC655392 CJY655392 CTU655392 DDQ655392 DNM655392 DXI655392 EHE655392 ERA655392 FAW655392 FKS655392 FUO655392 GEK655392 GOG655392 GYC655392 HHY655392 HRU655392 IBQ655392 ILM655392 IVI655392 JFE655392 JPA655392 JYW655392 KIS655392 KSO655392 LCK655392 LMG655392 LWC655392 MFY655392 MPU655392 MZQ655392 NJM655392 NTI655392 ODE655392 ONA655392 OWW655392 PGS655392 PQO655392 QAK655392 QKG655392 QUC655392 RDY655392 RNU655392 RXQ655392 SHM655392 SRI655392 TBE655392 TLA655392 TUW655392 UES655392 UOO655392 UYK655392 VIG655392 VSC655392 WBY655392 WLU655392 WVQ655392 I720928 JE720928 TA720928 ACW720928 AMS720928 AWO720928 BGK720928 BQG720928 CAC720928 CJY720928 CTU720928 DDQ720928 DNM720928 DXI720928 EHE720928 ERA720928 FAW720928 FKS720928 FUO720928 GEK720928 GOG720928 GYC720928 HHY720928 HRU720928 IBQ720928 ILM720928 IVI720928 JFE720928 JPA720928 JYW720928 KIS720928 KSO720928 LCK720928 LMG720928 LWC720928 MFY720928 MPU720928 MZQ720928 NJM720928 NTI720928 ODE720928 ONA720928 OWW720928 PGS720928 PQO720928 QAK720928 QKG720928 QUC720928 RDY720928 RNU720928 RXQ720928 SHM720928 SRI720928 TBE720928 TLA720928 TUW720928 UES720928 UOO720928 UYK720928 VIG720928 VSC720928 WBY720928 WLU720928 WVQ720928 I786464 JE786464 TA786464 ACW786464 AMS786464 AWO786464 BGK786464 BQG786464 CAC786464 CJY786464 CTU786464 DDQ786464 DNM786464 DXI786464 EHE786464 ERA786464 FAW786464 FKS786464 FUO786464 GEK786464 GOG786464 GYC786464 HHY786464 HRU786464 IBQ786464 ILM786464 IVI786464 JFE786464 JPA786464 JYW786464 KIS786464 KSO786464 LCK786464 LMG786464 LWC786464 MFY786464 MPU786464 MZQ786464 NJM786464 NTI786464 ODE786464 ONA786464 OWW786464 PGS786464 PQO786464 QAK786464 QKG786464 QUC786464 RDY786464 RNU786464 RXQ786464 SHM786464 SRI786464 TBE786464 TLA786464 TUW786464 UES786464 UOO786464 UYK786464 VIG786464 VSC786464 WBY786464 WLU786464 WVQ786464 I852000 JE852000 TA852000 ACW852000 AMS852000 AWO852000 BGK852000 BQG852000 CAC852000 CJY852000 CTU852000 DDQ852000 DNM852000 DXI852000 EHE852000 ERA852000 FAW852000 FKS852000 FUO852000 GEK852000 GOG852000 GYC852000 HHY852000 HRU852000 IBQ852000 ILM852000 IVI852000 JFE852000 JPA852000 JYW852000 KIS852000 KSO852000 LCK852000 LMG852000 LWC852000 MFY852000 MPU852000 MZQ852000 NJM852000 NTI852000 ODE852000 ONA852000 OWW852000 PGS852000 PQO852000 QAK852000 QKG852000 QUC852000 RDY852000 RNU852000 RXQ852000 SHM852000 SRI852000 TBE852000 TLA852000 TUW852000 UES852000 UOO852000 UYK852000 VIG852000 VSC852000 WBY852000 WLU852000 WVQ852000 I917536 JE917536 TA917536 ACW917536 AMS917536 AWO917536 BGK917536 BQG917536 CAC917536 CJY917536 CTU917536 DDQ917536 DNM917536 DXI917536 EHE917536 ERA917536 FAW917536 FKS917536 FUO917536 GEK917536 GOG917536 GYC917536 HHY917536 HRU917536 IBQ917536 ILM917536 IVI917536 JFE917536 JPA917536 JYW917536 KIS917536 KSO917536 LCK917536 LMG917536 LWC917536 MFY917536 MPU917536 MZQ917536 NJM917536 NTI917536 ODE917536 ONA917536 OWW917536 PGS917536 PQO917536 QAK917536 QKG917536 QUC917536 RDY917536 RNU917536 RXQ917536 SHM917536 SRI917536 TBE917536 TLA917536 TUW917536 UES917536 UOO917536 UYK917536 VIG917536 VSC917536 WBY917536 WLU917536 WVQ917536 I983072 JE983072 TA983072 ACW983072 AMS983072 AWO983072 BGK983072 BQG983072 CAC983072 CJY983072 CTU983072 DDQ983072 DNM983072 DXI983072 EHE983072 ERA983072 FAW983072 FKS983072 FUO983072 GEK983072 GOG983072 GYC983072 HHY983072 HRU983072 IBQ983072 ILM983072 IVI983072 JFE983072 JPA983072 JYW983072 KIS983072 KSO983072 LCK983072 LMG983072 LWC983072 MFY983072 MPU983072 MZQ983072 NJM983072 NTI983072 ODE983072 ONA983072 OWW983072 PGS983072 PQO983072 QAK983072 QKG983072 QUC983072 RDY983072 RNU983072 RXQ983072 SHM983072 SRI983072 TBE983072 TLA983072 TUW983072 UES983072 UOO983072 UYK983072 VIG983072 VSC983072 WBY983072 WLU983072 WVQ983072 I24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I65560 JE65560 TA65560 ACW65560 AMS65560 AWO65560 BGK65560 BQG65560 CAC65560 CJY65560 CTU65560 DDQ65560 DNM65560 DXI65560 EHE65560 ERA65560 FAW65560 FKS65560 FUO65560 GEK65560 GOG65560 GYC65560 HHY65560 HRU65560 IBQ65560 ILM65560 IVI65560 JFE65560 JPA65560 JYW65560 KIS65560 KSO65560 LCK65560 LMG65560 LWC65560 MFY65560 MPU65560 MZQ65560 NJM65560 NTI65560 ODE65560 ONA65560 OWW65560 PGS65560 PQO65560 QAK65560 QKG65560 QUC65560 RDY65560 RNU65560 RXQ65560 SHM65560 SRI65560 TBE65560 TLA65560 TUW65560 UES65560 UOO65560 UYK65560 VIG65560 VSC65560 WBY65560 WLU65560 WVQ65560 I131096 JE131096 TA131096 ACW131096 AMS131096 AWO131096 BGK131096 BQG131096 CAC131096 CJY131096 CTU131096 DDQ131096 DNM131096 DXI131096 EHE131096 ERA131096 FAW131096 FKS131096 FUO131096 GEK131096 GOG131096 GYC131096 HHY131096 HRU131096 IBQ131096 ILM131096 IVI131096 JFE131096 JPA131096 JYW131096 KIS131096 KSO131096 LCK131096 LMG131096 LWC131096 MFY131096 MPU131096 MZQ131096 NJM131096 NTI131096 ODE131096 ONA131096 OWW131096 PGS131096 PQO131096 QAK131096 QKG131096 QUC131096 RDY131096 RNU131096 RXQ131096 SHM131096 SRI131096 TBE131096 TLA131096 TUW131096 UES131096 UOO131096 UYK131096 VIG131096 VSC131096 WBY131096 WLU131096 WVQ131096 I196632 JE196632 TA196632 ACW196632 AMS196632 AWO196632 BGK196632 BQG196632 CAC196632 CJY196632 CTU196632 DDQ196632 DNM196632 DXI196632 EHE196632 ERA196632 FAW196632 FKS196632 FUO196632 GEK196632 GOG196632 GYC196632 HHY196632 HRU196632 IBQ196632 ILM196632 IVI196632 JFE196632 JPA196632 JYW196632 KIS196632 KSO196632 LCK196632 LMG196632 LWC196632 MFY196632 MPU196632 MZQ196632 NJM196632 NTI196632 ODE196632 ONA196632 OWW196632 PGS196632 PQO196632 QAK196632 QKG196632 QUC196632 RDY196632 RNU196632 RXQ196632 SHM196632 SRI196632 TBE196632 TLA196632 TUW196632 UES196632 UOO196632 UYK196632 VIG196632 VSC196632 WBY196632 WLU196632 WVQ196632 I262168 JE262168 TA262168 ACW262168 AMS262168 AWO262168 BGK262168 BQG262168 CAC262168 CJY262168 CTU262168 DDQ262168 DNM262168 DXI262168 EHE262168 ERA262168 FAW262168 FKS262168 FUO262168 GEK262168 GOG262168 GYC262168 HHY262168 HRU262168 IBQ262168 ILM262168 IVI262168 JFE262168 JPA262168 JYW262168 KIS262168 KSO262168 LCK262168 LMG262168 LWC262168 MFY262168 MPU262168 MZQ262168 NJM262168 NTI262168 ODE262168 ONA262168 OWW262168 PGS262168 PQO262168 QAK262168 QKG262168 QUC262168 RDY262168 RNU262168 RXQ262168 SHM262168 SRI262168 TBE262168 TLA262168 TUW262168 UES262168 UOO262168 UYK262168 VIG262168 VSC262168 WBY262168 WLU262168 WVQ262168 I327704 JE327704 TA327704 ACW327704 AMS327704 AWO327704 BGK327704 BQG327704 CAC327704 CJY327704 CTU327704 DDQ327704 DNM327704 DXI327704 EHE327704 ERA327704 FAW327704 FKS327704 FUO327704 GEK327704 GOG327704 GYC327704 HHY327704 HRU327704 IBQ327704 ILM327704 IVI327704 JFE327704 JPA327704 JYW327704 KIS327704 KSO327704 LCK327704 LMG327704 LWC327704 MFY327704 MPU327704 MZQ327704 NJM327704 NTI327704 ODE327704 ONA327704 OWW327704 PGS327704 PQO327704 QAK327704 QKG327704 QUC327704 RDY327704 RNU327704 RXQ327704 SHM327704 SRI327704 TBE327704 TLA327704 TUW327704 UES327704 UOO327704 UYK327704 VIG327704 VSC327704 WBY327704 WLU327704 WVQ327704 I393240 JE393240 TA393240 ACW393240 AMS393240 AWO393240 BGK393240 BQG393240 CAC393240 CJY393240 CTU393240 DDQ393240 DNM393240 DXI393240 EHE393240 ERA393240 FAW393240 FKS393240 FUO393240 GEK393240 GOG393240 GYC393240 HHY393240 HRU393240 IBQ393240 ILM393240 IVI393240 JFE393240 JPA393240 JYW393240 KIS393240 KSO393240 LCK393240 LMG393240 LWC393240 MFY393240 MPU393240 MZQ393240 NJM393240 NTI393240 ODE393240 ONA393240 OWW393240 PGS393240 PQO393240 QAK393240 QKG393240 QUC393240 RDY393240 RNU393240 RXQ393240 SHM393240 SRI393240 TBE393240 TLA393240 TUW393240 UES393240 UOO393240 UYK393240 VIG393240 VSC393240 WBY393240 WLU393240 WVQ393240 I458776 JE458776 TA458776 ACW458776 AMS458776 AWO458776 BGK458776 BQG458776 CAC458776 CJY458776 CTU458776 DDQ458776 DNM458776 DXI458776 EHE458776 ERA458776 FAW458776 FKS458776 FUO458776 GEK458776 GOG458776 GYC458776 HHY458776 HRU458776 IBQ458776 ILM458776 IVI458776 JFE458776 JPA458776 JYW458776 KIS458776 KSO458776 LCK458776 LMG458776 LWC458776 MFY458776 MPU458776 MZQ458776 NJM458776 NTI458776 ODE458776 ONA458776 OWW458776 PGS458776 PQO458776 QAK458776 QKG458776 QUC458776 RDY458776 RNU458776 RXQ458776 SHM458776 SRI458776 TBE458776 TLA458776 TUW458776 UES458776 UOO458776 UYK458776 VIG458776 VSC458776 WBY458776 WLU458776 WVQ458776 I524312 JE524312 TA524312 ACW524312 AMS524312 AWO524312 BGK524312 BQG524312 CAC524312 CJY524312 CTU524312 DDQ524312 DNM524312 DXI524312 EHE524312 ERA524312 FAW524312 FKS524312 FUO524312 GEK524312 GOG524312 GYC524312 HHY524312 HRU524312 IBQ524312 ILM524312 IVI524312 JFE524312 JPA524312 JYW524312 KIS524312 KSO524312 LCK524312 LMG524312 LWC524312 MFY524312 MPU524312 MZQ524312 NJM524312 NTI524312 ODE524312 ONA524312 OWW524312 PGS524312 PQO524312 QAK524312 QKG524312 QUC524312 RDY524312 RNU524312 RXQ524312 SHM524312 SRI524312 TBE524312 TLA524312 TUW524312 UES524312 UOO524312 UYK524312 VIG524312 VSC524312 WBY524312 WLU524312 WVQ524312 I589848 JE589848 TA589848 ACW589848 AMS589848 AWO589848 BGK589848 BQG589848 CAC589848 CJY589848 CTU589848 DDQ589848 DNM589848 DXI589848 EHE589848 ERA589848 FAW589848 FKS589848 FUO589848 GEK589848 GOG589848 GYC589848 HHY589848 HRU589848 IBQ589848 ILM589848 IVI589848 JFE589848 JPA589848 JYW589848 KIS589848 KSO589848 LCK589848 LMG589848 LWC589848 MFY589848 MPU589848 MZQ589848 NJM589848 NTI589848 ODE589848 ONA589848 OWW589848 PGS589848 PQO589848 QAK589848 QKG589848 QUC589848 RDY589848 RNU589848 RXQ589848 SHM589848 SRI589848 TBE589848 TLA589848 TUW589848 UES589848 UOO589848 UYK589848 VIG589848 VSC589848 WBY589848 WLU589848 WVQ589848 I655384 JE655384 TA655384 ACW655384 AMS655384 AWO655384 BGK655384 BQG655384 CAC655384 CJY655384 CTU655384 DDQ655384 DNM655384 DXI655384 EHE655384 ERA655384 FAW655384 FKS655384 FUO655384 GEK655384 GOG655384 GYC655384 HHY655384 HRU655384 IBQ655384 ILM655384 IVI655384 JFE655384 JPA655384 JYW655384 KIS655384 KSO655384 LCK655384 LMG655384 LWC655384 MFY655384 MPU655384 MZQ655384 NJM655384 NTI655384 ODE655384 ONA655384 OWW655384 PGS655384 PQO655384 QAK655384 QKG655384 QUC655384 RDY655384 RNU655384 RXQ655384 SHM655384 SRI655384 TBE655384 TLA655384 TUW655384 UES655384 UOO655384 UYK655384 VIG655384 VSC655384 WBY655384 WLU655384 WVQ655384 I720920 JE720920 TA720920 ACW720920 AMS720920 AWO720920 BGK720920 BQG720920 CAC720920 CJY720920 CTU720920 DDQ720920 DNM720920 DXI720920 EHE720920 ERA720920 FAW720920 FKS720920 FUO720920 GEK720920 GOG720920 GYC720920 HHY720920 HRU720920 IBQ720920 ILM720920 IVI720920 JFE720920 JPA720920 JYW720920 KIS720920 KSO720920 LCK720920 LMG720920 LWC720920 MFY720920 MPU720920 MZQ720920 NJM720920 NTI720920 ODE720920 ONA720920 OWW720920 PGS720920 PQO720920 QAK720920 QKG720920 QUC720920 RDY720920 RNU720920 RXQ720920 SHM720920 SRI720920 TBE720920 TLA720920 TUW720920 UES720920 UOO720920 UYK720920 VIG720920 VSC720920 WBY720920 WLU720920 WVQ720920 I786456 JE786456 TA786456 ACW786456 AMS786456 AWO786456 BGK786456 BQG786456 CAC786456 CJY786456 CTU786456 DDQ786456 DNM786456 DXI786456 EHE786456 ERA786456 FAW786456 FKS786456 FUO786456 GEK786456 GOG786456 GYC786456 HHY786456 HRU786456 IBQ786456 ILM786456 IVI786456 JFE786456 JPA786456 JYW786456 KIS786456 KSO786456 LCK786456 LMG786456 LWC786456 MFY786456 MPU786456 MZQ786456 NJM786456 NTI786456 ODE786456 ONA786456 OWW786456 PGS786456 PQO786456 QAK786456 QKG786456 QUC786456 RDY786456 RNU786456 RXQ786456 SHM786456 SRI786456 TBE786456 TLA786456 TUW786456 UES786456 UOO786456 UYK786456 VIG786456 VSC786456 WBY786456 WLU786456 WVQ786456 I851992 JE851992 TA851992 ACW851992 AMS851992 AWO851992 BGK851992 BQG851992 CAC851992 CJY851992 CTU851992 DDQ851992 DNM851992 DXI851992 EHE851992 ERA851992 FAW851992 FKS851992 FUO851992 GEK851992 GOG851992 GYC851992 HHY851992 HRU851992 IBQ851992 ILM851992 IVI851992 JFE851992 JPA851992 JYW851992 KIS851992 KSO851992 LCK851992 LMG851992 LWC851992 MFY851992 MPU851992 MZQ851992 NJM851992 NTI851992 ODE851992 ONA851992 OWW851992 PGS851992 PQO851992 QAK851992 QKG851992 QUC851992 RDY851992 RNU851992 RXQ851992 SHM851992 SRI851992 TBE851992 TLA851992 TUW851992 UES851992 UOO851992 UYK851992 VIG851992 VSC851992 WBY851992 WLU851992 WVQ851992 I917528 JE917528 TA917528 ACW917528 AMS917528 AWO917528 BGK917528 BQG917528 CAC917528 CJY917528 CTU917528 DDQ917528 DNM917528 DXI917528 EHE917528 ERA917528 FAW917528 FKS917528 FUO917528 GEK917528 GOG917528 GYC917528 HHY917528 HRU917528 IBQ917528 ILM917528 IVI917528 JFE917528 JPA917528 JYW917528 KIS917528 KSO917528 LCK917528 LMG917528 LWC917528 MFY917528 MPU917528 MZQ917528 NJM917528 NTI917528 ODE917528 ONA917528 OWW917528 PGS917528 PQO917528 QAK917528 QKG917528 QUC917528 RDY917528 RNU917528 RXQ917528 SHM917528 SRI917528 TBE917528 TLA917528 TUW917528 UES917528 UOO917528 UYK917528 VIG917528 VSC917528 WBY917528 WLU917528 WVQ917528 I983064 JE983064 TA983064 ACW983064 AMS983064 AWO983064 BGK983064 BQG983064 CAC983064 CJY983064 CTU983064 DDQ983064 DNM983064 DXI983064 EHE983064 ERA983064 FAW983064 FKS983064 FUO983064 GEK983064 GOG983064 GYC983064 HHY983064 HRU983064 IBQ983064 ILM983064 IVI983064 JFE983064 JPA983064 JYW983064 KIS983064 KSO983064 LCK983064 LMG983064 LWC983064 MFY983064 MPU983064 MZQ983064 NJM983064 NTI983064 ODE983064 ONA983064 OWW983064 PGS983064 PQO983064 QAK983064 QKG983064 QUC983064 RDY983064 RNU983064 RXQ983064 SHM983064 SRI983064 TBE983064 TLA983064 TUW983064 UES983064 UOO983064 UYK983064 VIG983064 VSC983064 WBY983064 WLU983064 WVQ983064 I20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I65564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I131100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I196636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I262172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I327708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I393244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I458780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I524316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I589852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I655388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I720924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I786460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I851996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I917532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I983068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8</vt:i4>
      </vt:variant>
      <vt:variant>
        <vt:lpstr>Névvel ellátott tartományok</vt:lpstr>
      </vt:variant>
      <vt:variant>
        <vt:i4>8</vt:i4>
      </vt:variant>
    </vt:vector>
  </HeadingPairs>
  <TitlesOfParts>
    <vt:vector size="16" baseType="lpstr">
      <vt:lpstr>L12_Tábla</vt:lpstr>
      <vt:lpstr>L14_Tábla</vt:lpstr>
      <vt:lpstr>L16_Tábla</vt:lpstr>
      <vt:lpstr>L18_Tábla</vt:lpstr>
      <vt:lpstr>F12_Tábla</vt:lpstr>
      <vt:lpstr>F14_Tábla</vt:lpstr>
      <vt:lpstr>F16_Tábla</vt:lpstr>
      <vt:lpstr>F18_Tábla</vt:lpstr>
      <vt:lpstr>F12_Tábla!Nyomtatási_terület</vt:lpstr>
      <vt:lpstr>F14_Tábla!Nyomtatási_terület</vt:lpstr>
      <vt:lpstr>F16_Tábla!Nyomtatási_terület</vt:lpstr>
      <vt:lpstr>F18_Tábla!Nyomtatási_terület</vt:lpstr>
      <vt:lpstr>L12_Tábla!Nyomtatási_terület</vt:lpstr>
      <vt:lpstr>L14_Tábla!Nyomtatási_terület</vt:lpstr>
      <vt:lpstr>L16_Tábla!Nyomtatási_terület</vt:lpstr>
      <vt:lpstr>L18_Tábla!Nyomtatási_terület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Zalaegerszeg ZTE TENISZ KLUB</dc:creator>
  <cp:lastModifiedBy>János Guti</cp:lastModifiedBy>
  <cp:lastPrinted>2026-06-23T05:59:56Z</cp:lastPrinted>
  <dcterms:created xsi:type="dcterms:W3CDTF">2026-06-21T11:54:45Z</dcterms:created>
  <dcterms:modified xsi:type="dcterms:W3CDTF">2026-06-26T20:51:44Z</dcterms:modified>
</cp:coreProperties>
</file>