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Munka\Diákolimpia\2025-2026\Vármegyei döntők\Sorsolás és játékrend\Győr-Moson-Sopron vármegye - Soós Szabolcs\"/>
    </mc:Choice>
  </mc:AlternateContent>
  <xr:revisionPtr revIDLastSave="0" documentId="8_{337EF99B-B3D2-4BD1-B54F-FCF5C1A50B5A}" xr6:coauthVersionLast="47" xr6:coauthVersionMax="47" xr10:uidLastSave="{00000000-0000-0000-0000-000000000000}"/>
  <bookViews>
    <workbookView xWindow="-108" yWindow="-108" windowWidth="23256" windowHeight="13176" tabRatio="761" activeTab="1" xr2:uid="{00000000-000D-0000-FFFF-FFFF00000000}"/>
  </bookViews>
  <sheets>
    <sheet name="Nevezések" sheetId="9" r:id="rId1"/>
    <sheet name="Játékrend" sheetId="1" r:id="rId2"/>
    <sheet name="II KCS LÁNY B" sheetId="4" r:id="rId3"/>
    <sheet name="III KCS FIÚ A" sheetId="5" r:id="rId4"/>
    <sheet name="IV KCS FIÚ A" sheetId="6" r:id="rId5"/>
    <sheet name="V KCS FIÚ A" sheetId="7" r:id="rId6"/>
    <sheet name="VI KCS FIÚ A" sheetId="8" r:id="rId7"/>
    <sheet name="VI KCS FIÚ B" sheetId="3" r:id="rId8"/>
    <sheet name="VI. KCS LÁNY A" sheetId="2" r:id="rId9"/>
  </sheets>
  <externalReferences>
    <externalReference r:id="rId10"/>
    <externalReference r:id="rId11"/>
  </externalReferences>
  <definedNames>
    <definedName name="_Order1">255</definedName>
    <definedName name="EEE">#REF!</definedName>
    <definedName name="egyeni_fotabla_sorsolasi_ranglista">#REF!</definedName>
    <definedName name="egyéni_rangsor">#REF!</definedName>
    <definedName name="HTML_CodePage">1252</definedName>
    <definedName name="HTML_Description">""</definedName>
    <definedName name="HTML_Email">""</definedName>
    <definedName name="HTML_Header">""</definedName>
    <definedName name="HTML_LastUpdate">"7/31/2000"</definedName>
    <definedName name="HTML_LineAfter">FALSE</definedName>
    <definedName name="HTML_LineBefore">FALSE</definedName>
    <definedName name="HTML_Name">"tbarnes"</definedName>
    <definedName name="HTML_OBDlg2">TRUE</definedName>
    <definedName name="HTML_OBDlg4">TRUE</definedName>
    <definedName name="HTML_OS">0</definedName>
    <definedName name="HTML_PathFile">"C:\Documents and Settings\TBARNES\My Documents\HTML Stuff\Draw1.htm"</definedName>
    <definedName name="HTML_Title">""</definedName>
    <definedName name="Jun_Hide_CU">#REF!</definedName>
    <definedName name="Jun_Show_CU">#REF!</definedName>
    <definedName name="páros_egyesített_rangsor">#REF!</definedName>
    <definedName name="QQQ">#REF!</definedName>
    <definedName name="RRR">#REF!</definedName>
    <definedName name="WWW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2" roundtripDataChecksum="7qQdlF5tcp6qsuEzmtkbKhxn/nZgYc+zwxZoGxHphOg="/>
    </ext>
  </extLst>
</workbook>
</file>

<file path=xl/calcChain.xml><?xml version="1.0" encoding="utf-8"?>
<calcChain xmlns="http://schemas.openxmlformats.org/spreadsheetml/2006/main">
  <c r="R44" i="8" l="1"/>
  <c r="E43" i="8"/>
  <c r="E42" i="8"/>
  <c r="F38" i="8"/>
  <c r="C38" i="8"/>
  <c r="F36" i="8"/>
  <c r="C36" i="8"/>
  <c r="F34" i="8"/>
  <c r="C34" i="8"/>
  <c r="B30" i="8"/>
  <c r="H27" i="8"/>
  <c r="B25" i="8"/>
  <c r="B24" i="8"/>
  <c r="B23" i="8"/>
  <c r="H22" i="8"/>
  <c r="F22" i="8"/>
  <c r="D22" i="8"/>
  <c r="L19" i="8"/>
  <c r="I19" i="8"/>
  <c r="G19" i="8"/>
  <c r="E19" i="8"/>
  <c r="B31" i="8" s="1"/>
  <c r="D19" i="8"/>
  <c r="C19" i="8"/>
  <c r="L17" i="8"/>
  <c r="I17" i="8"/>
  <c r="G17" i="8"/>
  <c r="E17" i="8"/>
  <c r="D17" i="8"/>
  <c r="C17" i="8"/>
  <c r="L15" i="8"/>
  <c r="I15" i="8"/>
  <c r="G15" i="8"/>
  <c r="E15" i="8"/>
  <c r="B29" i="8" s="1"/>
  <c r="D15" i="8"/>
  <c r="C15" i="8"/>
  <c r="L13" i="8"/>
  <c r="I13" i="8"/>
  <c r="G13" i="8"/>
  <c r="E13" i="8"/>
  <c r="B28" i="8" s="1"/>
  <c r="D13" i="8"/>
  <c r="C13" i="8"/>
  <c r="L11" i="8"/>
  <c r="I11" i="8"/>
  <c r="G11" i="8"/>
  <c r="D11" i="8"/>
  <c r="C11" i="8"/>
  <c r="L9" i="8"/>
  <c r="I9" i="8"/>
  <c r="G9" i="8"/>
  <c r="D9" i="8"/>
  <c r="C9" i="8"/>
  <c r="L7" i="8"/>
  <c r="I7" i="8"/>
  <c r="G7" i="8"/>
  <c r="D7" i="8"/>
  <c r="C7" i="8"/>
  <c r="Y5" i="8"/>
  <c r="AK1" i="8" s="1"/>
  <c r="L4" i="8"/>
  <c r="K49" i="8" s="1"/>
  <c r="E4" i="8"/>
  <c r="Y3" i="8"/>
  <c r="E2" i="8"/>
  <c r="AH1" i="8"/>
  <c r="AD1" i="8"/>
  <c r="R47" i="7"/>
  <c r="E41" i="7" s="1"/>
  <c r="K47" i="7"/>
  <c r="F36" i="7"/>
  <c r="C36" i="7"/>
  <c r="F34" i="7"/>
  <c r="C34" i="7"/>
  <c r="F32" i="7"/>
  <c r="C32" i="7"/>
  <c r="B25" i="7"/>
  <c r="B24" i="7"/>
  <c r="B23" i="7"/>
  <c r="H22" i="7"/>
  <c r="F22" i="7"/>
  <c r="D22" i="7"/>
  <c r="L17" i="7"/>
  <c r="I17" i="7"/>
  <c r="G17" i="7"/>
  <c r="E17" i="7"/>
  <c r="B30" i="7" s="1"/>
  <c r="D17" i="7"/>
  <c r="C17" i="7"/>
  <c r="L15" i="7"/>
  <c r="I15" i="7"/>
  <c r="G15" i="7"/>
  <c r="E15" i="7"/>
  <c r="F27" i="7" s="1"/>
  <c r="D15" i="7"/>
  <c r="C15" i="7"/>
  <c r="L13" i="7"/>
  <c r="I13" i="7"/>
  <c r="G13" i="7"/>
  <c r="E13" i="7"/>
  <c r="B28" i="7" s="1"/>
  <c r="D13" i="7"/>
  <c r="C13" i="7"/>
  <c r="L11" i="7"/>
  <c r="I11" i="7"/>
  <c r="G11" i="7"/>
  <c r="D11" i="7"/>
  <c r="C11" i="7"/>
  <c r="L9" i="7"/>
  <c r="I9" i="7"/>
  <c r="G9" i="7"/>
  <c r="D9" i="7"/>
  <c r="C9" i="7"/>
  <c r="L7" i="7"/>
  <c r="I7" i="7"/>
  <c r="G7" i="7"/>
  <c r="D7" i="7"/>
  <c r="C7" i="7"/>
  <c r="Y5" i="7"/>
  <c r="AI1" i="7" s="1"/>
  <c r="L4" i="7"/>
  <c r="E4" i="7"/>
  <c r="Y3" i="7"/>
  <c r="E2" i="7"/>
  <c r="AK1" i="7"/>
  <c r="AJ1" i="7"/>
  <c r="AH1" i="7"/>
  <c r="AG1" i="7"/>
  <c r="AF1" i="7"/>
  <c r="AD1" i="7"/>
  <c r="AC1" i="7"/>
  <c r="AB1" i="7"/>
  <c r="B22" i="6"/>
  <c r="B21" i="6"/>
  <c r="B20" i="6"/>
  <c r="B19" i="6"/>
  <c r="J18" i="6"/>
  <c r="H18" i="6"/>
  <c r="F18" i="6"/>
  <c r="D18" i="6"/>
  <c r="L15" i="6"/>
  <c r="I15" i="6"/>
  <c r="G15" i="6"/>
  <c r="E15" i="6"/>
  <c r="L18" i="6" s="1"/>
  <c r="D15" i="6"/>
  <c r="C15" i="6"/>
  <c r="L13" i="6"/>
  <c r="I13" i="6"/>
  <c r="G13" i="6"/>
  <c r="D13" i="6"/>
  <c r="C13" i="6"/>
  <c r="L11" i="6"/>
  <c r="I11" i="6"/>
  <c r="G11" i="6"/>
  <c r="D11" i="6"/>
  <c r="C11" i="6"/>
  <c r="L9" i="6"/>
  <c r="I9" i="6"/>
  <c r="G9" i="6"/>
  <c r="D9" i="6"/>
  <c r="C9" i="6"/>
  <c r="L7" i="6"/>
  <c r="I7" i="6"/>
  <c r="G7" i="6"/>
  <c r="D7" i="6"/>
  <c r="C7" i="6"/>
  <c r="Y5" i="6"/>
  <c r="AI1" i="6" s="1"/>
  <c r="L4" i="6"/>
  <c r="K41" i="6" s="1"/>
  <c r="E4" i="6"/>
  <c r="Y3" i="6"/>
  <c r="E2" i="6"/>
  <c r="AK1" i="6"/>
  <c r="AJ1" i="6"/>
  <c r="AH1" i="6"/>
  <c r="AG1" i="6"/>
  <c r="AF1" i="6"/>
  <c r="AD1" i="6"/>
  <c r="AC1" i="6"/>
  <c r="AB1" i="6"/>
  <c r="A1" i="6"/>
  <c r="B22" i="5"/>
  <c r="B21" i="5"/>
  <c r="B20" i="5"/>
  <c r="B19" i="5"/>
  <c r="J18" i="5"/>
  <c r="H18" i="5"/>
  <c r="F18" i="5"/>
  <c r="D18" i="5"/>
  <c r="I13" i="5"/>
  <c r="G13" i="5"/>
  <c r="D13" i="5"/>
  <c r="C13" i="5"/>
  <c r="I11" i="5"/>
  <c r="G11" i="5"/>
  <c r="D11" i="5"/>
  <c r="C11" i="5"/>
  <c r="I9" i="5"/>
  <c r="G9" i="5"/>
  <c r="D9" i="5"/>
  <c r="C9" i="5"/>
  <c r="I7" i="5"/>
  <c r="G7" i="5"/>
  <c r="C7" i="5"/>
  <c r="Y5" i="5"/>
  <c r="AI1" i="5" s="1"/>
  <c r="M4" i="5"/>
  <c r="K41" i="5" s="1"/>
  <c r="E4" i="5"/>
  <c r="Y3" i="5"/>
  <c r="E2" i="5"/>
  <c r="AK1" i="5"/>
  <c r="AJ1" i="5"/>
  <c r="AH1" i="5"/>
  <c r="AG1" i="5"/>
  <c r="AF1" i="5"/>
  <c r="AD1" i="5"/>
  <c r="AC1" i="5"/>
  <c r="AB1" i="5"/>
  <c r="A1" i="5"/>
  <c r="K41" i="4"/>
  <c r="I11" i="4"/>
  <c r="G11" i="4"/>
  <c r="D11" i="4"/>
  <c r="I9" i="4"/>
  <c r="G9" i="4"/>
  <c r="D9" i="4"/>
  <c r="I7" i="4"/>
  <c r="G7" i="4"/>
  <c r="D7" i="4"/>
  <c r="Y5" i="4"/>
  <c r="AK1" i="4" s="1"/>
  <c r="L4" i="4"/>
  <c r="E4" i="4"/>
  <c r="Y3" i="4"/>
  <c r="E2" i="4"/>
  <c r="AH1" i="4"/>
  <c r="AD1" i="4"/>
  <c r="A1" i="4"/>
  <c r="AB1" i="4" l="1"/>
  <c r="AF1" i="4"/>
  <c r="AJ1" i="4"/>
  <c r="B23" i="6"/>
  <c r="D27" i="7"/>
  <c r="B29" i="7"/>
  <c r="E40" i="7"/>
  <c r="AB1" i="8"/>
  <c r="AF1" i="8"/>
  <c r="AJ1" i="8"/>
  <c r="D27" i="8"/>
  <c r="H27" i="7"/>
  <c r="AE1" i="4"/>
  <c r="AI1" i="4"/>
  <c r="AE1" i="8"/>
  <c r="AI1" i="8"/>
  <c r="J27" i="8"/>
  <c r="AC1" i="4"/>
  <c r="AG1" i="4"/>
  <c r="AE1" i="5"/>
  <c r="AE1" i="6"/>
  <c r="AE1" i="7"/>
  <c r="AC1" i="8"/>
  <c r="AG1" i="8"/>
  <c r="F27" i="8"/>
  <c r="B22" i="3" l="1"/>
  <c r="B21" i="3"/>
  <c r="B20" i="3"/>
  <c r="B19" i="3"/>
  <c r="J18" i="3"/>
  <c r="H18" i="3"/>
  <c r="F18" i="3"/>
  <c r="D18" i="3"/>
  <c r="I13" i="3"/>
  <c r="G13" i="3"/>
  <c r="D13" i="3"/>
  <c r="C13" i="3"/>
  <c r="I11" i="3"/>
  <c r="G11" i="3"/>
  <c r="D11" i="3"/>
  <c r="C11" i="3"/>
  <c r="I9" i="3"/>
  <c r="G9" i="3"/>
  <c r="D9" i="3"/>
  <c r="C9" i="3"/>
  <c r="I7" i="3"/>
  <c r="G7" i="3"/>
  <c r="C7" i="3"/>
  <c r="Y5" i="3"/>
  <c r="AK1" i="3" s="1"/>
  <c r="M4" i="3"/>
  <c r="K41" i="3" s="1"/>
  <c r="E4" i="3"/>
  <c r="Y3" i="3"/>
  <c r="AH1" i="3" s="1"/>
  <c r="E2" i="3"/>
  <c r="AI1" i="3"/>
  <c r="AE1" i="3"/>
  <c r="B21" i="2"/>
  <c r="B20" i="2"/>
  <c r="B19" i="2"/>
  <c r="H18" i="2"/>
  <c r="F18" i="2"/>
  <c r="D18" i="2"/>
  <c r="I11" i="2"/>
  <c r="G11" i="2"/>
  <c r="D11" i="2"/>
  <c r="C11" i="2"/>
  <c r="I9" i="2"/>
  <c r="G9" i="2"/>
  <c r="D9" i="2"/>
  <c r="C9" i="2"/>
  <c r="I7" i="2"/>
  <c r="G7" i="2"/>
  <c r="D7" i="2"/>
  <c r="C7" i="2"/>
  <c r="Y5" i="2"/>
  <c r="L4" i="2"/>
  <c r="K41" i="2" s="1"/>
  <c r="E4" i="2"/>
  <c r="Y3" i="2"/>
  <c r="AJ1" i="2" s="1"/>
  <c r="E2" i="2"/>
  <c r="AK1" i="2"/>
  <c r="AI1" i="2"/>
  <c r="AG1" i="2"/>
  <c r="AE1" i="2"/>
  <c r="AC1" i="2"/>
  <c r="AD1" i="2" l="1"/>
  <c r="AH1" i="2"/>
  <c r="AB1" i="3"/>
  <c r="AF1" i="3"/>
  <c r="AJ1" i="3"/>
  <c r="AC1" i="3"/>
  <c r="AG1" i="3"/>
  <c r="AB1" i="2"/>
  <c r="AF1" i="2"/>
  <c r="AD1" i="3"/>
</calcChain>
</file>

<file path=xl/sharedStrings.xml><?xml version="1.0" encoding="utf-8"?>
<sst xmlns="http://schemas.openxmlformats.org/spreadsheetml/2006/main" count="1338" uniqueCount="253">
  <si>
    <t>JÁTÉKREND</t>
  </si>
  <si>
    <t>Előre tervezett</t>
  </si>
  <si>
    <t>Pályára ment</t>
  </si>
  <si>
    <t>vsz</t>
  </si>
  <si>
    <t>pálya</t>
  </si>
  <si>
    <t>eredmény</t>
  </si>
  <si>
    <t>9.00</t>
  </si>
  <si>
    <t>VI.KCS</t>
  </si>
  <si>
    <t>Sallay Máté</t>
  </si>
  <si>
    <t>Limpár Miklós</t>
  </si>
  <si>
    <t>VI: KCS</t>
  </si>
  <si>
    <t>2</t>
  </si>
  <si>
    <t>Vér András</t>
  </si>
  <si>
    <t>Nagy Gergő</t>
  </si>
  <si>
    <t>III. Kcs</t>
  </si>
  <si>
    <t>3</t>
  </si>
  <si>
    <t>Bottyán Levente</t>
  </si>
  <si>
    <t>Róka Barnabás</t>
  </si>
  <si>
    <t>4</t>
  </si>
  <si>
    <t>Nagy Botond</t>
  </si>
  <si>
    <t>Városi Barnabás</t>
  </si>
  <si>
    <t>IV. KCS</t>
  </si>
  <si>
    <t>5</t>
  </si>
  <si>
    <t>Novák Péter</t>
  </si>
  <si>
    <t>Szalay Márk</t>
  </si>
  <si>
    <t>IV . Kcs</t>
  </si>
  <si>
    <t>6</t>
  </si>
  <si>
    <t>Milos Áron</t>
  </si>
  <si>
    <t>Sárdy Damján</t>
  </si>
  <si>
    <t>9.45</t>
  </si>
  <si>
    <t>VI. Kcs</t>
  </si>
  <si>
    <t>Angyal Miklós</t>
  </si>
  <si>
    <t>Bakos Benedek</t>
  </si>
  <si>
    <t>V. kat</t>
  </si>
  <si>
    <t>Vadász Nimród</t>
  </si>
  <si>
    <t>Vér Miklós</t>
  </si>
  <si>
    <t>9.45.</t>
  </si>
  <si>
    <t>VI. KCS</t>
  </si>
  <si>
    <t>Lajtmann Luca</t>
  </si>
  <si>
    <t>Rupf Anna</t>
  </si>
  <si>
    <t>VI kcs b</t>
  </si>
  <si>
    <t>VI Kcs b</t>
  </si>
  <si>
    <t>Limpár Kristóf</t>
  </si>
  <si>
    <t xml:space="preserve">III KCS </t>
  </si>
  <si>
    <t>10.30.</t>
  </si>
  <si>
    <t>III.KCS</t>
  </si>
  <si>
    <t>Iv. Kcs</t>
  </si>
  <si>
    <t xml:space="preserve">Szalay Márk </t>
  </si>
  <si>
    <t>VI. kcs</t>
  </si>
  <si>
    <t>Tometich Vincent</t>
  </si>
  <si>
    <t>V. Kcs</t>
  </si>
  <si>
    <t>Csorba Gábriel</t>
  </si>
  <si>
    <t>VI.kcs</t>
  </si>
  <si>
    <t>Vörös Gréta</t>
  </si>
  <si>
    <t>11.15.</t>
  </si>
  <si>
    <t>II . KCS</t>
  </si>
  <si>
    <t>Mosolygó Janka</t>
  </si>
  <si>
    <t>Kis Sára</t>
  </si>
  <si>
    <t>VI  Kcs</t>
  </si>
  <si>
    <t>III.Kcs</t>
  </si>
  <si>
    <t>12.00</t>
  </si>
  <si>
    <t>IV : Kcs</t>
  </si>
  <si>
    <t>II,Kcs</t>
  </si>
  <si>
    <t>Horváth Izabell</t>
  </si>
  <si>
    <t>12.45.</t>
  </si>
  <si>
    <t>IV. Kcs</t>
  </si>
  <si>
    <t>Diákolimpia 2026</t>
  </si>
  <si>
    <t>Egyéni főtábla</t>
  </si>
  <si>
    <t/>
  </si>
  <si>
    <t>Versenyszám:</t>
  </si>
  <si>
    <t>A</t>
  </si>
  <si>
    <t>Dátum</t>
  </si>
  <si>
    <t>Város</t>
  </si>
  <si>
    <t>Kategória</t>
  </si>
  <si>
    <t>Versenybíró</t>
  </si>
  <si>
    <t>1 FORDULÓ</t>
  </si>
  <si>
    <t>B - C</t>
  </si>
  <si>
    <t>I</t>
  </si>
  <si>
    <t>VI. KCS Lány</t>
  </si>
  <si>
    <t>2 FORDULÓ</t>
  </si>
  <si>
    <t>C - A</t>
  </si>
  <si>
    <t>II</t>
  </si>
  <si>
    <t>kiem</t>
  </si>
  <si>
    <t>kódszám</t>
  </si>
  <si>
    <t>Rangsor</t>
  </si>
  <si>
    <t>Vezetéknév</t>
  </si>
  <si>
    <t>Keresztnév</t>
  </si>
  <si>
    <t>Egyesület</t>
  </si>
  <si>
    <t>Helyezés</t>
  </si>
  <si>
    <t>Pontszám</t>
  </si>
  <si>
    <t>Bónusz</t>
  </si>
  <si>
    <t>3 FORDULÓ</t>
  </si>
  <si>
    <t>A - B</t>
  </si>
  <si>
    <t>III</t>
  </si>
  <si>
    <t>IV</t>
  </si>
  <si>
    <t>V</t>
  </si>
  <si>
    <t>VI</t>
  </si>
  <si>
    <t>B</t>
  </si>
  <si>
    <t>VII</t>
  </si>
  <si>
    <t>VIII</t>
  </si>
  <si>
    <t>C</t>
  </si>
  <si>
    <t>W</t>
  </si>
  <si>
    <t>X</t>
  </si>
  <si>
    <t>XI</t>
  </si>
  <si>
    <t>#</t>
  </si>
  <si>
    <t>Kiemeltek</t>
  </si>
  <si>
    <t>Szerencés Vesztes</t>
  </si>
  <si>
    <t>Helyettesíti</t>
  </si>
  <si>
    <t>Sorsolás időpontja</t>
  </si>
  <si>
    <t>Dátuma</t>
  </si>
  <si>
    <t>1</t>
  </si>
  <si>
    <t>Utolsó elfogadott játékos</t>
  </si>
  <si>
    <t>Utolsó DA</t>
  </si>
  <si>
    <t>Sorsoló játékosok</t>
  </si>
  <si>
    <t>Versenybíró aláírása</t>
  </si>
  <si>
    <t>7</t>
  </si>
  <si>
    <t>8</t>
  </si>
  <si>
    <t>VI:KCs Fiú B</t>
  </si>
  <si>
    <t>2026.04.20.</t>
  </si>
  <si>
    <t>Győr</t>
  </si>
  <si>
    <t>A -D</t>
  </si>
  <si>
    <t>D - B</t>
  </si>
  <si>
    <t>C - D</t>
  </si>
  <si>
    <t>D</t>
  </si>
  <si>
    <t>2026.04.20. Győr</t>
  </si>
  <si>
    <t>II. KCS lány</t>
  </si>
  <si>
    <t>Kiss Sára</t>
  </si>
  <si>
    <t>III kat Fiú</t>
  </si>
  <si>
    <t xml:space="preserve">IV </t>
  </si>
  <si>
    <t>B - E</t>
  </si>
  <si>
    <t>E - A</t>
  </si>
  <si>
    <t>A - D</t>
  </si>
  <si>
    <t>4 FORDULÓ</t>
  </si>
  <si>
    <t>D - E</t>
  </si>
  <si>
    <t>5 FORDULÓ</t>
  </si>
  <si>
    <t>E - C</t>
  </si>
  <si>
    <t>E</t>
  </si>
  <si>
    <t>V. kat Fiú</t>
  </si>
  <si>
    <t>E - F</t>
  </si>
  <si>
    <t>F - D</t>
  </si>
  <si>
    <t>F</t>
  </si>
  <si>
    <t>Döntő</t>
  </si>
  <si>
    <t>vs.</t>
  </si>
  <si>
    <t>3. hely</t>
  </si>
  <si>
    <t>5. hely</t>
  </si>
  <si>
    <t>VI. KCS Fiú</t>
  </si>
  <si>
    <t>D - G</t>
  </si>
  <si>
    <t>G - E</t>
  </si>
  <si>
    <t>F - E</t>
  </si>
  <si>
    <t>G</t>
  </si>
  <si>
    <t>Vármegyei szervezet</t>
  </si>
  <si>
    <t>DSB szervezet</t>
  </si>
  <si>
    <t>Versenykiírás</t>
  </si>
  <si>
    <t>Sportág</t>
  </si>
  <si>
    <t>Korcsoport</t>
  </si>
  <si>
    <t>Nem</t>
  </si>
  <si>
    <t>Jelleg</t>
  </si>
  <si>
    <t>Iskola</t>
  </si>
  <si>
    <t>Település</t>
  </si>
  <si>
    <t>Nevező</t>
  </si>
  <si>
    <t>Csapattag</t>
  </si>
  <si>
    <t>Testnevelő</t>
  </si>
  <si>
    <t>Felkészítő</t>
  </si>
  <si>
    <t>Győr-Moson-Sopron Vármegyei Diáksport Egyesület</t>
  </si>
  <si>
    <t>Győr MJV DSB</t>
  </si>
  <si>
    <t>Tenisz</t>
  </si>
  <si>
    <t>I.kcs Tenisz U8 piros labdával, P+S szabály</t>
  </si>
  <si>
    <t>AUDI Hungaria Iskolaközpont Győr</t>
  </si>
  <si>
    <t>Vadász Noel István</t>
  </si>
  <si>
    <t>Papp Márk</t>
  </si>
  <si>
    <t>Palotás Kevin</t>
  </si>
  <si>
    <t>Soproni DSB</t>
  </si>
  <si>
    <t>II.kcs Tenisz U10 narancs labdával, P+S szabály</t>
  </si>
  <si>
    <t>Soproni Német Nemzetiségi Általános Iskola - Deutsche Nationalitätenschule Ödenburg</t>
  </si>
  <si>
    <t>Sopron</t>
  </si>
  <si>
    <t>Szalay Milán</t>
  </si>
  <si>
    <t>Szalay Dániel</t>
  </si>
  <si>
    <t>Győri Gárdonyi Géza Általános Iskola</t>
  </si>
  <si>
    <t>Orbán-Happ Gellért</t>
  </si>
  <si>
    <t>Vida Ingrid</t>
  </si>
  <si>
    <t>L</t>
  </si>
  <si>
    <t>Péterfy Sándor Evangélikus Gimnázium, Általános Iskola, Óvoda, Alapfokú Művészeti Iskola és Kollégium</t>
  </si>
  <si>
    <t>Radó Zsófia</t>
  </si>
  <si>
    <t>Kocsis Szofia Mia</t>
  </si>
  <si>
    <t>Deák Téri Általános Iskola</t>
  </si>
  <si>
    <t>Városi Boglárka</t>
  </si>
  <si>
    <t>Péter Erika Márta</t>
  </si>
  <si>
    <t>Sopron Környéki DSB</t>
  </si>
  <si>
    <t>Zsirai Általános Iskola</t>
  </si>
  <si>
    <t>Zsira</t>
  </si>
  <si>
    <t>Mosolygó Janka Olívia</t>
  </si>
  <si>
    <t>Szilágyi János</t>
  </si>
  <si>
    <t>Horváth Izabel</t>
  </si>
  <si>
    <t>Lengyel Gabriella</t>
  </si>
  <si>
    <t xml:space="preserve">III.kcs Tenisz U11 zöld labdával, P+S szabály </t>
  </si>
  <si>
    <t>Szent Orsolya Római Katolikus Gimnázium, Általános Iskola és Óvoda-Bölcsőde</t>
  </si>
  <si>
    <t>Bottyán Levente Máté</t>
  </si>
  <si>
    <t>Németh Szilvia</t>
  </si>
  <si>
    <t>Lackner Kristóf Általános Iskola</t>
  </si>
  <si>
    <t>Tóth Enikő</t>
  </si>
  <si>
    <t>Szabadhegyi Magyar-Német Két Tanítási Nyelvű Általános Iskola és Gimnázium</t>
  </si>
  <si>
    <t>Ajtony Ildikó</t>
  </si>
  <si>
    <t xml:space="preserve">Prohászka Ottokár Orsolyita Gimnázium, Általános Iskola és Óvoda </t>
  </si>
  <si>
    <t>Vér Anna Liza</t>
  </si>
  <si>
    <t>Bokrosné Maschler Edit Julianna</t>
  </si>
  <si>
    <t>IV.kcs Tenisz U12</t>
  </si>
  <si>
    <t>Hunyadi János Evangélikus Óvoda, Általános Iskola és Alapfokú Művészeti Iskola</t>
  </si>
  <si>
    <t>Novák Péter Barnabás</t>
  </si>
  <si>
    <t>Kander Richárd</t>
  </si>
  <si>
    <t>Berzsenyi Dániel Evangélikus (Líceum) Gimnázium és Kollégium</t>
  </si>
  <si>
    <t>HORVÁTH  JÓZSEF</t>
  </si>
  <si>
    <t>Kazinczy Ferenc Gimnázium és Kollégium</t>
  </si>
  <si>
    <t>Vig Arnold</t>
  </si>
  <si>
    <t>Csendes Katalin Rózsa</t>
  </si>
  <si>
    <t>Sárdy Damján Márk</t>
  </si>
  <si>
    <t>Guth Vendel</t>
  </si>
  <si>
    <t>Győr Környéki DSB</t>
  </si>
  <si>
    <t>Öttevényi Általános Iskola</t>
  </si>
  <si>
    <t>Öttevény</t>
  </si>
  <si>
    <t>Török Jázmin</t>
  </si>
  <si>
    <t>Botó Zoltán</t>
  </si>
  <si>
    <t>Fodor Janka</t>
  </si>
  <si>
    <t>Gyarmati Zoltán</t>
  </si>
  <si>
    <t>V.kcs Tenisz U14</t>
  </si>
  <si>
    <t>Vér Miklós Gábor</t>
  </si>
  <si>
    <t>Győrújbaráti II. Rákóczi Ferenc Általános Iskola</t>
  </si>
  <si>
    <t>Győrújbarát</t>
  </si>
  <si>
    <t>Majer Krisztián</t>
  </si>
  <si>
    <t>Soproni Széchenyi István Gimnázium</t>
  </si>
  <si>
    <t>Lippai Léna</t>
  </si>
  <si>
    <t>Koloszár Balázs</t>
  </si>
  <si>
    <t>ZIMONYI LIZA EMMA</t>
  </si>
  <si>
    <t>Németh Béla</t>
  </si>
  <si>
    <t>Tüske Linda</t>
  </si>
  <si>
    <t>Szücs Ákos</t>
  </si>
  <si>
    <t>VI.kcs Tenisz U16</t>
  </si>
  <si>
    <t>Czuczor Gergely Bencés Gimnázium és Kollégium</t>
  </si>
  <si>
    <t>Búza László</t>
  </si>
  <si>
    <t>Kövesdi Tímea</t>
  </si>
  <si>
    <t>Eötvös József Evangélikus Gimnázium, Egészségügyi Technikum és Művészeti Szakgimnázium</t>
  </si>
  <si>
    <t>Tometich Vincent Richard</t>
  </si>
  <si>
    <t>Bencsik Olga</t>
  </si>
  <si>
    <t>Révai Miklós Gimnázium és Kollégium</t>
  </si>
  <si>
    <t>Mezei Lőrinc Áron</t>
  </si>
  <si>
    <t>LIMPÁR KRISTÓF</t>
  </si>
  <si>
    <t>Szalai Ferenc</t>
  </si>
  <si>
    <t>Téringer Tímea</t>
  </si>
  <si>
    <t>Bali Ádám</t>
  </si>
  <si>
    <t>Horváth Stella</t>
  </si>
  <si>
    <t>Gál Fanni</t>
  </si>
  <si>
    <t>VIII.kcs Tenisz U18+</t>
  </si>
  <si>
    <t>Vizy Dávid</t>
  </si>
  <si>
    <t>Vizy Balázs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</si>
</sst>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\ dd"/>
  </numFmts>
  <fonts count="3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20"/>
      <color theme="1"/>
      <name val="Calibri"/>
    </font>
    <font>
      <sz val="11"/>
      <name val="Calibri"/>
    </font>
    <font>
      <b/>
      <sz val="16"/>
      <color theme="1"/>
      <name val="Calibri"/>
    </font>
    <font>
      <sz val="10"/>
      <color theme="1"/>
      <name val="Calibri"/>
    </font>
    <font>
      <sz val="11"/>
      <color theme="1"/>
      <name val="Calibri"/>
    </font>
    <font>
      <sz val="11"/>
      <color rgb="FFFF0000"/>
      <name val="Calibri"/>
    </font>
    <font>
      <b/>
      <sz val="11"/>
      <color theme="1"/>
      <name val="Calibri"/>
    </font>
    <font>
      <sz val="10"/>
      <color rgb="FF000000"/>
      <name val="Calibri"/>
      <scheme val="minor"/>
    </font>
    <font>
      <b/>
      <sz val="20"/>
      <color theme="1"/>
      <name val="Arial"/>
    </font>
    <font>
      <sz val="10"/>
      <name val="Arial"/>
    </font>
    <font>
      <sz val="20"/>
      <color theme="1"/>
      <name val="Arial"/>
    </font>
    <font>
      <b/>
      <sz val="9"/>
      <color theme="1"/>
      <name val="Arial"/>
    </font>
    <font>
      <b/>
      <sz val="18"/>
      <color theme="1"/>
      <name val="Arial"/>
    </font>
    <font>
      <sz val="20"/>
      <color rgb="FFFFFFFF"/>
      <name val="Arial"/>
    </font>
    <font>
      <b/>
      <sz val="10"/>
      <color theme="1"/>
      <name val="Arial"/>
    </font>
    <font>
      <sz val="10"/>
      <color theme="1"/>
      <name val="Arial"/>
    </font>
    <font>
      <sz val="10"/>
      <color rgb="FFFFFFFF"/>
      <name val="Arial"/>
    </font>
    <font>
      <b/>
      <i/>
      <sz val="10"/>
      <color theme="1"/>
      <name val="Arial"/>
    </font>
    <font>
      <b/>
      <sz val="7"/>
      <color theme="1"/>
      <name val="Arial"/>
    </font>
    <font>
      <b/>
      <sz val="7"/>
      <color rgb="FFFFFFFF"/>
      <name val="Arial"/>
    </font>
    <font>
      <b/>
      <sz val="7"/>
      <color rgb="FF000000"/>
      <name val="Arial"/>
    </font>
    <font>
      <b/>
      <sz val="8"/>
      <color theme="1"/>
      <name val="Arial"/>
    </font>
    <font>
      <b/>
      <sz val="8"/>
      <color rgb="FFFFFFFF"/>
      <name val="Arial"/>
    </font>
    <font>
      <b/>
      <sz val="8"/>
      <color rgb="FF000000"/>
      <name val="Arial"/>
    </font>
    <font>
      <sz val="9"/>
      <color theme="1"/>
      <name val="Arial"/>
    </font>
    <font>
      <sz val="10"/>
      <color rgb="FFDBFFF0"/>
      <name val="Arial"/>
    </font>
    <font>
      <sz val="8"/>
      <color theme="1"/>
      <name val="Arial"/>
    </font>
    <font>
      <b/>
      <sz val="10"/>
      <color rgb="FFFF0000"/>
      <name val="Arial"/>
    </font>
    <font>
      <sz val="7"/>
      <color theme="1"/>
      <name val="Arial"/>
    </font>
    <font>
      <sz val="7"/>
      <color rgb="FF000000"/>
      <name val="Arial"/>
    </font>
    <font>
      <sz val="7"/>
      <color rgb="FFFFFFFF"/>
      <name val="Arial"/>
    </font>
    <font>
      <i/>
      <sz val="6"/>
      <color rgb="FFFFFFFF"/>
      <name val="Arial"/>
    </font>
    <font>
      <b/>
      <sz val="10"/>
      <color rgb="FFDBFFF0"/>
      <name val="Arial"/>
    </font>
    <font>
      <b/>
      <sz val="11"/>
      <name val="Calibri"/>
    </font>
  </fonts>
  <fills count="1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008000"/>
        <bgColor rgb="FF008000"/>
      </patternFill>
    </fill>
    <fill>
      <patternFill patternType="solid">
        <fgColor rgb="FFEAEAEA"/>
        <bgColor rgb="FFEAEAEA"/>
      </patternFill>
    </fill>
    <fill>
      <patternFill patternType="solid">
        <fgColor rgb="FF00FF00"/>
        <bgColor rgb="FF00FF00"/>
      </patternFill>
    </fill>
    <fill>
      <patternFill patternType="solid">
        <fgColor rgb="FF00CCFF"/>
        <bgColor rgb="FF00CCFF"/>
      </patternFill>
    </fill>
    <fill>
      <patternFill patternType="solid">
        <fgColor rgb="FFDBFFF0"/>
        <bgColor rgb="FFDBFFF0"/>
      </patternFill>
    </fill>
    <fill>
      <patternFill patternType="solid">
        <fgColor rgb="FFFFFF66"/>
        <bgColor rgb="FFFFFF66"/>
      </patternFill>
    </fill>
    <fill>
      <patternFill patternType="solid">
        <fgColor rgb="FFFF0000"/>
        <bgColor rgb="FFFF0000"/>
      </patternFill>
    </fill>
    <fill>
      <patternFill patternType="solid">
        <fgColor rgb="FF000000"/>
        <bgColor rgb="FF000000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3">
    <xf numFmtId="0" fontId="0" fillId="0" borderId="0"/>
    <xf numFmtId="0" fontId="9" fillId="0" borderId="0"/>
    <xf numFmtId="0" fontId="1" fillId="0" borderId="0"/>
  </cellStyleXfs>
  <cellXfs count="168">
    <xf numFmtId="0" fontId="0" fillId="0" borderId="0" xfId="0"/>
    <xf numFmtId="49" fontId="5" fillId="0" borderId="10" xfId="0" applyNumberFormat="1" applyFont="1" applyBorder="1" applyAlignment="1">
      <alignment textRotation="90" wrapText="1"/>
    </xf>
    <xf numFmtId="49" fontId="6" fillId="0" borderId="10" xfId="0" applyNumberFormat="1" applyFont="1" applyBorder="1"/>
    <xf numFmtId="49" fontId="6" fillId="0" borderId="11" xfId="0" applyNumberFormat="1" applyFont="1" applyBorder="1"/>
    <xf numFmtId="49" fontId="7" fillId="3" borderId="12" xfId="0" applyNumberFormat="1" applyFont="1" applyFill="1" applyBorder="1"/>
    <xf numFmtId="0" fontId="6" fillId="0" borderId="0" xfId="0" applyFont="1"/>
    <xf numFmtId="49" fontId="8" fillId="0" borderId="10" xfId="0" applyNumberFormat="1" applyFont="1" applyBorder="1"/>
    <xf numFmtId="49" fontId="6" fillId="0" borderId="11" xfId="0" applyNumberFormat="1" applyFont="1" applyBorder="1" applyAlignment="1">
      <alignment horizontal="center" vertical="center"/>
    </xf>
    <xf numFmtId="49" fontId="7" fillId="0" borderId="10" xfId="0" applyNumberFormat="1" applyFont="1" applyBorder="1"/>
    <xf numFmtId="49" fontId="6" fillId="0" borderId="10" xfId="0" applyNumberFormat="1" applyFont="1" applyBorder="1" applyAlignment="1">
      <alignment horizontal="center" vertical="center"/>
    </xf>
    <xf numFmtId="0" fontId="6" fillId="0" borderId="13" xfId="0" applyFont="1" applyBorder="1"/>
    <xf numFmtId="49" fontId="6" fillId="0" borderId="0" xfId="0" applyNumberFormat="1" applyFont="1"/>
    <xf numFmtId="49" fontId="7" fillId="0" borderId="10" xfId="0" applyNumberFormat="1" applyFont="1" applyBorder="1" applyAlignment="1">
      <alignment horizontal="center"/>
    </xf>
    <xf numFmtId="49" fontId="6" fillId="0" borderId="10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4" fillId="2" borderId="4" xfId="0" applyFont="1" applyFill="1" applyBorder="1" applyAlignment="1">
      <alignment horizontal="center" vertical="center" wrapText="1"/>
    </xf>
    <xf numFmtId="0" fontId="3" fillId="0" borderId="5" xfId="0" applyFont="1" applyBorder="1"/>
    <xf numFmtId="0" fontId="3" fillId="0" borderId="6" xfId="0" applyFont="1" applyBorder="1"/>
    <xf numFmtId="0" fontId="4" fillId="2" borderId="7" xfId="0" applyFont="1" applyFill="1" applyBorder="1" applyAlignment="1">
      <alignment horizontal="center" vertical="center" wrapText="1"/>
    </xf>
    <xf numFmtId="0" fontId="3" fillId="0" borderId="8" xfId="0" applyFont="1" applyBorder="1"/>
    <xf numFmtId="0" fontId="3" fillId="0" borderId="9" xfId="0" applyFont="1" applyBorder="1"/>
    <xf numFmtId="49" fontId="10" fillId="4" borderId="0" xfId="1" applyNumberFormat="1" applyFont="1" applyFill="1" applyAlignment="1">
      <alignment vertical="top" shrinkToFit="1"/>
    </xf>
    <xf numFmtId="0" fontId="11" fillId="0" borderId="0" xfId="1" applyFont="1"/>
    <xf numFmtId="49" fontId="12" fillId="4" borderId="0" xfId="1" applyNumberFormat="1" applyFont="1" applyFill="1" applyAlignment="1">
      <alignment vertical="top"/>
    </xf>
    <xf numFmtId="49" fontId="13" fillId="4" borderId="0" xfId="1" applyNumberFormat="1" applyFont="1" applyFill="1" applyAlignment="1">
      <alignment horizontal="center"/>
    </xf>
    <xf numFmtId="49" fontId="14" fillId="4" borderId="0" xfId="1" applyNumberFormat="1" applyFont="1" applyFill="1" applyAlignment="1">
      <alignment vertical="top"/>
    </xf>
    <xf numFmtId="49" fontId="15" fillId="4" borderId="0" xfId="1" applyNumberFormat="1" applyFont="1" applyFill="1" applyAlignment="1">
      <alignment vertical="top"/>
    </xf>
    <xf numFmtId="0" fontId="9" fillId="0" borderId="0" xfId="1"/>
    <xf numFmtId="49" fontId="13" fillId="4" borderId="0" xfId="1" applyNumberFormat="1" applyFont="1" applyFill="1" applyAlignment="1">
      <alignment horizontal="left"/>
    </xf>
    <xf numFmtId="49" fontId="16" fillId="4" borderId="0" xfId="1" applyNumberFormat="1" applyFont="1" applyFill="1" applyAlignment="1">
      <alignment horizontal="left"/>
    </xf>
    <xf numFmtId="49" fontId="15" fillId="0" borderId="0" xfId="1" applyNumberFormat="1" applyFont="1" applyAlignment="1">
      <alignment vertical="top"/>
    </xf>
    <xf numFmtId="49" fontId="12" fillId="0" borderId="0" xfId="1" applyNumberFormat="1" applyFont="1" applyAlignment="1">
      <alignment vertical="top"/>
    </xf>
    <xf numFmtId="0" fontId="17" fillId="0" borderId="0" xfId="1" applyFont="1"/>
    <xf numFmtId="0" fontId="18" fillId="5" borderId="0" xfId="1" applyFont="1" applyFill="1" applyAlignment="1">
      <alignment horizontal="center" vertical="center"/>
    </xf>
    <xf numFmtId="0" fontId="19" fillId="4" borderId="0" xfId="1" applyFont="1" applyFill="1"/>
    <xf numFmtId="49" fontId="19" fillId="4" borderId="0" xfId="1" applyNumberFormat="1" applyFont="1" applyFill="1" applyAlignment="1">
      <alignment horizontal="left"/>
    </xf>
    <xf numFmtId="49" fontId="19" fillId="4" borderId="0" xfId="1" applyNumberFormat="1" applyFont="1" applyFill="1"/>
    <xf numFmtId="49" fontId="17" fillId="4" borderId="0" xfId="1" applyNumberFormat="1" applyFont="1" applyFill="1"/>
    <xf numFmtId="49" fontId="18" fillId="4" borderId="0" xfId="1" applyNumberFormat="1" applyFont="1" applyFill="1"/>
    <xf numFmtId="49" fontId="18" fillId="0" borderId="0" xfId="1" applyNumberFormat="1" applyFont="1"/>
    <xf numFmtId="49" fontId="17" fillId="0" borderId="0" xfId="1" applyNumberFormat="1" applyFont="1"/>
    <xf numFmtId="49" fontId="17" fillId="2" borderId="0" xfId="1" applyNumberFormat="1" applyFont="1" applyFill="1"/>
    <xf numFmtId="0" fontId="17" fillId="2" borderId="0" xfId="1" applyFont="1" applyFill="1"/>
    <xf numFmtId="0" fontId="17" fillId="2" borderId="0" xfId="1" applyFont="1" applyFill="1" applyAlignment="1">
      <alignment horizontal="center"/>
    </xf>
    <xf numFmtId="49" fontId="20" fillId="6" borderId="0" xfId="1" applyNumberFormat="1" applyFont="1" applyFill="1" applyAlignment="1">
      <alignment vertical="center"/>
    </xf>
    <xf numFmtId="49" fontId="21" fillId="6" borderId="0" xfId="1" applyNumberFormat="1" applyFont="1" applyFill="1" applyAlignment="1">
      <alignment vertical="center"/>
    </xf>
    <xf numFmtId="49" fontId="22" fillId="6" borderId="0" xfId="1" applyNumberFormat="1" applyFont="1" applyFill="1" applyAlignment="1">
      <alignment horizontal="right" vertical="center"/>
    </xf>
    <xf numFmtId="49" fontId="21" fillId="0" borderId="0" xfId="1" applyNumberFormat="1" applyFont="1" applyAlignment="1">
      <alignment vertical="center"/>
    </xf>
    <xf numFmtId="49" fontId="20" fillId="0" borderId="0" xfId="1" applyNumberFormat="1" applyFont="1" applyAlignment="1">
      <alignment vertical="center"/>
    </xf>
    <xf numFmtId="14" fontId="23" fillId="4" borderId="14" xfId="1" applyNumberFormat="1" applyFont="1" applyFill="1" applyBorder="1" applyAlignment="1">
      <alignment horizontal="left" vertical="center"/>
    </xf>
    <xf numFmtId="0" fontId="11" fillId="0" borderId="14" xfId="1" applyFont="1" applyBorder="1"/>
    <xf numFmtId="14" fontId="23" fillId="4" borderId="14" xfId="1" applyNumberFormat="1" applyFont="1" applyFill="1" applyBorder="1" applyAlignment="1">
      <alignment horizontal="left" vertical="center"/>
    </xf>
    <xf numFmtId="49" fontId="23" fillId="4" borderId="14" xfId="1" applyNumberFormat="1" applyFont="1" applyFill="1" applyBorder="1" applyAlignment="1">
      <alignment vertical="center"/>
    </xf>
    <xf numFmtId="49" fontId="24" fillId="4" borderId="14" xfId="1" applyNumberFormat="1" applyFont="1" applyFill="1" applyBorder="1" applyAlignment="1">
      <alignment vertical="center"/>
    </xf>
    <xf numFmtId="49" fontId="25" fillId="4" borderId="14" xfId="1" applyNumberFormat="1" applyFont="1" applyFill="1" applyBorder="1" applyAlignment="1">
      <alignment horizontal="right" vertical="center"/>
    </xf>
    <xf numFmtId="49" fontId="24" fillId="0" borderId="0" xfId="1" applyNumberFormat="1" applyFont="1" applyAlignment="1">
      <alignment vertical="center"/>
    </xf>
    <xf numFmtId="49" fontId="23" fillId="0" borderId="0" xfId="1" applyNumberFormat="1" applyFont="1" applyAlignment="1">
      <alignment vertical="center"/>
    </xf>
    <xf numFmtId="49" fontId="17" fillId="7" borderId="0" xfId="1" applyNumberFormat="1" applyFont="1" applyFill="1"/>
    <xf numFmtId="0" fontId="17" fillId="7" borderId="0" xfId="1" applyFont="1" applyFill="1" applyAlignment="1">
      <alignment horizontal="center"/>
    </xf>
    <xf numFmtId="0" fontId="17" fillId="6" borderId="0" xfId="1" applyFont="1" applyFill="1"/>
    <xf numFmtId="0" fontId="26" fillId="6" borderId="0" xfId="1" applyFont="1" applyFill="1" applyAlignment="1">
      <alignment horizontal="center" shrinkToFit="1"/>
    </xf>
    <xf numFmtId="49" fontId="17" fillId="8" borderId="0" xfId="1" applyNumberFormat="1" applyFont="1" applyFill="1"/>
    <xf numFmtId="0" fontId="17" fillId="8" borderId="0" xfId="1" applyFont="1" applyFill="1" applyAlignment="1">
      <alignment horizontal="center"/>
    </xf>
    <xf numFmtId="0" fontId="17" fillId="4" borderId="0" xfId="1" applyFont="1" applyFill="1"/>
    <xf numFmtId="0" fontId="17" fillId="4" borderId="0" xfId="1" applyFont="1" applyFill="1" applyAlignment="1">
      <alignment horizontal="center"/>
    </xf>
    <xf numFmtId="0" fontId="27" fillId="9" borderId="0" xfId="1" applyFont="1" applyFill="1"/>
    <xf numFmtId="0" fontId="28" fillId="4" borderId="8" xfId="1" applyFont="1" applyFill="1" applyBorder="1" applyAlignment="1">
      <alignment horizontal="center" vertical="center" shrinkToFit="1"/>
    </xf>
    <xf numFmtId="0" fontId="28" fillId="4" borderId="8" xfId="1" applyFont="1" applyFill="1" applyBorder="1" applyAlignment="1">
      <alignment vertical="center"/>
    </xf>
    <xf numFmtId="0" fontId="17" fillId="4" borderId="8" xfId="1" applyFont="1" applyFill="1" applyBorder="1"/>
    <xf numFmtId="0" fontId="17" fillId="9" borderId="8" xfId="1" applyFont="1" applyFill="1" applyBorder="1" applyAlignment="1">
      <alignment horizontal="center"/>
    </xf>
    <xf numFmtId="0" fontId="17" fillId="10" borderId="12" xfId="1" applyFont="1" applyFill="1" applyBorder="1" applyAlignment="1">
      <alignment horizontal="center"/>
    </xf>
    <xf numFmtId="0" fontId="29" fillId="4" borderId="8" xfId="1" applyFont="1" applyFill="1" applyBorder="1" applyAlignment="1">
      <alignment horizontal="center"/>
    </xf>
    <xf numFmtId="0" fontId="27" fillId="4" borderId="0" xfId="1" applyFont="1" applyFill="1"/>
    <xf numFmtId="0" fontId="29" fillId="4" borderId="0" xfId="1" applyFont="1" applyFill="1" applyAlignment="1">
      <alignment horizontal="center"/>
    </xf>
    <xf numFmtId="0" fontId="17" fillId="11" borderId="0" xfId="1" applyFont="1" applyFill="1"/>
    <xf numFmtId="0" fontId="17" fillId="6" borderId="1" xfId="1" applyFont="1" applyFill="1" applyBorder="1" applyAlignment="1">
      <alignment vertical="center"/>
    </xf>
    <xf numFmtId="0" fontId="11" fillId="0" borderId="3" xfId="1" applyFont="1" applyBorder="1"/>
    <xf numFmtId="0" fontId="17" fillId="0" borderId="1" xfId="1" applyFont="1" applyBorder="1" applyAlignment="1">
      <alignment horizontal="center" vertical="center" shrinkToFit="1"/>
    </xf>
    <xf numFmtId="0" fontId="17" fillId="4" borderId="10" xfId="1" applyFont="1" applyFill="1" applyBorder="1" applyAlignment="1">
      <alignment horizontal="center" vertical="center"/>
    </xf>
    <xf numFmtId="0" fontId="17" fillId="0" borderId="1" xfId="1" applyFont="1" applyBorder="1" applyAlignment="1">
      <alignment horizontal="right" vertical="center" shrinkToFit="1"/>
    </xf>
    <xf numFmtId="0" fontId="17" fillId="12" borderId="1" xfId="1" applyFont="1" applyFill="1" applyBorder="1" applyAlignment="1">
      <alignment horizontal="center" vertical="center"/>
    </xf>
    <xf numFmtId="0" fontId="17" fillId="0" borderId="1" xfId="1" applyFont="1" applyBorder="1" applyAlignment="1">
      <alignment horizontal="center" vertical="center"/>
    </xf>
    <xf numFmtId="164" fontId="17" fillId="0" borderId="1" xfId="1" applyNumberFormat="1" applyFont="1" applyBorder="1" applyAlignment="1">
      <alignment horizontal="center" vertical="center"/>
    </xf>
    <xf numFmtId="0" fontId="20" fillId="6" borderId="1" xfId="1" applyFont="1" applyFill="1" applyBorder="1" applyAlignment="1">
      <alignment vertical="center"/>
    </xf>
    <xf numFmtId="0" fontId="20" fillId="6" borderId="2" xfId="1" applyFont="1" applyFill="1" applyBorder="1" applyAlignment="1">
      <alignment vertical="center"/>
    </xf>
    <xf numFmtId="0" fontId="20" fillId="6" borderId="3" xfId="1" applyFont="1" applyFill="1" applyBorder="1" applyAlignment="1">
      <alignment vertical="center"/>
    </xf>
    <xf numFmtId="49" fontId="22" fillId="6" borderId="5" xfId="1" applyNumberFormat="1" applyFont="1" applyFill="1" applyBorder="1" applyAlignment="1">
      <alignment horizontal="center" vertical="center"/>
    </xf>
    <xf numFmtId="49" fontId="22" fillId="6" borderId="5" xfId="1" applyNumberFormat="1" applyFont="1" applyFill="1" applyBorder="1" applyAlignment="1">
      <alignment vertical="center"/>
    </xf>
    <xf numFmtId="0" fontId="17" fillId="6" borderId="2" xfId="1" applyFont="1" applyFill="1" applyBorder="1"/>
    <xf numFmtId="49" fontId="21" fillId="6" borderId="5" xfId="1" applyNumberFormat="1" applyFont="1" applyFill="1" applyBorder="1" applyAlignment="1">
      <alignment vertical="center"/>
    </xf>
    <xf numFmtId="49" fontId="20" fillId="6" borderId="5" xfId="1" applyNumberFormat="1" applyFont="1" applyFill="1" applyBorder="1" applyAlignment="1">
      <alignment horizontal="left" vertical="center"/>
    </xf>
    <xf numFmtId="0" fontId="17" fillId="6" borderId="3" xfId="1" applyFont="1" applyFill="1" applyBorder="1"/>
    <xf numFmtId="0" fontId="17" fillId="0" borderId="15" xfId="1" applyFont="1" applyBorder="1"/>
    <xf numFmtId="49" fontId="20" fillId="0" borderId="0" xfId="1" applyNumberFormat="1" applyFont="1" applyAlignment="1">
      <alignment horizontal="left" vertical="center"/>
    </xf>
    <xf numFmtId="49" fontId="30" fillId="4" borderId="4" xfId="1" applyNumberFormat="1" applyFont="1" applyFill="1" applyBorder="1" applyAlignment="1">
      <alignment vertical="center"/>
    </xf>
    <xf numFmtId="49" fontId="30" fillId="4" borderId="5" xfId="1" applyNumberFormat="1" applyFont="1" applyFill="1" applyBorder="1" applyAlignment="1">
      <alignment vertical="center"/>
    </xf>
    <xf numFmtId="49" fontId="30" fillId="4" borderId="6" xfId="1" applyNumberFormat="1" applyFont="1" applyFill="1" applyBorder="1" applyAlignment="1">
      <alignment horizontal="right" vertical="center"/>
    </xf>
    <xf numFmtId="49" fontId="30" fillId="4" borderId="4" xfId="1" applyNumberFormat="1" applyFont="1" applyFill="1" applyBorder="1" applyAlignment="1">
      <alignment horizontal="center" vertical="center"/>
    </xf>
    <xf numFmtId="0" fontId="30" fillId="4" borderId="5" xfId="1" applyFont="1" applyFill="1" applyBorder="1" applyAlignment="1">
      <alignment horizontal="left" vertical="center"/>
    </xf>
    <xf numFmtId="0" fontId="11" fillId="0" borderId="5" xfId="1" applyFont="1" applyBorder="1"/>
    <xf numFmtId="49" fontId="31" fillId="4" borderId="4" xfId="1" applyNumberFormat="1" applyFont="1" applyFill="1" applyBorder="1" applyAlignment="1">
      <alignment horizontal="center" vertical="center"/>
    </xf>
    <xf numFmtId="49" fontId="32" fillId="4" borderId="5" xfId="1" applyNumberFormat="1" applyFont="1" applyFill="1" applyBorder="1" applyAlignment="1">
      <alignment vertical="center"/>
    </xf>
    <xf numFmtId="49" fontId="30" fillId="4" borderId="6" xfId="1" applyNumberFormat="1" applyFont="1" applyFill="1" applyBorder="1" applyAlignment="1">
      <alignment vertical="center"/>
    </xf>
    <xf numFmtId="49" fontId="20" fillId="4" borderId="4" xfId="1" applyNumberFormat="1" applyFont="1" applyFill="1" applyBorder="1" applyAlignment="1">
      <alignment vertical="center"/>
    </xf>
    <xf numFmtId="0" fontId="17" fillId="4" borderId="5" xfId="1" applyFont="1" applyFill="1" applyBorder="1"/>
    <xf numFmtId="0" fontId="17" fillId="4" borderId="16" xfId="1" applyFont="1" applyFill="1" applyBorder="1"/>
    <xf numFmtId="49" fontId="32" fillId="0" borderId="0" xfId="1" applyNumberFormat="1" applyFont="1" applyAlignment="1">
      <alignment vertical="center"/>
    </xf>
    <xf numFmtId="49" fontId="30" fillId="4" borderId="7" xfId="1" applyNumberFormat="1" applyFont="1" applyFill="1" applyBorder="1" applyAlignment="1">
      <alignment vertical="center"/>
    </xf>
    <xf numFmtId="49" fontId="30" fillId="4" borderId="8" xfId="1" applyNumberFormat="1" applyFont="1" applyFill="1" applyBorder="1" applyAlignment="1">
      <alignment vertical="center"/>
    </xf>
    <xf numFmtId="49" fontId="30" fillId="4" borderId="13" xfId="1" applyNumberFormat="1" applyFont="1" applyFill="1" applyBorder="1" applyAlignment="1">
      <alignment horizontal="right" vertical="center"/>
    </xf>
    <xf numFmtId="49" fontId="30" fillId="4" borderId="15" xfId="1" applyNumberFormat="1" applyFont="1" applyFill="1" applyBorder="1" applyAlignment="1">
      <alignment horizontal="center" vertical="center"/>
    </xf>
    <xf numFmtId="0" fontId="30" fillId="4" borderId="0" xfId="1" applyFont="1" applyFill="1" applyAlignment="1">
      <alignment horizontal="left" vertical="center"/>
    </xf>
    <xf numFmtId="49" fontId="31" fillId="4" borderId="15" xfId="1" applyNumberFormat="1" applyFont="1" applyFill="1" applyBorder="1" applyAlignment="1">
      <alignment horizontal="center" vertical="center"/>
    </xf>
    <xf numFmtId="49" fontId="30" fillId="4" borderId="0" xfId="1" applyNumberFormat="1" applyFont="1" applyFill="1" applyAlignment="1">
      <alignment vertical="center"/>
    </xf>
    <xf numFmtId="49" fontId="32" fillId="4" borderId="0" xfId="1" applyNumberFormat="1" applyFont="1" applyFill="1" applyAlignment="1">
      <alignment vertical="center"/>
    </xf>
    <xf numFmtId="49" fontId="30" fillId="4" borderId="16" xfId="1" applyNumberFormat="1" applyFont="1" applyFill="1" applyBorder="1" applyAlignment="1">
      <alignment vertical="center"/>
    </xf>
    <xf numFmtId="0" fontId="30" fillId="4" borderId="7" xfId="1" applyFont="1" applyFill="1" applyBorder="1" applyAlignment="1">
      <alignment vertical="center"/>
    </xf>
    <xf numFmtId="0" fontId="17" fillId="4" borderId="13" xfId="1" applyFont="1" applyFill="1" applyBorder="1"/>
    <xf numFmtId="49" fontId="30" fillId="0" borderId="0" xfId="1" applyNumberFormat="1" applyFont="1" applyAlignment="1">
      <alignment vertical="center"/>
    </xf>
    <xf numFmtId="49" fontId="30" fillId="6" borderId="4" xfId="1" applyNumberFormat="1" applyFont="1" applyFill="1" applyBorder="1" applyAlignment="1">
      <alignment vertical="center"/>
    </xf>
    <xf numFmtId="49" fontId="30" fillId="6" borderId="5" xfId="1" applyNumberFormat="1" applyFont="1" applyFill="1" applyBorder="1" applyAlignment="1">
      <alignment vertical="center"/>
    </xf>
    <xf numFmtId="49" fontId="30" fillId="6" borderId="6" xfId="1" applyNumberFormat="1" applyFont="1" applyFill="1" applyBorder="1" applyAlignment="1">
      <alignment horizontal="right" vertical="center"/>
    </xf>
    <xf numFmtId="0" fontId="30" fillId="4" borderId="0" xfId="1" applyFont="1" applyFill="1" applyAlignment="1">
      <alignment vertical="center"/>
    </xf>
    <xf numFmtId="0" fontId="17" fillId="4" borderId="6" xfId="1" applyFont="1" applyFill="1" applyBorder="1"/>
    <xf numFmtId="0" fontId="30" fillId="6" borderId="15" xfId="1" applyFont="1" applyFill="1" applyBorder="1" applyAlignment="1">
      <alignment vertical="center"/>
    </xf>
    <xf numFmtId="49" fontId="30" fillId="6" borderId="0" xfId="1" applyNumberFormat="1" applyFont="1" applyFill="1" applyAlignment="1">
      <alignment horizontal="right" vertical="center"/>
    </xf>
    <xf numFmtId="49" fontId="30" fillId="6" borderId="16" xfId="1" applyNumberFormat="1" applyFont="1" applyFill="1" applyBorder="1" applyAlignment="1">
      <alignment horizontal="right" vertical="center"/>
    </xf>
    <xf numFmtId="49" fontId="30" fillId="4" borderId="15" xfId="1" applyNumberFormat="1" applyFont="1" applyFill="1" applyBorder="1" applyAlignment="1">
      <alignment vertical="center"/>
    </xf>
    <xf numFmtId="0" fontId="20" fillId="6" borderId="15" xfId="1" applyFont="1" applyFill="1" applyBorder="1" applyAlignment="1">
      <alignment vertical="center"/>
    </xf>
    <xf numFmtId="0" fontId="20" fillId="6" borderId="0" xfId="1" applyFont="1" applyFill="1" applyAlignment="1">
      <alignment vertical="center"/>
    </xf>
    <xf numFmtId="0" fontId="20" fillId="6" borderId="16" xfId="1" applyFont="1" applyFill="1" applyBorder="1" applyAlignment="1">
      <alignment vertical="center"/>
    </xf>
    <xf numFmtId="49" fontId="30" fillId="6" borderId="15" xfId="1" applyNumberFormat="1" applyFont="1" applyFill="1" applyBorder="1" applyAlignment="1">
      <alignment vertical="center"/>
    </xf>
    <xf numFmtId="49" fontId="30" fillId="6" borderId="0" xfId="1" applyNumberFormat="1" applyFont="1" applyFill="1" applyAlignment="1">
      <alignment vertical="center"/>
    </xf>
    <xf numFmtId="0" fontId="30" fillId="6" borderId="16" xfId="1" applyFont="1" applyFill="1" applyBorder="1" applyAlignment="1">
      <alignment horizontal="right" vertical="center"/>
    </xf>
    <xf numFmtId="49" fontId="30" fillId="6" borderId="7" xfId="1" applyNumberFormat="1" applyFont="1" applyFill="1" applyBorder="1" applyAlignment="1">
      <alignment vertical="center"/>
    </xf>
    <xf numFmtId="49" fontId="30" fillId="6" borderId="8" xfId="1" applyNumberFormat="1" applyFont="1" applyFill="1" applyBorder="1" applyAlignment="1">
      <alignment vertical="center"/>
    </xf>
    <xf numFmtId="0" fontId="30" fillId="6" borderId="13" xfId="1" applyFont="1" applyFill="1" applyBorder="1" applyAlignment="1">
      <alignment horizontal="right" vertical="center"/>
    </xf>
    <xf numFmtId="49" fontId="30" fillId="4" borderId="7" xfId="1" applyNumberFormat="1" applyFont="1" applyFill="1" applyBorder="1" applyAlignment="1">
      <alignment horizontal="center" vertical="center"/>
    </xf>
    <xf numFmtId="0" fontId="30" fillId="4" borderId="8" xfId="1" applyFont="1" applyFill="1" applyBorder="1" applyAlignment="1">
      <alignment vertical="center"/>
    </xf>
    <xf numFmtId="49" fontId="31" fillId="4" borderId="7" xfId="1" applyNumberFormat="1" applyFont="1" applyFill="1" applyBorder="1" applyAlignment="1">
      <alignment horizontal="center" vertical="center"/>
    </xf>
    <xf numFmtId="49" fontId="32" fillId="4" borderId="8" xfId="1" applyNumberFormat="1" applyFont="1" applyFill="1" applyBorder="1" applyAlignment="1">
      <alignment vertical="center"/>
    </xf>
    <xf numFmtId="49" fontId="30" fillId="4" borderId="13" xfId="1" applyNumberFormat="1" applyFont="1" applyFill="1" applyBorder="1" applyAlignment="1">
      <alignment vertical="center"/>
    </xf>
    <xf numFmtId="0" fontId="33" fillId="0" borderId="0" xfId="1" applyFont="1" applyAlignment="1">
      <alignment horizontal="right" vertical="center"/>
    </xf>
    <xf numFmtId="0" fontId="17" fillId="0" borderId="14" xfId="1" applyFont="1" applyBorder="1"/>
    <xf numFmtId="0" fontId="17" fillId="4" borderId="8" xfId="1" applyFont="1" applyFill="1" applyBorder="1" applyAlignment="1">
      <alignment horizontal="center" vertical="center" shrinkToFit="1"/>
    </xf>
    <xf numFmtId="0" fontId="17" fillId="4" borderId="8" xfId="1" applyFont="1" applyFill="1" applyBorder="1" applyAlignment="1">
      <alignment vertical="center" shrinkToFit="1"/>
    </xf>
    <xf numFmtId="0" fontId="11" fillId="0" borderId="8" xfId="1" applyFont="1" applyBorder="1"/>
    <xf numFmtId="0" fontId="17" fillId="4" borderId="8" xfId="1" applyFont="1" applyFill="1" applyBorder="1" applyAlignment="1">
      <alignment vertical="center" shrinkToFit="1"/>
    </xf>
    <xf numFmtId="0" fontId="17" fillId="4" borderId="0" xfId="1" applyFont="1" applyFill="1" applyAlignment="1">
      <alignment shrinkToFit="1"/>
    </xf>
    <xf numFmtId="164" fontId="17" fillId="0" borderId="1" xfId="1" applyNumberFormat="1" applyFont="1" applyBorder="1" applyAlignment="1">
      <alignment horizontal="center" vertical="center" shrinkToFit="1"/>
    </xf>
    <xf numFmtId="49" fontId="22" fillId="0" borderId="0" xfId="1" applyNumberFormat="1" applyFont="1" applyAlignment="1">
      <alignment horizontal="right" vertical="center"/>
    </xf>
    <xf numFmtId="0" fontId="17" fillId="0" borderId="0" xfId="1" applyFont="1" applyAlignment="1">
      <alignment horizontal="center"/>
    </xf>
    <xf numFmtId="0" fontId="16" fillId="4" borderId="0" xfId="1" applyFont="1" applyFill="1" applyAlignment="1">
      <alignment horizontal="center"/>
    </xf>
    <xf numFmtId="0" fontId="16" fillId="9" borderId="0" xfId="1" applyFont="1" applyFill="1" applyAlignment="1">
      <alignment horizontal="center"/>
    </xf>
    <xf numFmtId="0" fontId="23" fillId="4" borderId="8" xfId="1" applyFont="1" applyFill="1" applyBorder="1" applyAlignment="1">
      <alignment vertical="center"/>
    </xf>
    <xf numFmtId="0" fontId="16" fillId="4" borderId="8" xfId="1" applyFont="1" applyFill="1" applyBorder="1"/>
    <xf numFmtId="0" fontId="34" fillId="4" borderId="0" xfId="1" applyFont="1" applyFill="1" applyAlignment="1">
      <alignment horizontal="center"/>
    </xf>
    <xf numFmtId="0" fontId="34" fillId="9" borderId="0" xfId="1" applyFont="1" applyFill="1" applyAlignment="1">
      <alignment horizontal="center"/>
    </xf>
    <xf numFmtId="0" fontId="17" fillId="4" borderId="10" xfId="1" applyFont="1" applyFill="1" applyBorder="1"/>
    <xf numFmtId="0" fontId="16" fillId="9" borderId="10" xfId="1" applyFont="1" applyFill="1" applyBorder="1" applyAlignment="1">
      <alignment horizontal="center" vertical="center"/>
    </xf>
    <xf numFmtId="0" fontId="17" fillId="4" borderId="0" xfId="1" applyFont="1" applyFill="1" applyAlignment="1">
      <alignment horizontal="center" vertical="center"/>
    </xf>
    <xf numFmtId="0" fontId="17" fillId="4" borderId="8" xfId="1" applyFont="1" applyFill="1" applyBorder="1" applyAlignment="1">
      <alignment horizontal="center"/>
    </xf>
    <xf numFmtId="0" fontId="17" fillId="4" borderId="0" xfId="1" applyFont="1" applyFill="1" applyAlignment="1">
      <alignment horizontal="right" vertical="center" shrinkToFit="1"/>
    </xf>
    <xf numFmtId="0" fontId="16" fillId="4" borderId="0" xfId="1" applyFont="1" applyFill="1" applyAlignment="1">
      <alignment horizontal="center" vertical="center"/>
    </xf>
    <xf numFmtId="0" fontId="35" fillId="0" borderId="0" xfId="2" applyFont="1" applyAlignment="1">
      <alignment wrapText="1"/>
    </xf>
    <xf numFmtId="0" fontId="1" fillId="0" borderId="0" xfId="2"/>
  </cellXfs>
  <cellStyles count="3">
    <cellStyle name="Normál" xfId="0" builtinId="0"/>
    <cellStyle name="Normál 2" xfId="1" xr:uid="{06B7F835-C8EF-477F-ADA4-1F5AF511B89C}"/>
    <cellStyle name="Normál 3" xfId="2" xr:uid="{CA52ED8D-19A4-4D4E-AA14-6D6644A52578}"/>
  </cellStyles>
  <dxfs count="18">
    <dxf>
      <fill>
        <patternFill patternType="none"/>
      </fill>
    </dxf>
    <dxf>
      <font>
        <color rgb="FFFFFFFF"/>
      </font>
      <fill>
        <patternFill patternType="solid">
          <fgColor rgb="FFCCFFFF"/>
          <bgColor rgb="FFCCFFFF"/>
        </patternFill>
      </fill>
    </dxf>
    <dxf>
      <fill>
        <patternFill patternType="none"/>
      </fill>
    </dxf>
    <dxf>
      <font>
        <color rgb="FFFFFFFF"/>
      </font>
      <fill>
        <patternFill patternType="solid">
          <fgColor rgb="FFCCFFFF"/>
          <bgColor rgb="FFCCFFFF"/>
        </patternFill>
      </fill>
    </dxf>
    <dxf>
      <font>
        <color rgb="FFFFFFFF"/>
      </font>
      <fill>
        <patternFill patternType="solid">
          <fgColor rgb="FFCCFFFF"/>
          <bgColor rgb="FFCCFFFF"/>
        </patternFill>
      </fill>
    </dxf>
    <dxf>
      <fill>
        <patternFill patternType="none"/>
      </fill>
    </dxf>
    <dxf>
      <font>
        <color rgb="FFFFFFFF"/>
      </font>
      <fill>
        <patternFill patternType="solid">
          <fgColor rgb="FFCCFFFF"/>
          <bgColor rgb="FFCCFFFF"/>
        </patternFill>
      </fill>
    </dxf>
    <dxf>
      <fill>
        <patternFill patternType="none"/>
      </fill>
    </dxf>
    <dxf>
      <font>
        <color rgb="FFFFFFFF"/>
      </font>
      <fill>
        <patternFill patternType="solid">
          <fgColor rgb="FFCCFFFF"/>
          <bgColor rgb="FFCCFFFF"/>
        </patternFill>
      </fill>
    </dxf>
    <dxf>
      <fill>
        <patternFill patternType="none"/>
      </fill>
    </dxf>
    <dxf>
      <font>
        <color rgb="FFFFFFFF"/>
      </font>
      <fill>
        <patternFill patternType="solid">
          <fgColor rgb="FFCCFFFF"/>
          <bgColor rgb="FFCCFFFF"/>
        </patternFill>
      </fill>
    </dxf>
    <dxf>
      <fill>
        <patternFill patternType="none"/>
      </fill>
    </dxf>
    <dxf>
      <font>
        <color rgb="FFFFFFFF"/>
      </font>
      <fill>
        <patternFill patternType="solid">
          <fgColor rgb="FFCCFFFF"/>
          <bgColor rgb="FFCCFFFF"/>
        </patternFill>
      </fill>
    </dxf>
    <dxf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  <dxf>
      <font>
        <b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561975</xdr:colOff>
      <xdr:row>0</xdr:row>
      <xdr:rowOff>47625</xdr:rowOff>
    </xdr:from>
    <xdr:ext cx="619125" cy="419100"/>
    <xdr:pic>
      <xdr:nvPicPr>
        <xdr:cNvPr id="2" name="image1.jpg">
          <a:extLst>
            <a:ext uri="{FF2B5EF4-FFF2-40B4-BE49-F238E27FC236}">
              <a16:creationId xmlns:a16="http://schemas.microsoft.com/office/drawing/2014/main" id="{B13F37C3-B82C-4BC2-A9AB-75C7647D42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360795" y="47625"/>
          <a:ext cx="619125" cy="41910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609600</xdr:colOff>
      <xdr:row>0</xdr:row>
      <xdr:rowOff>57150</xdr:rowOff>
    </xdr:from>
    <xdr:ext cx="581025" cy="400050"/>
    <xdr:pic>
      <xdr:nvPicPr>
        <xdr:cNvPr id="2" name="image1.jpg">
          <a:extLst>
            <a:ext uri="{FF2B5EF4-FFF2-40B4-BE49-F238E27FC236}">
              <a16:creationId xmlns:a16="http://schemas.microsoft.com/office/drawing/2014/main" id="{24CB8709-C19A-467B-94A4-202C59319E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347460" y="57150"/>
          <a:ext cx="581025" cy="40005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609600</xdr:colOff>
      <xdr:row>0</xdr:row>
      <xdr:rowOff>57150</xdr:rowOff>
    </xdr:from>
    <xdr:ext cx="581025" cy="400050"/>
    <xdr:pic>
      <xdr:nvPicPr>
        <xdr:cNvPr id="2" name="image1.jpg">
          <a:extLst>
            <a:ext uri="{FF2B5EF4-FFF2-40B4-BE49-F238E27FC236}">
              <a16:creationId xmlns:a16="http://schemas.microsoft.com/office/drawing/2014/main" id="{14E2E9DB-D8D0-4EA5-931D-16870558D8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431280" y="57150"/>
          <a:ext cx="581025" cy="400050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609600</xdr:colOff>
      <xdr:row>0</xdr:row>
      <xdr:rowOff>28575</xdr:rowOff>
    </xdr:from>
    <xdr:ext cx="666750" cy="466725"/>
    <xdr:pic>
      <xdr:nvPicPr>
        <xdr:cNvPr id="2" name="image1.jpg">
          <a:extLst>
            <a:ext uri="{FF2B5EF4-FFF2-40B4-BE49-F238E27FC236}">
              <a16:creationId xmlns:a16="http://schemas.microsoft.com/office/drawing/2014/main" id="{E484C47E-B160-4255-8644-695D00C4EB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393180" y="28575"/>
          <a:ext cx="666750" cy="466725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638175</xdr:colOff>
      <xdr:row>0</xdr:row>
      <xdr:rowOff>57150</xdr:rowOff>
    </xdr:from>
    <xdr:ext cx="581025" cy="409575"/>
    <xdr:pic>
      <xdr:nvPicPr>
        <xdr:cNvPr id="2" name="image1.jpg">
          <a:extLst>
            <a:ext uri="{FF2B5EF4-FFF2-40B4-BE49-F238E27FC236}">
              <a16:creationId xmlns:a16="http://schemas.microsoft.com/office/drawing/2014/main" id="{40B5081C-38DC-4EC5-8E31-AB6CB8FECF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391275" y="57150"/>
          <a:ext cx="581025" cy="409575"/>
        </a:xfrm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609600</xdr:colOff>
      <xdr:row>0</xdr:row>
      <xdr:rowOff>57150</xdr:rowOff>
    </xdr:from>
    <xdr:ext cx="581025" cy="400050"/>
    <xdr:pic>
      <xdr:nvPicPr>
        <xdr:cNvPr id="2" name="image2.jpg">
          <a:extLst>
            <a:ext uri="{FF2B5EF4-FFF2-40B4-BE49-F238E27FC236}">
              <a16:creationId xmlns:a16="http://schemas.microsoft.com/office/drawing/2014/main" id="{A18CC023-C08E-4773-BE4F-C657DC28A5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347460" y="57150"/>
          <a:ext cx="581025" cy="400050"/>
        </a:xfrm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561975</xdr:colOff>
      <xdr:row>0</xdr:row>
      <xdr:rowOff>47625</xdr:rowOff>
    </xdr:from>
    <xdr:ext cx="619125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83146BC7-95A8-4015-94E6-75AA55DB17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360795" y="47625"/>
          <a:ext cx="619125" cy="419100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Munka\Di&#225;kolimpia\2025-2026\V&#225;rmegyei%20d&#246;nt&#337;k\Sorsol&#225;s%20&#233;s%20j&#225;t&#233;krend\Gy&#337;r-Moson-Sopron%20v&#225;rmegye%20-%20So&#243;s%20Szabolcs\Di&#225;kolimpia%202026.%20T&#225;bl&#225;k%20(2).xlsm" TargetMode="External"/><Relationship Id="rId1" Type="http://schemas.openxmlformats.org/officeDocument/2006/relationships/externalLinkPath" Target="Di&#225;kolimpia%202026.%20T&#225;bl&#225;k%20(2)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Munka\Di&#225;kolimpia\2025-2026\V&#225;rmegyei%20d&#246;nt&#337;k\Sorsol&#225;s%20&#233;s%20j&#225;t&#233;krend\Gy&#337;r-Moson-Sopron%20v&#225;rmegye%20-%20So&#243;s%20Szabolcs\Di&#225;kolimpia%20T&#225;bl&#225;k%202026%20(1).xlsm" TargetMode="External"/><Relationship Id="rId1" Type="http://schemas.openxmlformats.org/officeDocument/2006/relationships/externalLinkPath" Target="Di&#225;kolimpia%20T&#225;bl&#225;k%202026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ltalanos"/>
      <sheetName val="Birók"/>
      <sheetName val="1Q ELO"/>
      <sheetName val="1Q 8&gt;2"/>
      <sheetName val="1Q 8&gt;4"/>
      <sheetName val="1Q 16&gt;4"/>
      <sheetName val="1MD ELO"/>
      <sheetName val="VI. KCS Lány"/>
      <sheetName val="VI.KCS FIÚ B"/>
      <sheetName val="1E5"/>
      <sheetName val="1E6"/>
      <sheetName val="1E7"/>
      <sheetName val="1E8"/>
      <sheetName val="1MD 8"/>
      <sheetName val="1MD 16"/>
      <sheetName val="1MD 32"/>
      <sheetName val="1MD 64"/>
      <sheetName val="1D ELO"/>
      <sheetName val="1D 8"/>
      <sheetName val="1D 16"/>
      <sheetName val="1D 32"/>
      <sheetName val="1Q ELO (2)"/>
      <sheetName val="1Q 8&gt;2 (2)"/>
      <sheetName val="1Q 8&gt;4 (2)"/>
      <sheetName val="1Q 16&gt;4 (2)"/>
      <sheetName val="1MD ELO (2)"/>
      <sheetName val="1E3 (2)"/>
      <sheetName val="1E4 (2)"/>
      <sheetName val="1E5 (2)"/>
      <sheetName val="1E6 (2)"/>
      <sheetName val="1E7 (2)"/>
      <sheetName val="1E8 (2)"/>
      <sheetName val="1MD 8 (2)"/>
      <sheetName val="1MD 16 (2)"/>
      <sheetName val="1MD 32 (2)"/>
      <sheetName val="1MD 64 (2)"/>
      <sheetName val="1D ELO (2)"/>
      <sheetName val="1D 8 (2)"/>
      <sheetName val="1D 16 (2)"/>
      <sheetName val="1D 32 (2)"/>
      <sheetName val="1Q ELO (3)"/>
      <sheetName val="1Q 8&gt;2 (3)"/>
      <sheetName val="1Q 8&gt;4 (3)"/>
      <sheetName val="1Q 16&gt;4 (3)"/>
      <sheetName val="1MD ELO (3)"/>
      <sheetName val="1E3 (3)"/>
      <sheetName val="1E4 (3)"/>
      <sheetName val="1E5 (3)"/>
      <sheetName val="1E6 (3)"/>
      <sheetName val="1E7 (3)"/>
      <sheetName val="1E8 (3)"/>
      <sheetName val="1MD 8 (3)"/>
      <sheetName val="1MD 16 (3)"/>
      <sheetName val="1MD 32 (3)"/>
      <sheetName val="1MD 64 (3)"/>
      <sheetName val="1D ELO (3)"/>
      <sheetName val="1D 8 (3)"/>
      <sheetName val="1D 16 (3)"/>
      <sheetName val="1D 32 (3)"/>
      <sheetName val="1Q ELO (4)"/>
      <sheetName val="1Q 8&gt;2 (4)"/>
      <sheetName val="1Q 8&gt;4 (4)"/>
      <sheetName val="1Q 16&gt;4 (4)"/>
      <sheetName val="1MD ELO (4)"/>
      <sheetName val="1E3 (4)"/>
      <sheetName val="1E4 (4)"/>
      <sheetName val="1E5 (4)"/>
      <sheetName val="1E6 (4)"/>
      <sheetName val="1E7 (4)"/>
      <sheetName val="1E8 (4)"/>
      <sheetName val="1MD 8 (4)"/>
      <sheetName val="1MD 16 (4)"/>
      <sheetName val="1MD 32 (4)"/>
      <sheetName val="1MD 64 (4)"/>
      <sheetName val="1D ELO (4)"/>
      <sheetName val="1D 8 (4)"/>
      <sheetName val="1D 16 (4)"/>
      <sheetName val="1D 32 (4)"/>
      <sheetName val="1Q ELO (5)"/>
      <sheetName val="1Q 8&gt;2 (5)"/>
      <sheetName val="1Q 8&gt;4 (5)"/>
      <sheetName val="1Q 16&gt;4 (5)"/>
      <sheetName val="1MD ELO (5)"/>
      <sheetName val="1E3 (5)"/>
      <sheetName val="1E4 (5)"/>
      <sheetName val="1E5 (5)"/>
      <sheetName val="1E6 (5)"/>
      <sheetName val="1E7 (5)"/>
      <sheetName val="1E8 (5)"/>
      <sheetName val="1MD 8 (5)"/>
      <sheetName val="1MD 16 (5)"/>
      <sheetName val="1MD 32 (5)"/>
      <sheetName val="1MD 64 (5)"/>
      <sheetName val="1D ELO (5)"/>
      <sheetName val="1D 8 (5)"/>
      <sheetName val="1D 16 (5)"/>
      <sheetName val="1D 32 (5)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7">
          <cell r="A7">
            <v>1</v>
          </cell>
        </row>
        <row r="8">
          <cell r="A8">
            <v>2</v>
          </cell>
        </row>
        <row r="9">
          <cell r="A9">
            <v>3</v>
          </cell>
        </row>
        <row r="10">
          <cell r="A10">
            <v>4</v>
          </cell>
        </row>
        <row r="11">
          <cell r="A11">
            <v>5</v>
          </cell>
        </row>
        <row r="12">
          <cell r="A12">
            <v>6</v>
          </cell>
        </row>
        <row r="13">
          <cell r="A13">
            <v>7</v>
          </cell>
        </row>
        <row r="14">
          <cell r="A14">
            <v>8</v>
          </cell>
        </row>
        <row r="15">
          <cell r="A15">
            <v>9</v>
          </cell>
        </row>
        <row r="16">
          <cell r="A16">
            <v>10</v>
          </cell>
        </row>
        <row r="17">
          <cell r="A17">
            <v>11</v>
          </cell>
        </row>
        <row r="18">
          <cell r="A18">
            <v>12</v>
          </cell>
        </row>
        <row r="19">
          <cell r="A19">
            <v>13</v>
          </cell>
        </row>
        <row r="20">
          <cell r="A20">
            <v>14</v>
          </cell>
        </row>
        <row r="21">
          <cell r="A21">
            <v>15</v>
          </cell>
        </row>
        <row r="22">
          <cell r="A22">
            <v>16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ltalanos"/>
      <sheetName val="Birók"/>
      <sheetName val="1Q ELO"/>
      <sheetName val="1Q 8&gt;2"/>
      <sheetName val="1Q 8&gt;4"/>
      <sheetName val="1Q 16&gt;4"/>
      <sheetName val="1MD ELO"/>
      <sheetName val="II KCS B LÁNY"/>
      <sheetName val="III KCS Fiú"/>
      <sheetName val="IV KCS FIÚ"/>
      <sheetName val="V. KCS Fiú"/>
      <sheetName val="VI KCS fiú"/>
      <sheetName val="1E8"/>
      <sheetName val="1MD 8"/>
      <sheetName val="1MD 16"/>
      <sheetName val="1MD 32"/>
      <sheetName val="1MD 64"/>
      <sheetName val="1D ELO"/>
      <sheetName val="1D 8"/>
      <sheetName val="1D 16"/>
      <sheetName val="1D 32"/>
      <sheetName val="1Q ELO (2)"/>
      <sheetName val="1Q 8&gt;2 (2)"/>
      <sheetName val="1Q 8&gt;4 (2)"/>
      <sheetName val="1Q 16&gt;4 (2)"/>
      <sheetName val="1MD ELO (2)"/>
      <sheetName val="1E3 (2)"/>
      <sheetName val="1E4 (2)"/>
      <sheetName val="1E5 (2)"/>
      <sheetName val="1E6 (2)"/>
      <sheetName val="1E7 (2)"/>
      <sheetName val="1E8 (2)"/>
      <sheetName val="1MD 8 (2)"/>
      <sheetName val="1MD 16 (2)"/>
      <sheetName val="1MD 32 (2)"/>
      <sheetName val="1MD 64 (2)"/>
      <sheetName val="1D ELO (2)"/>
      <sheetName val="1D 8 (2)"/>
      <sheetName val="1D 16 (2)"/>
      <sheetName val="1D 32 (2)"/>
      <sheetName val="1Q ELO (3)"/>
      <sheetName val="1Q 8&gt;2 (3)"/>
      <sheetName val="1Q 8&gt;4 (3)"/>
      <sheetName val="1Q 16&gt;4 (3)"/>
      <sheetName val="1MD ELO (3)"/>
      <sheetName val="1E3 (3)"/>
      <sheetName val="1E4 (3)"/>
      <sheetName val="1E5 (3)"/>
      <sheetName val="1E6 (3)"/>
      <sheetName val="1E7 (3)"/>
      <sheetName val="1E8 (3)"/>
      <sheetName val="1MD 8 (3)"/>
      <sheetName val="1MD 16 (3)"/>
      <sheetName val="1MD 32 (3)"/>
      <sheetName val="1MD 64 (3)"/>
      <sheetName val="1D ELO (3)"/>
      <sheetName val="1D 8 (3)"/>
      <sheetName val="1D 16 (3)"/>
      <sheetName val="1D 32 (3)"/>
      <sheetName val="1Q ELO (4)"/>
      <sheetName val="1Q 8&gt;2 (4)"/>
      <sheetName val="1Q 8&gt;4 (4)"/>
      <sheetName val="1Q 16&gt;4 (4)"/>
      <sheetName val="1MD ELO (4)"/>
      <sheetName val="1E3 (4)"/>
      <sheetName val="1E4 (4)"/>
      <sheetName val="1E5 (4)"/>
      <sheetName val="1E6 (4)"/>
      <sheetName val="1E7 (4)"/>
      <sheetName val="1E8 (4)"/>
      <sheetName val="1MD 8 (4)"/>
      <sheetName val="1MD 16 (4)"/>
      <sheetName val="1MD 32 (4)"/>
      <sheetName val="1MD 64 (4)"/>
      <sheetName val="1D ELO (4)"/>
      <sheetName val="1D 8 (4)"/>
      <sheetName val="1D 16 (4)"/>
      <sheetName val="1D 32 (4)"/>
      <sheetName val="1Q ELO (5)"/>
      <sheetName val="1Q 8&gt;2 (5)"/>
      <sheetName val="1Q 8&gt;4 (5)"/>
      <sheetName val="1Q 16&gt;4 (5)"/>
      <sheetName val="1MD ELO (5)"/>
      <sheetName val="1E3 (5)"/>
      <sheetName val="1E4 (5)"/>
      <sheetName val="1E5 (5)"/>
      <sheetName val="1E6 (5)"/>
      <sheetName val="1E7 (5)"/>
      <sheetName val="1E8 (5)"/>
      <sheetName val="1MD 8 (5)"/>
      <sheetName val="1MD 16 (5)"/>
      <sheetName val="1MD 32 (5)"/>
      <sheetName val="1MD 64 (5)"/>
      <sheetName val="1D ELO (5)"/>
      <sheetName val="1D 8 (5)"/>
      <sheetName val="1D 16 (5)"/>
      <sheetName val="1D 32 (5)"/>
    </sheetNames>
    <sheetDataSet>
      <sheetData sheetId="0">
        <row r="6">
          <cell r="A6" t="str">
            <v>OB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7">
          <cell r="A7">
            <v>1</v>
          </cell>
        </row>
        <row r="8">
          <cell r="A8">
            <v>2</v>
          </cell>
        </row>
        <row r="9">
          <cell r="A9">
            <v>3</v>
          </cell>
        </row>
        <row r="10">
          <cell r="A10">
            <v>4</v>
          </cell>
        </row>
        <row r="11">
          <cell r="A11">
            <v>5</v>
          </cell>
        </row>
        <row r="12">
          <cell r="A12">
            <v>6</v>
          </cell>
        </row>
        <row r="13">
          <cell r="A13">
            <v>7</v>
          </cell>
        </row>
        <row r="14">
          <cell r="A14">
            <v>8</v>
          </cell>
        </row>
        <row r="15">
          <cell r="A15">
            <v>9</v>
          </cell>
        </row>
        <row r="16">
          <cell r="A16">
            <v>10</v>
          </cell>
        </row>
        <row r="17">
          <cell r="A17">
            <v>11</v>
          </cell>
        </row>
        <row r="18">
          <cell r="A18">
            <v>12</v>
          </cell>
        </row>
        <row r="19">
          <cell r="A19">
            <v>13</v>
          </cell>
        </row>
        <row r="20">
          <cell r="A20">
            <v>14</v>
          </cell>
        </row>
        <row r="21">
          <cell r="A21">
            <v>15</v>
          </cell>
        </row>
        <row r="22">
          <cell r="A22">
            <v>16</v>
          </cell>
        </row>
        <row r="23">
          <cell r="A23">
            <v>17</v>
          </cell>
        </row>
        <row r="24">
          <cell r="A24">
            <v>18</v>
          </cell>
        </row>
        <row r="25">
          <cell r="A25">
            <v>19</v>
          </cell>
        </row>
        <row r="26">
          <cell r="A26">
            <v>20</v>
          </cell>
        </row>
        <row r="27">
          <cell r="A27">
            <v>21</v>
          </cell>
        </row>
        <row r="28">
          <cell r="A28">
            <v>22</v>
          </cell>
        </row>
        <row r="29">
          <cell r="A29">
            <v>23</v>
          </cell>
        </row>
        <row r="30">
          <cell r="A30">
            <v>24</v>
          </cell>
        </row>
        <row r="31">
          <cell r="A31">
            <v>25</v>
          </cell>
        </row>
        <row r="32">
          <cell r="A32">
            <v>26</v>
          </cell>
        </row>
        <row r="33">
          <cell r="A33">
            <v>27</v>
          </cell>
        </row>
        <row r="34">
          <cell r="A34">
            <v>28</v>
          </cell>
        </row>
        <row r="35">
          <cell r="A35">
            <v>29</v>
          </cell>
        </row>
        <row r="36">
          <cell r="A36">
            <v>30</v>
          </cell>
        </row>
        <row r="37">
          <cell r="A37">
            <v>31</v>
          </cell>
        </row>
        <row r="38">
          <cell r="A38">
            <v>32</v>
          </cell>
        </row>
        <row r="39">
          <cell r="A39">
            <v>33</v>
          </cell>
        </row>
        <row r="40">
          <cell r="A40">
            <v>34</v>
          </cell>
          <cell r="J40" t="e">
            <v>#REF!</v>
          </cell>
          <cell r="K40" t="str">
            <v>ZZZ9</v>
          </cell>
          <cell r="L40">
            <v>999</v>
          </cell>
          <cell r="M40">
            <v>999</v>
          </cell>
          <cell r="P40">
            <v>999</v>
          </cell>
        </row>
        <row r="41">
          <cell r="A41">
            <v>35</v>
          </cell>
          <cell r="J41" t="e">
            <v>#REF!</v>
          </cell>
          <cell r="K41" t="str">
            <v>ZZZ9</v>
          </cell>
          <cell r="L41">
            <v>999</v>
          </cell>
          <cell r="M41">
            <v>999</v>
          </cell>
          <cell r="P41">
            <v>999</v>
          </cell>
        </row>
        <row r="42">
          <cell r="A42">
            <v>36</v>
          </cell>
          <cell r="J42" t="e">
            <v>#REF!</v>
          </cell>
          <cell r="K42" t="str">
            <v>ZZZ9</v>
          </cell>
          <cell r="L42">
            <v>999</v>
          </cell>
          <cell r="M42">
            <v>999</v>
          </cell>
          <cell r="P42">
            <v>999</v>
          </cell>
        </row>
        <row r="43">
          <cell r="A43">
            <v>37</v>
          </cell>
          <cell r="J43" t="e">
            <v>#REF!</v>
          </cell>
          <cell r="K43" t="str">
            <v>ZZZ9</v>
          </cell>
          <cell r="L43">
            <v>999</v>
          </cell>
          <cell r="M43">
            <v>999</v>
          </cell>
          <cell r="P43">
            <v>999</v>
          </cell>
        </row>
        <row r="44">
          <cell r="A44">
            <v>38</v>
          </cell>
          <cell r="J44" t="e">
            <v>#REF!</v>
          </cell>
          <cell r="K44" t="str">
            <v>ZZZ9</v>
          </cell>
          <cell r="L44">
            <v>999</v>
          </cell>
          <cell r="M44">
            <v>999</v>
          </cell>
          <cell r="P44">
            <v>999</v>
          </cell>
        </row>
        <row r="45">
          <cell r="A45">
            <v>39</v>
          </cell>
          <cell r="J45" t="e">
            <v>#REF!</v>
          </cell>
          <cell r="K45" t="str">
            <v>ZZZ9</v>
          </cell>
          <cell r="L45">
            <v>999</v>
          </cell>
          <cell r="M45">
            <v>999</v>
          </cell>
          <cell r="P45">
            <v>999</v>
          </cell>
        </row>
        <row r="46">
          <cell r="A46">
            <v>40</v>
          </cell>
          <cell r="J46" t="e">
            <v>#REF!</v>
          </cell>
          <cell r="K46" t="str">
            <v>ZZZ9</v>
          </cell>
          <cell r="L46">
            <v>999</v>
          </cell>
          <cell r="M46">
            <v>999</v>
          </cell>
          <cell r="P46">
            <v>999</v>
          </cell>
        </row>
        <row r="47">
          <cell r="A47">
            <v>41</v>
          </cell>
          <cell r="J47" t="e">
            <v>#REF!</v>
          </cell>
          <cell r="K47" t="str">
            <v>ZZZ9</v>
          </cell>
          <cell r="L47">
            <v>999</v>
          </cell>
          <cell r="M47">
            <v>999</v>
          </cell>
          <cell r="P47">
            <v>999</v>
          </cell>
        </row>
        <row r="48">
          <cell r="A48">
            <v>42</v>
          </cell>
          <cell r="J48" t="e">
            <v>#REF!</v>
          </cell>
          <cell r="K48" t="str">
            <v>ZZZ9</v>
          </cell>
          <cell r="L48">
            <v>999</v>
          </cell>
          <cell r="M48">
            <v>999</v>
          </cell>
          <cell r="P48">
            <v>999</v>
          </cell>
        </row>
        <row r="49">
          <cell r="A49">
            <v>43</v>
          </cell>
          <cell r="J49" t="e">
            <v>#REF!</v>
          </cell>
          <cell r="K49" t="str">
            <v>ZZZ9</v>
          </cell>
          <cell r="L49">
            <v>999</v>
          </cell>
          <cell r="M49">
            <v>999</v>
          </cell>
          <cell r="P49">
            <v>999</v>
          </cell>
        </row>
        <row r="50">
          <cell r="A50">
            <v>44</v>
          </cell>
          <cell r="J50" t="e">
            <v>#REF!</v>
          </cell>
          <cell r="K50" t="str">
            <v>ZZZ9</v>
          </cell>
          <cell r="L50">
            <v>999</v>
          </cell>
          <cell r="M50">
            <v>999</v>
          </cell>
          <cell r="P50">
            <v>999</v>
          </cell>
        </row>
        <row r="51">
          <cell r="A51">
            <v>45</v>
          </cell>
          <cell r="J51" t="e">
            <v>#REF!</v>
          </cell>
          <cell r="K51" t="str">
            <v>ZZZ9</v>
          </cell>
          <cell r="L51">
            <v>999</v>
          </cell>
          <cell r="M51">
            <v>999</v>
          </cell>
          <cell r="P51">
            <v>999</v>
          </cell>
        </row>
        <row r="52">
          <cell r="A52">
            <v>46</v>
          </cell>
          <cell r="J52" t="e">
            <v>#REF!</v>
          </cell>
          <cell r="K52" t="str">
            <v>ZZZ9</v>
          </cell>
          <cell r="L52">
            <v>999</v>
          </cell>
          <cell r="M52">
            <v>999</v>
          </cell>
          <cell r="P52">
            <v>999</v>
          </cell>
        </row>
        <row r="53">
          <cell r="A53">
            <v>47</v>
          </cell>
          <cell r="J53" t="e">
            <v>#REF!</v>
          </cell>
          <cell r="K53" t="str">
            <v>ZZZ9</v>
          </cell>
          <cell r="L53">
            <v>999</v>
          </cell>
          <cell r="M53">
            <v>999</v>
          </cell>
          <cell r="P53">
            <v>999</v>
          </cell>
        </row>
        <row r="54">
          <cell r="A54">
            <v>48</v>
          </cell>
          <cell r="J54" t="e">
            <v>#REF!</v>
          </cell>
          <cell r="K54" t="str">
            <v>ZZZ9</v>
          </cell>
          <cell r="L54">
            <v>999</v>
          </cell>
          <cell r="M54">
            <v>999</v>
          </cell>
          <cell r="P54">
            <v>999</v>
          </cell>
        </row>
        <row r="55">
          <cell r="A55">
            <v>49</v>
          </cell>
          <cell r="J55" t="e">
            <v>#REF!</v>
          </cell>
          <cell r="K55" t="str">
            <v>ZZZ9</v>
          </cell>
          <cell r="L55">
            <v>999</v>
          </cell>
          <cell r="M55">
            <v>999</v>
          </cell>
          <cell r="P55">
            <v>999</v>
          </cell>
        </row>
        <row r="56">
          <cell r="A56">
            <v>50</v>
          </cell>
          <cell r="J56" t="e">
            <v>#REF!</v>
          </cell>
          <cell r="K56" t="str">
            <v>ZZZ9</v>
          </cell>
          <cell r="L56">
            <v>999</v>
          </cell>
          <cell r="M56">
            <v>999</v>
          </cell>
          <cell r="P56">
            <v>999</v>
          </cell>
        </row>
        <row r="57">
          <cell r="A57">
            <v>51</v>
          </cell>
          <cell r="J57" t="e">
            <v>#REF!</v>
          </cell>
          <cell r="K57" t="str">
            <v>ZZZ9</v>
          </cell>
          <cell r="L57">
            <v>999</v>
          </cell>
          <cell r="M57">
            <v>999</v>
          </cell>
          <cell r="P57">
            <v>999</v>
          </cell>
        </row>
        <row r="58">
          <cell r="A58">
            <v>52</v>
          </cell>
          <cell r="J58" t="e">
            <v>#REF!</v>
          </cell>
          <cell r="K58" t="str">
            <v>ZZZ9</v>
          </cell>
          <cell r="L58">
            <v>999</v>
          </cell>
          <cell r="M58">
            <v>999</v>
          </cell>
          <cell r="P58">
            <v>999</v>
          </cell>
        </row>
        <row r="59">
          <cell r="A59">
            <v>53</v>
          </cell>
          <cell r="J59" t="e">
            <v>#REF!</v>
          </cell>
          <cell r="K59" t="str">
            <v>ZZZ9</v>
          </cell>
          <cell r="L59">
            <v>999</v>
          </cell>
          <cell r="M59">
            <v>999</v>
          </cell>
          <cell r="P59">
            <v>999</v>
          </cell>
        </row>
        <row r="60">
          <cell r="A60">
            <v>54</v>
          </cell>
          <cell r="J60" t="e">
            <v>#REF!</v>
          </cell>
          <cell r="K60" t="str">
            <v>ZZZ9</v>
          </cell>
          <cell r="L60">
            <v>999</v>
          </cell>
          <cell r="M60">
            <v>999</v>
          </cell>
          <cell r="P60">
            <v>999</v>
          </cell>
        </row>
        <row r="61">
          <cell r="A61">
            <v>55</v>
          </cell>
          <cell r="J61" t="e">
            <v>#REF!</v>
          </cell>
          <cell r="K61" t="str">
            <v>ZZZ9</v>
          </cell>
          <cell r="L61">
            <v>999</v>
          </cell>
          <cell r="M61">
            <v>999</v>
          </cell>
          <cell r="P61">
            <v>999</v>
          </cell>
        </row>
        <row r="62">
          <cell r="A62">
            <v>56</v>
          </cell>
          <cell r="J62" t="e">
            <v>#REF!</v>
          </cell>
          <cell r="K62" t="str">
            <v>ZZZ9</v>
          </cell>
          <cell r="L62">
            <v>999</v>
          </cell>
          <cell r="M62">
            <v>999</v>
          </cell>
          <cell r="P62">
            <v>999</v>
          </cell>
        </row>
        <row r="63">
          <cell r="A63">
            <v>57</v>
          </cell>
          <cell r="J63" t="e">
            <v>#REF!</v>
          </cell>
          <cell r="K63" t="str">
            <v>ZZZ9</v>
          </cell>
          <cell r="L63">
            <v>999</v>
          </cell>
          <cell r="M63">
            <v>999</v>
          </cell>
          <cell r="P63">
            <v>999</v>
          </cell>
        </row>
        <row r="64">
          <cell r="A64">
            <v>58</v>
          </cell>
          <cell r="J64" t="e">
            <v>#REF!</v>
          </cell>
          <cell r="K64" t="str">
            <v>ZZZ9</v>
          </cell>
          <cell r="L64">
            <v>999</v>
          </cell>
          <cell r="M64">
            <v>999</v>
          </cell>
          <cell r="P64">
            <v>999</v>
          </cell>
        </row>
        <row r="65">
          <cell r="A65">
            <v>59</v>
          </cell>
          <cell r="J65" t="e">
            <v>#REF!</v>
          </cell>
          <cell r="K65" t="str">
            <v>ZZZ9</v>
          </cell>
          <cell r="L65">
            <v>999</v>
          </cell>
          <cell r="M65">
            <v>999</v>
          </cell>
          <cell r="P65">
            <v>999</v>
          </cell>
        </row>
        <row r="66">
          <cell r="A66">
            <v>60</v>
          </cell>
          <cell r="J66" t="e">
            <v>#REF!</v>
          </cell>
          <cell r="K66" t="str">
            <v>ZZZ9</v>
          </cell>
          <cell r="L66">
            <v>999</v>
          </cell>
          <cell r="M66">
            <v>999</v>
          </cell>
          <cell r="P66">
            <v>999</v>
          </cell>
        </row>
        <row r="67">
          <cell r="A67">
            <v>61</v>
          </cell>
          <cell r="J67" t="e">
            <v>#REF!</v>
          </cell>
          <cell r="K67" t="str">
            <v>ZZZ9</v>
          </cell>
          <cell r="L67">
            <v>999</v>
          </cell>
          <cell r="M67">
            <v>999</v>
          </cell>
          <cell r="P67">
            <v>999</v>
          </cell>
        </row>
        <row r="68">
          <cell r="A68">
            <v>62</v>
          </cell>
          <cell r="J68" t="e">
            <v>#REF!</v>
          </cell>
          <cell r="K68" t="str">
            <v>ZZZ9</v>
          </cell>
          <cell r="L68">
            <v>999</v>
          </cell>
          <cell r="M68">
            <v>999</v>
          </cell>
          <cell r="P68">
            <v>999</v>
          </cell>
        </row>
        <row r="69">
          <cell r="A69">
            <v>63</v>
          </cell>
          <cell r="J69" t="e">
            <v>#REF!</v>
          </cell>
          <cell r="K69" t="str">
            <v>ZZZ9</v>
          </cell>
          <cell r="L69">
            <v>999</v>
          </cell>
          <cell r="M69">
            <v>999</v>
          </cell>
          <cell r="P69">
            <v>999</v>
          </cell>
        </row>
        <row r="70">
          <cell r="A70">
            <v>64</v>
          </cell>
          <cell r="J70" t="e">
            <v>#REF!</v>
          </cell>
          <cell r="K70" t="str">
            <v>ZZZ9</v>
          </cell>
          <cell r="L70">
            <v>999</v>
          </cell>
          <cell r="M70">
            <v>999</v>
          </cell>
          <cell r="P70">
            <v>999</v>
          </cell>
        </row>
        <row r="71">
          <cell r="A71">
            <v>65</v>
          </cell>
          <cell r="J71" t="e">
            <v>#REF!</v>
          </cell>
          <cell r="K71" t="str">
            <v>ZZZ9</v>
          </cell>
          <cell r="L71">
            <v>999</v>
          </cell>
          <cell r="M71">
            <v>999</v>
          </cell>
          <cell r="P71">
            <v>999</v>
          </cell>
        </row>
        <row r="72">
          <cell r="A72">
            <v>66</v>
          </cell>
          <cell r="J72" t="e">
            <v>#REF!</v>
          </cell>
          <cell r="K72" t="str">
            <v>ZZZ9</v>
          </cell>
          <cell r="L72">
            <v>999</v>
          </cell>
          <cell r="M72">
            <v>999</v>
          </cell>
          <cell r="P72">
            <v>999</v>
          </cell>
        </row>
        <row r="73">
          <cell r="A73">
            <v>67</v>
          </cell>
          <cell r="J73" t="e">
            <v>#REF!</v>
          </cell>
          <cell r="K73" t="str">
            <v>ZZZ9</v>
          </cell>
          <cell r="L73">
            <v>999</v>
          </cell>
          <cell r="M73">
            <v>999</v>
          </cell>
          <cell r="P73">
            <v>999</v>
          </cell>
        </row>
        <row r="74">
          <cell r="A74">
            <v>68</v>
          </cell>
          <cell r="J74" t="e">
            <v>#REF!</v>
          </cell>
          <cell r="K74" t="str">
            <v>ZZZ9</v>
          </cell>
          <cell r="L74">
            <v>999</v>
          </cell>
          <cell r="M74">
            <v>999</v>
          </cell>
          <cell r="P74">
            <v>999</v>
          </cell>
        </row>
        <row r="75">
          <cell r="A75">
            <v>69</v>
          </cell>
          <cell r="J75" t="e">
            <v>#REF!</v>
          </cell>
          <cell r="K75" t="str">
            <v>ZZZ9</v>
          </cell>
          <cell r="L75">
            <v>999</v>
          </cell>
          <cell r="M75">
            <v>999</v>
          </cell>
          <cell r="P75">
            <v>999</v>
          </cell>
        </row>
        <row r="76">
          <cell r="A76">
            <v>70</v>
          </cell>
          <cell r="J76" t="e">
            <v>#REF!</v>
          </cell>
          <cell r="K76" t="str">
            <v>ZZZ9</v>
          </cell>
          <cell r="L76">
            <v>999</v>
          </cell>
          <cell r="M76">
            <v>999</v>
          </cell>
          <cell r="P76">
            <v>999</v>
          </cell>
        </row>
        <row r="77">
          <cell r="A77">
            <v>71</v>
          </cell>
          <cell r="J77" t="e">
            <v>#REF!</v>
          </cell>
          <cell r="K77" t="str">
            <v>ZZZ9</v>
          </cell>
          <cell r="L77">
            <v>999</v>
          </cell>
          <cell r="M77">
            <v>999</v>
          </cell>
          <cell r="P77">
            <v>999</v>
          </cell>
        </row>
        <row r="78">
          <cell r="A78">
            <v>72</v>
          </cell>
          <cell r="J78" t="e">
            <v>#REF!</v>
          </cell>
          <cell r="K78" t="str">
            <v>ZZZ9</v>
          </cell>
          <cell r="L78">
            <v>999</v>
          </cell>
          <cell r="M78">
            <v>999</v>
          </cell>
          <cell r="P78">
            <v>999</v>
          </cell>
        </row>
        <row r="79">
          <cell r="A79">
            <v>73</v>
          </cell>
          <cell r="J79" t="e">
            <v>#REF!</v>
          </cell>
          <cell r="K79" t="str">
            <v>ZZZ9</v>
          </cell>
          <cell r="L79">
            <v>999</v>
          </cell>
          <cell r="M79">
            <v>999</v>
          </cell>
          <cell r="P79">
            <v>999</v>
          </cell>
        </row>
        <row r="80">
          <cell r="A80">
            <v>74</v>
          </cell>
          <cell r="J80" t="e">
            <v>#REF!</v>
          </cell>
          <cell r="K80" t="str">
            <v>ZZZ9</v>
          </cell>
          <cell r="L80">
            <v>999</v>
          </cell>
          <cell r="M80">
            <v>999</v>
          </cell>
          <cell r="P80">
            <v>999</v>
          </cell>
        </row>
        <row r="81">
          <cell r="A81">
            <v>75</v>
          </cell>
          <cell r="J81" t="e">
            <v>#REF!</v>
          </cell>
          <cell r="K81" t="str">
            <v>ZZZ9</v>
          </cell>
          <cell r="L81">
            <v>999</v>
          </cell>
          <cell r="M81">
            <v>999</v>
          </cell>
          <cell r="P81">
            <v>999</v>
          </cell>
        </row>
        <row r="82">
          <cell r="A82">
            <v>76</v>
          </cell>
          <cell r="J82" t="e">
            <v>#REF!</v>
          </cell>
          <cell r="K82" t="str">
            <v>ZZZ9</v>
          </cell>
          <cell r="L82">
            <v>999</v>
          </cell>
          <cell r="M82">
            <v>999</v>
          </cell>
          <cell r="P82">
            <v>999</v>
          </cell>
        </row>
        <row r="83">
          <cell r="A83">
            <v>77</v>
          </cell>
          <cell r="J83" t="e">
            <v>#REF!</v>
          </cell>
          <cell r="K83" t="str">
            <v>ZZZ9</v>
          </cell>
          <cell r="L83">
            <v>999</v>
          </cell>
          <cell r="M83">
            <v>999</v>
          </cell>
          <cell r="P83">
            <v>999</v>
          </cell>
        </row>
        <row r="84">
          <cell r="A84">
            <v>78</v>
          </cell>
          <cell r="J84" t="e">
            <v>#REF!</v>
          </cell>
          <cell r="K84" t="str">
            <v>ZZZ9</v>
          </cell>
          <cell r="L84">
            <v>999</v>
          </cell>
          <cell r="M84">
            <v>999</v>
          </cell>
          <cell r="P84">
            <v>999</v>
          </cell>
        </row>
        <row r="85">
          <cell r="A85">
            <v>79</v>
          </cell>
          <cell r="J85" t="e">
            <v>#REF!</v>
          </cell>
          <cell r="K85" t="str">
            <v>ZZZ9</v>
          </cell>
          <cell r="L85">
            <v>999</v>
          </cell>
          <cell r="M85">
            <v>999</v>
          </cell>
          <cell r="P85">
            <v>999</v>
          </cell>
        </row>
        <row r="86">
          <cell r="A86">
            <v>80</v>
          </cell>
          <cell r="J86" t="e">
            <v>#REF!</v>
          </cell>
          <cell r="K86" t="str">
            <v>ZZZ9</v>
          </cell>
          <cell r="L86">
            <v>999</v>
          </cell>
          <cell r="M86">
            <v>999</v>
          </cell>
          <cell r="P86">
            <v>999</v>
          </cell>
        </row>
        <row r="87">
          <cell r="A87">
            <v>81</v>
          </cell>
          <cell r="J87" t="e">
            <v>#REF!</v>
          </cell>
          <cell r="K87" t="str">
            <v>ZZZ9</v>
          </cell>
          <cell r="L87">
            <v>999</v>
          </cell>
          <cell r="M87">
            <v>999</v>
          </cell>
          <cell r="P87">
            <v>999</v>
          </cell>
        </row>
        <row r="88">
          <cell r="A88">
            <v>82</v>
          </cell>
          <cell r="J88" t="e">
            <v>#REF!</v>
          </cell>
          <cell r="K88" t="str">
            <v>ZZZ9</v>
          </cell>
          <cell r="L88">
            <v>999</v>
          </cell>
          <cell r="M88">
            <v>999</v>
          </cell>
          <cell r="P88">
            <v>999</v>
          </cell>
        </row>
        <row r="89">
          <cell r="A89">
            <v>83</v>
          </cell>
          <cell r="J89" t="e">
            <v>#REF!</v>
          </cell>
          <cell r="K89" t="str">
            <v>ZZZ9</v>
          </cell>
          <cell r="L89">
            <v>999</v>
          </cell>
          <cell r="M89">
            <v>999</v>
          </cell>
          <cell r="P89">
            <v>999</v>
          </cell>
        </row>
        <row r="90">
          <cell r="A90">
            <v>84</v>
          </cell>
          <cell r="J90" t="e">
            <v>#REF!</v>
          </cell>
          <cell r="K90" t="str">
            <v>ZZZ9</v>
          </cell>
          <cell r="L90">
            <v>999</v>
          </cell>
          <cell r="M90">
            <v>999</v>
          </cell>
          <cell r="P90">
            <v>999</v>
          </cell>
        </row>
        <row r="91">
          <cell r="A91">
            <v>85</v>
          </cell>
          <cell r="J91" t="e">
            <v>#REF!</v>
          </cell>
          <cell r="K91" t="str">
            <v>ZZZ9</v>
          </cell>
          <cell r="L91">
            <v>999</v>
          </cell>
          <cell r="M91">
            <v>999</v>
          </cell>
          <cell r="P91">
            <v>999</v>
          </cell>
        </row>
        <row r="92">
          <cell r="A92">
            <v>86</v>
          </cell>
          <cell r="J92" t="e">
            <v>#REF!</v>
          </cell>
          <cell r="K92" t="str">
            <v>ZZZ9</v>
          </cell>
          <cell r="L92">
            <v>999</v>
          </cell>
          <cell r="M92">
            <v>999</v>
          </cell>
          <cell r="P92">
            <v>999</v>
          </cell>
        </row>
        <row r="93">
          <cell r="A93">
            <v>87</v>
          </cell>
          <cell r="J93" t="e">
            <v>#REF!</v>
          </cell>
          <cell r="K93" t="str">
            <v>ZZZ9</v>
          </cell>
          <cell r="L93">
            <v>999</v>
          </cell>
          <cell r="M93">
            <v>999</v>
          </cell>
          <cell r="P93">
            <v>999</v>
          </cell>
        </row>
        <row r="94">
          <cell r="A94">
            <v>88</v>
          </cell>
          <cell r="J94" t="e">
            <v>#REF!</v>
          </cell>
          <cell r="K94" t="str">
            <v>ZZZ9</v>
          </cell>
          <cell r="L94">
            <v>999</v>
          </cell>
          <cell r="M94">
            <v>999</v>
          </cell>
          <cell r="P94">
            <v>999</v>
          </cell>
        </row>
        <row r="95">
          <cell r="A95">
            <v>89</v>
          </cell>
          <cell r="J95" t="e">
            <v>#REF!</v>
          </cell>
          <cell r="K95" t="str">
            <v>ZZZ9</v>
          </cell>
          <cell r="L95">
            <v>999</v>
          </cell>
          <cell r="M95">
            <v>999</v>
          </cell>
          <cell r="P95">
            <v>999</v>
          </cell>
        </row>
        <row r="96">
          <cell r="A96">
            <v>90</v>
          </cell>
          <cell r="J96" t="e">
            <v>#REF!</v>
          </cell>
          <cell r="K96" t="str">
            <v>ZZZ9</v>
          </cell>
          <cell r="L96">
            <v>999</v>
          </cell>
          <cell r="M96">
            <v>999</v>
          </cell>
          <cell r="P96">
            <v>999</v>
          </cell>
        </row>
        <row r="97">
          <cell r="A97">
            <v>91</v>
          </cell>
          <cell r="J97" t="e">
            <v>#REF!</v>
          </cell>
          <cell r="K97" t="str">
            <v>ZZZ9</v>
          </cell>
          <cell r="L97">
            <v>999</v>
          </cell>
          <cell r="M97">
            <v>999</v>
          </cell>
          <cell r="P97">
            <v>999</v>
          </cell>
        </row>
        <row r="98">
          <cell r="A98">
            <v>92</v>
          </cell>
          <cell r="J98" t="e">
            <v>#REF!</v>
          </cell>
          <cell r="K98" t="str">
            <v>ZZZ9</v>
          </cell>
          <cell r="L98">
            <v>999</v>
          </cell>
          <cell r="M98">
            <v>999</v>
          </cell>
          <cell r="P98">
            <v>999</v>
          </cell>
        </row>
        <row r="99">
          <cell r="A99">
            <v>93</v>
          </cell>
          <cell r="J99" t="e">
            <v>#REF!</v>
          </cell>
          <cell r="K99" t="str">
            <v>ZZZ9</v>
          </cell>
          <cell r="L99">
            <v>999</v>
          </cell>
          <cell r="M99">
            <v>999</v>
          </cell>
          <cell r="P99">
            <v>999</v>
          </cell>
        </row>
        <row r="100">
          <cell r="A100">
            <v>94</v>
          </cell>
          <cell r="J100" t="e">
            <v>#REF!</v>
          </cell>
          <cell r="K100" t="str">
            <v>ZZZ9</v>
          </cell>
          <cell r="L100">
            <v>999</v>
          </cell>
          <cell r="M100">
            <v>999</v>
          </cell>
          <cell r="P100">
            <v>999</v>
          </cell>
        </row>
        <row r="101">
          <cell r="A101">
            <v>95</v>
          </cell>
          <cell r="J101" t="e">
            <v>#REF!</v>
          </cell>
          <cell r="K101" t="str">
            <v>ZZZ9</v>
          </cell>
          <cell r="L101">
            <v>999</v>
          </cell>
          <cell r="M101">
            <v>999</v>
          </cell>
          <cell r="P101">
            <v>999</v>
          </cell>
        </row>
        <row r="102">
          <cell r="A102">
            <v>96</v>
          </cell>
          <cell r="J102" t="e">
            <v>#REF!</v>
          </cell>
          <cell r="K102" t="str">
            <v>ZZZ9</v>
          </cell>
          <cell r="L102">
            <v>999</v>
          </cell>
          <cell r="M102">
            <v>999</v>
          </cell>
          <cell r="P102">
            <v>999</v>
          </cell>
        </row>
        <row r="103">
          <cell r="A103">
            <v>97</v>
          </cell>
          <cell r="J103" t="e">
            <v>#REF!</v>
          </cell>
          <cell r="K103" t="str">
            <v>ZZZ9</v>
          </cell>
          <cell r="L103">
            <v>999</v>
          </cell>
          <cell r="M103">
            <v>999</v>
          </cell>
          <cell r="P103">
            <v>999</v>
          </cell>
        </row>
        <row r="104">
          <cell r="A104">
            <v>98</v>
          </cell>
          <cell r="J104" t="e">
            <v>#REF!</v>
          </cell>
          <cell r="K104" t="str">
            <v>ZZZ9</v>
          </cell>
          <cell r="L104">
            <v>999</v>
          </cell>
          <cell r="M104">
            <v>999</v>
          </cell>
          <cell r="P104">
            <v>999</v>
          </cell>
        </row>
        <row r="105">
          <cell r="A105">
            <v>99</v>
          </cell>
          <cell r="J105" t="e">
            <v>#REF!</v>
          </cell>
          <cell r="K105" t="str">
            <v>ZZZ9</v>
          </cell>
          <cell r="L105">
            <v>999</v>
          </cell>
          <cell r="M105">
            <v>999</v>
          </cell>
          <cell r="P105">
            <v>999</v>
          </cell>
        </row>
        <row r="106">
          <cell r="A106">
            <v>100</v>
          </cell>
          <cell r="J106" t="e">
            <v>#REF!</v>
          </cell>
          <cell r="K106" t="str">
            <v>ZZZ9</v>
          </cell>
          <cell r="L106">
            <v>999</v>
          </cell>
          <cell r="M106">
            <v>999</v>
          </cell>
          <cell r="P106">
            <v>999</v>
          </cell>
        </row>
        <row r="107">
          <cell r="A107">
            <v>101</v>
          </cell>
          <cell r="J107" t="e">
            <v>#REF!</v>
          </cell>
          <cell r="K107" t="str">
            <v>ZZZ9</v>
          </cell>
          <cell r="L107">
            <v>999</v>
          </cell>
          <cell r="M107">
            <v>999</v>
          </cell>
          <cell r="P107">
            <v>999</v>
          </cell>
        </row>
        <row r="108">
          <cell r="A108">
            <v>102</v>
          </cell>
          <cell r="J108" t="e">
            <v>#REF!</v>
          </cell>
          <cell r="K108" t="str">
            <v>ZZZ9</v>
          </cell>
          <cell r="L108">
            <v>999</v>
          </cell>
          <cell r="M108">
            <v>999</v>
          </cell>
          <cell r="P108">
            <v>999</v>
          </cell>
        </row>
        <row r="109">
          <cell r="A109">
            <v>103</v>
          </cell>
          <cell r="J109" t="e">
            <v>#REF!</v>
          </cell>
          <cell r="K109" t="str">
            <v>ZZZ9</v>
          </cell>
          <cell r="L109">
            <v>999</v>
          </cell>
          <cell r="M109">
            <v>999</v>
          </cell>
          <cell r="P109">
            <v>999</v>
          </cell>
        </row>
        <row r="110">
          <cell r="A110">
            <v>104</v>
          </cell>
          <cell r="J110" t="e">
            <v>#REF!</v>
          </cell>
          <cell r="K110" t="str">
            <v>ZZZ9</v>
          </cell>
          <cell r="L110">
            <v>999</v>
          </cell>
          <cell r="M110">
            <v>999</v>
          </cell>
          <cell r="P110">
            <v>999</v>
          </cell>
        </row>
        <row r="111">
          <cell r="A111">
            <v>105</v>
          </cell>
          <cell r="J111" t="e">
            <v>#REF!</v>
          </cell>
          <cell r="K111" t="str">
            <v>ZZZ9</v>
          </cell>
          <cell r="L111">
            <v>999</v>
          </cell>
          <cell r="M111">
            <v>999</v>
          </cell>
          <cell r="P111">
            <v>999</v>
          </cell>
        </row>
        <row r="112">
          <cell r="A112">
            <v>106</v>
          </cell>
          <cell r="J112" t="e">
            <v>#REF!</v>
          </cell>
          <cell r="K112" t="str">
            <v>ZZZ9</v>
          </cell>
          <cell r="L112">
            <v>999</v>
          </cell>
          <cell r="M112">
            <v>999</v>
          </cell>
          <cell r="P112">
            <v>999</v>
          </cell>
        </row>
        <row r="113">
          <cell r="A113">
            <v>107</v>
          </cell>
          <cell r="J113" t="e">
            <v>#REF!</v>
          </cell>
          <cell r="K113" t="str">
            <v>ZZZ9</v>
          </cell>
          <cell r="L113">
            <v>999</v>
          </cell>
          <cell r="M113">
            <v>999</v>
          </cell>
          <cell r="P113">
            <v>999</v>
          </cell>
        </row>
        <row r="114">
          <cell r="A114">
            <v>108</v>
          </cell>
          <cell r="J114" t="e">
            <v>#REF!</v>
          </cell>
          <cell r="K114" t="str">
            <v>ZZZ9</v>
          </cell>
          <cell r="L114">
            <v>999</v>
          </cell>
          <cell r="M114">
            <v>999</v>
          </cell>
          <cell r="P114">
            <v>999</v>
          </cell>
        </row>
        <row r="115">
          <cell r="A115">
            <v>109</v>
          </cell>
          <cell r="J115" t="e">
            <v>#REF!</v>
          </cell>
          <cell r="K115" t="str">
            <v>ZZZ9</v>
          </cell>
          <cell r="L115">
            <v>999</v>
          </cell>
          <cell r="M115">
            <v>999</v>
          </cell>
          <cell r="P115">
            <v>999</v>
          </cell>
        </row>
        <row r="116">
          <cell r="A116">
            <v>110</v>
          </cell>
          <cell r="J116" t="e">
            <v>#REF!</v>
          </cell>
          <cell r="K116" t="str">
            <v>ZZZ9</v>
          </cell>
          <cell r="L116">
            <v>999</v>
          </cell>
          <cell r="M116">
            <v>999</v>
          </cell>
          <cell r="P116">
            <v>999</v>
          </cell>
        </row>
        <row r="117">
          <cell r="A117">
            <v>111</v>
          </cell>
          <cell r="J117" t="e">
            <v>#REF!</v>
          </cell>
          <cell r="K117" t="str">
            <v>ZZZ9</v>
          </cell>
          <cell r="L117">
            <v>999</v>
          </cell>
          <cell r="M117">
            <v>999</v>
          </cell>
          <cell r="P117">
            <v>999</v>
          </cell>
        </row>
        <row r="118">
          <cell r="A118">
            <v>112</v>
          </cell>
          <cell r="J118" t="e">
            <v>#REF!</v>
          </cell>
          <cell r="K118" t="str">
            <v>ZZZ9</v>
          </cell>
          <cell r="L118">
            <v>999</v>
          </cell>
          <cell r="M118">
            <v>999</v>
          </cell>
          <cell r="P118">
            <v>999</v>
          </cell>
        </row>
        <row r="119">
          <cell r="A119">
            <v>113</v>
          </cell>
          <cell r="J119" t="e">
            <v>#REF!</v>
          </cell>
          <cell r="K119" t="str">
            <v>ZZZ9</v>
          </cell>
          <cell r="L119">
            <v>999</v>
          </cell>
          <cell r="M119">
            <v>999</v>
          </cell>
          <cell r="P119">
            <v>999</v>
          </cell>
        </row>
        <row r="120">
          <cell r="A120">
            <v>114</v>
          </cell>
          <cell r="J120" t="e">
            <v>#REF!</v>
          </cell>
          <cell r="K120" t="str">
            <v>ZZZ9</v>
          </cell>
          <cell r="L120">
            <v>999</v>
          </cell>
          <cell r="M120">
            <v>999</v>
          </cell>
          <cell r="P120">
            <v>999</v>
          </cell>
        </row>
        <row r="121">
          <cell r="A121">
            <v>115</v>
          </cell>
          <cell r="J121" t="e">
            <v>#REF!</v>
          </cell>
          <cell r="K121" t="str">
            <v>ZZZ9</v>
          </cell>
          <cell r="L121">
            <v>999</v>
          </cell>
          <cell r="M121">
            <v>999</v>
          </cell>
          <cell r="P121">
            <v>999</v>
          </cell>
        </row>
        <row r="122">
          <cell r="A122">
            <v>116</v>
          </cell>
          <cell r="J122" t="e">
            <v>#REF!</v>
          </cell>
          <cell r="K122" t="str">
            <v>ZZZ9</v>
          </cell>
          <cell r="L122">
            <v>999</v>
          </cell>
          <cell r="M122">
            <v>999</v>
          </cell>
          <cell r="P122">
            <v>999</v>
          </cell>
        </row>
        <row r="123">
          <cell r="A123">
            <v>117</v>
          </cell>
          <cell r="J123" t="e">
            <v>#REF!</v>
          </cell>
          <cell r="K123" t="str">
            <v>ZZZ9</v>
          </cell>
          <cell r="L123">
            <v>999</v>
          </cell>
          <cell r="M123">
            <v>999</v>
          </cell>
          <cell r="P123">
            <v>999</v>
          </cell>
        </row>
        <row r="124">
          <cell r="A124">
            <v>118</v>
          </cell>
          <cell r="J124" t="e">
            <v>#REF!</v>
          </cell>
          <cell r="K124" t="str">
            <v>ZZZ9</v>
          </cell>
          <cell r="L124">
            <v>999</v>
          </cell>
          <cell r="M124">
            <v>999</v>
          </cell>
          <cell r="P124">
            <v>999</v>
          </cell>
        </row>
        <row r="125">
          <cell r="A125">
            <v>119</v>
          </cell>
          <cell r="J125" t="e">
            <v>#REF!</v>
          </cell>
          <cell r="K125" t="str">
            <v>ZZZ9</v>
          </cell>
          <cell r="L125">
            <v>999</v>
          </cell>
          <cell r="M125">
            <v>999</v>
          </cell>
          <cell r="P125">
            <v>999</v>
          </cell>
        </row>
        <row r="126">
          <cell r="A126">
            <v>120</v>
          </cell>
          <cell r="J126" t="e">
            <v>#REF!</v>
          </cell>
          <cell r="K126" t="str">
            <v>ZZZ9</v>
          </cell>
          <cell r="L126">
            <v>999</v>
          </cell>
          <cell r="M126">
            <v>999</v>
          </cell>
          <cell r="P126">
            <v>999</v>
          </cell>
        </row>
        <row r="127">
          <cell r="A127">
            <v>121</v>
          </cell>
          <cell r="J127" t="e">
            <v>#REF!</v>
          </cell>
          <cell r="K127" t="str">
            <v>ZZZ9</v>
          </cell>
          <cell r="L127">
            <v>999</v>
          </cell>
          <cell r="M127">
            <v>999</v>
          </cell>
          <cell r="P127">
            <v>999</v>
          </cell>
        </row>
        <row r="128">
          <cell r="A128">
            <v>122</v>
          </cell>
          <cell r="J128" t="e">
            <v>#REF!</v>
          </cell>
          <cell r="K128" t="str">
            <v>ZZZ9</v>
          </cell>
          <cell r="L128">
            <v>999</v>
          </cell>
          <cell r="M128">
            <v>999</v>
          </cell>
          <cell r="P128">
            <v>999</v>
          </cell>
        </row>
        <row r="129">
          <cell r="A129">
            <v>123</v>
          </cell>
          <cell r="J129" t="e">
            <v>#REF!</v>
          </cell>
          <cell r="K129" t="str">
            <v>ZZZ9</v>
          </cell>
          <cell r="L129">
            <v>999</v>
          </cell>
          <cell r="M129">
            <v>999</v>
          </cell>
          <cell r="P129">
            <v>999</v>
          </cell>
        </row>
        <row r="130">
          <cell r="A130">
            <v>124</v>
          </cell>
          <cell r="J130" t="e">
            <v>#REF!</v>
          </cell>
          <cell r="K130" t="str">
            <v>ZZZ9</v>
          </cell>
          <cell r="L130">
            <v>999</v>
          </cell>
          <cell r="M130">
            <v>999</v>
          </cell>
          <cell r="P130">
            <v>999</v>
          </cell>
        </row>
        <row r="131">
          <cell r="A131">
            <v>125</v>
          </cell>
          <cell r="J131" t="e">
            <v>#REF!</v>
          </cell>
          <cell r="K131" t="str">
            <v>ZZZ9</v>
          </cell>
          <cell r="L131">
            <v>999</v>
          </cell>
          <cell r="M131">
            <v>999</v>
          </cell>
          <cell r="P131">
            <v>999</v>
          </cell>
        </row>
        <row r="132">
          <cell r="A132">
            <v>126</v>
          </cell>
          <cell r="J132" t="e">
            <v>#REF!</v>
          </cell>
          <cell r="K132" t="str">
            <v>ZZZ9</v>
          </cell>
          <cell r="L132">
            <v>999</v>
          </cell>
          <cell r="M132">
            <v>999</v>
          </cell>
          <cell r="P132">
            <v>999</v>
          </cell>
        </row>
        <row r="133">
          <cell r="A133">
            <v>127</v>
          </cell>
          <cell r="J133" t="e">
            <v>#REF!</v>
          </cell>
          <cell r="K133" t="str">
            <v>ZZZ9</v>
          </cell>
          <cell r="L133">
            <v>999</v>
          </cell>
          <cell r="M133">
            <v>999</v>
          </cell>
          <cell r="P133">
            <v>999</v>
          </cell>
        </row>
        <row r="134">
          <cell r="A134">
            <v>128</v>
          </cell>
          <cell r="J134" t="e">
            <v>#REF!</v>
          </cell>
          <cell r="K134" t="str">
            <v>ZZZ9</v>
          </cell>
          <cell r="L134">
            <v>999</v>
          </cell>
          <cell r="M134">
            <v>999</v>
          </cell>
          <cell r="P134">
            <v>999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81463-3C93-4696-8975-9EFD6EACD531}">
  <dimension ref="A1:N42"/>
  <sheetViews>
    <sheetView workbookViewId="0"/>
  </sheetViews>
  <sheetFormatPr defaultRowHeight="14.4" x14ac:dyDescent="0.3"/>
  <cols>
    <col min="1" max="1" width="42.6640625" style="167" bestFit="1" customWidth="1"/>
    <col min="2" max="16384" width="8.88671875" style="167"/>
  </cols>
  <sheetData>
    <row r="1" spans="1:14" ht="45" customHeight="1" x14ac:dyDescent="0.3">
      <c r="A1" s="166" t="s">
        <v>150</v>
      </c>
      <c r="B1" s="166" t="s">
        <v>151</v>
      </c>
      <c r="C1" s="166" t="s">
        <v>152</v>
      </c>
      <c r="D1" s="166" t="s">
        <v>153</v>
      </c>
      <c r="E1" s="166" t="s">
        <v>154</v>
      </c>
      <c r="F1" s="166" t="s">
        <v>155</v>
      </c>
      <c r="G1" s="166" t="s">
        <v>156</v>
      </c>
      <c r="H1" s="166" t="s">
        <v>73</v>
      </c>
      <c r="I1" s="166" t="s">
        <v>157</v>
      </c>
      <c r="J1" s="166" t="s">
        <v>158</v>
      </c>
      <c r="K1" s="166" t="s">
        <v>159</v>
      </c>
      <c r="L1" s="166" t="s">
        <v>160</v>
      </c>
      <c r="M1" s="166" t="s">
        <v>161</v>
      </c>
      <c r="N1" s="166" t="s">
        <v>162</v>
      </c>
    </row>
    <row r="2" spans="1:14" x14ac:dyDescent="0.3">
      <c r="A2" s="167" t="s">
        <v>163</v>
      </c>
      <c r="B2" s="167" t="s">
        <v>164</v>
      </c>
      <c r="C2" s="167" t="s">
        <v>165</v>
      </c>
      <c r="D2" s="167" t="s">
        <v>165</v>
      </c>
      <c r="E2" s="167" t="s">
        <v>166</v>
      </c>
      <c r="F2" s="167" t="s">
        <v>140</v>
      </c>
      <c r="G2" s="167" t="s">
        <v>136</v>
      </c>
      <c r="H2" s="167" t="s">
        <v>70</v>
      </c>
      <c r="I2" s="167" t="s">
        <v>167</v>
      </c>
      <c r="J2" s="167" t="s">
        <v>119</v>
      </c>
      <c r="K2" s="167" t="s">
        <v>168</v>
      </c>
      <c r="L2" s="167" t="s">
        <v>68</v>
      </c>
      <c r="M2" s="167" t="s">
        <v>169</v>
      </c>
      <c r="N2" s="167" t="s">
        <v>68</v>
      </c>
    </row>
    <row r="3" spans="1:14" x14ac:dyDescent="0.3">
      <c r="A3" s="167" t="s">
        <v>163</v>
      </c>
      <c r="B3" s="167" t="s">
        <v>164</v>
      </c>
      <c r="C3" s="167" t="s">
        <v>165</v>
      </c>
      <c r="D3" s="167" t="s">
        <v>165</v>
      </c>
      <c r="E3" s="167" t="s">
        <v>166</v>
      </c>
      <c r="F3" s="167" t="s">
        <v>140</v>
      </c>
      <c r="G3" s="167" t="s">
        <v>136</v>
      </c>
      <c r="H3" s="167" t="s">
        <v>97</v>
      </c>
      <c r="I3" s="167" t="s">
        <v>167</v>
      </c>
      <c r="J3" s="167" t="s">
        <v>119</v>
      </c>
      <c r="K3" s="167" t="s">
        <v>170</v>
      </c>
      <c r="L3" s="167" t="s">
        <v>68</v>
      </c>
      <c r="M3" s="167" t="s">
        <v>169</v>
      </c>
      <c r="N3" s="167" t="s">
        <v>68</v>
      </c>
    </row>
    <row r="4" spans="1:14" x14ac:dyDescent="0.3">
      <c r="A4" s="167" t="s">
        <v>163</v>
      </c>
      <c r="B4" s="167" t="s">
        <v>171</v>
      </c>
      <c r="C4" s="167" t="s">
        <v>165</v>
      </c>
      <c r="D4" s="167" t="s">
        <v>165</v>
      </c>
      <c r="E4" s="167" t="s">
        <v>172</v>
      </c>
      <c r="F4" s="167" t="s">
        <v>140</v>
      </c>
      <c r="G4" s="167" t="s">
        <v>136</v>
      </c>
      <c r="H4" s="167" t="s">
        <v>70</v>
      </c>
      <c r="I4" s="167" t="s">
        <v>173</v>
      </c>
      <c r="J4" s="167" t="s">
        <v>174</v>
      </c>
      <c r="K4" s="167" t="s">
        <v>175</v>
      </c>
      <c r="L4" s="167" t="s">
        <v>68</v>
      </c>
      <c r="M4" s="167" t="s">
        <v>176</v>
      </c>
      <c r="N4" s="167" t="s">
        <v>68</v>
      </c>
    </row>
    <row r="5" spans="1:14" x14ac:dyDescent="0.3">
      <c r="A5" s="167" t="s">
        <v>163</v>
      </c>
      <c r="B5" s="167" t="s">
        <v>164</v>
      </c>
      <c r="C5" s="167" t="s">
        <v>165</v>
      </c>
      <c r="D5" s="167" t="s">
        <v>165</v>
      </c>
      <c r="E5" s="167" t="s">
        <v>172</v>
      </c>
      <c r="F5" s="167" t="s">
        <v>140</v>
      </c>
      <c r="G5" s="167" t="s">
        <v>136</v>
      </c>
      <c r="H5" s="167" t="s">
        <v>70</v>
      </c>
      <c r="I5" s="167" t="s">
        <v>177</v>
      </c>
      <c r="J5" s="167" t="s">
        <v>119</v>
      </c>
      <c r="K5" s="167" t="s">
        <v>178</v>
      </c>
      <c r="L5" s="167" t="s">
        <v>68</v>
      </c>
      <c r="M5" s="167" t="s">
        <v>179</v>
      </c>
      <c r="N5" s="167" t="s">
        <v>68</v>
      </c>
    </row>
    <row r="6" spans="1:14" x14ac:dyDescent="0.3">
      <c r="A6" s="167" t="s">
        <v>163</v>
      </c>
      <c r="B6" s="167" t="s">
        <v>164</v>
      </c>
      <c r="C6" s="167" t="s">
        <v>165</v>
      </c>
      <c r="D6" s="167" t="s">
        <v>165</v>
      </c>
      <c r="E6" s="167" t="s">
        <v>172</v>
      </c>
      <c r="F6" s="167" t="s">
        <v>180</v>
      </c>
      <c r="G6" s="167" t="s">
        <v>136</v>
      </c>
      <c r="H6" s="167" t="s">
        <v>70</v>
      </c>
      <c r="I6" s="167" t="s">
        <v>181</v>
      </c>
      <c r="J6" s="167" t="s">
        <v>119</v>
      </c>
      <c r="K6" s="167" t="s">
        <v>126</v>
      </c>
      <c r="L6" s="167" t="s">
        <v>68</v>
      </c>
      <c r="M6" s="167" t="s">
        <v>182</v>
      </c>
      <c r="N6" s="167" t="s">
        <v>68</v>
      </c>
    </row>
    <row r="7" spans="1:14" x14ac:dyDescent="0.3">
      <c r="A7" s="167" t="s">
        <v>163</v>
      </c>
      <c r="B7" s="167" t="s">
        <v>164</v>
      </c>
      <c r="C7" s="167" t="s">
        <v>165</v>
      </c>
      <c r="D7" s="167" t="s">
        <v>165</v>
      </c>
      <c r="E7" s="167" t="s">
        <v>172</v>
      </c>
      <c r="F7" s="167" t="s">
        <v>180</v>
      </c>
      <c r="G7" s="167" t="s">
        <v>136</v>
      </c>
      <c r="H7" s="167" t="s">
        <v>70</v>
      </c>
      <c r="I7" s="167" t="s">
        <v>167</v>
      </c>
      <c r="J7" s="167" t="s">
        <v>119</v>
      </c>
      <c r="K7" s="167" t="s">
        <v>183</v>
      </c>
      <c r="L7" s="167" t="s">
        <v>68</v>
      </c>
      <c r="M7" s="167" t="s">
        <v>169</v>
      </c>
      <c r="N7" s="167" t="s">
        <v>68</v>
      </c>
    </row>
    <row r="8" spans="1:14" x14ac:dyDescent="0.3">
      <c r="A8" s="167" t="s">
        <v>163</v>
      </c>
      <c r="B8" s="167" t="s">
        <v>171</v>
      </c>
      <c r="C8" s="167" t="s">
        <v>165</v>
      </c>
      <c r="D8" s="167" t="s">
        <v>165</v>
      </c>
      <c r="E8" s="167" t="s">
        <v>172</v>
      </c>
      <c r="F8" s="167" t="s">
        <v>180</v>
      </c>
      <c r="G8" s="167" t="s">
        <v>136</v>
      </c>
      <c r="H8" s="167" t="s">
        <v>70</v>
      </c>
      <c r="I8" s="167" t="s">
        <v>184</v>
      </c>
      <c r="J8" s="167" t="s">
        <v>174</v>
      </c>
      <c r="K8" s="167" t="s">
        <v>185</v>
      </c>
      <c r="L8" s="167" t="s">
        <v>68</v>
      </c>
      <c r="M8" s="167" t="s">
        <v>186</v>
      </c>
      <c r="N8" s="167" t="s">
        <v>68</v>
      </c>
    </row>
    <row r="9" spans="1:14" x14ac:dyDescent="0.3">
      <c r="A9" s="167" t="s">
        <v>163</v>
      </c>
      <c r="B9" s="167" t="s">
        <v>187</v>
      </c>
      <c r="C9" s="167" t="s">
        <v>165</v>
      </c>
      <c r="D9" s="167" t="s">
        <v>165</v>
      </c>
      <c r="E9" s="167" t="s">
        <v>172</v>
      </c>
      <c r="F9" s="167" t="s">
        <v>180</v>
      </c>
      <c r="G9" s="167" t="s">
        <v>136</v>
      </c>
      <c r="H9" s="167" t="s">
        <v>97</v>
      </c>
      <c r="I9" s="167" t="s">
        <v>188</v>
      </c>
      <c r="J9" s="167" t="s">
        <v>189</v>
      </c>
      <c r="K9" s="167" t="s">
        <v>190</v>
      </c>
      <c r="L9" s="167" t="s">
        <v>68</v>
      </c>
      <c r="M9" s="167" t="s">
        <v>191</v>
      </c>
      <c r="N9" s="167" t="s">
        <v>68</v>
      </c>
    </row>
    <row r="10" spans="1:14" x14ac:dyDescent="0.3">
      <c r="A10" s="167" t="s">
        <v>163</v>
      </c>
      <c r="B10" s="167" t="s">
        <v>164</v>
      </c>
      <c r="C10" s="167" t="s">
        <v>165</v>
      </c>
      <c r="D10" s="167" t="s">
        <v>165</v>
      </c>
      <c r="E10" s="167" t="s">
        <v>172</v>
      </c>
      <c r="F10" s="167" t="s">
        <v>180</v>
      </c>
      <c r="G10" s="167" t="s">
        <v>136</v>
      </c>
      <c r="H10" s="167" t="s">
        <v>97</v>
      </c>
      <c r="I10" s="167" t="s">
        <v>181</v>
      </c>
      <c r="J10" s="167" t="s">
        <v>119</v>
      </c>
      <c r="K10" s="167" t="s">
        <v>126</v>
      </c>
      <c r="L10" s="167" t="s">
        <v>68</v>
      </c>
      <c r="M10" s="167" t="s">
        <v>182</v>
      </c>
      <c r="N10" s="167" t="s">
        <v>68</v>
      </c>
    </row>
    <row r="11" spans="1:14" x14ac:dyDescent="0.3">
      <c r="A11" s="167" t="s">
        <v>163</v>
      </c>
      <c r="B11" s="167" t="s">
        <v>171</v>
      </c>
      <c r="C11" s="167" t="s">
        <v>165</v>
      </c>
      <c r="D11" s="167" t="s">
        <v>165</v>
      </c>
      <c r="E11" s="167" t="s">
        <v>172</v>
      </c>
      <c r="F11" s="167" t="s">
        <v>180</v>
      </c>
      <c r="G11" s="167" t="s">
        <v>136</v>
      </c>
      <c r="H11" s="167" t="s">
        <v>97</v>
      </c>
      <c r="I11" s="167" t="s">
        <v>173</v>
      </c>
      <c r="J11" s="167" t="s">
        <v>174</v>
      </c>
      <c r="K11" s="167" t="s">
        <v>192</v>
      </c>
      <c r="L11" s="167" t="s">
        <v>68</v>
      </c>
      <c r="M11" s="167" t="s">
        <v>193</v>
      </c>
      <c r="N11" s="167" t="s">
        <v>68</v>
      </c>
    </row>
    <row r="12" spans="1:14" x14ac:dyDescent="0.3">
      <c r="A12" s="167" t="s">
        <v>163</v>
      </c>
      <c r="B12" s="167" t="s">
        <v>171</v>
      </c>
      <c r="C12" s="167" t="s">
        <v>165</v>
      </c>
      <c r="D12" s="167" t="s">
        <v>165</v>
      </c>
      <c r="E12" s="167" t="s">
        <v>194</v>
      </c>
      <c r="F12" s="167" t="s">
        <v>140</v>
      </c>
      <c r="G12" s="167" t="s">
        <v>136</v>
      </c>
      <c r="H12" s="167" t="s">
        <v>70</v>
      </c>
      <c r="I12" s="167" t="s">
        <v>195</v>
      </c>
      <c r="J12" s="167" t="s">
        <v>174</v>
      </c>
      <c r="K12" s="167" t="s">
        <v>196</v>
      </c>
      <c r="L12" s="167" t="s">
        <v>68</v>
      </c>
      <c r="M12" s="167" t="s">
        <v>197</v>
      </c>
      <c r="N12" s="167" t="s">
        <v>68</v>
      </c>
    </row>
    <row r="13" spans="1:14" x14ac:dyDescent="0.3">
      <c r="A13" s="167" t="s">
        <v>163</v>
      </c>
      <c r="B13" s="167" t="s">
        <v>171</v>
      </c>
      <c r="C13" s="167" t="s">
        <v>165</v>
      </c>
      <c r="D13" s="167" t="s">
        <v>165</v>
      </c>
      <c r="E13" s="167" t="s">
        <v>194</v>
      </c>
      <c r="F13" s="167" t="s">
        <v>140</v>
      </c>
      <c r="G13" s="167" t="s">
        <v>136</v>
      </c>
      <c r="H13" s="167" t="s">
        <v>70</v>
      </c>
      <c r="I13" s="167" t="s">
        <v>198</v>
      </c>
      <c r="J13" s="167" t="s">
        <v>174</v>
      </c>
      <c r="K13" s="167" t="s">
        <v>17</v>
      </c>
      <c r="L13" s="167" t="s">
        <v>68</v>
      </c>
      <c r="M13" s="167" t="s">
        <v>199</v>
      </c>
      <c r="N13" s="167" t="s">
        <v>68</v>
      </c>
    </row>
    <row r="14" spans="1:14" x14ac:dyDescent="0.3">
      <c r="A14" s="167" t="s">
        <v>163</v>
      </c>
      <c r="B14" s="167" t="s">
        <v>164</v>
      </c>
      <c r="C14" s="167" t="s">
        <v>165</v>
      </c>
      <c r="D14" s="167" t="s">
        <v>165</v>
      </c>
      <c r="E14" s="167" t="s">
        <v>194</v>
      </c>
      <c r="F14" s="167" t="s">
        <v>140</v>
      </c>
      <c r="G14" s="167" t="s">
        <v>136</v>
      </c>
      <c r="H14" s="167" t="s">
        <v>70</v>
      </c>
      <c r="I14" s="167" t="s">
        <v>200</v>
      </c>
      <c r="J14" s="167" t="s">
        <v>119</v>
      </c>
      <c r="K14" s="167" t="s">
        <v>19</v>
      </c>
      <c r="L14" s="167" t="s">
        <v>68</v>
      </c>
      <c r="M14" s="167" t="s">
        <v>201</v>
      </c>
      <c r="N14" s="167" t="s">
        <v>68</v>
      </c>
    </row>
    <row r="15" spans="1:14" x14ac:dyDescent="0.3">
      <c r="A15" s="167" t="s">
        <v>163</v>
      </c>
      <c r="B15" s="167" t="s">
        <v>171</v>
      </c>
      <c r="C15" s="167" t="s">
        <v>165</v>
      </c>
      <c r="D15" s="167" t="s">
        <v>165</v>
      </c>
      <c r="E15" s="167" t="s">
        <v>194</v>
      </c>
      <c r="F15" s="167" t="s">
        <v>140</v>
      </c>
      <c r="G15" s="167" t="s">
        <v>136</v>
      </c>
      <c r="H15" s="167" t="s">
        <v>70</v>
      </c>
      <c r="I15" s="167" t="s">
        <v>184</v>
      </c>
      <c r="J15" s="167" t="s">
        <v>174</v>
      </c>
      <c r="K15" s="167" t="s">
        <v>20</v>
      </c>
      <c r="L15" s="167" t="s">
        <v>68</v>
      </c>
      <c r="M15" s="167" t="s">
        <v>186</v>
      </c>
      <c r="N15" s="167" t="s">
        <v>68</v>
      </c>
    </row>
    <row r="16" spans="1:14" x14ac:dyDescent="0.3">
      <c r="A16" s="167" t="s">
        <v>163</v>
      </c>
      <c r="B16" s="167" t="s">
        <v>164</v>
      </c>
      <c r="C16" s="167" t="s">
        <v>165</v>
      </c>
      <c r="D16" s="167" t="s">
        <v>165</v>
      </c>
      <c r="E16" s="167" t="s">
        <v>194</v>
      </c>
      <c r="F16" s="167" t="s">
        <v>180</v>
      </c>
      <c r="G16" s="167" t="s">
        <v>136</v>
      </c>
      <c r="H16" s="167" t="s">
        <v>70</v>
      </c>
      <c r="I16" s="167" t="s">
        <v>202</v>
      </c>
      <c r="J16" s="167" t="s">
        <v>119</v>
      </c>
      <c r="K16" s="167" t="s">
        <v>203</v>
      </c>
      <c r="L16" s="167" t="s">
        <v>68</v>
      </c>
      <c r="M16" s="167" t="s">
        <v>204</v>
      </c>
      <c r="N16" s="167" t="s">
        <v>68</v>
      </c>
    </row>
    <row r="17" spans="1:14" x14ac:dyDescent="0.3">
      <c r="A17" s="167" t="s">
        <v>163</v>
      </c>
      <c r="B17" s="167" t="s">
        <v>171</v>
      </c>
      <c r="C17" s="167" t="s">
        <v>165</v>
      </c>
      <c r="D17" s="167" t="s">
        <v>165</v>
      </c>
      <c r="E17" s="167" t="s">
        <v>205</v>
      </c>
      <c r="F17" s="167" t="s">
        <v>140</v>
      </c>
      <c r="G17" s="167" t="s">
        <v>136</v>
      </c>
      <c r="H17" s="167" t="s">
        <v>70</v>
      </c>
      <c r="I17" s="167" t="s">
        <v>206</v>
      </c>
      <c r="J17" s="167" t="s">
        <v>174</v>
      </c>
      <c r="K17" s="167" t="s">
        <v>207</v>
      </c>
      <c r="L17" s="167" t="s">
        <v>68</v>
      </c>
      <c r="M17" s="167" t="s">
        <v>208</v>
      </c>
      <c r="N17" s="167" t="s">
        <v>68</v>
      </c>
    </row>
    <row r="18" spans="1:14" x14ac:dyDescent="0.3">
      <c r="A18" s="167" t="s">
        <v>163</v>
      </c>
      <c r="B18" s="167" t="s">
        <v>171</v>
      </c>
      <c r="C18" s="167" t="s">
        <v>165</v>
      </c>
      <c r="D18" s="167" t="s">
        <v>165</v>
      </c>
      <c r="E18" s="167" t="s">
        <v>205</v>
      </c>
      <c r="F18" s="167" t="s">
        <v>140</v>
      </c>
      <c r="G18" s="167" t="s">
        <v>136</v>
      </c>
      <c r="H18" s="167" t="s">
        <v>70</v>
      </c>
      <c r="I18" s="167" t="s">
        <v>173</v>
      </c>
      <c r="J18" s="167" t="s">
        <v>174</v>
      </c>
      <c r="K18" s="167" t="s">
        <v>24</v>
      </c>
      <c r="L18" s="167" t="s">
        <v>68</v>
      </c>
      <c r="M18" s="167" t="s">
        <v>176</v>
      </c>
      <c r="N18" s="167" t="s">
        <v>68</v>
      </c>
    </row>
    <row r="19" spans="1:14" x14ac:dyDescent="0.3">
      <c r="A19" s="167" t="s">
        <v>163</v>
      </c>
      <c r="B19" s="167" t="s">
        <v>171</v>
      </c>
      <c r="C19" s="167" t="s">
        <v>165</v>
      </c>
      <c r="D19" s="167" t="s">
        <v>165</v>
      </c>
      <c r="E19" s="167" t="s">
        <v>205</v>
      </c>
      <c r="F19" s="167" t="s">
        <v>140</v>
      </c>
      <c r="G19" s="167" t="s">
        <v>136</v>
      </c>
      <c r="H19" s="167" t="s">
        <v>70</v>
      </c>
      <c r="I19" s="167" t="s">
        <v>209</v>
      </c>
      <c r="J19" s="167" t="s">
        <v>174</v>
      </c>
      <c r="K19" s="167" t="s">
        <v>27</v>
      </c>
      <c r="L19" s="167" t="s">
        <v>68</v>
      </c>
      <c r="M19" s="167" t="s">
        <v>210</v>
      </c>
      <c r="N19" s="167" t="s">
        <v>68</v>
      </c>
    </row>
    <row r="20" spans="1:14" x14ac:dyDescent="0.3">
      <c r="A20" s="167" t="s">
        <v>163</v>
      </c>
      <c r="B20" s="167" t="s">
        <v>164</v>
      </c>
      <c r="C20" s="167" t="s">
        <v>165</v>
      </c>
      <c r="D20" s="167" t="s">
        <v>165</v>
      </c>
      <c r="E20" s="167" t="s">
        <v>205</v>
      </c>
      <c r="F20" s="167" t="s">
        <v>140</v>
      </c>
      <c r="G20" s="167" t="s">
        <v>136</v>
      </c>
      <c r="H20" s="167" t="s">
        <v>70</v>
      </c>
      <c r="I20" s="167" t="s">
        <v>211</v>
      </c>
      <c r="J20" s="167" t="s">
        <v>119</v>
      </c>
      <c r="K20" s="167" t="s">
        <v>212</v>
      </c>
      <c r="L20" s="167" t="s">
        <v>68</v>
      </c>
      <c r="M20" s="167" t="s">
        <v>213</v>
      </c>
      <c r="N20" s="167" t="s">
        <v>68</v>
      </c>
    </row>
    <row r="21" spans="1:14" x14ac:dyDescent="0.3">
      <c r="A21" s="167" t="s">
        <v>163</v>
      </c>
      <c r="B21" s="167" t="s">
        <v>171</v>
      </c>
      <c r="C21" s="167" t="s">
        <v>165</v>
      </c>
      <c r="D21" s="167" t="s">
        <v>165</v>
      </c>
      <c r="E21" s="167" t="s">
        <v>205</v>
      </c>
      <c r="F21" s="167" t="s">
        <v>140</v>
      </c>
      <c r="G21" s="167" t="s">
        <v>136</v>
      </c>
      <c r="H21" s="167" t="s">
        <v>70</v>
      </c>
      <c r="I21" s="167" t="s">
        <v>206</v>
      </c>
      <c r="J21" s="167" t="s">
        <v>174</v>
      </c>
      <c r="K21" s="167" t="s">
        <v>214</v>
      </c>
      <c r="L21" s="167" t="s">
        <v>68</v>
      </c>
      <c r="M21" s="167" t="s">
        <v>215</v>
      </c>
      <c r="N21" s="167" t="s">
        <v>68</v>
      </c>
    </row>
    <row r="22" spans="1:14" x14ac:dyDescent="0.3">
      <c r="A22" s="167" t="s">
        <v>163</v>
      </c>
      <c r="B22" s="167" t="s">
        <v>216</v>
      </c>
      <c r="C22" s="167" t="s">
        <v>165</v>
      </c>
      <c r="D22" s="167" t="s">
        <v>165</v>
      </c>
      <c r="E22" s="167" t="s">
        <v>205</v>
      </c>
      <c r="F22" s="167" t="s">
        <v>180</v>
      </c>
      <c r="G22" s="167" t="s">
        <v>136</v>
      </c>
      <c r="H22" s="167" t="s">
        <v>70</v>
      </c>
      <c r="I22" s="167" t="s">
        <v>217</v>
      </c>
      <c r="J22" s="167" t="s">
        <v>218</v>
      </c>
      <c r="K22" s="167" t="s">
        <v>219</v>
      </c>
      <c r="L22" s="167" t="s">
        <v>68</v>
      </c>
      <c r="M22" s="167" t="s">
        <v>220</v>
      </c>
      <c r="N22" s="167" t="s">
        <v>68</v>
      </c>
    </row>
    <row r="23" spans="1:14" x14ac:dyDescent="0.3">
      <c r="A23" s="167" t="s">
        <v>163</v>
      </c>
      <c r="B23" s="167" t="s">
        <v>171</v>
      </c>
      <c r="C23" s="167" t="s">
        <v>165</v>
      </c>
      <c r="D23" s="167" t="s">
        <v>165</v>
      </c>
      <c r="E23" s="167" t="s">
        <v>205</v>
      </c>
      <c r="F23" s="167" t="s">
        <v>180</v>
      </c>
      <c r="G23" s="167" t="s">
        <v>136</v>
      </c>
      <c r="H23" s="167" t="s">
        <v>70</v>
      </c>
      <c r="I23" s="167" t="s">
        <v>195</v>
      </c>
      <c r="J23" s="167" t="s">
        <v>174</v>
      </c>
      <c r="K23" s="167" t="s">
        <v>221</v>
      </c>
      <c r="L23" s="167" t="s">
        <v>68</v>
      </c>
      <c r="M23" s="167" t="s">
        <v>222</v>
      </c>
      <c r="N23" s="167" t="s">
        <v>68</v>
      </c>
    </row>
    <row r="24" spans="1:14" x14ac:dyDescent="0.3">
      <c r="A24" s="167" t="s">
        <v>163</v>
      </c>
      <c r="B24" s="167" t="s">
        <v>164</v>
      </c>
      <c r="C24" s="167" t="s">
        <v>165</v>
      </c>
      <c r="D24" s="167" t="s">
        <v>165</v>
      </c>
      <c r="E24" s="167" t="s">
        <v>223</v>
      </c>
      <c r="F24" s="167" t="s">
        <v>140</v>
      </c>
      <c r="G24" s="167" t="s">
        <v>136</v>
      </c>
      <c r="H24" s="167" t="s">
        <v>70</v>
      </c>
      <c r="I24" s="167" t="s">
        <v>167</v>
      </c>
      <c r="J24" s="167" t="s">
        <v>119</v>
      </c>
      <c r="K24" s="167" t="s">
        <v>34</v>
      </c>
      <c r="L24" s="167" t="s">
        <v>68</v>
      </c>
      <c r="M24" s="167" t="s">
        <v>169</v>
      </c>
      <c r="N24" s="167" t="s">
        <v>68</v>
      </c>
    </row>
    <row r="25" spans="1:14" x14ac:dyDescent="0.3">
      <c r="A25" s="167" t="s">
        <v>163</v>
      </c>
      <c r="B25" s="167" t="s">
        <v>164</v>
      </c>
      <c r="C25" s="167" t="s">
        <v>165</v>
      </c>
      <c r="D25" s="167" t="s">
        <v>165</v>
      </c>
      <c r="E25" s="167" t="s">
        <v>223</v>
      </c>
      <c r="F25" s="167" t="s">
        <v>140</v>
      </c>
      <c r="G25" s="167" t="s">
        <v>136</v>
      </c>
      <c r="H25" s="167" t="s">
        <v>70</v>
      </c>
      <c r="I25" s="167" t="s">
        <v>202</v>
      </c>
      <c r="J25" s="167" t="s">
        <v>119</v>
      </c>
      <c r="K25" s="167" t="s">
        <v>224</v>
      </c>
      <c r="L25" s="167" t="s">
        <v>68</v>
      </c>
      <c r="M25" s="167" t="s">
        <v>204</v>
      </c>
      <c r="N25" s="167" t="s">
        <v>68</v>
      </c>
    </row>
    <row r="26" spans="1:14" x14ac:dyDescent="0.3">
      <c r="A26" s="167" t="s">
        <v>163</v>
      </c>
      <c r="B26" s="167" t="s">
        <v>216</v>
      </c>
      <c r="C26" s="167" t="s">
        <v>165</v>
      </c>
      <c r="D26" s="167" t="s">
        <v>165</v>
      </c>
      <c r="E26" s="167" t="s">
        <v>223</v>
      </c>
      <c r="F26" s="167" t="s">
        <v>140</v>
      </c>
      <c r="G26" s="167" t="s">
        <v>136</v>
      </c>
      <c r="H26" s="167" t="s">
        <v>70</v>
      </c>
      <c r="I26" s="167" t="s">
        <v>225</v>
      </c>
      <c r="J26" s="167" t="s">
        <v>226</v>
      </c>
      <c r="K26" s="167" t="s">
        <v>51</v>
      </c>
      <c r="L26" s="167" t="s">
        <v>68</v>
      </c>
      <c r="M26" s="167" t="s">
        <v>227</v>
      </c>
      <c r="N26" s="167" t="s">
        <v>68</v>
      </c>
    </row>
    <row r="27" spans="1:14" x14ac:dyDescent="0.3">
      <c r="A27" s="167" t="s">
        <v>163</v>
      </c>
      <c r="B27" s="167" t="s">
        <v>171</v>
      </c>
      <c r="C27" s="167" t="s">
        <v>165</v>
      </c>
      <c r="D27" s="167" t="s">
        <v>165</v>
      </c>
      <c r="E27" s="167" t="s">
        <v>223</v>
      </c>
      <c r="F27" s="167" t="s">
        <v>180</v>
      </c>
      <c r="G27" s="167" t="s">
        <v>136</v>
      </c>
      <c r="H27" s="167" t="s">
        <v>70</v>
      </c>
      <c r="I27" s="167" t="s">
        <v>228</v>
      </c>
      <c r="J27" s="167" t="s">
        <v>174</v>
      </c>
      <c r="K27" s="167" t="s">
        <v>229</v>
      </c>
      <c r="L27" s="167" t="s">
        <v>68</v>
      </c>
      <c r="M27" s="167" t="s">
        <v>230</v>
      </c>
      <c r="N27" s="167" t="s">
        <v>68</v>
      </c>
    </row>
    <row r="28" spans="1:14" x14ac:dyDescent="0.3">
      <c r="A28" s="167" t="s">
        <v>163</v>
      </c>
      <c r="B28" s="167" t="s">
        <v>164</v>
      </c>
      <c r="C28" s="167" t="s">
        <v>165</v>
      </c>
      <c r="D28" s="167" t="s">
        <v>165</v>
      </c>
      <c r="E28" s="167" t="s">
        <v>223</v>
      </c>
      <c r="F28" s="167" t="s">
        <v>180</v>
      </c>
      <c r="G28" s="167" t="s">
        <v>136</v>
      </c>
      <c r="H28" s="167" t="s">
        <v>70</v>
      </c>
      <c r="I28" s="167" t="s">
        <v>211</v>
      </c>
      <c r="J28" s="167" t="s">
        <v>119</v>
      </c>
      <c r="K28" s="167" t="s">
        <v>231</v>
      </c>
      <c r="L28" s="167" t="s">
        <v>68</v>
      </c>
      <c r="M28" s="167" t="s">
        <v>232</v>
      </c>
      <c r="N28" s="167" t="s">
        <v>68</v>
      </c>
    </row>
    <row r="29" spans="1:14" x14ac:dyDescent="0.3">
      <c r="A29" s="167" t="s">
        <v>163</v>
      </c>
      <c r="B29" s="167" t="s">
        <v>164</v>
      </c>
      <c r="C29" s="167" t="s">
        <v>165</v>
      </c>
      <c r="D29" s="167" t="s">
        <v>165</v>
      </c>
      <c r="E29" s="167" t="s">
        <v>223</v>
      </c>
      <c r="F29" s="167" t="s">
        <v>180</v>
      </c>
      <c r="G29" s="167" t="s">
        <v>136</v>
      </c>
      <c r="H29" s="167" t="s">
        <v>70</v>
      </c>
      <c r="I29" s="167" t="s">
        <v>181</v>
      </c>
      <c r="J29" s="167" t="s">
        <v>119</v>
      </c>
      <c r="K29" s="167" t="s">
        <v>233</v>
      </c>
      <c r="L29" s="167" t="s">
        <v>68</v>
      </c>
      <c r="M29" s="167" t="s">
        <v>234</v>
      </c>
      <c r="N29" s="167" t="s">
        <v>68</v>
      </c>
    </row>
    <row r="30" spans="1:14" x14ac:dyDescent="0.3">
      <c r="A30" s="167" t="s">
        <v>163</v>
      </c>
      <c r="B30" s="167" t="s">
        <v>164</v>
      </c>
      <c r="C30" s="167" t="s">
        <v>165</v>
      </c>
      <c r="D30" s="167" t="s">
        <v>165</v>
      </c>
      <c r="E30" s="167" t="s">
        <v>235</v>
      </c>
      <c r="F30" s="167" t="s">
        <v>140</v>
      </c>
      <c r="G30" s="167" t="s">
        <v>136</v>
      </c>
      <c r="H30" s="167" t="s">
        <v>70</v>
      </c>
      <c r="I30" s="167" t="s">
        <v>236</v>
      </c>
      <c r="J30" s="167" t="s">
        <v>119</v>
      </c>
      <c r="K30" s="167" t="s">
        <v>31</v>
      </c>
      <c r="L30" s="167" t="s">
        <v>68</v>
      </c>
      <c r="M30" s="167" t="s">
        <v>237</v>
      </c>
      <c r="N30" s="167" t="s">
        <v>68</v>
      </c>
    </row>
    <row r="31" spans="1:14" x14ac:dyDescent="0.3">
      <c r="A31" s="167" t="s">
        <v>163</v>
      </c>
      <c r="B31" s="167" t="s">
        <v>171</v>
      </c>
      <c r="C31" s="167" t="s">
        <v>165</v>
      </c>
      <c r="D31" s="167" t="s">
        <v>165</v>
      </c>
      <c r="E31" s="167" t="s">
        <v>235</v>
      </c>
      <c r="F31" s="167" t="s">
        <v>140</v>
      </c>
      <c r="G31" s="167" t="s">
        <v>136</v>
      </c>
      <c r="H31" s="167" t="s">
        <v>70</v>
      </c>
      <c r="I31" s="167" t="s">
        <v>206</v>
      </c>
      <c r="J31" s="167" t="s">
        <v>174</v>
      </c>
      <c r="K31" s="167" t="s">
        <v>32</v>
      </c>
      <c r="L31" s="167" t="s">
        <v>68</v>
      </c>
      <c r="M31" s="167" t="s">
        <v>238</v>
      </c>
      <c r="N31" s="167" t="s">
        <v>68</v>
      </c>
    </row>
    <row r="32" spans="1:14" x14ac:dyDescent="0.3">
      <c r="A32" s="167" t="s">
        <v>163</v>
      </c>
      <c r="B32" s="167" t="s">
        <v>171</v>
      </c>
      <c r="C32" s="167" t="s">
        <v>165</v>
      </c>
      <c r="D32" s="167" t="s">
        <v>165</v>
      </c>
      <c r="E32" s="167" t="s">
        <v>235</v>
      </c>
      <c r="F32" s="167" t="s">
        <v>140</v>
      </c>
      <c r="G32" s="167" t="s">
        <v>136</v>
      </c>
      <c r="H32" s="167" t="s">
        <v>70</v>
      </c>
      <c r="I32" s="167" t="s">
        <v>239</v>
      </c>
      <c r="J32" s="167" t="s">
        <v>174</v>
      </c>
      <c r="K32" s="167" t="s">
        <v>240</v>
      </c>
      <c r="L32" s="167" t="s">
        <v>68</v>
      </c>
      <c r="M32" s="167" t="s">
        <v>241</v>
      </c>
      <c r="N32" s="167" t="s">
        <v>68</v>
      </c>
    </row>
    <row r="33" spans="1:14" x14ac:dyDescent="0.3">
      <c r="A33" s="167" t="s">
        <v>163</v>
      </c>
      <c r="B33" s="167" t="s">
        <v>164</v>
      </c>
      <c r="C33" s="167" t="s">
        <v>165</v>
      </c>
      <c r="D33" s="167" t="s">
        <v>165</v>
      </c>
      <c r="E33" s="167" t="s">
        <v>235</v>
      </c>
      <c r="F33" s="167" t="s">
        <v>140</v>
      </c>
      <c r="G33" s="167" t="s">
        <v>136</v>
      </c>
      <c r="H33" s="167" t="s">
        <v>97</v>
      </c>
      <c r="I33" s="167" t="s">
        <v>242</v>
      </c>
      <c r="J33" s="167" t="s">
        <v>119</v>
      </c>
      <c r="K33" s="167" t="s">
        <v>8</v>
      </c>
      <c r="L33" s="167" t="s">
        <v>68</v>
      </c>
      <c r="M33" s="167" t="s">
        <v>243</v>
      </c>
      <c r="N33" s="167" t="s">
        <v>68</v>
      </c>
    </row>
    <row r="34" spans="1:14" x14ac:dyDescent="0.3">
      <c r="A34" s="167" t="s">
        <v>163</v>
      </c>
      <c r="B34" s="167" t="s">
        <v>164</v>
      </c>
      <c r="C34" s="167" t="s">
        <v>165</v>
      </c>
      <c r="D34" s="167" t="s">
        <v>165</v>
      </c>
      <c r="E34" s="167" t="s">
        <v>235</v>
      </c>
      <c r="F34" s="167" t="s">
        <v>140</v>
      </c>
      <c r="G34" s="167" t="s">
        <v>136</v>
      </c>
      <c r="H34" s="167" t="s">
        <v>97</v>
      </c>
      <c r="I34" s="167" t="s">
        <v>242</v>
      </c>
      <c r="J34" s="167" t="s">
        <v>119</v>
      </c>
      <c r="K34" s="167" t="s">
        <v>244</v>
      </c>
      <c r="L34" s="167" t="s">
        <v>68</v>
      </c>
      <c r="M34" s="167" t="s">
        <v>243</v>
      </c>
      <c r="N34" s="167" t="s">
        <v>68</v>
      </c>
    </row>
    <row r="35" spans="1:14" x14ac:dyDescent="0.3">
      <c r="A35" s="167" t="s">
        <v>163</v>
      </c>
      <c r="B35" s="167" t="s">
        <v>164</v>
      </c>
      <c r="C35" s="167" t="s">
        <v>165</v>
      </c>
      <c r="D35" s="167" t="s">
        <v>165</v>
      </c>
      <c r="E35" s="167" t="s">
        <v>235</v>
      </c>
      <c r="F35" s="167" t="s">
        <v>140</v>
      </c>
      <c r="G35" s="167" t="s">
        <v>136</v>
      </c>
      <c r="H35" s="167" t="s">
        <v>97</v>
      </c>
      <c r="I35" s="167" t="s">
        <v>202</v>
      </c>
      <c r="J35" s="167" t="s">
        <v>119</v>
      </c>
      <c r="K35" s="167" t="s">
        <v>12</v>
      </c>
      <c r="L35" s="167" t="s">
        <v>68</v>
      </c>
      <c r="M35" s="167" t="s">
        <v>204</v>
      </c>
      <c r="N35" s="167" t="s">
        <v>68</v>
      </c>
    </row>
    <row r="36" spans="1:14" x14ac:dyDescent="0.3">
      <c r="A36" s="167" t="s">
        <v>163</v>
      </c>
      <c r="B36" s="167" t="s">
        <v>164</v>
      </c>
      <c r="C36" s="167" t="s">
        <v>165</v>
      </c>
      <c r="D36" s="167" t="s">
        <v>165</v>
      </c>
      <c r="E36" s="167" t="s">
        <v>235</v>
      </c>
      <c r="F36" s="167" t="s">
        <v>140</v>
      </c>
      <c r="G36" s="167" t="s">
        <v>136</v>
      </c>
      <c r="H36" s="167" t="s">
        <v>97</v>
      </c>
      <c r="I36" s="167" t="s">
        <v>211</v>
      </c>
      <c r="J36" s="167" t="s">
        <v>119</v>
      </c>
      <c r="K36" s="167" t="s">
        <v>13</v>
      </c>
      <c r="L36" s="167" t="s">
        <v>68</v>
      </c>
      <c r="M36" s="167" t="s">
        <v>245</v>
      </c>
      <c r="N36" s="167" t="s">
        <v>68</v>
      </c>
    </row>
    <row r="37" spans="1:14" x14ac:dyDescent="0.3">
      <c r="A37" s="167" t="s">
        <v>163</v>
      </c>
      <c r="B37" s="167" t="s">
        <v>164</v>
      </c>
      <c r="C37" s="167" t="s">
        <v>165</v>
      </c>
      <c r="D37" s="167" t="s">
        <v>165</v>
      </c>
      <c r="E37" s="167" t="s">
        <v>235</v>
      </c>
      <c r="F37" s="167" t="s">
        <v>180</v>
      </c>
      <c r="G37" s="167" t="s">
        <v>136</v>
      </c>
      <c r="H37" s="167" t="s">
        <v>70</v>
      </c>
      <c r="I37" s="167" t="s">
        <v>211</v>
      </c>
      <c r="J37" s="167" t="s">
        <v>119</v>
      </c>
      <c r="K37" s="167" t="s">
        <v>38</v>
      </c>
      <c r="L37" s="167" t="s">
        <v>68</v>
      </c>
      <c r="M37" s="167" t="s">
        <v>246</v>
      </c>
      <c r="N37" s="167" t="s">
        <v>68</v>
      </c>
    </row>
    <row r="38" spans="1:14" x14ac:dyDescent="0.3">
      <c r="A38" s="167" t="s">
        <v>163</v>
      </c>
      <c r="B38" s="167" t="s">
        <v>171</v>
      </c>
      <c r="C38" s="167" t="s">
        <v>165</v>
      </c>
      <c r="D38" s="167" t="s">
        <v>165</v>
      </c>
      <c r="E38" s="167" t="s">
        <v>235</v>
      </c>
      <c r="F38" s="167" t="s">
        <v>180</v>
      </c>
      <c r="G38" s="167" t="s">
        <v>136</v>
      </c>
      <c r="H38" s="167" t="s">
        <v>70</v>
      </c>
      <c r="I38" s="167" t="s">
        <v>239</v>
      </c>
      <c r="J38" s="167" t="s">
        <v>174</v>
      </c>
      <c r="K38" s="167" t="s">
        <v>39</v>
      </c>
      <c r="L38" s="167" t="s">
        <v>68</v>
      </c>
      <c r="M38" s="167" t="s">
        <v>247</v>
      </c>
      <c r="N38" s="167" t="s">
        <v>68</v>
      </c>
    </row>
    <row r="39" spans="1:14" x14ac:dyDescent="0.3">
      <c r="A39" s="167" t="s">
        <v>163</v>
      </c>
      <c r="B39" s="167" t="s">
        <v>164</v>
      </c>
      <c r="C39" s="167" t="s">
        <v>165</v>
      </c>
      <c r="D39" s="167" t="s">
        <v>165</v>
      </c>
      <c r="E39" s="167" t="s">
        <v>235</v>
      </c>
      <c r="F39" s="167" t="s">
        <v>180</v>
      </c>
      <c r="G39" s="167" t="s">
        <v>136</v>
      </c>
      <c r="H39" s="167" t="s">
        <v>70</v>
      </c>
      <c r="I39" s="167" t="s">
        <v>211</v>
      </c>
      <c r="J39" s="167" t="s">
        <v>119</v>
      </c>
      <c r="K39" s="167" t="s">
        <v>53</v>
      </c>
      <c r="L39" s="167" t="s">
        <v>68</v>
      </c>
      <c r="M39" s="167" t="s">
        <v>232</v>
      </c>
      <c r="N39" s="167" t="s">
        <v>68</v>
      </c>
    </row>
    <row r="40" spans="1:14" x14ac:dyDescent="0.3">
      <c r="A40" s="167" t="s">
        <v>163</v>
      </c>
      <c r="B40" s="167" t="s">
        <v>171</v>
      </c>
      <c r="C40" s="167" t="s">
        <v>165</v>
      </c>
      <c r="D40" s="167" t="s">
        <v>165</v>
      </c>
      <c r="E40" s="167" t="s">
        <v>235</v>
      </c>
      <c r="F40" s="167" t="s">
        <v>180</v>
      </c>
      <c r="G40" s="167" t="s">
        <v>136</v>
      </c>
      <c r="H40" s="167" t="s">
        <v>97</v>
      </c>
      <c r="I40" s="167" t="s">
        <v>228</v>
      </c>
      <c r="J40" s="167" t="s">
        <v>174</v>
      </c>
      <c r="K40" s="167" t="s">
        <v>248</v>
      </c>
      <c r="L40" s="167" t="s">
        <v>68</v>
      </c>
      <c r="M40" s="167" t="s">
        <v>249</v>
      </c>
      <c r="N40" s="167" t="s">
        <v>68</v>
      </c>
    </row>
    <row r="41" spans="1:14" x14ac:dyDescent="0.3">
      <c r="A41" s="167" t="s">
        <v>163</v>
      </c>
      <c r="B41" s="167" t="s">
        <v>164</v>
      </c>
      <c r="C41" s="167" t="s">
        <v>165</v>
      </c>
      <c r="D41" s="167" t="s">
        <v>165</v>
      </c>
      <c r="E41" s="167" t="s">
        <v>250</v>
      </c>
      <c r="F41" s="167" t="s">
        <v>140</v>
      </c>
      <c r="G41" s="167" t="s">
        <v>136</v>
      </c>
      <c r="H41" s="167" t="s">
        <v>70</v>
      </c>
      <c r="I41" s="167" t="s">
        <v>167</v>
      </c>
      <c r="J41" s="167" t="s">
        <v>119</v>
      </c>
      <c r="K41" s="167" t="s">
        <v>251</v>
      </c>
      <c r="L41" s="167" t="s">
        <v>68</v>
      </c>
      <c r="M41" s="167" t="s">
        <v>169</v>
      </c>
      <c r="N41" s="167" t="s">
        <v>68</v>
      </c>
    </row>
    <row r="42" spans="1:14" x14ac:dyDescent="0.3">
      <c r="A42" s="167" t="s">
        <v>163</v>
      </c>
      <c r="B42" s="167" t="s">
        <v>164</v>
      </c>
      <c r="C42" s="167" t="s">
        <v>165</v>
      </c>
      <c r="D42" s="167" t="s">
        <v>165</v>
      </c>
      <c r="E42" s="167" t="s">
        <v>250</v>
      </c>
      <c r="F42" s="167" t="s">
        <v>140</v>
      </c>
      <c r="G42" s="167" t="s">
        <v>136</v>
      </c>
      <c r="H42" s="167" t="s">
        <v>97</v>
      </c>
      <c r="I42" s="167" t="s">
        <v>167</v>
      </c>
      <c r="J42" s="167" t="s">
        <v>119</v>
      </c>
      <c r="K42" s="167" t="s">
        <v>252</v>
      </c>
      <c r="L42" s="167" t="s">
        <v>68</v>
      </c>
      <c r="M42" s="167" t="s">
        <v>169</v>
      </c>
      <c r="N42" s="167" t="s">
        <v>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0"/>
  <sheetViews>
    <sheetView tabSelected="1" workbookViewId="0">
      <selection sqref="A1:G1"/>
    </sheetView>
  </sheetViews>
  <sheetFormatPr defaultColWidth="14.44140625" defaultRowHeight="15" customHeight="1" x14ac:dyDescent="0.3"/>
  <cols>
    <col min="1" max="1" width="5.6640625" customWidth="1"/>
    <col min="2" max="2" width="6.5546875" customWidth="1"/>
    <col min="3" max="3" width="8.5546875" customWidth="1"/>
    <col min="4" max="4" width="5.6640625" customWidth="1"/>
    <col min="5" max="6" width="22.109375" customWidth="1"/>
    <col min="7" max="7" width="12" customWidth="1"/>
    <col min="8" max="26" width="8.6640625" customWidth="1"/>
  </cols>
  <sheetData>
    <row r="1" spans="1:7" ht="45" customHeight="1" x14ac:dyDescent="0.3">
      <c r="A1" s="14" t="s">
        <v>0</v>
      </c>
      <c r="B1" s="15"/>
      <c r="C1" s="15"/>
      <c r="D1" s="15"/>
      <c r="E1" s="15"/>
      <c r="F1" s="15"/>
      <c r="G1" s="16"/>
    </row>
    <row r="2" spans="1:7" ht="40.5" customHeight="1" x14ac:dyDescent="0.3">
      <c r="A2" s="17"/>
      <c r="B2" s="18"/>
      <c r="C2" s="18"/>
      <c r="D2" s="18"/>
      <c r="E2" s="18"/>
      <c r="F2" s="18"/>
      <c r="G2" s="19"/>
    </row>
    <row r="3" spans="1:7" ht="14.25" hidden="1" customHeight="1" x14ac:dyDescent="0.3">
      <c r="A3" s="20"/>
      <c r="B3" s="21"/>
      <c r="C3" s="21"/>
      <c r="D3" s="21"/>
      <c r="E3" s="21"/>
      <c r="F3" s="21"/>
      <c r="G3" s="22"/>
    </row>
    <row r="4" spans="1:7" ht="48" customHeight="1" x14ac:dyDescent="0.3">
      <c r="A4" s="1" t="s">
        <v>1</v>
      </c>
      <c r="B4" s="1" t="s">
        <v>2</v>
      </c>
      <c r="C4" s="1" t="s">
        <v>3</v>
      </c>
      <c r="D4" s="1" t="s">
        <v>4</v>
      </c>
      <c r="E4" s="2"/>
      <c r="F4" s="2"/>
      <c r="G4" s="2" t="s">
        <v>5</v>
      </c>
    </row>
    <row r="5" spans="1:7" ht="21.75" customHeight="1" x14ac:dyDescent="0.3">
      <c r="A5" s="3" t="s">
        <v>6</v>
      </c>
      <c r="B5" s="4"/>
      <c r="C5" s="3" t="s">
        <v>7</v>
      </c>
      <c r="D5" s="5">
        <v>1</v>
      </c>
      <c r="E5" s="6" t="s">
        <v>8</v>
      </c>
      <c r="F5" s="2" t="s">
        <v>9</v>
      </c>
      <c r="G5" s="7"/>
    </row>
    <row r="6" spans="1:7" ht="21.75" customHeight="1" x14ac:dyDescent="0.3">
      <c r="A6" s="2" t="s">
        <v>6</v>
      </c>
      <c r="B6" s="8"/>
      <c r="C6" s="2" t="s">
        <v>10</v>
      </c>
      <c r="D6" s="2" t="s">
        <v>11</v>
      </c>
      <c r="E6" s="6" t="s">
        <v>12</v>
      </c>
      <c r="F6" s="2" t="s">
        <v>13</v>
      </c>
      <c r="G6" s="9"/>
    </row>
    <row r="7" spans="1:7" ht="21.75" customHeight="1" x14ac:dyDescent="0.3">
      <c r="A7" s="2" t="s">
        <v>6</v>
      </c>
      <c r="B7" s="8"/>
      <c r="C7" s="2" t="s">
        <v>14</v>
      </c>
      <c r="D7" s="2" t="s">
        <v>15</v>
      </c>
      <c r="E7" s="2" t="s">
        <v>16</v>
      </c>
      <c r="F7" s="6" t="s">
        <v>17</v>
      </c>
      <c r="G7" s="9"/>
    </row>
    <row r="8" spans="1:7" ht="21.75" customHeight="1" x14ac:dyDescent="0.3">
      <c r="A8" s="2" t="s">
        <v>6</v>
      </c>
      <c r="B8" s="8"/>
      <c r="C8" s="2" t="s">
        <v>14</v>
      </c>
      <c r="D8" s="2" t="s">
        <v>18</v>
      </c>
      <c r="E8" s="6" t="s">
        <v>19</v>
      </c>
      <c r="F8" s="2" t="s">
        <v>20</v>
      </c>
      <c r="G8" s="9"/>
    </row>
    <row r="9" spans="1:7" ht="21.75" customHeight="1" x14ac:dyDescent="0.3">
      <c r="A9" s="2" t="s">
        <v>6</v>
      </c>
      <c r="B9" s="8"/>
      <c r="C9" s="2" t="s">
        <v>21</v>
      </c>
      <c r="D9" s="2" t="s">
        <v>22</v>
      </c>
      <c r="E9" s="2" t="s">
        <v>23</v>
      </c>
      <c r="F9" s="6" t="s">
        <v>24</v>
      </c>
      <c r="G9" s="9"/>
    </row>
    <row r="10" spans="1:7" ht="21.75" customHeight="1" x14ac:dyDescent="0.3">
      <c r="A10" s="2" t="s">
        <v>6</v>
      </c>
      <c r="B10" s="8"/>
      <c r="C10" s="2" t="s">
        <v>25</v>
      </c>
      <c r="D10" s="2" t="s">
        <v>26</v>
      </c>
      <c r="E10" s="2" t="s">
        <v>27</v>
      </c>
      <c r="F10" s="6" t="s">
        <v>28</v>
      </c>
      <c r="G10" s="9"/>
    </row>
    <row r="11" spans="1:7" ht="21.75" customHeight="1" x14ac:dyDescent="0.3">
      <c r="A11" s="2" t="s">
        <v>29</v>
      </c>
      <c r="B11" s="8"/>
      <c r="C11" s="2" t="s">
        <v>30</v>
      </c>
      <c r="D11" s="2"/>
      <c r="E11" s="2" t="s">
        <v>31</v>
      </c>
      <c r="F11" s="6" t="s">
        <v>32</v>
      </c>
      <c r="G11" s="9"/>
    </row>
    <row r="12" spans="1:7" ht="21.75" customHeight="1" x14ac:dyDescent="0.3">
      <c r="A12" s="2" t="s">
        <v>29</v>
      </c>
      <c r="B12" s="8"/>
      <c r="C12" s="2" t="s">
        <v>33</v>
      </c>
      <c r="D12" s="2"/>
      <c r="E12" s="2" t="s">
        <v>34</v>
      </c>
      <c r="F12" s="6" t="s">
        <v>35</v>
      </c>
      <c r="G12" s="9"/>
    </row>
    <row r="13" spans="1:7" ht="21.75" customHeight="1" x14ac:dyDescent="0.3">
      <c r="A13" s="2" t="s">
        <v>36</v>
      </c>
      <c r="B13" s="8"/>
      <c r="C13" s="2" t="s">
        <v>37</v>
      </c>
      <c r="D13" s="2"/>
      <c r="E13" s="2" t="s">
        <v>38</v>
      </c>
      <c r="F13" s="6" t="s">
        <v>39</v>
      </c>
      <c r="G13" s="9"/>
    </row>
    <row r="14" spans="1:7" ht="21.75" customHeight="1" x14ac:dyDescent="0.3">
      <c r="A14" s="2" t="s">
        <v>29</v>
      </c>
      <c r="B14" s="8"/>
      <c r="C14" s="3" t="s">
        <v>40</v>
      </c>
      <c r="D14" s="3"/>
      <c r="E14" s="2" t="s">
        <v>8</v>
      </c>
      <c r="F14" s="2" t="s">
        <v>12</v>
      </c>
      <c r="G14" s="9"/>
    </row>
    <row r="15" spans="1:7" ht="21.75" customHeight="1" x14ac:dyDescent="0.3">
      <c r="A15" s="2" t="s">
        <v>36</v>
      </c>
      <c r="B15" s="8"/>
      <c r="C15" s="2" t="s">
        <v>41</v>
      </c>
      <c r="D15" s="2"/>
      <c r="E15" s="6" t="s">
        <v>42</v>
      </c>
      <c r="F15" s="2" t="s">
        <v>13</v>
      </c>
      <c r="G15" s="9"/>
    </row>
    <row r="16" spans="1:7" ht="21.75" customHeight="1" x14ac:dyDescent="0.3">
      <c r="A16" s="2" t="s">
        <v>36</v>
      </c>
      <c r="B16" s="8"/>
      <c r="C16" s="2" t="s">
        <v>43</v>
      </c>
      <c r="D16" s="2"/>
      <c r="E16" s="2" t="s">
        <v>16</v>
      </c>
      <c r="F16" s="2" t="s">
        <v>19</v>
      </c>
      <c r="G16" s="9"/>
    </row>
    <row r="17" spans="1:7" ht="21.75" customHeight="1" x14ac:dyDescent="0.3">
      <c r="A17" s="2" t="s">
        <v>44</v>
      </c>
      <c r="B17" s="8"/>
      <c r="C17" s="2" t="s">
        <v>45</v>
      </c>
      <c r="D17" s="2"/>
      <c r="E17" s="2" t="s">
        <v>17</v>
      </c>
      <c r="F17" s="2" t="s">
        <v>20</v>
      </c>
      <c r="G17" s="9"/>
    </row>
    <row r="18" spans="1:7" ht="21.75" customHeight="1" x14ac:dyDescent="0.3">
      <c r="A18" s="2" t="s">
        <v>44</v>
      </c>
      <c r="B18" s="8"/>
      <c r="C18" s="2" t="s">
        <v>25</v>
      </c>
      <c r="D18" s="2"/>
      <c r="E18" s="2" t="s">
        <v>23</v>
      </c>
      <c r="F18" s="2" t="s">
        <v>27</v>
      </c>
      <c r="G18" s="9"/>
    </row>
    <row r="19" spans="1:7" ht="21.75" customHeight="1" x14ac:dyDescent="0.3">
      <c r="A19" s="2" t="s">
        <v>44</v>
      </c>
      <c r="B19" s="8"/>
      <c r="C19" s="2" t="s">
        <v>46</v>
      </c>
      <c r="D19" s="2"/>
      <c r="E19" s="10" t="s">
        <v>47</v>
      </c>
      <c r="F19" s="2" t="s">
        <v>28</v>
      </c>
      <c r="G19" s="9"/>
    </row>
    <row r="20" spans="1:7" ht="21.75" customHeight="1" x14ac:dyDescent="0.3">
      <c r="A20" s="2" t="s">
        <v>44</v>
      </c>
      <c r="B20" s="8"/>
      <c r="C20" s="2" t="s">
        <v>48</v>
      </c>
      <c r="D20" s="2"/>
      <c r="E20" s="2" t="s">
        <v>32</v>
      </c>
      <c r="F20" s="11" t="s">
        <v>49</v>
      </c>
      <c r="G20" s="9"/>
    </row>
    <row r="21" spans="1:7" ht="21.75" customHeight="1" x14ac:dyDescent="0.3">
      <c r="A21" s="2" t="s">
        <v>44</v>
      </c>
      <c r="B21" s="8"/>
      <c r="C21" s="2" t="s">
        <v>50</v>
      </c>
      <c r="D21" s="2"/>
      <c r="E21" s="2" t="s">
        <v>35</v>
      </c>
      <c r="F21" s="2" t="s">
        <v>51</v>
      </c>
      <c r="G21" s="9"/>
    </row>
    <row r="22" spans="1:7" ht="21.75" customHeight="1" x14ac:dyDescent="0.3">
      <c r="A22" s="2" t="s">
        <v>44</v>
      </c>
      <c r="B22" s="12"/>
      <c r="C22" s="2" t="s">
        <v>52</v>
      </c>
      <c r="D22" s="2"/>
      <c r="E22" s="2" t="s">
        <v>39</v>
      </c>
      <c r="F22" s="2" t="s">
        <v>53</v>
      </c>
      <c r="G22" s="9"/>
    </row>
    <row r="23" spans="1:7" ht="21.75" customHeight="1" x14ac:dyDescent="0.3">
      <c r="A23" s="2" t="s">
        <v>54</v>
      </c>
      <c r="B23" s="8"/>
      <c r="C23" s="2" t="s">
        <v>55</v>
      </c>
      <c r="D23" s="2"/>
      <c r="E23" s="10" t="s">
        <v>56</v>
      </c>
      <c r="F23" s="2" t="s">
        <v>57</v>
      </c>
      <c r="G23" s="9"/>
    </row>
    <row r="24" spans="1:7" ht="21.75" customHeight="1" x14ac:dyDescent="0.3">
      <c r="A24" s="2" t="s">
        <v>54</v>
      </c>
      <c r="B24" s="8"/>
      <c r="C24" s="2" t="s">
        <v>48</v>
      </c>
      <c r="D24" s="2"/>
      <c r="E24" s="2" t="s">
        <v>8</v>
      </c>
      <c r="F24" s="2" t="s">
        <v>13</v>
      </c>
      <c r="G24" s="9"/>
    </row>
    <row r="25" spans="1:7" ht="21.75" customHeight="1" x14ac:dyDescent="0.3">
      <c r="A25" s="2" t="s">
        <v>54</v>
      </c>
      <c r="B25" s="8"/>
      <c r="C25" s="2" t="s">
        <v>50</v>
      </c>
      <c r="D25" s="2"/>
      <c r="E25" s="2" t="s">
        <v>42</v>
      </c>
      <c r="F25" s="2" t="s">
        <v>12</v>
      </c>
      <c r="G25" s="9"/>
    </row>
    <row r="26" spans="1:7" ht="21.75" customHeight="1" x14ac:dyDescent="0.3">
      <c r="A26" s="2" t="s">
        <v>54</v>
      </c>
      <c r="B26" s="12"/>
      <c r="C26" s="2" t="s">
        <v>58</v>
      </c>
      <c r="D26" s="2"/>
      <c r="E26" s="2" t="s">
        <v>38</v>
      </c>
      <c r="F26" s="2" t="s">
        <v>53</v>
      </c>
      <c r="G26" s="9"/>
    </row>
    <row r="27" spans="1:7" ht="21.75" customHeight="1" x14ac:dyDescent="0.3">
      <c r="A27" s="2" t="s">
        <v>54</v>
      </c>
      <c r="B27" s="8"/>
      <c r="C27" s="13" t="s">
        <v>43</v>
      </c>
      <c r="D27" s="2"/>
      <c r="E27" s="2" t="s">
        <v>16</v>
      </c>
      <c r="F27" s="2" t="s">
        <v>20</v>
      </c>
      <c r="G27" s="9"/>
    </row>
    <row r="28" spans="1:7" ht="21.75" customHeight="1" x14ac:dyDescent="0.3">
      <c r="A28" s="2" t="s">
        <v>54</v>
      </c>
      <c r="B28" s="2"/>
      <c r="C28" s="2" t="s">
        <v>59</v>
      </c>
      <c r="D28" s="2"/>
      <c r="E28" s="2" t="s">
        <v>17</v>
      </c>
      <c r="F28" s="2" t="s">
        <v>19</v>
      </c>
      <c r="G28" s="9"/>
    </row>
    <row r="29" spans="1:7" ht="21.75" customHeight="1" x14ac:dyDescent="0.3">
      <c r="A29" s="2" t="s">
        <v>60</v>
      </c>
      <c r="B29" s="8"/>
      <c r="C29" s="2" t="s">
        <v>61</v>
      </c>
      <c r="D29" s="2"/>
      <c r="E29" s="2" t="s">
        <v>23</v>
      </c>
      <c r="F29" s="2" t="s">
        <v>28</v>
      </c>
      <c r="G29" s="9"/>
    </row>
    <row r="30" spans="1:7" ht="21.75" customHeight="1" x14ac:dyDescent="0.3">
      <c r="A30" s="2" t="s">
        <v>60</v>
      </c>
      <c r="B30" s="8"/>
      <c r="C30" s="2" t="s">
        <v>25</v>
      </c>
      <c r="D30" s="2"/>
      <c r="E30" s="2" t="s">
        <v>47</v>
      </c>
      <c r="F30" s="2" t="s">
        <v>27</v>
      </c>
      <c r="G30" s="9"/>
    </row>
    <row r="31" spans="1:7" ht="21.75" customHeight="1" x14ac:dyDescent="0.3">
      <c r="A31" s="2" t="s">
        <v>60</v>
      </c>
      <c r="B31" s="8"/>
      <c r="C31" s="2" t="s">
        <v>30</v>
      </c>
      <c r="D31" s="6"/>
      <c r="E31" s="2" t="s">
        <v>31</v>
      </c>
      <c r="F31" s="2" t="s">
        <v>49</v>
      </c>
      <c r="G31" s="9"/>
    </row>
    <row r="32" spans="1:7" ht="21.75" customHeight="1" x14ac:dyDescent="0.3">
      <c r="A32" s="2" t="s">
        <v>60</v>
      </c>
      <c r="B32" s="8"/>
      <c r="C32" s="2" t="s">
        <v>50</v>
      </c>
      <c r="D32" s="2"/>
      <c r="E32" s="2" t="s">
        <v>34</v>
      </c>
      <c r="F32" s="2" t="s">
        <v>51</v>
      </c>
      <c r="G32" s="9"/>
    </row>
    <row r="33" spans="1:7" ht="21.75" customHeight="1" x14ac:dyDescent="0.3">
      <c r="A33" s="2" t="s">
        <v>60</v>
      </c>
      <c r="B33" s="8"/>
      <c r="C33" s="2" t="s">
        <v>62</v>
      </c>
      <c r="D33" s="2"/>
      <c r="E33" s="2" t="s">
        <v>57</v>
      </c>
      <c r="F33" s="2" t="s">
        <v>63</v>
      </c>
      <c r="G33" s="2"/>
    </row>
    <row r="34" spans="1:7" ht="21.75" customHeight="1" x14ac:dyDescent="0.3">
      <c r="A34" s="11" t="s">
        <v>64</v>
      </c>
      <c r="B34" s="8"/>
      <c r="C34" s="2" t="s">
        <v>65</v>
      </c>
      <c r="D34" s="2"/>
      <c r="E34" s="2" t="s">
        <v>47</v>
      </c>
      <c r="F34" s="10" t="s">
        <v>28</v>
      </c>
      <c r="G34" s="2"/>
    </row>
    <row r="35" spans="1:7" ht="21.75" customHeight="1" x14ac:dyDescent="0.3">
      <c r="A35" s="2"/>
      <c r="B35" s="8"/>
      <c r="C35" s="2"/>
      <c r="D35" s="2"/>
      <c r="E35" s="2"/>
      <c r="F35" s="2"/>
      <c r="G35" s="9"/>
    </row>
    <row r="36" spans="1:7" ht="21.75" customHeight="1" x14ac:dyDescent="0.3">
      <c r="A36" s="2"/>
      <c r="B36" s="8"/>
      <c r="C36" s="2"/>
      <c r="D36" s="2"/>
      <c r="E36" s="2"/>
      <c r="F36" s="2"/>
      <c r="G36" s="9"/>
    </row>
    <row r="37" spans="1:7" ht="21.75" customHeight="1" x14ac:dyDescent="0.3">
      <c r="A37" s="2"/>
      <c r="B37" s="8"/>
      <c r="C37" s="2"/>
      <c r="D37" s="2"/>
      <c r="E37" s="2"/>
      <c r="F37" s="2"/>
      <c r="G37" s="9"/>
    </row>
    <row r="38" spans="1:7" ht="21.75" customHeight="1" x14ac:dyDescent="0.3">
      <c r="A38" s="2"/>
      <c r="B38" s="8"/>
      <c r="C38" s="2"/>
      <c r="D38" s="2"/>
      <c r="E38" s="2"/>
      <c r="F38" s="2"/>
      <c r="G38" s="9"/>
    </row>
    <row r="39" spans="1:7" ht="21.75" customHeight="1" x14ac:dyDescent="0.3">
      <c r="A39" s="2"/>
      <c r="B39" s="8"/>
      <c r="C39" s="2"/>
      <c r="D39" s="2"/>
      <c r="E39" s="6"/>
      <c r="F39" s="2"/>
      <c r="G39" s="9"/>
    </row>
    <row r="40" spans="1:7" ht="21.75" customHeight="1" x14ac:dyDescent="0.3">
      <c r="A40" s="2"/>
      <c r="B40" s="2"/>
      <c r="C40" s="2"/>
      <c r="D40" s="2"/>
      <c r="E40" s="2"/>
      <c r="F40" s="2"/>
      <c r="G40" s="9"/>
    </row>
    <row r="41" spans="1:7" ht="21.75" customHeight="1" x14ac:dyDescent="0.3">
      <c r="A41" s="2"/>
      <c r="B41" s="2"/>
      <c r="C41" s="2"/>
      <c r="D41" s="2"/>
      <c r="E41" s="2"/>
      <c r="F41" s="2"/>
      <c r="G41" s="9"/>
    </row>
    <row r="42" spans="1:7" ht="21.75" customHeight="1" x14ac:dyDescent="0.3">
      <c r="A42" s="2"/>
      <c r="B42" s="2"/>
      <c r="C42" s="2"/>
      <c r="D42" s="2"/>
      <c r="E42" s="2"/>
      <c r="F42" s="2"/>
      <c r="G42" s="9"/>
    </row>
    <row r="43" spans="1:7" ht="21.75" customHeight="1" x14ac:dyDescent="0.3">
      <c r="A43" s="2"/>
      <c r="B43" s="8"/>
      <c r="C43" s="2"/>
      <c r="D43" s="2"/>
      <c r="E43" s="2"/>
      <c r="F43" s="2"/>
      <c r="G43" s="9"/>
    </row>
    <row r="44" spans="1:7" ht="21.75" customHeight="1" x14ac:dyDescent="0.3">
      <c r="A44" s="2"/>
      <c r="B44" s="8"/>
      <c r="C44" s="2"/>
      <c r="D44" s="2"/>
      <c r="E44" s="6"/>
      <c r="F44" s="2"/>
      <c r="G44" s="9"/>
    </row>
    <row r="45" spans="1:7" ht="21.75" customHeight="1" x14ac:dyDescent="0.3">
      <c r="A45" s="2"/>
      <c r="B45" s="8"/>
      <c r="C45" s="2"/>
      <c r="D45" s="6"/>
      <c r="E45" s="6"/>
      <c r="F45" s="2"/>
      <c r="G45" s="9"/>
    </row>
    <row r="46" spans="1:7" ht="21.75" customHeight="1" x14ac:dyDescent="0.3">
      <c r="A46" s="2"/>
      <c r="B46" s="2"/>
      <c r="C46" s="2"/>
      <c r="D46" s="6"/>
      <c r="E46" s="2"/>
      <c r="F46" s="2"/>
      <c r="G46" s="9"/>
    </row>
    <row r="47" spans="1:7" ht="21.75" customHeight="1" x14ac:dyDescent="0.3">
      <c r="A47" s="2"/>
      <c r="B47" s="2"/>
      <c r="C47" s="2"/>
      <c r="D47" s="2"/>
      <c r="E47" s="2"/>
      <c r="F47" s="2"/>
      <c r="G47" s="9"/>
    </row>
    <row r="48" spans="1:7" ht="21.75" customHeight="1" x14ac:dyDescent="0.3">
      <c r="A48" s="2"/>
      <c r="B48" s="2"/>
      <c r="C48" s="2"/>
      <c r="D48" s="2"/>
      <c r="E48" s="2"/>
      <c r="F48" s="2"/>
      <c r="G48" s="9"/>
    </row>
    <row r="49" spans="1:7" ht="21.75" customHeight="1" x14ac:dyDescent="0.3">
      <c r="A49" s="2"/>
      <c r="B49" s="2"/>
      <c r="C49" s="2"/>
      <c r="D49" s="2"/>
      <c r="E49" s="2"/>
      <c r="F49" s="2"/>
      <c r="G49" s="9"/>
    </row>
    <row r="50" spans="1:7" ht="21.75" customHeight="1" x14ac:dyDescent="0.3">
      <c r="A50" s="2"/>
      <c r="B50" s="2"/>
      <c r="C50" s="2"/>
      <c r="D50" s="2"/>
      <c r="E50" s="2"/>
      <c r="F50" s="2"/>
      <c r="G50" s="9"/>
    </row>
    <row r="51" spans="1:7" ht="21.75" customHeight="1" x14ac:dyDescent="0.3">
      <c r="A51" s="2"/>
      <c r="B51" s="2"/>
      <c r="C51" s="2"/>
      <c r="D51" s="2"/>
      <c r="E51" s="2"/>
      <c r="F51" s="2"/>
      <c r="G51" s="9"/>
    </row>
    <row r="52" spans="1:7" ht="21.75" customHeight="1" x14ac:dyDescent="0.3">
      <c r="A52" s="2"/>
      <c r="B52" s="2"/>
      <c r="C52" s="2"/>
      <c r="D52" s="2"/>
      <c r="E52" s="2"/>
      <c r="F52" s="2"/>
      <c r="G52" s="9"/>
    </row>
    <row r="53" spans="1:7" ht="21.75" customHeight="1" x14ac:dyDescent="0.3">
      <c r="A53" s="2"/>
      <c r="B53" s="2"/>
      <c r="C53" s="2"/>
      <c r="D53" s="2"/>
      <c r="E53" s="2"/>
      <c r="F53" s="2"/>
      <c r="G53" s="9"/>
    </row>
    <row r="54" spans="1:7" ht="21.75" customHeight="1" x14ac:dyDescent="0.3">
      <c r="A54" s="2"/>
      <c r="B54" s="2"/>
      <c r="C54" s="2"/>
      <c r="D54" s="2"/>
      <c r="E54" s="2"/>
      <c r="F54" s="2"/>
      <c r="G54" s="9"/>
    </row>
    <row r="55" spans="1:7" ht="21.75" customHeight="1" x14ac:dyDescent="0.3">
      <c r="A55" s="2"/>
      <c r="B55" s="8"/>
      <c r="C55" s="2"/>
      <c r="D55" s="2"/>
      <c r="E55" s="11"/>
      <c r="F55" s="2"/>
      <c r="G55" s="9"/>
    </row>
    <row r="56" spans="1:7" ht="21.75" customHeight="1" x14ac:dyDescent="0.3">
      <c r="A56" s="2"/>
      <c r="B56" s="8"/>
      <c r="C56" s="2"/>
      <c r="D56" s="2"/>
      <c r="E56" s="2"/>
      <c r="F56" s="2"/>
      <c r="G56" s="9"/>
    </row>
    <row r="57" spans="1:7" ht="21.75" customHeight="1" x14ac:dyDescent="0.3">
      <c r="A57" s="2"/>
      <c r="B57" s="8"/>
      <c r="C57" s="2"/>
      <c r="D57" s="2"/>
      <c r="E57" s="2"/>
      <c r="F57" s="2"/>
      <c r="G57" s="9"/>
    </row>
    <row r="58" spans="1:7" ht="21.75" customHeight="1" x14ac:dyDescent="0.3">
      <c r="A58" s="2"/>
      <c r="B58" s="8"/>
      <c r="C58" s="2"/>
      <c r="D58" s="2"/>
      <c r="E58" s="11"/>
      <c r="F58" s="2"/>
      <c r="G58" s="9"/>
    </row>
    <row r="59" spans="1:7" ht="21.75" customHeight="1" x14ac:dyDescent="0.3">
      <c r="A59" s="2"/>
      <c r="B59" s="8"/>
      <c r="C59" s="2"/>
      <c r="D59" s="2"/>
      <c r="E59" s="2"/>
      <c r="F59" s="2"/>
      <c r="G59" s="9"/>
    </row>
    <row r="60" spans="1:7" ht="21.75" customHeight="1" x14ac:dyDescent="0.3">
      <c r="A60" s="2"/>
      <c r="B60" s="8"/>
      <c r="C60" s="2"/>
      <c r="D60" s="2"/>
      <c r="E60" s="2"/>
      <c r="F60" s="2"/>
      <c r="G60" s="9"/>
    </row>
    <row r="61" spans="1:7" ht="21.75" customHeight="1" x14ac:dyDescent="0.3">
      <c r="A61" s="2"/>
      <c r="B61" s="8"/>
      <c r="C61" s="2"/>
      <c r="D61" s="2"/>
      <c r="E61" s="2"/>
      <c r="F61" s="2"/>
      <c r="G61" s="2"/>
    </row>
    <row r="62" spans="1:7" ht="21.75" customHeight="1" x14ac:dyDescent="0.3">
      <c r="A62" s="11"/>
      <c r="B62" s="8"/>
      <c r="C62" s="2"/>
      <c r="D62" s="2"/>
      <c r="E62" s="2"/>
      <c r="F62" s="2"/>
      <c r="G62" s="2"/>
    </row>
    <row r="63" spans="1:7" ht="21.75" customHeight="1" x14ac:dyDescent="0.3">
      <c r="A63" s="2"/>
      <c r="B63" s="8"/>
      <c r="C63" s="2"/>
      <c r="D63" s="2"/>
      <c r="E63" s="2"/>
      <c r="F63" s="2"/>
      <c r="G63" s="2"/>
    </row>
    <row r="64" spans="1:7" ht="21.75" customHeight="1" x14ac:dyDescent="0.3">
      <c r="A64" s="2"/>
      <c r="B64" s="2"/>
      <c r="C64" s="2"/>
      <c r="D64" s="2"/>
      <c r="E64" s="2"/>
      <c r="F64" s="2"/>
      <c r="G64" s="2"/>
    </row>
    <row r="65" spans="1:7" ht="21.75" customHeight="1" x14ac:dyDescent="0.3">
      <c r="A65" s="2"/>
      <c r="B65" s="2"/>
      <c r="C65" s="2"/>
      <c r="D65" s="2"/>
      <c r="E65" s="2"/>
      <c r="F65" s="2"/>
      <c r="G65" s="2"/>
    </row>
    <row r="66" spans="1:7" ht="21.75" customHeight="1" x14ac:dyDescent="0.3">
      <c r="A66" s="2"/>
      <c r="B66" s="8"/>
      <c r="C66" s="2"/>
      <c r="D66" s="2"/>
      <c r="E66" s="11"/>
      <c r="F66" s="2"/>
      <c r="G66" s="2"/>
    </row>
    <row r="67" spans="1:7" ht="21.75" customHeight="1" x14ac:dyDescent="0.3">
      <c r="A67" s="2"/>
      <c r="B67" s="8"/>
      <c r="C67" s="2"/>
      <c r="D67" s="2"/>
      <c r="E67" s="2"/>
      <c r="F67" s="2"/>
      <c r="G67" s="2"/>
    </row>
    <row r="68" spans="1:7" ht="21.75" customHeight="1" x14ac:dyDescent="0.3">
      <c r="A68" s="11"/>
      <c r="B68" s="8"/>
      <c r="C68" s="2"/>
      <c r="D68" s="2"/>
      <c r="E68" s="2"/>
      <c r="F68" s="2"/>
      <c r="G68" s="2"/>
    </row>
    <row r="69" spans="1:7" ht="14.25" customHeight="1" x14ac:dyDescent="0.3">
      <c r="A69" s="2"/>
      <c r="B69" s="8"/>
      <c r="C69" s="2"/>
      <c r="D69" s="2"/>
      <c r="E69" s="2"/>
      <c r="F69" s="2"/>
      <c r="G69" s="2"/>
    </row>
    <row r="70" spans="1:7" ht="14.25" customHeight="1" x14ac:dyDescent="0.3">
      <c r="A70" s="2"/>
      <c r="B70" s="2"/>
      <c r="C70" s="2"/>
      <c r="D70" s="2"/>
      <c r="E70" s="2"/>
      <c r="F70" s="2"/>
      <c r="G70" s="2"/>
    </row>
    <row r="71" spans="1:7" ht="14.25" customHeight="1" x14ac:dyDescent="0.3">
      <c r="A71" s="2"/>
      <c r="B71" s="2"/>
      <c r="C71" s="2"/>
      <c r="D71" s="2"/>
      <c r="E71" s="2"/>
      <c r="F71" s="2"/>
      <c r="G71" s="2"/>
    </row>
    <row r="72" spans="1:7" ht="14.25" customHeight="1" x14ac:dyDescent="0.3">
      <c r="A72" s="2"/>
      <c r="B72" s="2"/>
      <c r="C72" s="2"/>
      <c r="D72" s="2"/>
      <c r="E72" s="2"/>
      <c r="F72" s="2"/>
      <c r="G72" s="2"/>
    </row>
    <row r="73" spans="1:7" ht="14.25" customHeight="1" x14ac:dyDescent="0.3">
      <c r="A73" s="2"/>
      <c r="B73" s="2"/>
      <c r="C73" s="2"/>
      <c r="D73" s="2"/>
      <c r="E73" s="2"/>
      <c r="F73" s="2"/>
      <c r="G73" s="2"/>
    </row>
    <row r="74" spans="1:7" ht="14.25" customHeight="1" x14ac:dyDescent="0.3">
      <c r="A74" s="11"/>
      <c r="B74" s="11"/>
      <c r="C74" s="11"/>
      <c r="D74" s="11"/>
      <c r="E74" s="11"/>
      <c r="F74" s="11"/>
      <c r="G74" s="11"/>
    </row>
    <row r="75" spans="1:7" ht="14.25" customHeight="1" x14ac:dyDescent="0.3">
      <c r="A75" s="11"/>
      <c r="B75" s="11"/>
      <c r="C75" s="11"/>
      <c r="D75" s="11"/>
      <c r="E75" s="11"/>
      <c r="F75" s="11"/>
      <c r="G75" s="11"/>
    </row>
    <row r="76" spans="1:7" ht="14.25" customHeight="1" x14ac:dyDescent="0.3">
      <c r="A76" s="11"/>
      <c r="B76" s="11"/>
      <c r="C76" s="11"/>
      <c r="D76" s="11"/>
      <c r="E76" s="11"/>
      <c r="F76" s="11"/>
      <c r="G76" s="11"/>
    </row>
    <row r="77" spans="1:7" ht="14.25" customHeight="1" x14ac:dyDescent="0.3">
      <c r="A77" s="11"/>
      <c r="B77" s="11"/>
      <c r="C77" s="11"/>
      <c r="D77" s="11"/>
      <c r="E77" s="11"/>
      <c r="F77" s="11"/>
      <c r="G77" s="11"/>
    </row>
    <row r="78" spans="1:7" ht="14.25" customHeight="1" x14ac:dyDescent="0.3">
      <c r="A78" s="11"/>
      <c r="B78" s="11"/>
      <c r="C78" s="11"/>
      <c r="D78" s="11"/>
      <c r="E78" s="11"/>
      <c r="F78" s="11"/>
      <c r="G78" s="11"/>
    </row>
    <row r="79" spans="1:7" ht="14.25" customHeight="1" x14ac:dyDescent="0.3">
      <c r="A79" s="11"/>
      <c r="B79" s="11"/>
      <c r="C79" s="11"/>
      <c r="D79" s="11"/>
      <c r="E79" s="11"/>
      <c r="F79" s="11"/>
      <c r="G79" s="11"/>
    </row>
    <row r="80" spans="1:7" ht="14.25" customHeight="1" x14ac:dyDescent="0.3">
      <c r="A80" s="11"/>
      <c r="B80" s="11"/>
      <c r="C80" s="11"/>
      <c r="D80" s="11"/>
      <c r="E80" s="11"/>
      <c r="F80" s="11"/>
      <c r="G80" s="11"/>
    </row>
    <row r="81" spans="1:7" ht="14.25" customHeight="1" x14ac:dyDescent="0.3">
      <c r="A81" s="11"/>
      <c r="B81" s="11"/>
      <c r="C81" s="11"/>
      <c r="D81" s="11"/>
      <c r="E81" s="11"/>
      <c r="F81" s="11"/>
      <c r="G81" s="11"/>
    </row>
    <row r="82" spans="1:7" ht="14.25" customHeight="1" x14ac:dyDescent="0.3">
      <c r="A82" s="11"/>
      <c r="B82" s="11"/>
      <c r="C82" s="11"/>
      <c r="D82" s="11"/>
      <c r="E82" s="11"/>
      <c r="F82" s="11"/>
      <c r="G82" s="11"/>
    </row>
    <row r="83" spans="1:7" ht="14.25" customHeight="1" x14ac:dyDescent="0.3">
      <c r="A83" s="11"/>
      <c r="B83" s="11"/>
      <c r="C83" s="11"/>
      <c r="D83" s="11"/>
      <c r="E83" s="11"/>
      <c r="F83" s="11"/>
      <c r="G83" s="11"/>
    </row>
    <row r="84" spans="1:7" ht="14.25" customHeight="1" x14ac:dyDescent="0.3">
      <c r="A84" s="11"/>
      <c r="B84" s="11"/>
      <c r="C84" s="11"/>
      <c r="D84" s="11"/>
      <c r="E84" s="11"/>
      <c r="F84" s="11"/>
      <c r="G84" s="11"/>
    </row>
    <row r="85" spans="1:7" ht="14.25" customHeight="1" x14ac:dyDescent="0.3">
      <c r="A85" s="11"/>
      <c r="B85" s="11"/>
      <c r="C85" s="11"/>
      <c r="D85" s="11"/>
      <c r="E85" s="11"/>
      <c r="F85" s="11"/>
      <c r="G85" s="11"/>
    </row>
    <row r="86" spans="1:7" ht="14.25" customHeight="1" x14ac:dyDescent="0.3">
      <c r="A86" s="11"/>
      <c r="B86" s="11"/>
      <c r="C86" s="11"/>
      <c r="D86" s="11"/>
      <c r="E86" s="11"/>
      <c r="F86" s="11"/>
      <c r="G86" s="11"/>
    </row>
    <row r="87" spans="1:7" ht="14.25" customHeight="1" x14ac:dyDescent="0.3">
      <c r="A87" s="11"/>
      <c r="B87" s="11"/>
      <c r="C87" s="11"/>
      <c r="D87" s="11"/>
      <c r="E87" s="11"/>
      <c r="F87" s="11"/>
      <c r="G87" s="11"/>
    </row>
    <row r="88" spans="1:7" ht="14.25" customHeight="1" x14ac:dyDescent="0.3">
      <c r="A88" s="11"/>
      <c r="B88" s="11"/>
      <c r="C88" s="11"/>
      <c r="D88" s="11"/>
      <c r="E88" s="11"/>
      <c r="F88" s="11"/>
      <c r="G88" s="11"/>
    </row>
    <row r="89" spans="1:7" ht="14.25" customHeight="1" x14ac:dyDescent="0.3">
      <c r="A89" s="11"/>
      <c r="B89" s="11"/>
      <c r="C89" s="11"/>
      <c r="D89" s="11"/>
      <c r="E89" s="11"/>
      <c r="F89" s="11"/>
      <c r="G89" s="11"/>
    </row>
    <row r="90" spans="1:7" ht="14.25" customHeight="1" x14ac:dyDescent="0.3">
      <c r="A90" s="11"/>
      <c r="B90" s="11"/>
      <c r="C90" s="11"/>
      <c r="D90" s="11"/>
      <c r="E90" s="11"/>
      <c r="F90" s="11"/>
      <c r="G90" s="11"/>
    </row>
    <row r="91" spans="1:7" ht="14.25" customHeight="1" x14ac:dyDescent="0.3">
      <c r="A91" s="11"/>
      <c r="B91" s="11"/>
      <c r="C91" s="11"/>
      <c r="D91" s="11"/>
      <c r="E91" s="11"/>
      <c r="F91" s="11"/>
      <c r="G91" s="11"/>
    </row>
    <row r="92" spans="1:7" ht="14.25" customHeight="1" x14ac:dyDescent="0.3">
      <c r="A92" s="11"/>
      <c r="B92" s="11"/>
      <c r="C92" s="11"/>
      <c r="D92" s="11"/>
      <c r="E92" s="11"/>
      <c r="F92" s="11"/>
      <c r="G92" s="11"/>
    </row>
    <row r="93" spans="1:7" ht="14.25" customHeight="1" x14ac:dyDescent="0.3">
      <c r="A93" s="11"/>
      <c r="B93" s="11"/>
      <c r="C93" s="11"/>
      <c r="D93" s="11"/>
      <c r="E93" s="11"/>
      <c r="F93" s="11"/>
      <c r="G93" s="11"/>
    </row>
    <row r="94" spans="1:7" ht="14.25" customHeight="1" x14ac:dyDescent="0.3">
      <c r="A94" s="11"/>
      <c r="B94" s="11"/>
      <c r="C94" s="11"/>
      <c r="D94" s="11"/>
      <c r="E94" s="11"/>
      <c r="F94" s="11"/>
      <c r="G94" s="11"/>
    </row>
    <row r="95" spans="1:7" ht="14.25" customHeight="1" x14ac:dyDescent="0.3">
      <c r="A95" s="11"/>
      <c r="B95" s="11"/>
      <c r="C95" s="11"/>
      <c r="D95" s="11"/>
      <c r="E95" s="11"/>
      <c r="F95" s="11"/>
      <c r="G95" s="11"/>
    </row>
    <row r="96" spans="1:7" ht="14.25" customHeight="1" x14ac:dyDescent="0.3">
      <c r="A96" s="11"/>
      <c r="B96" s="11"/>
      <c r="C96" s="11"/>
      <c r="D96" s="11"/>
      <c r="E96" s="11"/>
      <c r="F96" s="11"/>
      <c r="G96" s="11"/>
    </row>
    <row r="97" spans="1:7" ht="14.25" customHeight="1" x14ac:dyDescent="0.3">
      <c r="A97" s="11"/>
      <c r="B97" s="11"/>
      <c r="C97" s="11"/>
      <c r="D97" s="11"/>
      <c r="E97" s="11"/>
      <c r="F97" s="11"/>
      <c r="G97" s="11"/>
    </row>
    <row r="98" spans="1:7" ht="14.25" customHeight="1" x14ac:dyDescent="0.3">
      <c r="A98" s="11"/>
      <c r="B98" s="11"/>
      <c r="C98" s="11"/>
      <c r="D98" s="11"/>
      <c r="E98" s="11"/>
      <c r="F98" s="11"/>
      <c r="G98" s="11"/>
    </row>
    <row r="99" spans="1:7" ht="14.25" customHeight="1" x14ac:dyDescent="0.3">
      <c r="A99" s="11"/>
      <c r="B99" s="11"/>
      <c r="C99" s="11"/>
      <c r="D99" s="11"/>
      <c r="E99" s="11"/>
      <c r="F99" s="11"/>
      <c r="G99" s="11"/>
    </row>
    <row r="100" spans="1:7" ht="14.25" customHeight="1" x14ac:dyDescent="0.3">
      <c r="A100" s="11"/>
      <c r="B100" s="11"/>
      <c r="C100" s="11"/>
      <c r="D100" s="11"/>
      <c r="E100" s="11"/>
      <c r="F100" s="11"/>
      <c r="G100" s="11"/>
    </row>
    <row r="101" spans="1:7" ht="14.25" customHeight="1" x14ac:dyDescent="0.3">
      <c r="A101" s="11"/>
      <c r="B101" s="11"/>
      <c r="C101" s="11"/>
      <c r="D101" s="11"/>
      <c r="E101" s="11"/>
      <c r="F101" s="11"/>
      <c r="G101" s="11"/>
    </row>
    <row r="102" spans="1:7" ht="14.25" customHeight="1" x14ac:dyDescent="0.3">
      <c r="A102" s="11"/>
      <c r="B102" s="11"/>
      <c r="C102" s="11"/>
      <c r="D102" s="11"/>
      <c r="E102" s="11"/>
      <c r="F102" s="11"/>
      <c r="G102" s="11"/>
    </row>
    <row r="103" spans="1:7" ht="14.25" customHeight="1" x14ac:dyDescent="0.3">
      <c r="A103" s="11"/>
      <c r="B103" s="11"/>
      <c r="C103" s="11"/>
      <c r="D103" s="11"/>
      <c r="E103" s="11"/>
      <c r="F103" s="11"/>
      <c r="G103" s="11"/>
    </row>
    <row r="104" spans="1:7" ht="14.25" customHeight="1" x14ac:dyDescent="0.3">
      <c r="A104" s="11"/>
      <c r="B104" s="11"/>
      <c r="C104" s="11"/>
      <c r="D104" s="11"/>
      <c r="E104" s="11"/>
      <c r="F104" s="11"/>
      <c r="G104" s="11"/>
    </row>
    <row r="105" spans="1:7" ht="14.25" customHeight="1" x14ac:dyDescent="0.3">
      <c r="A105" s="11"/>
      <c r="B105" s="11"/>
      <c r="C105" s="11"/>
      <c r="D105" s="11"/>
      <c r="E105" s="11"/>
      <c r="F105" s="11"/>
      <c r="G105" s="11"/>
    </row>
    <row r="106" spans="1:7" ht="14.25" customHeight="1" x14ac:dyDescent="0.3">
      <c r="A106" s="11"/>
      <c r="B106" s="11"/>
      <c r="C106" s="11"/>
      <c r="D106" s="11"/>
      <c r="E106" s="11"/>
      <c r="F106" s="11"/>
      <c r="G106" s="11"/>
    </row>
    <row r="107" spans="1:7" ht="14.25" customHeight="1" x14ac:dyDescent="0.3">
      <c r="A107" s="11"/>
      <c r="B107" s="11"/>
      <c r="C107" s="11"/>
      <c r="D107" s="11"/>
      <c r="E107" s="11"/>
      <c r="F107" s="11"/>
      <c r="G107" s="11"/>
    </row>
    <row r="108" spans="1:7" ht="14.25" customHeight="1" x14ac:dyDescent="0.3">
      <c r="A108" s="11"/>
      <c r="B108" s="11"/>
      <c r="C108" s="11"/>
      <c r="D108" s="11"/>
      <c r="E108" s="11"/>
      <c r="F108" s="11"/>
      <c r="G108" s="11"/>
    </row>
    <row r="109" spans="1:7" ht="14.25" customHeight="1" x14ac:dyDescent="0.3">
      <c r="A109" s="11"/>
      <c r="B109" s="11"/>
      <c r="C109" s="11"/>
      <c r="D109" s="11"/>
      <c r="E109" s="11"/>
      <c r="F109" s="11"/>
      <c r="G109" s="11"/>
    </row>
    <row r="110" spans="1:7" ht="14.25" customHeight="1" x14ac:dyDescent="0.3">
      <c r="A110" s="11"/>
      <c r="B110" s="11"/>
      <c r="C110" s="11"/>
      <c r="D110" s="11"/>
      <c r="E110" s="11"/>
      <c r="F110" s="11"/>
      <c r="G110" s="11"/>
    </row>
    <row r="111" spans="1:7" ht="14.25" customHeight="1" x14ac:dyDescent="0.3">
      <c r="A111" s="11"/>
      <c r="B111" s="11"/>
      <c r="C111" s="11"/>
      <c r="D111" s="11"/>
      <c r="E111" s="11"/>
      <c r="F111" s="11"/>
      <c r="G111" s="11"/>
    </row>
    <row r="112" spans="1:7" ht="14.25" customHeight="1" x14ac:dyDescent="0.3">
      <c r="A112" s="11"/>
      <c r="B112" s="11"/>
      <c r="C112" s="11"/>
      <c r="D112" s="11"/>
      <c r="E112" s="11"/>
      <c r="F112" s="11"/>
      <c r="G112" s="11"/>
    </row>
    <row r="113" spans="1:7" ht="14.25" customHeight="1" x14ac:dyDescent="0.3">
      <c r="A113" s="11"/>
      <c r="B113" s="11"/>
      <c r="C113" s="11"/>
      <c r="D113" s="11"/>
      <c r="E113" s="11"/>
      <c r="F113" s="11"/>
      <c r="G113" s="11"/>
    </row>
    <row r="114" spans="1:7" ht="14.25" customHeight="1" x14ac:dyDescent="0.3">
      <c r="A114" s="11"/>
      <c r="B114" s="11"/>
      <c r="C114" s="11"/>
      <c r="D114" s="11"/>
      <c r="E114" s="11"/>
      <c r="F114" s="11"/>
      <c r="G114" s="11"/>
    </row>
    <row r="115" spans="1:7" ht="14.25" customHeight="1" x14ac:dyDescent="0.3">
      <c r="A115" s="11"/>
      <c r="B115" s="11"/>
      <c r="C115" s="11"/>
      <c r="D115" s="11"/>
      <c r="E115" s="11"/>
      <c r="F115" s="11"/>
      <c r="G115" s="11"/>
    </row>
    <row r="116" spans="1:7" ht="14.25" customHeight="1" x14ac:dyDescent="0.3">
      <c r="A116" s="11"/>
      <c r="B116" s="11"/>
      <c r="C116" s="11"/>
      <c r="D116" s="11"/>
      <c r="E116" s="11"/>
      <c r="F116" s="11"/>
      <c r="G116" s="11"/>
    </row>
    <row r="117" spans="1:7" ht="14.25" customHeight="1" x14ac:dyDescent="0.3">
      <c r="A117" s="11"/>
      <c r="B117" s="11"/>
      <c r="C117" s="11"/>
      <c r="D117" s="11"/>
      <c r="E117" s="11"/>
      <c r="F117" s="11"/>
      <c r="G117" s="11"/>
    </row>
    <row r="118" spans="1:7" ht="14.25" customHeight="1" x14ac:dyDescent="0.3">
      <c r="A118" s="11"/>
      <c r="B118" s="11"/>
      <c r="C118" s="11"/>
      <c r="D118" s="11"/>
      <c r="E118" s="11"/>
      <c r="F118" s="11"/>
      <c r="G118" s="11"/>
    </row>
    <row r="119" spans="1:7" ht="14.25" customHeight="1" x14ac:dyDescent="0.3">
      <c r="A119" s="11"/>
      <c r="B119" s="11"/>
      <c r="C119" s="11"/>
      <c r="D119" s="11"/>
      <c r="E119" s="11"/>
      <c r="F119" s="11"/>
      <c r="G119" s="11"/>
    </row>
    <row r="120" spans="1:7" ht="14.25" customHeight="1" x14ac:dyDescent="0.3">
      <c r="A120" s="11"/>
      <c r="B120" s="11"/>
      <c r="C120" s="11"/>
      <c r="D120" s="11"/>
      <c r="E120" s="11"/>
      <c r="F120" s="11"/>
      <c r="G120" s="11"/>
    </row>
    <row r="121" spans="1:7" ht="14.25" customHeight="1" x14ac:dyDescent="0.3">
      <c r="A121" s="11"/>
      <c r="B121" s="11"/>
      <c r="C121" s="11"/>
      <c r="D121" s="11"/>
      <c r="E121" s="11"/>
      <c r="F121" s="11"/>
      <c r="G121" s="11"/>
    </row>
    <row r="122" spans="1:7" ht="14.25" customHeight="1" x14ac:dyDescent="0.3">
      <c r="A122" s="11"/>
      <c r="B122" s="11"/>
      <c r="C122" s="11"/>
      <c r="D122" s="11"/>
      <c r="E122" s="11"/>
      <c r="F122" s="11"/>
      <c r="G122" s="11"/>
    </row>
    <row r="123" spans="1:7" ht="14.25" customHeight="1" x14ac:dyDescent="0.3">
      <c r="A123" s="11"/>
      <c r="B123" s="11"/>
      <c r="C123" s="11"/>
      <c r="D123" s="11"/>
      <c r="E123" s="11"/>
      <c r="F123" s="11"/>
      <c r="G123" s="11"/>
    </row>
    <row r="124" spans="1:7" ht="14.25" customHeight="1" x14ac:dyDescent="0.3">
      <c r="A124" s="11"/>
      <c r="B124" s="11"/>
      <c r="C124" s="11"/>
      <c r="D124" s="11"/>
      <c r="E124" s="11"/>
      <c r="F124" s="11"/>
      <c r="G124" s="11"/>
    </row>
    <row r="125" spans="1:7" ht="14.25" customHeight="1" x14ac:dyDescent="0.3">
      <c r="A125" s="11"/>
      <c r="B125" s="11"/>
      <c r="C125" s="11"/>
      <c r="D125" s="11"/>
      <c r="E125" s="11"/>
      <c r="F125" s="11"/>
      <c r="G125" s="11"/>
    </row>
    <row r="126" spans="1:7" ht="14.25" customHeight="1" x14ac:dyDescent="0.3">
      <c r="A126" s="11"/>
      <c r="B126" s="11"/>
      <c r="C126" s="11"/>
      <c r="D126" s="11"/>
      <c r="E126" s="11"/>
      <c r="F126" s="11"/>
      <c r="G126" s="11"/>
    </row>
    <row r="127" spans="1:7" ht="14.25" customHeight="1" x14ac:dyDescent="0.3">
      <c r="A127" s="11"/>
      <c r="B127" s="11"/>
      <c r="C127" s="11"/>
      <c r="D127" s="11"/>
      <c r="E127" s="11"/>
      <c r="F127" s="11"/>
      <c r="G127" s="11"/>
    </row>
    <row r="128" spans="1:7" ht="14.25" customHeight="1" x14ac:dyDescent="0.3">
      <c r="A128" s="11"/>
      <c r="B128" s="11"/>
      <c r="C128" s="11"/>
      <c r="D128" s="11"/>
      <c r="E128" s="11"/>
      <c r="F128" s="11"/>
      <c r="G128" s="11"/>
    </row>
    <row r="129" spans="1:7" ht="14.25" customHeight="1" x14ac:dyDescent="0.3">
      <c r="A129" s="11"/>
      <c r="B129" s="11"/>
      <c r="C129" s="11"/>
      <c r="D129" s="11"/>
      <c r="E129" s="11"/>
      <c r="F129" s="11"/>
      <c r="G129" s="11"/>
    </row>
    <row r="130" spans="1:7" ht="14.25" customHeight="1" x14ac:dyDescent="0.3">
      <c r="A130" s="11"/>
      <c r="B130" s="11"/>
      <c r="C130" s="11"/>
      <c r="D130" s="11"/>
      <c r="E130" s="11"/>
      <c r="F130" s="11"/>
      <c r="G130" s="11"/>
    </row>
    <row r="131" spans="1:7" ht="14.25" customHeight="1" x14ac:dyDescent="0.3">
      <c r="A131" s="11"/>
      <c r="B131" s="11"/>
      <c r="C131" s="11"/>
      <c r="D131" s="11"/>
      <c r="E131" s="11"/>
      <c r="F131" s="11"/>
      <c r="G131" s="11"/>
    </row>
    <row r="132" spans="1:7" ht="14.25" customHeight="1" x14ac:dyDescent="0.3">
      <c r="A132" s="11"/>
      <c r="B132" s="11"/>
      <c r="C132" s="11"/>
      <c r="D132" s="11"/>
      <c r="E132" s="11"/>
      <c r="F132" s="11"/>
      <c r="G132" s="11"/>
    </row>
    <row r="133" spans="1:7" ht="14.25" customHeight="1" x14ac:dyDescent="0.3">
      <c r="A133" s="11"/>
      <c r="B133" s="11"/>
      <c r="C133" s="11"/>
      <c r="D133" s="11"/>
      <c r="E133" s="11"/>
      <c r="F133" s="11"/>
      <c r="G133" s="11"/>
    </row>
    <row r="134" spans="1:7" ht="14.25" customHeight="1" x14ac:dyDescent="0.3">
      <c r="A134" s="11"/>
      <c r="B134" s="11"/>
      <c r="C134" s="11"/>
      <c r="D134" s="11"/>
      <c r="E134" s="11"/>
      <c r="F134" s="11"/>
      <c r="G134" s="11"/>
    </row>
    <row r="135" spans="1:7" ht="14.25" customHeight="1" x14ac:dyDescent="0.3">
      <c r="A135" s="11"/>
      <c r="B135" s="11"/>
      <c r="C135" s="11"/>
      <c r="D135" s="11"/>
      <c r="E135" s="11"/>
      <c r="F135" s="11"/>
      <c r="G135" s="11"/>
    </row>
    <row r="136" spans="1:7" ht="14.25" customHeight="1" x14ac:dyDescent="0.3">
      <c r="A136" s="11"/>
      <c r="B136" s="11"/>
      <c r="C136" s="11"/>
      <c r="D136" s="11"/>
      <c r="E136" s="11"/>
      <c r="F136" s="11"/>
      <c r="G136" s="11"/>
    </row>
    <row r="137" spans="1:7" ht="14.25" customHeight="1" x14ac:dyDescent="0.3">
      <c r="A137" s="11"/>
      <c r="B137" s="11"/>
      <c r="C137" s="11"/>
      <c r="D137" s="11"/>
      <c r="E137" s="11"/>
      <c r="F137" s="11"/>
      <c r="G137" s="11"/>
    </row>
    <row r="138" spans="1:7" ht="14.25" customHeight="1" x14ac:dyDescent="0.3">
      <c r="A138" s="11"/>
      <c r="B138" s="11"/>
      <c r="C138" s="11"/>
      <c r="D138" s="11"/>
      <c r="E138" s="11"/>
      <c r="F138" s="11"/>
      <c r="G138" s="11"/>
    </row>
    <row r="139" spans="1:7" ht="14.25" customHeight="1" x14ac:dyDescent="0.3">
      <c r="A139" s="11"/>
      <c r="B139" s="11"/>
      <c r="C139" s="11"/>
      <c r="D139" s="11"/>
      <c r="E139" s="11"/>
      <c r="F139" s="11"/>
      <c r="G139" s="11"/>
    </row>
    <row r="140" spans="1:7" ht="14.25" customHeight="1" x14ac:dyDescent="0.3">
      <c r="A140" s="11"/>
      <c r="B140" s="11"/>
      <c r="C140" s="11"/>
      <c r="D140" s="11"/>
      <c r="E140" s="11"/>
      <c r="F140" s="11"/>
      <c r="G140" s="11"/>
    </row>
    <row r="141" spans="1:7" ht="14.25" customHeight="1" x14ac:dyDescent="0.3">
      <c r="A141" s="11"/>
      <c r="B141" s="11"/>
      <c r="C141" s="11"/>
      <c r="D141" s="11"/>
      <c r="E141" s="11"/>
      <c r="F141" s="11"/>
      <c r="G141" s="11"/>
    </row>
    <row r="142" spans="1:7" ht="14.25" customHeight="1" x14ac:dyDescent="0.3">
      <c r="A142" s="11"/>
      <c r="B142" s="11"/>
      <c r="C142" s="11"/>
      <c r="D142" s="11"/>
      <c r="E142" s="11"/>
      <c r="F142" s="11"/>
      <c r="G142" s="11"/>
    </row>
    <row r="143" spans="1:7" ht="14.25" customHeight="1" x14ac:dyDescent="0.3">
      <c r="A143" s="11"/>
      <c r="B143" s="11"/>
      <c r="C143" s="11"/>
      <c r="D143" s="11"/>
      <c r="E143" s="11"/>
      <c r="F143" s="11"/>
      <c r="G143" s="11"/>
    </row>
    <row r="144" spans="1:7" ht="14.25" customHeight="1" x14ac:dyDescent="0.3">
      <c r="A144" s="11"/>
      <c r="B144" s="11"/>
      <c r="C144" s="11"/>
      <c r="D144" s="11"/>
      <c r="E144" s="11"/>
      <c r="F144" s="11"/>
      <c r="G144" s="11"/>
    </row>
    <row r="145" spans="1:7" ht="14.25" customHeight="1" x14ac:dyDescent="0.3">
      <c r="A145" s="11"/>
      <c r="B145" s="11"/>
      <c r="C145" s="11"/>
      <c r="D145" s="11"/>
      <c r="E145" s="11"/>
      <c r="F145" s="11"/>
      <c r="G145" s="11"/>
    </row>
    <row r="146" spans="1:7" ht="14.25" customHeight="1" x14ac:dyDescent="0.3">
      <c r="A146" s="11"/>
      <c r="B146" s="11"/>
      <c r="C146" s="11"/>
      <c r="D146" s="11"/>
      <c r="E146" s="11"/>
      <c r="F146" s="11"/>
      <c r="G146" s="11"/>
    </row>
    <row r="147" spans="1:7" ht="14.25" customHeight="1" x14ac:dyDescent="0.3">
      <c r="A147" s="11"/>
      <c r="B147" s="11"/>
      <c r="C147" s="11"/>
      <c r="D147" s="11"/>
      <c r="E147" s="11"/>
      <c r="F147" s="11"/>
      <c r="G147" s="11"/>
    </row>
    <row r="148" spans="1:7" ht="14.25" customHeight="1" x14ac:dyDescent="0.3">
      <c r="A148" s="11"/>
      <c r="B148" s="11"/>
      <c r="C148" s="11"/>
      <c r="D148" s="11"/>
      <c r="E148" s="11"/>
      <c r="F148" s="11"/>
      <c r="G148" s="11"/>
    </row>
    <row r="149" spans="1:7" ht="14.25" customHeight="1" x14ac:dyDescent="0.3">
      <c r="A149" s="11"/>
      <c r="B149" s="11"/>
      <c r="C149" s="11"/>
      <c r="D149" s="11"/>
      <c r="E149" s="11"/>
      <c r="F149" s="11"/>
      <c r="G149" s="11"/>
    </row>
    <row r="150" spans="1:7" ht="14.25" customHeight="1" x14ac:dyDescent="0.3">
      <c r="A150" s="11"/>
      <c r="B150" s="11"/>
      <c r="C150" s="11"/>
      <c r="D150" s="11"/>
      <c r="E150" s="11"/>
      <c r="F150" s="11"/>
      <c r="G150" s="11"/>
    </row>
    <row r="151" spans="1:7" ht="14.25" customHeight="1" x14ac:dyDescent="0.3">
      <c r="A151" s="11"/>
      <c r="B151" s="11"/>
      <c r="C151" s="11"/>
      <c r="D151" s="11"/>
      <c r="E151" s="11"/>
      <c r="F151" s="11"/>
      <c r="G151" s="11"/>
    </row>
    <row r="152" spans="1:7" ht="14.25" customHeight="1" x14ac:dyDescent="0.3">
      <c r="A152" s="11"/>
      <c r="B152" s="11"/>
      <c r="C152" s="11"/>
      <c r="D152" s="11"/>
      <c r="E152" s="11"/>
      <c r="F152" s="11"/>
      <c r="G152" s="11"/>
    </row>
    <row r="153" spans="1:7" ht="14.25" customHeight="1" x14ac:dyDescent="0.3">
      <c r="A153" s="11"/>
      <c r="B153" s="11"/>
      <c r="C153" s="11"/>
      <c r="D153" s="11"/>
      <c r="E153" s="11"/>
      <c r="F153" s="11"/>
      <c r="G153" s="11"/>
    </row>
    <row r="154" spans="1:7" ht="14.25" customHeight="1" x14ac:dyDescent="0.3">
      <c r="A154" s="11"/>
      <c r="B154" s="11"/>
      <c r="C154" s="11"/>
      <c r="D154" s="11"/>
      <c r="E154" s="11"/>
      <c r="F154" s="11"/>
      <c r="G154" s="11"/>
    </row>
    <row r="155" spans="1:7" ht="14.25" customHeight="1" x14ac:dyDescent="0.3">
      <c r="A155" s="11"/>
      <c r="B155" s="11"/>
      <c r="C155" s="11"/>
      <c r="D155" s="11"/>
      <c r="E155" s="11"/>
      <c r="F155" s="11"/>
      <c r="G155" s="11"/>
    </row>
    <row r="156" spans="1:7" ht="14.25" customHeight="1" x14ac:dyDescent="0.3">
      <c r="A156" s="11"/>
      <c r="B156" s="11"/>
      <c r="C156" s="11"/>
      <c r="D156" s="11"/>
      <c r="E156" s="11"/>
      <c r="F156" s="11"/>
      <c r="G156" s="11"/>
    </row>
    <row r="157" spans="1:7" ht="14.25" customHeight="1" x14ac:dyDescent="0.3">
      <c r="A157" s="11"/>
      <c r="B157" s="11"/>
      <c r="C157" s="11"/>
      <c r="D157" s="11"/>
      <c r="E157" s="11"/>
      <c r="F157" s="11"/>
      <c r="G157" s="11"/>
    </row>
    <row r="158" spans="1:7" ht="14.25" customHeight="1" x14ac:dyDescent="0.3">
      <c r="A158" s="11"/>
      <c r="B158" s="11"/>
      <c r="C158" s="11"/>
      <c r="D158" s="11"/>
      <c r="E158" s="11"/>
      <c r="F158" s="11"/>
      <c r="G158" s="11"/>
    </row>
    <row r="159" spans="1:7" ht="14.25" customHeight="1" x14ac:dyDescent="0.3">
      <c r="A159" s="11"/>
      <c r="B159" s="11"/>
      <c r="C159" s="11"/>
      <c r="D159" s="11"/>
      <c r="E159" s="11"/>
      <c r="F159" s="11"/>
      <c r="G159" s="11"/>
    </row>
    <row r="160" spans="1:7" ht="14.25" customHeight="1" x14ac:dyDescent="0.3">
      <c r="A160" s="11"/>
      <c r="B160" s="11"/>
      <c r="C160" s="11"/>
      <c r="D160" s="11"/>
      <c r="E160" s="11"/>
      <c r="F160" s="11"/>
      <c r="G160" s="11"/>
    </row>
    <row r="161" spans="1:7" ht="14.25" customHeight="1" x14ac:dyDescent="0.3">
      <c r="A161" s="11"/>
      <c r="B161" s="11"/>
      <c r="C161" s="11"/>
      <c r="D161" s="11"/>
      <c r="E161" s="11"/>
      <c r="F161" s="11"/>
      <c r="G161" s="11"/>
    </row>
    <row r="162" spans="1:7" ht="14.25" customHeight="1" x14ac:dyDescent="0.3">
      <c r="A162" s="11"/>
      <c r="B162" s="11"/>
      <c r="C162" s="11"/>
      <c r="D162" s="11"/>
      <c r="E162" s="11"/>
      <c r="F162" s="11"/>
      <c r="G162" s="11"/>
    </row>
    <row r="163" spans="1:7" ht="14.25" customHeight="1" x14ac:dyDescent="0.3">
      <c r="A163" s="11"/>
      <c r="B163" s="11"/>
      <c r="C163" s="11"/>
      <c r="D163" s="11"/>
      <c r="E163" s="11"/>
      <c r="F163" s="11"/>
      <c r="G163" s="11"/>
    </row>
    <row r="164" spans="1:7" ht="14.25" customHeight="1" x14ac:dyDescent="0.3">
      <c r="A164" s="11"/>
      <c r="B164" s="11"/>
      <c r="C164" s="11"/>
      <c r="D164" s="11"/>
      <c r="E164" s="11"/>
      <c r="F164" s="11"/>
      <c r="G164" s="11"/>
    </row>
    <row r="165" spans="1:7" ht="14.25" customHeight="1" x14ac:dyDescent="0.3">
      <c r="A165" s="11"/>
      <c r="B165" s="11"/>
      <c r="C165" s="11"/>
      <c r="D165" s="11"/>
      <c r="E165" s="11"/>
      <c r="F165" s="11"/>
      <c r="G165" s="11"/>
    </row>
    <row r="166" spans="1:7" ht="14.25" customHeight="1" x14ac:dyDescent="0.3">
      <c r="A166" s="11"/>
      <c r="B166" s="11"/>
      <c r="C166" s="11"/>
      <c r="D166" s="11"/>
      <c r="E166" s="11"/>
      <c r="F166" s="11"/>
      <c r="G166" s="11"/>
    </row>
    <row r="167" spans="1:7" ht="14.25" customHeight="1" x14ac:dyDescent="0.3">
      <c r="A167" s="11"/>
      <c r="B167" s="11"/>
      <c r="C167" s="11"/>
      <c r="D167" s="11"/>
      <c r="E167" s="11"/>
      <c r="F167" s="11"/>
      <c r="G167" s="11"/>
    </row>
    <row r="168" spans="1:7" ht="14.25" customHeight="1" x14ac:dyDescent="0.3">
      <c r="A168" s="11"/>
      <c r="B168" s="11"/>
      <c r="C168" s="11"/>
      <c r="D168" s="11"/>
      <c r="E168" s="11"/>
      <c r="F168" s="11"/>
      <c r="G168" s="11"/>
    </row>
    <row r="169" spans="1:7" ht="14.25" customHeight="1" x14ac:dyDescent="0.3">
      <c r="A169" s="11"/>
      <c r="B169" s="11"/>
      <c r="C169" s="11"/>
      <c r="D169" s="11"/>
      <c r="E169" s="11"/>
      <c r="F169" s="11"/>
      <c r="G169" s="11"/>
    </row>
    <row r="170" spans="1:7" ht="14.25" customHeight="1" x14ac:dyDescent="0.3">
      <c r="A170" s="11"/>
      <c r="B170" s="11"/>
      <c r="C170" s="11"/>
      <c r="D170" s="11"/>
      <c r="E170" s="11"/>
      <c r="F170" s="11"/>
      <c r="G170" s="11"/>
    </row>
    <row r="171" spans="1:7" ht="14.25" customHeight="1" x14ac:dyDescent="0.3">
      <c r="A171" s="11"/>
      <c r="B171" s="11"/>
      <c r="C171" s="11"/>
      <c r="D171" s="11"/>
      <c r="E171" s="11"/>
      <c r="F171" s="11"/>
      <c r="G171" s="11"/>
    </row>
    <row r="172" spans="1:7" ht="14.25" customHeight="1" x14ac:dyDescent="0.3">
      <c r="A172" s="11"/>
      <c r="B172" s="11"/>
      <c r="C172" s="11"/>
      <c r="D172" s="11"/>
      <c r="E172" s="11"/>
      <c r="F172" s="11"/>
      <c r="G172" s="11"/>
    </row>
    <row r="173" spans="1:7" ht="14.25" customHeight="1" x14ac:dyDescent="0.3">
      <c r="A173" s="11"/>
      <c r="B173" s="11"/>
      <c r="C173" s="11"/>
      <c r="D173" s="11"/>
      <c r="E173" s="11"/>
      <c r="F173" s="11"/>
      <c r="G173" s="11"/>
    </row>
    <row r="174" spans="1:7" ht="14.25" customHeight="1" x14ac:dyDescent="0.3">
      <c r="A174" s="11"/>
      <c r="B174" s="11"/>
      <c r="C174" s="11"/>
      <c r="D174" s="11"/>
      <c r="E174" s="11"/>
      <c r="F174" s="11"/>
      <c r="G174" s="11"/>
    </row>
    <row r="175" spans="1:7" ht="14.25" customHeight="1" x14ac:dyDescent="0.3">
      <c r="A175" s="11"/>
      <c r="B175" s="11"/>
      <c r="C175" s="11"/>
      <c r="D175" s="11"/>
      <c r="E175" s="11"/>
      <c r="F175" s="11"/>
      <c r="G175" s="11"/>
    </row>
    <row r="176" spans="1:7" ht="14.25" customHeight="1" x14ac:dyDescent="0.3">
      <c r="A176" s="11"/>
      <c r="B176" s="11"/>
      <c r="C176" s="11"/>
      <c r="D176" s="11"/>
      <c r="E176" s="11"/>
      <c r="F176" s="11"/>
      <c r="G176" s="11"/>
    </row>
    <row r="177" spans="1:7" ht="14.25" customHeight="1" x14ac:dyDescent="0.3">
      <c r="A177" s="11"/>
      <c r="B177" s="11"/>
      <c r="C177" s="11"/>
      <c r="D177" s="11"/>
      <c r="E177" s="11"/>
      <c r="F177" s="11"/>
      <c r="G177" s="11"/>
    </row>
    <row r="178" spans="1:7" ht="14.25" customHeight="1" x14ac:dyDescent="0.3">
      <c r="A178" s="11"/>
      <c r="B178" s="11"/>
      <c r="C178" s="11"/>
      <c r="D178" s="11"/>
      <c r="E178" s="11"/>
      <c r="F178" s="11"/>
      <c r="G178" s="11"/>
    </row>
    <row r="179" spans="1:7" ht="14.25" customHeight="1" x14ac:dyDescent="0.3">
      <c r="A179" s="11"/>
      <c r="B179" s="11"/>
      <c r="C179" s="11"/>
      <c r="D179" s="11"/>
      <c r="E179" s="11"/>
      <c r="F179" s="11"/>
      <c r="G179" s="11"/>
    </row>
    <row r="180" spans="1:7" ht="14.25" customHeight="1" x14ac:dyDescent="0.3">
      <c r="A180" s="11"/>
      <c r="B180" s="11"/>
      <c r="C180" s="11"/>
      <c r="D180" s="11"/>
      <c r="E180" s="11"/>
      <c r="F180" s="11"/>
      <c r="G180" s="11"/>
    </row>
    <row r="181" spans="1:7" ht="14.25" customHeight="1" x14ac:dyDescent="0.3">
      <c r="A181" s="11"/>
      <c r="B181" s="11"/>
      <c r="C181" s="11"/>
      <c r="D181" s="11"/>
      <c r="E181" s="11"/>
      <c r="F181" s="11"/>
      <c r="G181" s="11"/>
    </row>
    <row r="182" spans="1:7" ht="14.25" customHeight="1" x14ac:dyDescent="0.3">
      <c r="A182" s="11"/>
      <c r="B182" s="11"/>
      <c r="C182" s="11"/>
      <c r="D182" s="11"/>
      <c r="E182" s="11"/>
      <c r="F182" s="11"/>
      <c r="G182" s="11"/>
    </row>
    <row r="183" spans="1:7" ht="14.25" customHeight="1" x14ac:dyDescent="0.3">
      <c r="A183" s="11"/>
      <c r="B183" s="11"/>
      <c r="C183" s="11"/>
      <c r="D183" s="11"/>
      <c r="E183" s="11"/>
      <c r="F183" s="11"/>
      <c r="G183" s="11"/>
    </row>
    <row r="184" spans="1:7" ht="14.25" customHeight="1" x14ac:dyDescent="0.3">
      <c r="A184" s="11"/>
      <c r="B184" s="11"/>
      <c r="C184" s="11"/>
      <c r="D184" s="11"/>
      <c r="E184" s="11"/>
      <c r="F184" s="11"/>
      <c r="G184" s="11"/>
    </row>
    <row r="185" spans="1:7" ht="14.25" customHeight="1" x14ac:dyDescent="0.3">
      <c r="A185" s="11"/>
      <c r="B185" s="11"/>
      <c r="C185" s="11"/>
      <c r="D185" s="11"/>
      <c r="E185" s="11"/>
      <c r="F185" s="11"/>
      <c r="G185" s="11"/>
    </row>
    <row r="186" spans="1:7" ht="14.25" customHeight="1" x14ac:dyDescent="0.3">
      <c r="A186" s="11"/>
      <c r="B186" s="11"/>
      <c r="C186" s="11"/>
      <c r="D186" s="11"/>
      <c r="E186" s="11"/>
      <c r="F186" s="11"/>
      <c r="G186" s="11"/>
    </row>
    <row r="187" spans="1:7" ht="14.25" customHeight="1" x14ac:dyDescent="0.3">
      <c r="A187" s="11"/>
      <c r="B187" s="11"/>
      <c r="C187" s="11"/>
      <c r="D187" s="11"/>
      <c r="E187" s="11"/>
      <c r="F187" s="11"/>
      <c r="G187" s="11"/>
    </row>
    <row r="188" spans="1:7" ht="14.25" customHeight="1" x14ac:dyDescent="0.3">
      <c r="A188" s="11"/>
      <c r="B188" s="11"/>
      <c r="C188" s="11"/>
      <c r="D188" s="11"/>
      <c r="E188" s="11"/>
      <c r="F188" s="11"/>
      <c r="G188" s="11"/>
    </row>
    <row r="189" spans="1:7" ht="14.25" customHeight="1" x14ac:dyDescent="0.3">
      <c r="A189" s="11"/>
      <c r="B189" s="11"/>
      <c r="C189" s="11"/>
      <c r="D189" s="11"/>
      <c r="E189" s="11"/>
      <c r="F189" s="11"/>
      <c r="G189" s="11"/>
    </row>
    <row r="190" spans="1:7" ht="14.25" customHeight="1" x14ac:dyDescent="0.3">
      <c r="A190" s="11"/>
      <c r="B190" s="11"/>
      <c r="C190" s="11"/>
      <c r="D190" s="11"/>
      <c r="E190" s="11"/>
      <c r="F190" s="11"/>
      <c r="G190" s="11"/>
    </row>
    <row r="191" spans="1:7" ht="14.25" customHeight="1" x14ac:dyDescent="0.3">
      <c r="A191" s="11"/>
      <c r="B191" s="11"/>
      <c r="C191" s="11"/>
      <c r="D191" s="11"/>
      <c r="E191" s="11"/>
      <c r="F191" s="11"/>
      <c r="G191" s="11"/>
    </row>
    <row r="192" spans="1:7" ht="14.25" customHeight="1" x14ac:dyDescent="0.3">
      <c r="A192" s="11"/>
      <c r="B192" s="11"/>
      <c r="C192" s="11"/>
      <c r="D192" s="11"/>
      <c r="E192" s="11"/>
      <c r="F192" s="11"/>
      <c r="G192" s="11"/>
    </row>
    <row r="193" spans="1:7" ht="14.25" customHeight="1" x14ac:dyDescent="0.3">
      <c r="A193" s="11"/>
      <c r="B193" s="11"/>
      <c r="C193" s="11"/>
      <c r="D193" s="11"/>
      <c r="E193" s="11"/>
      <c r="F193" s="11"/>
      <c r="G193" s="11"/>
    </row>
    <row r="194" spans="1:7" ht="14.25" customHeight="1" x14ac:dyDescent="0.3">
      <c r="A194" s="11"/>
      <c r="B194" s="11"/>
      <c r="C194" s="11"/>
      <c r="D194" s="11"/>
      <c r="E194" s="11"/>
      <c r="F194" s="11"/>
      <c r="G194" s="11"/>
    </row>
    <row r="195" spans="1:7" ht="14.25" customHeight="1" x14ac:dyDescent="0.3">
      <c r="A195" s="11"/>
      <c r="B195" s="11"/>
      <c r="C195" s="11"/>
      <c r="D195" s="11"/>
      <c r="E195" s="11"/>
      <c r="F195" s="11"/>
      <c r="G195" s="11"/>
    </row>
    <row r="196" spans="1:7" ht="14.25" customHeight="1" x14ac:dyDescent="0.3">
      <c r="A196" s="11"/>
      <c r="B196" s="11"/>
      <c r="C196" s="11"/>
      <c r="D196" s="11"/>
      <c r="E196" s="11"/>
      <c r="F196" s="11"/>
      <c r="G196" s="11"/>
    </row>
    <row r="197" spans="1:7" ht="14.25" customHeight="1" x14ac:dyDescent="0.3">
      <c r="A197" s="11"/>
      <c r="B197" s="11"/>
      <c r="C197" s="11"/>
      <c r="D197" s="11"/>
      <c r="E197" s="11"/>
      <c r="F197" s="11"/>
      <c r="G197" s="11"/>
    </row>
    <row r="198" spans="1:7" ht="14.25" customHeight="1" x14ac:dyDescent="0.3">
      <c r="A198" s="11"/>
      <c r="B198" s="11"/>
      <c r="C198" s="11"/>
      <c r="D198" s="11"/>
      <c r="E198" s="11"/>
      <c r="F198" s="11"/>
      <c r="G198" s="11"/>
    </row>
    <row r="199" spans="1:7" ht="14.25" customHeight="1" x14ac:dyDescent="0.3">
      <c r="A199" s="11"/>
      <c r="B199" s="11"/>
      <c r="C199" s="11"/>
      <c r="D199" s="11"/>
      <c r="E199" s="11"/>
      <c r="F199" s="11"/>
      <c r="G199" s="11"/>
    </row>
    <row r="200" spans="1:7" ht="14.25" customHeight="1" x14ac:dyDescent="0.3">
      <c r="A200" s="11"/>
      <c r="B200" s="11"/>
      <c r="C200" s="11"/>
      <c r="D200" s="11"/>
      <c r="E200" s="11"/>
      <c r="F200" s="11"/>
      <c r="G200" s="11"/>
    </row>
    <row r="201" spans="1:7" ht="14.25" customHeight="1" x14ac:dyDescent="0.3">
      <c r="A201" s="11"/>
      <c r="B201" s="11"/>
      <c r="C201" s="11"/>
      <c r="D201" s="11"/>
      <c r="E201" s="11"/>
      <c r="F201" s="11"/>
      <c r="G201" s="11"/>
    </row>
    <row r="202" spans="1:7" ht="14.25" customHeight="1" x14ac:dyDescent="0.3">
      <c r="A202" s="11"/>
      <c r="B202" s="11"/>
      <c r="C202" s="11"/>
      <c r="D202" s="11"/>
      <c r="E202" s="11"/>
      <c r="F202" s="11"/>
      <c r="G202" s="11"/>
    </row>
    <row r="203" spans="1:7" ht="14.25" customHeight="1" x14ac:dyDescent="0.3">
      <c r="A203" s="11"/>
      <c r="B203" s="11"/>
      <c r="C203" s="11"/>
      <c r="D203" s="11"/>
      <c r="E203" s="11"/>
      <c r="F203" s="11"/>
      <c r="G203" s="11"/>
    </row>
    <row r="204" spans="1:7" ht="14.25" customHeight="1" x14ac:dyDescent="0.3">
      <c r="A204" s="11"/>
      <c r="B204" s="11"/>
      <c r="C204" s="11"/>
      <c r="D204" s="11"/>
      <c r="E204" s="11"/>
      <c r="F204" s="11"/>
      <c r="G204" s="11"/>
    </row>
    <row r="205" spans="1:7" ht="14.25" customHeight="1" x14ac:dyDescent="0.3">
      <c r="A205" s="11"/>
      <c r="B205" s="11"/>
      <c r="C205" s="11"/>
      <c r="D205" s="11"/>
      <c r="E205" s="11"/>
      <c r="F205" s="11"/>
      <c r="G205" s="11"/>
    </row>
    <row r="206" spans="1:7" ht="14.25" customHeight="1" x14ac:dyDescent="0.3">
      <c r="A206" s="11"/>
      <c r="B206" s="11"/>
      <c r="C206" s="11"/>
      <c r="D206" s="11"/>
      <c r="E206" s="11"/>
      <c r="F206" s="11"/>
      <c r="G206" s="11"/>
    </row>
    <row r="207" spans="1:7" ht="14.25" customHeight="1" x14ac:dyDescent="0.3">
      <c r="A207" s="11"/>
      <c r="B207" s="11"/>
      <c r="C207" s="11"/>
      <c r="D207" s="11"/>
      <c r="E207" s="11"/>
      <c r="F207" s="11"/>
      <c r="G207" s="11"/>
    </row>
    <row r="208" spans="1:7" ht="14.25" customHeight="1" x14ac:dyDescent="0.3">
      <c r="A208" s="11"/>
      <c r="B208" s="11"/>
      <c r="C208" s="11"/>
      <c r="D208" s="11"/>
      <c r="E208" s="11"/>
      <c r="F208" s="11"/>
      <c r="G208" s="11"/>
    </row>
    <row r="209" spans="1:7" ht="14.25" customHeight="1" x14ac:dyDescent="0.3">
      <c r="A209" s="11"/>
      <c r="B209" s="11"/>
      <c r="C209" s="11"/>
      <c r="D209" s="11"/>
      <c r="E209" s="11"/>
      <c r="F209" s="11"/>
      <c r="G209" s="11"/>
    </row>
    <row r="210" spans="1:7" ht="14.25" customHeight="1" x14ac:dyDescent="0.3">
      <c r="A210" s="11"/>
      <c r="B210" s="11"/>
      <c r="C210" s="11"/>
      <c r="D210" s="11"/>
      <c r="E210" s="11"/>
      <c r="F210" s="11"/>
      <c r="G210" s="11"/>
    </row>
    <row r="211" spans="1:7" ht="14.25" customHeight="1" x14ac:dyDescent="0.3">
      <c r="A211" s="11"/>
      <c r="B211" s="11"/>
      <c r="C211" s="11"/>
      <c r="D211" s="11"/>
      <c r="E211" s="11"/>
      <c r="F211" s="11"/>
      <c r="G211" s="11"/>
    </row>
    <row r="212" spans="1:7" ht="14.25" customHeight="1" x14ac:dyDescent="0.3">
      <c r="A212" s="11"/>
      <c r="B212" s="11"/>
      <c r="C212" s="11"/>
      <c r="D212" s="11"/>
      <c r="E212" s="11"/>
      <c r="F212" s="11"/>
      <c r="G212" s="11"/>
    </row>
    <row r="213" spans="1:7" ht="14.25" customHeight="1" x14ac:dyDescent="0.3">
      <c r="A213" s="11"/>
      <c r="B213" s="11"/>
      <c r="C213" s="11"/>
      <c r="D213" s="11"/>
      <c r="E213" s="11"/>
      <c r="F213" s="11"/>
      <c r="G213" s="11"/>
    </row>
    <row r="214" spans="1:7" ht="14.25" customHeight="1" x14ac:dyDescent="0.3">
      <c r="A214" s="11"/>
      <c r="B214" s="11"/>
      <c r="C214" s="11"/>
      <c r="D214" s="11"/>
      <c r="E214" s="11"/>
      <c r="F214" s="11"/>
      <c r="G214" s="11"/>
    </row>
    <row r="215" spans="1:7" ht="14.25" customHeight="1" x14ac:dyDescent="0.3">
      <c r="A215" s="11"/>
      <c r="B215" s="11"/>
      <c r="C215" s="11"/>
      <c r="D215" s="11"/>
      <c r="E215" s="11"/>
      <c r="F215" s="11"/>
      <c r="G215" s="11"/>
    </row>
    <row r="216" spans="1:7" ht="14.25" customHeight="1" x14ac:dyDescent="0.3">
      <c r="A216" s="11"/>
      <c r="B216" s="11"/>
      <c r="C216" s="11"/>
      <c r="D216" s="11"/>
      <c r="E216" s="11"/>
      <c r="F216" s="11"/>
      <c r="G216" s="11"/>
    </row>
    <row r="217" spans="1:7" ht="14.25" customHeight="1" x14ac:dyDescent="0.3">
      <c r="A217" s="11"/>
      <c r="B217" s="11"/>
      <c r="C217" s="11"/>
      <c r="D217" s="11"/>
      <c r="E217" s="11"/>
      <c r="F217" s="11"/>
      <c r="G217" s="11"/>
    </row>
    <row r="218" spans="1:7" ht="14.25" customHeight="1" x14ac:dyDescent="0.3">
      <c r="A218" s="11"/>
      <c r="B218" s="11"/>
      <c r="C218" s="11"/>
      <c r="D218" s="11"/>
      <c r="E218" s="11"/>
      <c r="F218" s="11"/>
      <c r="G218" s="11"/>
    </row>
    <row r="219" spans="1:7" ht="14.25" customHeight="1" x14ac:dyDescent="0.3">
      <c r="A219" s="11"/>
      <c r="B219" s="11"/>
      <c r="C219" s="11"/>
      <c r="D219" s="11"/>
      <c r="E219" s="11"/>
      <c r="F219" s="11"/>
      <c r="G219" s="11"/>
    </row>
    <row r="220" spans="1:7" ht="14.25" customHeight="1" x14ac:dyDescent="0.3">
      <c r="A220" s="11"/>
      <c r="B220" s="11"/>
      <c r="C220" s="11"/>
      <c r="D220" s="11"/>
      <c r="E220" s="11"/>
      <c r="F220" s="11"/>
      <c r="G220" s="11"/>
    </row>
    <row r="221" spans="1:7" ht="14.25" customHeight="1" x14ac:dyDescent="0.3">
      <c r="A221" s="11"/>
      <c r="B221" s="11"/>
      <c r="C221" s="11"/>
      <c r="D221" s="11"/>
      <c r="E221" s="11"/>
      <c r="F221" s="11"/>
      <c r="G221" s="11"/>
    </row>
    <row r="222" spans="1:7" ht="14.25" customHeight="1" x14ac:dyDescent="0.3">
      <c r="A222" s="11"/>
      <c r="B222" s="11"/>
      <c r="C222" s="11"/>
      <c r="D222" s="11"/>
      <c r="E222" s="11"/>
      <c r="F222" s="11"/>
      <c r="G222" s="11"/>
    </row>
    <row r="223" spans="1:7" ht="14.25" customHeight="1" x14ac:dyDescent="0.3">
      <c r="A223" s="11"/>
      <c r="B223" s="11"/>
      <c r="C223" s="11"/>
      <c r="D223" s="11"/>
      <c r="E223" s="11"/>
      <c r="F223" s="11"/>
      <c r="G223" s="11"/>
    </row>
    <row r="224" spans="1:7" ht="14.25" customHeight="1" x14ac:dyDescent="0.3">
      <c r="A224" s="11"/>
      <c r="B224" s="11"/>
      <c r="C224" s="11"/>
      <c r="D224" s="11"/>
      <c r="E224" s="11"/>
      <c r="F224" s="11"/>
      <c r="G224" s="11"/>
    </row>
    <row r="225" spans="1:7" ht="14.25" customHeight="1" x14ac:dyDescent="0.3">
      <c r="A225" s="11"/>
      <c r="B225" s="11"/>
      <c r="C225" s="11"/>
      <c r="D225" s="11"/>
      <c r="E225" s="11"/>
      <c r="F225" s="11"/>
      <c r="G225" s="11"/>
    </row>
    <row r="226" spans="1:7" ht="14.25" customHeight="1" x14ac:dyDescent="0.3">
      <c r="A226" s="11"/>
      <c r="B226" s="11"/>
      <c r="C226" s="11"/>
      <c r="D226" s="11"/>
      <c r="E226" s="11"/>
      <c r="F226" s="11"/>
      <c r="G226" s="11"/>
    </row>
    <row r="227" spans="1:7" ht="14.25" customHeight="1" x14ac:dyDescent="0.3">
      <c r="A227" s="11"/>
      <c r="B227" s="11"/>
      <c r="C227" s="11"/>
      <c r="D227" s="11"/>
      <c r="E227" s="11"/>
      <c r="F227" s="11"/>
      <c r="G227" s="11"/>
    </row>
    <row r="228" spans="1:7" ht="14.25" customHeight="1" x14ac:dyDescent="0.3">
      <c r="A228" s="11"/>
      <c r="B228" s="11"/>
      <c r="C228" s="11"/>
      <c r="D228" s="11"/>
      <c r="E228" s="11"/>
      <c r="F228" s="11"/>
      <c r="G228" s="11"/>
    </row>
    <row r="229" spans="1:7" ht="14.25" customHeight="1" x14ac:dyDescent="0.3">
      <c r="A229" s="11"/>
      <c r="B229" s="11"/>
      <c r="C229" s="11"/>
      <c r="D229" s="11"/>
      <c r="E229" s="11"/>
      <c r="F229" s="11"/>
      <c r="G229" s="11"/>
    </row>
    <row r="230" spans="1:7" ht="14.25" customHeight="1" x14ac:dyDescent="0.3">
      <c r="A230" s="11"/>
      <c r="B230" s="11"/>
      <c r="C230" s="11"/>
      <c r="D230" s="11"/>
      <c r="E230" s="11"/>
      <c r="F230" s="11"/>
      <c r="G230" s="11"/>
    </row>
    <row r="231" spans="1:7" ht="14.25" customHeight="1" x14ac:dyDescent="0.3">
      <c r="A231" s="11"/>
      <c r="B231" s="11"/>
      <c r="C231" s="11"/>
      <c r="D231" s="11"/>
      <c r="E231" s="11"/>
      <c r="F231" s="11"/>
      <c r="G231" s="11"/>
    </row>
    <row r="232" spans="1:7" ht="14.25" customHeight="1" x14ac:dyDescent="0.3">
      <c r="A232" s="11"/>
      <c r="B232" s="11"/>
      <c r="C232" s="11"/>
      <c r="D232" s="11"/>
      <c r="E232" s="11"/>
      <c r="F232" s="11"/>
      <c r="G232" s="11"/>
    </row>
    <row r="233" spans="1:7" ht="14.25" customHeight="1" x14ac:dyDescent="0.3">
      <c r="A233" s="11"/>
      <c r="B233" s="11"/>
      <c r="C233" s="11"/>
      <c r="D233" s="11"/>
      <c r="E233" s="11"/>
      <c r="F233" s="11"/>
      <c r="G233" s="11"/>
    </row>
    <row r="234" spans="1:7" ht="14.25" customHeight="1" x14ac:dyDescent="0.3">
      <c r="A234" s="11"/>
      <c r="B234" s="11"/>
      <c r="C234" s="11"/>
      <c r="D234" s="11"/>
      <c r="E234" s="11"/>
      <c r="F234" s="11"/>
      <c r="G234" s="11"/>
    </row>
    <row r="235" spans="1:7" ht="14.25" customHeight="1" x14ac:dyDescent="0.3">
      <c r="A235" s="11"/>
      <c r="B235" s="11"/>
      <c r="C235" s="11"/>
      <c r="D235" s="11"/>
      <c r="E235" s="11"/>
      <c r="F235" s="11"/>
      <c r="G235" s="11"/>
    </row>
    <row r="236" spans="1:7" ht="14.25" customHeight="1" x14ac:dyDescent="0.3">
      <c r="A236" s="11"/>
      <c r="B236" s="11"/>
      <c r="C236" s="11"/>
      <c r="D236" s="11"/>
      <c r="E236" s="11"/>
      <c r="F236" s="11"/>
      <c r="G236" s="11"/>
    </row>
    <row r="237" spans="1:7" ht="14.25" customHeight="1" x14ac:dyDescent="0.3">
      <c r="A237" s="11"/>
      <c r="B237" s="11"/>
      <c r="C237" s="11"/>
      <c r="D237" s="11"/>
      <c r="E237" s="11"/>
      <c r="F237" s="11"/>
      <c r="G237" s="11"/>
    </row>
    <row r="238" spans="1:7" ht="14.25" customHeight="1" x14ac:dyDescent="0.3">
      <c r="A238" s="11"/>
      <c r="B238" s="11"/>
      <c r="C238" s="11"/>
      <c r="D238" s="11"/>
      <c r="E238" s="11"/>
      <c r="F238" s="11"/>
      <c r="G238" s="11"/>
    </row>
    <row r="239" spans="1:7" ht="14.25" customHeight="1" x14ac:dyDescent="0.3">
      <c r="A239" s="11"/>
      <c r="B239" s="11"/>
      <c r="C239" s="11"/>
      <c r="D239" s="11"/>
      <c r="E239" s="11"/>
      <c r="F239" s="11"/>
      <c r="G239" s="11"/>
    </row>
    <row r="240" spans="1:7" ht="14.25" customHeight="1" x14ac:dyDescent="0.3">
      <c r="A240" s="11"/>
      <c r="B240" s="11"/>
      <c r="C240" s="11"/>
      <c r="D240" s="11"/>
      <c r="E240" s="11"/>
      <c r="F240" s="11"/>
      <c r="G240" s="11"/>
    </row>
    <row r="241" spans="1:7" ht="14.25" customHeight="1" x14ac:dyDescent="0.3">
      <c r="A241" s="11"/>
      <c r="B241" s="11"/>
      <c r="C241" s="11"/>
      <c r="D241" s="11"/>
      <c r="E241" s="11"/>
      <c r="F241" s="11"/>
      <c r="G241" s="11"/>
    </row>
    <row r="242" spans="1:7" ht="14.25" customHeight="1" x14ac:dyDescent="0.3">
      <c r="A242" s="11"/>
      <c r="B242" s="11"/>
      <c r="C242" s="11"/>
      <c r="D242" s="11"/>
      <c r="E242" s="11"/>
      <c r="F242" s="11"/>
      <c r="G242" s="11"/>
    </row>
    <row r="243" spans="1:7" ht="14.25" customHeight="1" x14ac:dyDescent="0.3">
      <c r="A243" s="11"/>
      <c r="B243" s="11"/>
      <c r="C243" s="11"/>
      <c r="D243" s="11"/>
      <c r="E243" s="11"/>
      <c r="F243" s="11"/>
      <c r="G243" s="11"/>
    </row>
    <row r="244" spans="1:7" ht="14.25" customHeight="1" x14ac:dyDescent="0.3">
      <c r="A244" s="11"/>
      <c r="B244" s="11"/>
      <c r="C244" s="11"/>
      <c r="D244" s="11"/>
      <c r="E244" s="11"/>
      <c r="F244" s="11"/>
      <c r="G244" s="11"/>
    </row>
    <row r="245" spans="1:7" ht="14.25" customHeight="1" x14ac:dyDescent="0.3">
      <c r="A245" s="11"/>
      <c r="B245" s="11"/>
      <c r="C245" s="11"/>
      <c r="D245" s="11"/>
      <c r="E245" s="11"/>
      <c r="F245" s="11"/>
      <c r="G245" s="11"/>
    </row>
    <row r="246" spans="1:7" ht="14.25" customHeight="1" x14ac:dyDescent="0.3">
      <c r="A246" s="11"/>
      <c r="B246" s="11"/>
      <c r="C246" s="11"/>
      <c r="D246" s="11"/>
      <c r="E246" s="11"/>
      <c r="F246" s="11"/>
      <c r="G246" s="11"/>
    </row>
    <row r="247" spans="1:7" ht="14.25" customHeight="1" x14ac:dyDescent="0.3">
      <c r="A247" s="11"/>
      <c r="B247" s="11"/>
      <c r="C247" s="11"/>
      <c r="D247" s="11"/>
      <c r="E247" s="11"/>
      <c r="F247" s="11"/>
      <c r="G247" s="11"/>
    </row>
    <row r="248" spans="1:7" ht="14.25" customHeight="1" x14ac:dyDescent="0.3">
      <c r="A248" s="11"/>
      <c r="B248" s="11"/>
      <c r="C248" s="11"/>
      <c r="D248" s="11"/>
      <c r="E248" s="11"/>
      <c r="F248" s="11"/>
      <c r="G248" s="11"/>
    </row>
    <row r="249" spans="1:7" ht="14.25" customHeight="1" x14ac:dyDescent="0.3">
      <c r="A249" s="11"/>
      <c r="B249" s="11"/>
      <c r="C249" s="11"/>
      <c r="D249" s="11"/>
      <c r="E249" s="11"/>
      <c r="F249" s="11"/>
      <c r="G249" s="11"/>
    </row>
    <row r="250" spans="1:7" ht="14.25" customHeight="1" x14ac:dyDescent="0.3">
      <c r="A250" s="11"/>
      <c r="B250" s="11"/>
      <c r="C250" s="11"/>
      <c r="D250" s="11"/>
      <c r="E250" s="11"/>
      <c r="F250" s="11"/>
      <c r="G250" s="11"/>
    </row>
    <row r="251" spans="1:7" ht="14.25" customHeight="1" x14ac:dyDescent="0.3">
      <c r="A251" s="11"/>
      <c r="B251" s="11"/>
      <c r="C251" s="11"/>
      <c r="D251" s="11"/>
      <c r="E251" s="11"/>
      <c r="F251" s="11"/>
      <c r="G251" s="11"/>
    </row>
    <row r="252" spans="1:7" ht="14.25" customHeight="1" x14ac:dyDescent="0.3">
      <c r="A252" s="11"/>
      <c r="B252" s="11"/>
      <c r="C252" s="11"/>
      <c r="D252" s="11"/>
      <c r="E252" s="11"/>
      <c r="F252" s="11"/>
      <c r="G252" s="11"/>
    </row>
    <row r="253" spans="1:7" ht="14.25" customHeight="1" x14ac:dyDescent="0.3">
      <c r="A253" s="11"/>
      <c r="B253" s="11"/>
      <c r="C253" s="11"/>
      <c r="D253" s="11"/>
      <c r="E253" s="11"/>
      <c r="F253" s="11"/>
      <c r="G253" s="11"/>
    </row>
    <row r="254" spans="1:7" ht="14.25" customHeight="1" x14ac:dyDescent="0.3">
      <c r="A254" s="11"/>
      <c r="B254" s="11"/>
      <c r="C254" s="11"/>
      <c r="D254" s="11"/>
      <c r="E254" s="11"/>
      <c r="F254" s="11"/>
      <c r="G254" s="11"/>
    </row>
    <row r="255" spans="1:7" ht="14.25" customHeight="1" x14ac:dyDescent="0.3">
      <c r="A255" s="11"/>
      <c r="B255" s="11"/>
      <c r="C255" s="11"/>
      <c r="D255" s="11"/>
      <c r="E255" s="11"/>
      <c r="F255" s="11"/>
      <c r="G255" s="11"/>
    </row>
    <row r="256" spans="1:7" ht="14.25" customHeight="1" x14ac:dyDescent="0.3">
      <c r="A256" s="11"/>
      <c r="B256" s="11"/>
      <c r="C256" s="11"/>
      <c r="D256" s="11"/>
      <c r="E256" s="11"/>
      <c r="F256" s="11"/>
      <c r="G256" s="11"/>
    </row>
    <row r="257" spans="1:7" ht="14.25" customHeight="1" x14ac:dyDescent="0.3">
      <c r="A257" s="11"/>
      <c r="B257" s="11"/>
      <c r="C257" s="11"/>
      <c r="D257" s="11"/>
      <c r="E257" s="11"/>
      <c r="F257" s="11"/>
      <c r="G257" s="11"/>
    </row>
    <row r="258" spans="1:7" ht="14.25" customHeight="1" x14ac:dyDescent="0.3">
      <c r="A258" s="11"/>
      <c r="B258" s="11"/>
      <c r="C258" s="11"/>
      <c r="D258" s="11"/>
      <c r="E258" s="11"/>
      <c r="F258" s="11"/>
      <c r="G258" s="11"/>
    </row>
    <row r="259" spans="1:7" ht="14.25" customHeight="1" x14ac:dyDescent="0.3">
      <c r="A259" s="11"/>
      <c r="B259" s="11"/>
      <c r="C259" s="11"/>
      <c r="D259" s="11"/>
      <c r="E259" s="11"/>
      <c r="F259" s="11"/>
      <c r="G259" s="11"/>
    </row>
    <row r="260" spans="1:7" ht="14.25" customHeight="1" x14ac:dyDescent="0.3">
      <c r="A260" s="11"/>
      <c r="B260" s="11"/>
      <c r="C260" s="11"/>
      <c r="D260" s="11"/>
      <c r="E260" s="11"/>
      <c r="F260" s="11"/>
      <c r="G260" s="11"/>
    </row>
    <row r="261" spans="1:7" ht="14.25" customHeight="1" x14ac:dyDescent="0.3">
      <c r="A261" s="11"/>
      <c r="B261" s="11"/>
      <c r="C261" s="11"/>
      <c r="D261" s="11"/>
      <c r="E261" s="11"/>
      <c r="F261" s="11"/>
      <c r="G261" s="11"/>
    </row>
    <row r="262" spans="1:7" ht="14.25" customHeight="1" x14ac:dyDescent="0.3">
      <c r="A262" s="11"/>
      <c r="B262" s="11"/>
      <c r="C262" s="11"/>
      <c r="D262" s="11"/>
      <c r="E262" s="11"/>
      <c r="F262" s="11"/>
      <c r="G262" s="11"/>
    </row>
    <row r="263" spans="1:7" ht="14.25" customHeight="1" x14ac:dyDescent="0.3">
      <c r="A263" s="11"/>
      <c r="B263" s="11"/>
      <c r="C263" s="11"/>
      <c r="D263" s="11"/>
      <c r="E263" s="11"/>
      <c r="F263" s="11"/>
      <c r="G263" s="11"/>
    </row>
    <row r="264" spans="1:7" ht="14.25" customHeight="1" x14ac:dyDescent="0.3">
      <c r="A264" s="11"/>
      <c r="B264" s="11"/>
      <c r="C264" s="11"/>
      <c r="D264" s="11"/>
      <c r="E264" s="11"/>
      <c r="F264" s="11"/>
      <c r="G264" s="11"/>
    </row>
    <row r="265" spans="1:7" ht="14.25" customHeight="1" x14ac:dyDescent="0.3">
      <c r="A265" s="11"/>
      <c r="B265" s="11"/>
      <c r="C265" s="11"/>
      <c r="D265" s="11"/>
      <c r="E265" s="11"/>
      <c r="F265" s="11"/>
      <c r="G265" s="11"/>
    </row>
    <row r="266" spans="1:7" ht="14.25" customHeight="1" x14ac:dyDescent="0.3">
      <c r="A266" s="11"/>
      <c r="B266" s="11"/>
      <c r="C266" s="11"/>
      <c r="D266" s="11"/>
      <c r="E266" s="11"/>
      <c r="F266" s="11"/>
      <c r="G266" s="11"/>
    </row>
    <row r="267" spans="1:7" ht="14.25" customHeight="1" x14ac:dyDescent="0.3">
      <c r="A267" s="11"/>
      <c r="B267" s="11"/>
      <c r="C267" s="11"/>
      <c r="D267" s="11"/>
      <c r="E267" s="11"/>
      <c r="F267" s="11"/>
      <c r="G267" s="11"/>
    </row>
    <row r="268" spans="1:7" ht="14.25" customHeight="1" x14ac:dyDescent="0.3">
      <c r="A268" s="11"/>
      <c r="B268" s="11"/>
      <c r="C268" s="11"/>
      <c r="D268" s="11"/>
      <c r="E268" s="11"/>
      <c r="F268" s="11"/>
      <c r="G268" s="11"/>
    </row>
    <row r="269" spans="1:7" ht="14.25" customHeight="1" x14ac:dyDescent="0.3">
      <c r="A269" s="11"/>
      <c r="B269" s="11"/>
      <c r="C269" s="11"/>
      <c r="D269" s="11"/>
      <c r="E269" s="11"/>
      <c r="F269" s="11"/>
      <c r="G269" s="11"/>
    </row>
    <row r="270" spans="1:7" ht="14.25" customHeight="1" x14ac:dyDescent="0.3">
      <c r="A270" s="11"/>
      <c r="B270" s="11"/>
      <c r="C270" s="11"/>
      <c r="D270" s="11"/>
      <c r="E270" s="11"/>
      <c r="F270" s="11"/>
      <c r="G270" s="11"/>
    </row>
    <row r="271" spans="1:7" ht="14.25" customHeight="1" x14ac:dyDescent="0.3">
      <c r="A271" s="11"/>
      <c r="B271" s="11"/>
      <c r="C271" s="11"/>
      <c r="D271" s="11"/>
      <c r="E271" s="11"/>
      <c r="F271" s="11"/>
      <c r="G271" s="11"/>
    </row>
    <row r="272" spans="1:7" ht="14.25" customHeight="1" x14ac:dyDescent="0.3">
      <c r="A272" s="11"/>
      <c r="B272" s="11"/>
      <c r="C272" s="11"/>
      <c r="D272" s="11"/>
      <c r="E272" s="11"/>
      <c r="F272" s="11"/>
      <c r="G272" s="11"/>
    </row>
    <row r="273" spans="1:7" ht="14.25" customHeight="1" x14ac:dyDescent="0.3">
      <c r="A273" s="11"/>
      <c r="B273" s="11"/>
      <c r="C273" s="11"/>
      <c r="D273" s="11"/>
      <c r="E273" s="11"/>
      <c r="F273" s="11"/>
      <c r="G273" s="11"/>
    </row>
    <row r="274" spans="1:7" ht="14.25" customHeight="1" x14ac:dyDescent="0.3">
      <c r="A274" s="11"/>
      <c r="B274" s="11"/>
      <c r="C274" s="11"/>
      <c r="D274" s="11"/>
      <c r="E274" s="11"/>
      <c r="F274" s="11"/>
      <c r="G274" s="11"/>
    </row>
    <row r="275" spans="1:7" ht="14.25" customHeight="1" x14ac:dyDescent="0.3">
      <c r="A275" s="11"/>
      <c r="B275" s="11"/>
      <c r="C275" s="11"/>
      <c r="D275" s="11"/>
      <c r="E275" s="11"/>
      <c r="F275" s="11"/>
      <c r="G275" s="11"/>
    </row>
    <row r="276" spans="1:7" ht="14.25" customHeight="1" x14ac:dyDescent="0.3">
      <c r="A276" s="11"/>
      <c r="B276" s="11"/>
      <c r="C276" s="11"/>
      <c r="D276" s="11"/>
      <c r="E276" s="11"/>
      <c r="F276" s="11"/>
      <c r="G276" s="11"/>
    </row>
    <row r="277" spans="1:7" ht="14.25" customHeight="1" x14ac:dyDescent="0.3">
      <c r="A277" s="11"/>
      <c r="B277" s="11"/>
      <c r="C277" s="11"/>
      <c r="D277" s="11"/>
      <c r="E277" s="11"/>
      <c r="F277" s="11"/>
      <c r="G277" s="11"/>
    </row>
    <row r="278" spans="1:7" ht="14.25" customHeight="1" x14ac:dyDescent="0.3">
      <c r="A278" s="11"/>
      <c r="B278" s="11"/>
      <c r="C278" s="11"/>
      <c r="D278" s="11"/>
      <c r="E278" s="11"/>
      <c r="F278" s="11"/>
      <c r="G278" s="11"/>
    </row>
    <row r="279" spans="1:7" ht="14.25" customHeight="1" x14ac:dyDescent="0.3">
      <c r="A279" s="11"/>
      <c r="B279" s="11"/>
      <c r="C279" s="11"/>
      <c r="D279" s="11"/>
      <c r="E279" s="11"/>
      <c r="F279" s="11"/>
      <c r="G279" s="11"/>
    </row>
    <row r="280" spans="1:7" ht="14.25" customHeight="1" x14ac:dyDescent="0.3">
      <c r="A280" s="11"/>
      <c r="B280" s="11"/>
      <c r="C280" s="11"/>
      <c r="D280" s="11"/>
      <c r="E280" s="11"/>
      <c r="F280" s="11"/>
      <c r="G280" s="11"/>
    </row>
    <row r="281" spans="1:7" ht="14.25" customHeight="1" x14ac:dyDescent="0.3">
      <c r="A281" s="11"/>
      <c r="B281" s="11"/>
      <c r="C281" s="11"/>
      <c r="D281" s="11"/>
      <c r="E281" s="11"/>
      <c r="F281" s="11"/>
      <c r="G281" s="11"/>
    </row>
    <row r="282" spans="1:7" ht="14.25" customHeight="1" x14ac:dyDescent="0.3">
      <c r="A282" s="11"/>
      <c r="B282" s="11"/>
      <c r="C282" s="11"/>
      <c r="D282" s="11"/>
      <c r="E282" s="11"/>
      <c r="F282" s="11"/>
      <c r="G282" s="11"/>
    </row>
    <row r="283" spans="1:7" ht="14.25" customHeight="1" x14ac:dyDescent="0.3">
      <c r="A283" s="11"/>
      <c r="B283" s="11"/>
      <c r="C283" s="11"/>
      <c r="D283" s="11"/>
      <c r="E283" s="11"/>
      <c r="F283" s="11"/>
      <c r="G283" s="11"/>
    </row>
    <row r="284" spans="1:7" ht="14.25" customHeight="1" x14ac:dyDescent="0.3">
      <c r="A284" s="11"/>
      <c r="B284" s="11"/>
      <c r="C284" s="11"/>
      <c r="D284" s="11"/>
      <c r="E284" s="11"/>
      <c r="F284" s="11"/>
      <c r="G284" s="11"/>
    </row>
    <row r="285" spans="1:7" ht="14.25" customHeight="1" x14ac:dyDescent="0.3">
      <c r="A285" s="11"/>
      <c r="B285" s="11"/>
      <c r="C285" s="11"/>
      <c r="D285" s="11"/>
      <c r="E285" s="11"/>
      <c r="F285" s="11"/>
      <c r="G285" s="11"/>
    </row>
    <row r="286" spans="1:7" ht="14.25" customHeight="1" x14ac:dyDescent="0.3">
      <c r="A286" s="11"/>
      <c r="B286" s="11"/>
      <c r="C286" s="11"/>
      <c r="D286" s="11"/>
      <c r="E286" s="11"/>
      <c r="F286" s="11"/>
      <c r="G286" s="11"/>
    </row>
    <row r="287" spans="1:7" ht="14.25" customHeight="1" x14ac:dyDescent="0.3">
      <c r="A287" s="11"/>
      <c r="B287" s="11"/>
      <c r="C287" s="11"/>
      <c r="D287" s="11"/>
      <c r="E287" s="11"/>
      <c r="F287" s="11"/>
      <c r="G287" s="11"/>
    </row>
    <row r="288" spans="1:7" ht="14.25" customHeight="1" x14ac:dyDescent="0.3">
      <c r="A288" s="11"/>
      <c r="B288" s="11"/>
      <c r="C288" s="11"/>
      <c r="D288" s="11"/>
      <c r="E288" s="11"/>
      <c r="F288" s="11"/>
      <c r="G288" s="11"/>
    </row>
    <row r="289" spans="1:7" ht="14.25" customHeight="1" x14ac:dyDescent="0.3">
      <c r="A289" s="11"/>
      <c r="B289" s="11"/>
      <c r="C289" s="11"/>
      <c r="D289" s="11"/>
      <c r="E289" s="11"/>
      <c r="F289" s="11"/>
      <c r="G289" s="11"/>
    </row>
    <row r="290" spans="1:7" ht="14.25" customHeight="1" x14ac:dyDescent="0.3">
      <c r="A290" s="11"/>
      <c r="B290" s="11"/>
      <c r="C290" s="11"/>
      <c r="D290" s="11"/>
      <c r="E290" s="11"/>
      <c r="F290" s="11"/>
      <c r="G290" s="11"/>
    </row>
    <row r="291" spans="1:7" ht="14.25" customHeight="1" x14ac:dyDescent="0.3">
      <c r="A291" s="11"/>
      <c r="B291" s="11"/>
      <c r="C291" s="11"/>
      <c r="D291" s="11"/>
      <c r="E291" s="11"/>
      <c r="F291" s="11"/>
      <c r="G291" s="11"/>
    </row>
    <row r="292" spans="1:7" ht="14.25" customHeight="1" x14ac:dyDescent="0.3">
      <c r="A292" s="11"/>
      <c r="B292" s="11"/>
      <c r="C292" s="11"/>
      <c r="D292" s="11"/>
      <c r="E292" s="11"/>
      <c r="F292" s="11"/>
      <c r="G292" s="11"/>
    </row>
    <row r="293" spans="1:7" ht="14.25" customHeight="1" x14ac:dyDescent="0.3">
      <c r="A293" s="11"/>
      <c r="B293" s="11"/>
      <c r="C293" s="11"/>
      <c r="D293" s="11"/>
      <c r="E293" s="11"/>
      <c r="F293" s="11"/>
      <c r="G293" s="11"/>
    </row>
    <row r="294" spans="1:7" ht="14.25" customHeight="1" x14ac:dyDescent="0.3">
      <c r="A294" s="11"/>
      <c r="B294" s="11"/>
      <c r="C294" s="11"/>
      <c r="D294" s="11"/>
      <c r="E294" s="11"/>
      <c r="F294" s="11"/>
      <c r="G294" s="11"/>
    </row>
    <row r="295" spans="1:7" ht="14.25" customHeight="1" x14ac:dyDescent="0.3">
      <c r="A295" s="11"/>
      <c r="B295" s="11"/>
      <c r="C295" s="11"/>
      <c r="D295" s="11"/>
      <c r="E295" s="11"/>
      <c r="F295" s="11"/>
      <c r="G295" s="11"/>
    </row>
    <row r="296" spans="1:7" ht="14.25" customHeight="1" x14ac:dyDescent="0.3">
      <c r="A296" s="11"/>
      <c r="B296" s="11"/>
      <c r="C296" s="11"/>
      <c r="D296" s="11"/>
      <c r="E296" s="11"/>
      <c r="F296" s="11"/>
      <c r="G296" s="11"/>
    </row>
    <row r="297" spans="1:7" ht="14.25" customHeight="1" x14ac:dyDescent="0.3">
      <c r="A297" s="11"/>
      <c r="B297" s="11"/>
      <c r="C297" s="11"/>
      <c r="D297" s="11"/>
      <c r="E297" s="11"/>
      <c r="F297" s="11"/>
      <c r="G297" s="11"/>
    </row>
    <row r="298" spans="1:7" ht="14.25" customHeight="1" x14ac:dyDescent="0.3">
      <c r="A298" s="11"/>
      <c r="B298" s="11"/>
      <c r="C298" s="11"/>
      <c r="D298" s="11"/>
      <c r="E298" s="11"/>
      <c r="F298" s="11"/>
      <c r="G298" s="11"/>
    </row>
    <row r="299" spans="1:7" ht="14.25" customHeight="1" x14ac:dyDescent="0.3">
      <c r="A299" s="11"/>
      <c r="B299" s="11"/>
      <c r="C299" s="11"/>
      <c r="D299" s="11"/>
      <c r="E299" s="11"/>
      <c r="F299" s="11"/>
      <c r="G299" s="11"/>
    </row>
    <row r="300" spans="1:7" ht="14.25" customHeight="1" x14ac:dyDescent="0.3">
      <c r="A300" s="11"/>
      <c r="B300" s="11"/>
      <c r="C300" s="11"/>
      <c r="D300" s="11"/>
      <c r="E300" s="11"/>
      <c r="F300" s="11"/>
      <c r="G300" s="11"/>
    </row>
    <row r="301" spans="1:7" ht="14.25" customHeight="1" x14ac:dyDescent="0.3">
      <c r="A301" s="11"/>
      <c r="B301" s="11"/>
      <c r="C301" s="11"/>
      <c r="D301" s="11"/>
      <c r="E301" s="11"/>
      <c r="F301" s="11"/>
      <c r="G301" s="11"/>
    </row>
    <row r="302" spans="1:7" ht="14.25" customHeight="1" x14ac:dyDescent="0.3">
      <c r="A302" s="11"/>
      <c r="B302" s="11"/>
      <c r="C302" s="11"/>
      <c r="D302" s="11"/>
      <c r="E302" s="11"/>
      <c r="F302" s="11"/>
      <c r="G302" s="11"/>
    </row>
    <row r="303" spans="1:7" ht="14.25" customHeight="1" x14ac:dyDescent="0.3">
      <c r="A303" s="11"/>
      <c r="B303" s="11"/>
      <c r="C303" s="11"/>
      <c r="D303" s="11"/>
      <c r="E303" s="11"/>
      <c r="F303" s="11"/>
      <c r="G303" s="11"/>
    </row>
    <row r="304" spans="1:7" ht="14.25" customHeight="1" x14ac:dyDescent="0.3">
      <c r="A304" s="11"/>
      <c r="B304" s="11"/>
      <c r="C304" s="11"/>
      <c r="D304" s="11"/>
      <c r="E304" s="11"/>
      <c r="F304" s="11"/>
      <c r="G304" s="11"/>
    </row>
    <row r="305" spans="1:7" ht="14.25" customHeight="1" x14ac:dyDescent="0.3">
      <c r="A305" s="11"/>
      <c r="B305" s="11"/>
      <c r="C305" s="11"/>
      <c r="D305" s="11"/>
      <c r="E305" s="11"/>
      <c r="F305" s="11"/>
      <c r="G305" s="11"/>
    </row>
    <row r="306" spans="1:7" ht="14.25" customHeight="1" x14ac:dyDescent="0.3">
      <c r="A306" s="11"/>
      <c r="B306" s="11"/>
      <c r="C306" s="11"/>
      <c r="D306" s="11"/>
      <c r="E306" s="11"/>
      <c r="F306" s="11"/>
      <c r="G306" s="11"/>
    </row>
    <row r="307" spans="1:7" ht="14.25" customHeight="1" x14ac:dyDescent="0.3">
      <c r="A307" s="11"/>
      <c r="B307" s="11"/>
      <c r="C307" s="11"/>
      <c r="D307" s="11"/>
      <c r="E307" s="11"/>
      <c r="F307" s="11"/>
      <c r="G307" s="11"/>
    </row>
    <row r="308" spans="1:7" ht="14.25" customHeight="1" x14ac:dyDescent="0.3">
      <c r="A308" s="11"/>
      <c r="B308" s="11"/>
      <c r="C308" s="11"/>
      <c r="D308" s="11"/>
      <c r="E308" s="11"/>
      <c r="F308" s="11"/>
      <c r="G308" s="11"/>
    </row>
    <row r="309" spans="1:7" ht="14.25" customHeight="1" x14ac:dyDescent="0.3">
      <c r="A309" s="11"/>
      <c r="B309" s="11"/>
      <c r="C309" s="11"/>
      <c r="D309" s="11"/>
      <c r="E309" s="11"/>
      <c r="F309" s="11"/>
      <c r="G309" s="11"/>
    </row>
    <row r="310" spans="1:7" ht="14.25" customHeight="1" x14ac:dyDescent="0.3">
      <c r="A310" s="11"/>
      <c r="B310" s="11"/>
      <c r="C310" s="11"/>
      <c r="D310" s="11"/>
      <c r="E310" s="11"/>
      <c r="F310" s="11"/>
      <c r="G310" s="11"/>
    </row>
    <row r="311" spans="1:7" ht="14.25" customHeight="1" x14ac:dyDescent="0.3">
      <c r="A311" s="11"/>
      <c r="B311" s="11"/>
      <c r="C311" s="11"/>
      <c r="D311" s="11"/>
      <c r="E311" s="11"/>
      <c r="F311" s="11"/>
      <c r="G311" s="11"/>
    </row>
    <row r="312" spans="1:7" ht="14.25" customHeight="1" x14ac:dyDescent="0.3">
      <c r="A312" s="11"/>
      <c r="B312" s="11"/>
      <c r="C312" s="11"/>
      <c r="D312" s="11"/>
      <c r="E312" s="11"/>
      <c r="F312" s="11"/>
      <c r="G312" s="11"/>
    </row>
    <row r="313" spans="1:7" ht="14.25" customHeight="1" x14ac:dyDescent="0.3">
      <c r="A313" s="11"/>
      <c r="B313" s="11"/>
      <c r="C313" s="11"/>
      <c r="D313" s="11"/>
      <c r="E313" s="11"/>
      <c r="F313" s="11"/>
      <c r="G313" s="11"/>
    </row>
    <row r="314" spans="1:7" ht="14.25" customHeight="1" x14ac:dyDescent="0.3">
      <c r="A314" s="11"/>
      <c r="B314" s="11"/>
      <c r="C314" s="11"/>
      <c r="D314" s="11"/>
      <c r="E314" s="11"/>
      <c r="F314" s="11"/>
      <c r="G314" s="11"/>
    </row>
    <row r="315" spans="1:7" ht="14.25" customHeight="1" x14ac:dyDescent="0.3">
      <c r="A315" s="11"/>
      <c r="B315" s="11"/>
      <c r="C315" s="11"/>
      <c r="D315" s="11"/>
      <c r="E315" s="11"/>
      <c r="F315" s="11"/>
      <c r="G315" s="11"/>
    </row>
    <row r="316" spans="1:7" ht="14.25" customHeight="1" x14ac:dyDescent="0.3">
      <c r="A316" s="11"/>
      <c r="B316" s="11"/>
      <c r="C316" s="11"/>
      <c r="D316" s="11"/>
      <c r="E316" s="11"/>
      <c r="F316" s="11"/>
      <c r="G316" s="11"/>
    </row>
    <row r="317" spans="1:7" ht="14.25" customHeight="1" x14ac:dyDescent="0.3">
      <c r="A317" s="11"/>
      <c r="B317" s="11"/>
      <c r="C317" s="11"/>
      <c r="D317" s="11"/>
      <c r="E317" s="11"/>
      <c r="F317" s="11"/>
      <c r="G317" s="11"/>
    </row>
    <row r="318" spans="1:7" ht="14.25" customHeight="1" x14ac:dyDescent="0.3">
      <c r="A318" s="11"/>
      <c r="B318" s="11"/>
      <c r="C318" s="11"/>
      <c r="D318" s="11"/>
      <c r="E318" s="11"/>
      <c r="F318" s="11"/>
      <c r="G318" s="11"/>
    </row>
    <row r="319" spans="1:7" ht="14.25" customHeight="1" x14ac:dyDescent="0.3">
      <c r="A319" s="11"/>
      <c r="B319" s="11"/>
      <c r="C319" s="11"/>
      <c r="D319" s="11"/>
      <c r="E319" s="11"/>
      <c r="F319" s="11"/>
      <c r="G319" s="11"/>
    </row>
    <row r="320" spans="1:7" ht="14.25" customHeight="1" x14ac:dyDescent="0.3">
      <c r="A320" s="11"/>
      <c r="B320" s="11"/>
      <c r="C320" s="11"/>
      <c r="D320" s="11"/>
      <c r="E320" s="11"/>
      <c r="F320" s="11"/>
      <c r="G320" s="11"/>
    </row>
    <row r="321" spans="1:7" ht="14.25" customHeight="1" x14ac:dyDescent="0.3">
      <c r="A321" s="11"/>
      <c r="B321" s="11"/>
      <c r="C321" s="11"/>
      <c r="D321" s="11"/>
      <c r="E321" s="11"/>
      <c r="F321" s="11"/>
      <c r="G321" s="11"/>
    </row>
    <row r="322" spans="1:7" ht="14.25" customHeight="1" x14ac:dyDescent="0.3">
      <c r="A322" s="11"/>
      <c r="B322" s="11"/>
      <c r="C322" s="11"/>
      <c r="D322" s="11"/>
      <c r="E322" s="11"/>
      <c r="F322" s="11"/>
      <c r="G322" s="11"/>
    </row>
    <row r="323" spans="1:7" ht="14.25" customHeight="1" x14ac:dyDescent="0.3">
      <c r="A323" s="11"/>
      <c r="B323" s="11"/>
      <c r="C323" s="11"/>
      <c r="D323" s="11"/>
      <c r="E323" s="11"/>
      <c r="F323" s="11"/>
      <c r="G323" s="11"/>
    </row>
    <row r="324" spans="1:7" ht="14.25" customHeight="1" x14ac:dyDescent="0.3">
      <c r="A324" s="11"/>
      <c r="B324" s="11"/>
      <c r="C324" s="11"/>
      <c r="D324" s="11"/>
      <c r="E324" s="11"/>
      <c r="F324" s="11"/>
      <c r="G324" s="11"/>
    </row>
    <row r="325" spans="1:7" ht="14.25" customHeight="1" x14ac:dyDescent="0.3">
      <c r="A325" s="11"/>
      <c r="B325" s="11"/>
      <c r="C325" s="11"/>
      <c r="D325" s="11"/>
      <c r="E325" s="11"/>
      <c r="F325" s="11"/>
      <c r="G325" s="11"/>
    </row>
    <row r="326" spans="1:7" ht="14.25" customHeight="1" x14ac:dyDescent="0.3">
      <c r="A326" s="11"/>
      <c r="B326" s="11"/>
      <c r="C326" s="11"/>
      <c r="D326" s="11"/>
      <c r="E326" s="11"/>
      <c r="F326" s="11"/>
      <c r="G326" s="11"/>
    </row>
    <row r="327" spans="1:7" ht="14.25" customHeight="1" x14ac:dyDescent="0.3">
      <c r="A327" s="11"/>
      <c r="B327" s="11"/>
      <c r="C327" s="11"/>
      <c r="D327" s="11"/>
      <c r="E327" s="11"/>
      <c r="F327" s="11"/>
      <c r="G327" s="11"/>
    </row>
    <row r="328" spans="1:7" ht="14.25" customHeight="1" x14ac:dyDescent="0.3">
      <c r="A328" s="11"/>
      <c r="B328" s="11"/>
      <c r="C328" s="11"/>
      <c r="D328" s="11"/>
      <c r="E328" s="11"/>
      <c r="F328" s="11"/>
      <c r="G328" s="11"/>
    </row>
    <row r="329" spans="1:7" ht="14.25" customHeight="1" x14ac:dyDescent="0.3">
      <c r="A329" s="11"/>
      <c r="B329" s="11"/>
      <c r="C329" s="11"/>
      <c r="D329" s="11"/>
      <c r="E329" s="11"/>
      <c r="F329" s="11"/>
      <c r="G329" s="11"/>
    </row>
    <row r="330" spans="1:7" ht="14.25" customHeight="1" x14ac:dyDescent="0.3">
      <c r="A330" s="11"/>
      <c r="B330" s="11"/>
      <c r="C330" s="11"/>
      <c r="D330" s="11"/>
      <c r="E330" s="11"/>
      <c r="F330" s="11"/>
      <c r="G330" s="11"/>
    </row>
    <row r="331" spans="1:7" ht="14.25" customHeight="1" x14ac:dyDescent="0.3">
      <c r="A331" s="11"/>
      <c r="B331" s="11"/>
      <c r="C331" s="11"/>
      <c r="D331" s="11"/>
      <c r="E331" s="11"/>
      <c r="F331" s="11"/>
      <c r="G331" s="11"/>
    </row>
    <row r="332" spans="1:7" ht="14.25" customHeight="1" x14ac:dyDescent="0.3">
      <c r="A332" s="11"/>
      <c r="B332" s="11"/>
      <c r="C332" s="11"/>
      <c r="D332" s="11"/>
      <c r="E332" s="11"/>
      <c r="F332" s="11"/>
      <c r="G332" s="11"/>
    </row>
    <row r="333" spans="1:7" ht="14.25" customHeight="1" x14ac:dyDescent="0.3">
      <c r="A333" s="11"/>
      <c r="B333" s="11"/>
      <c r="C333" s="11"/>
      <c r="D333" s="11"/>
      <c r="E333" s="11"/>
      <c r="F333" s="11"/>
      <c r="G333" s="11"/>
    </row>
    <row r="334" spans="1:7" ht="14.25" customHeight="1" x14ac:dyDescent="0.3">
      <c r="A334" s="11"/>
      <c r="B334" s="11"/>
      <c r="C334" s="11"/>
      <c r="D334" s="11"/>
      <c r="E334" s="11"/>
      <c r="F334" s="11"/>
      <c r="G334" s="11"/>
    </row>
    <row r="335" spans="1:7" ht="14.25" customHeight="1" x14ac:dyDescent="0.3">
      <c r="A335" s="11"/>
      <c r="B335" s="11"/>
      <c r="C335" s="11"/>
      <c r="D335" s="11"/>
      <c r="E335" s="11"/>
      <c r="F335" s="11"/>
      <c r="G335" s="11"/>
    </row>
    <row r="336" spans="1:7" ht="14.25" customHeight="1" x14ac:dyDescent="0.3">
      <c r="A336" s="11"/>
      <c r="B336" s="11"/>
      <c r="C336" s="11"/>
      <c r="D336" s="11"/>
      <c r="E336" s="11"/>
      <c r="F336" s="11"/>
      <c r="G336" s="11"/>
    </row>
    <row r="337" spans="1:7" ht="14.25" customHeight="1" x14ac:dyDescent="0.3">
      <c r="A337" s="11"/>
      <c r="B337" s="11"/>
      <c r="C337" s="11"/>
      <c r="D337" s="11"/>
      <c r="E337" s="11"/>
      <c r="F337" s="11"/>
      <c r="G337" s="11"/>
    </row>
    <row r="338" spans="1:7" ht="14.25" customHeight="1" x14ac:dyDescent="0.3">
      <c r="A338" s="11"/>
      <c r="B338" s="11"/>
      <c r="C338" s="11"/>
      <c r="D338" s="11"/>
      <c r="E338" s="11"/>
      <c r="F338" s="11"/>
      <c r="G338" s="11"/>
    </row>
    <row r="339" spans="1:7" ht="14.25" customHeight="1" x14ac:dyDescent="0.3">
      <c r="A339" s="11"/>
      <c r="B339" s="11"/>
      <c r="C339" s="11"/>
      <c r="D339" s="11"/>
      <c r="E339" s="11"/>
      <c r="F339" s="11"/>
      <c r="G339" s="11"/>
    </row>
    <row r="340" spans="1:7" ht="14.25" customHeight="1" x14ac:dyDescent="0.3">
      <c r="A340" s="11"/>
      <c r="B340" s="11"/>
      <c r="C340" s="11"/>
      <c r="D340" s="11"/>
      <c r="E340" s="11"/>
      <c r="F340" s="11"/>
      <c r="G340" s="11"/>
    </row>
    <row r="341" spans="1:7" ht="14.25" customHeight="1" x14ac:dyDescent="0.3">
      <c r="A341" s="11"/>
      <c r="B341" s="11"/>
      <c r="C341" s="11"/>
      <c r="D341" s="11"/>
      <c r="E341" s="11"/>
      <c r="F341" s="11"/>
      <c r="G341" s="11"/>
    </row>
    <row r="342" spans="1:7" ht="14.25" customHeight="1" x14ac:dyDescent="0.3">
      <c r="A342" s="11"/>
      <c r="B342" s="11"/>
      <c r="C342" s="11"/>
      <c r="D342" s="11"/>
      <c r="E342" s="11"/>
      <c r="F342" s="11"/>
      <c r="G342" s="11"/>
    </row>
    <row r="343" spans="1:7" ht="14.25" customHeight="1" x14ac:dyDescent="0.3">
      <c r="A343" s="11"/>
      <c r="B343" s="11"/>
      <c r="C343" s="11"/>
      <c r="D343" s="11"/>
      <c r="E343" s="11"/>
      <c r="F343" s="11"/>
      <c r="G343" s="11"/>
    </row>
    <row r="344" spans="1:7" ht="14.25" customHeight="1" x14ac:dyDescent="0.3">
      <c r="A344" s="11"/>
      <c r="B344" s="11"/>
      <c r="C344" s="11"/>
      <c r="D344" s="11"/>
      <c r="E344" s="11"/>
      <c r="F344" s="11"/>
      <c r="G344" s="11"/>
    </row>
    <row r="345" spans="1:7" ht="14.25" customHeight="1" x14ac:dyDescent="0.3">
      <c r="A345" s="11"/>
      <c r="B345" s="11"/>
      <c r="C345" s="11"/>
      <c r="D345" s="11"/>
      <c r="E345" s="11"/>
      <c r="F345" s="11"/>
      <c r="G345" s="11"/>
    </row>
    <row r="346" spans="1:7" ht="14.25" customHeight="1" x14ac:dyDescent="0.3">
      <c r="A346" s="11"/>
      <c r="B346" s="11"/>
      <c r="C346" s="11"/>
      <c r="D346" s="11"/>
      <c r="E346" s="11"/>
      <c r="F346" s="11"/>
      <c r="G346" s="11"/>
    </row>
    <row r="347" spans="1:7" ht="14.25" customHeight="1" x14ac:dyDescent="0.3">
      <c r="A347" s="11"/>
      <c r="B347" s="11"/>
      <c r="C347" s="11"/>
      <c r="D347" s="11"/>
      <c r="E347" s="11"/>
      <c r="F347" s="11"/>
      <c r="G347" s="11"/>
    </row>
    <row r="348" spans="1:7" ht="14.25" customHeight="1" x14ac:dyDescent="0.3">
      <c r="A348" s="11"/>
      <c r="B348" s="11"/>
      <c r="C348" s="11"/>
      <c r="D348" s="11"/>
      <c r="E348" s="11"/>
      <c r="F348" s="11"/>
      <c r="G348" s="11"/>
    </row>
    <row r="349" spans="1:7" ht="14.25" customHeight="1" x14ac:dyDescent="0.3">
      <c r="A349" s="11"/>
      <c r="B349" s="11"/>
      <c r="C349" s="11"/>
      <c r="D349" s="11"/>
      <c r="E349" s="11"/>
      <c r="F349" s="11"/>
      <c r="G349" s="11"/>
    </row>
    <row r="350" spans="1:7" ht="14.25" customHeight="1" x14ac:dyDescent="0.3">
      <c r="A350" s="11"/>
      <c r="B350" s="11"/>
      <c r="C350" s="11"/>
      <c r="D350" s="11"/>
      <c r="E350" s="11"/>
      <c r="F350" s="11"/>
      <c r="G350" s="11"/>
    </row>
    <row r="351" spans="1:7" ht="14.25" customHeight="1" x14ac:dyDescent="0.3">
      <c r="A351" s="11"/>
      <c r="B351" s="11"/>
      <c r="C351" s="11"/>
      <c r="D351" s="11"/>
      <c r="E351" s="11"/>
      <c r="F351" s="11"/>
      <c r="G351" s="11"/>
    </row>
    <row r="352" spans="1:7" ht="14.25" customHeight="1" x14ac:dyDescent="0.3">
      <c r="A352" s="11"/>
      <c r="B352" s="11"/>
      <c r="C352" s="11"/>
      <c r="D352" s="11"/>
      <c r="E352" s="11"/>
      <c r="F352" s="11"/>
      <c r="G352" s="11"/>
    </row>
    <row r="353" spans="1:7" ht="14.25" customHeight="1" x14ac:dyDescent="0.3">
      <c r="A353" s="11"/>
      <c r="B353" s="11"/>
      <c r="C353" s="11"/>
      <c r="D353" s="11"/>
      <c r="E353" s="11"/>
      <c r="F353" s="11"/>
      <c r="G353" s="11"/>
    </row>
    <row r="354" spans="1:7" ht="14.25" customHeight="1" x14ac:dyDescent="0.3">
      <c r="A354" s="11"/>
      <c r="B354" s="11"/>
      <c r="C354" s="11"/>
      <c r="D354" s="11"/>
      <c r="E354" s="11"/>
      <c r="F354" s="11"/>
      <c r="G354" s="11"/>
    </row>
    <row r="355" spans="1:7" ht="14.25" customHeight="1" x14ac:dyDescent="0.3">
      <c r="A355" s="11"/>
      <c r="B355" s="11"/>
      <c r="C355" s="11"/>
      <c r="D355" s="11"/>
      <c r="E355" s="11"/>
      <c r="F355" s="11"/>
      <c r="G355" s="11"/>
    </row>
    <row r="356" spans="1:7" ht="14.25" customHeight="1" x14ac:dyDescent="0.3">
      <c r="A356" s="11"/>
      <c r="B356" s="11"/>
      <c r="C356" s="11"/>
      <c r="D356" s="11"/>
      <c r="E356" s="11"/>
      <c r="F356" s="11"/>
      <c r="G356" s="11"/>
    </row>
    <row r="357" spans="1:7" ht="14.25" customHeight="1" x14ac:dyDescent="0.3">
      <c r="A357" s="11"/>
      <c r="B357" s="11"/>
      <c r="C357" s="11"/>
      <c r="D357" s="11"/>
      <c r="E357" s="11"/>
      <c r="F357" s="11"/>
      <c r="G357" s="11"/>
    </row>
    <row r="358" spans="1:7" ht="14.25" customHeight="1" x14ac:dyDescent="0.3">
      <c r="A358" s="11"/>
      <c r="B358" s="11"/>
      <c r="C358" s="11"/>
      <c r="D358" s="11"/>
      <c r="E358" s="11"/>
      <c r="F358" s="11"/>
      <c r="G358" s="11"/>
    </row>
    <row r="359" spans="1:7" ht="14.25" customHeight="1" x14ac:dyDescent="0.3">
      <c r="A359" s="11"/>
      <c r="B359" s="11"/>
      <c r="C359" s="11"/>
      <c r="D359" s="11"/>
      <c r="E359" s="11"/>
      <c r="F359" s="11"/>
      <c r="G359" s="11"/>
    </row>
    <row r="360" spans="1:7" ht="14.25" customHeight="1" x14ac:dyDescent="0.3">
      <c r="A360" s="11"/>
      <c r="B360" s="11"/>
      <c r="C360" s="11"/>
      <c r="D360" s="11"/>
      <c r="E360" s="11"/>
      <c r="F360" s="11"/>
      <c r="G360" s="11"/>
    </row>
    <row r="361" spans="1:7" ht="14.25" customHeight="1" x14ac:dyDescent="0.3">
      <c r="A361" s="11"/>
      <c r="B361" s="11"/>
      <c r="C361" s="11"/>
      <c r="D361" s="11"/>
      <c r="E361" s="11"/>
      <c r="F361" s="11"/>
      <c r="G361" s="11"/>
    </row>
    <row r="362" spans="1:7" ht="14.25" customHeight="1" x14ac:dyDescent="0.3">
      <c r="A362" s="11"/>
      <c r="B362" s="11"/>
      <c r="C362" s="11"/>
      <c r="D362" s="11"/>
      <c r="E362" s="11"/>
      <c r="F362" s="11"/>
      <c r="G362" s="11"/>
    </row>
    <row r="363" spans="1:7" ht="14.25" customHeight="1" x14ac:dyDescent="0.3">
      <c r="A363" s="11"/>
      <c r="B363" s="11"/>
      <c r="C363" s="11"/>
      <c r="D363" s="11"/>
      <c r="E363" s="11"/>
      <c r="F363" s="11"/>
      <c r="G363" s="11"/>
    </row>
    <row r="364" spans="1:7" ht="14.25" customHeight="1" x14ac:dyDescent="0.3">
      <c r="A364" s="11"/>
      <c r="B364" s="11"/>
      <c r="C364" s="11"/>
      <c r="D364" s="11"/>
      <c r="E364" s="11"/>
      <c r="F364" s="11"/>
      <c r="G364" s="11"/>
    </row>
    <row r="365" spans="1:7" ht="14.25" customHeight="1" x14ac:dyDescent="0.3">
      <c r="A365" s="11"/>
      <c r="B365" s="11"/>
      <c r="C365" s="11"/>
      <c r="D365" s="11"/>
      <c r="E365" s="11"/>
      <c r="F365" s="11"/>
      <c r="G365" s="11"/>
    </row>
    <row r="366" spans="1:7" ht="14.25" customHeight="1" x14ac:dyDescent="0.3">
      <c r="A366" s="11"/>
      <c r="B366" s="11"/>
      <c r="C366" s="11"/>
      <c r="D366" s="11"/>
      <c r="E366" s="11"/>
      <c r="F366" s="11"/>
      <c r="G366" s="11"/>
    </row>
    <row r="367" spans="1:7" ht="14.25" customHeight="1" x14ac:dyDescent="0.3">
      <c r="A367" s="11"/>
      <c r="B367" s="11"/>
      <c r="C367" s="11"/>
      <c r="D367" s="11"/>
      <c r="E367" s="11"/>
      <c r="F367" s="11"/>
      <c r="G367" s="11"/>
    </row>
    <row r="368" spans="1:7" ht="14.25" customHeight="1" x14ac:dyDescent="0.3">
      <c r="A368" s="11"/>
      <c r="B368" s="11"/>
      <c r="C368" s="11"/>
      <c r="D368" s="11"/>
      <c r="E368" s="11"/>
      <c r="F368" s="11"/>
      <c r="G368" s="11"/>
    </row>
    <row r="369" spans="1:7" ht="14.25" customHeight="1" x14ac:dyDescent="0.3">
      <c r="A369" s="11"/>
      <c r="B369" s="11"/>
      <c r="C369" s="11"/>
      <c r="D369" s="11"/>
      <c r="E369" s="11"/>
      <c r="F369" s="11"/>
      <c r="G369" s="11"/>
    </row>
    <row r="370" spans="1:7" ht="14.25" customHeight="1" x14ac:dyDescent="0.3">
      <c r="A370" s="11"/>
      <c r="B370" s="11"/>
      <c r="C370" s="11"/>
      <c r="D370" s="11"/>
      <c r="E370" s="11"/>
      <c r="F370" s="11"/>
      <c r="G370" s="11"/>
    </row>
    <row r="371" spans="1:7" ht="14.25" customHeight="1" x14ac:dyDescent="0.3">
      <c r="A371" s="11"/>
      <c r="B371" s="11"/>
      <c r="C371" s="11"/>
      <c r="D371" s="11"/>
      <c r="E371" s="11"/>
      <c r="F371" s="11"/>
      <c r="G371" s="11"/>
    </row>
    <row r="372" spans="1:7" ht="14.25" customHeight="1" x14ac:dyDescent="0.3">
      <c r="A372" s="11"/>
      <c r="B372" s="11"/>
      <c r="C372" s="11"/>
      <c r="D372" s="11"/>
      <c r="E372" s="11"/>
      <c r="F372" s="11"/>
      <c r="G372" s="11"/>
    </row>
    <row r="373" spans="1:7" ht="14.25" customHeight="1" x14ac:dyDescent="0.3">
      <c r="A373" s="11"/>
      <c r="B373" s="11"/>
      <c r="C373" s="11"/>
      <c r="D373" s="11"/>
      <c r="E373" s="11"/>
      <c r="F373" s="11"/>
      <c r="G373" s="11"/>
    </row>
    <row r="374" spans="1:7" ht="14.25" customHeight="1" x14ac:dyDescent="0.3">
      <c r="A374" s="11"/>
      <c r="B374" s="11"/>
      <c r="C374" s="11"/>
      <c r="D374" s="11"/>
      <c r="E374" s="11"/>
      <c r="F374" s="11"/>
      <c r="G374" s="11"/>
    </row>
    <row r="375" spans="1:7" ht="14.25" customHeight="1" x14ac:dyDescent="0.3">
      <c r="A375" s="11"/>
      <c r="B375" s="11"/>
      <c r="C375" s="11"/>
      <c r="D375" s="11"/>
      <c r="E375" s="11"/>
      <c r="F375" s="11"/>
      <c r="G375" s="11"/>
    </row>
    <row r="376" spans="1:7" ht="14.25" customHeight="1" x14ac:dyDescent="0.3">
      <c r="A376" s="11"/>
      <c r="B376" s="11"/>
      <c r="C376" s="11"/>
      <c r="D376" s="11"/>
      <c r="E376" s="11"/>
      <c r="F376" s="11"/>
      <c r="G376" s="11"/>
    </row>
    <row r="377" spans="1:7" ht="14.25" customHeight="1" x14ac:dyDescent="0.3">
      <c r="A377" s="11"/>
      <c r="B377" s="11"/>
      <c r="C377" s="11"/>
      <c r="D377" s="11"/>
      <c r="E377" s="11"/>
      <c r="F377" s="11"/>
      <c r="G377" s="11"/>
    </row>
    <row r="378" spans="1:7" ht="14.25" customHeight="1" x14ac:dyDescent="0.3">
      <c r="A378" s="11"/>
      <c r="B378" s="11"/>
      <c r="C378" s="11"/>
      <c r="D378" s="11"/>
      <c r="E378" s="11"/>
      <c r="F378" s="11"/>
      <c r="G378" s="11"/>
    </row>
    <row r="379" spans="1:7" ht="14.25" customHeight="1" x14ac:dyDescent="0.3">
      <c r="A379" s="11"/>
      <c r="B379" s="11"/>
      <c r="C379" s="11"/>
      <c r="D379" s="11"/>
      <c r="E379" s="11"/>
      <c r="F379" s="11"/>
      <c r="G379" s="11"/>
    </row>
    <row r="380" spans="1:7" ht="14.25" customHeight="1" x14ac:dyDescent="0.3">
      <c r="A380" s="11"/>
      <c r="B380" s="11"/>
      <c r="C380" s="11"/>
      <c r="D380" s="11"/>
      <c r="E380" s="11"/>
      <c r="F380" s="11"/>
      <c r="G380" s="11"/>
    </row>
    <row r="381" spans="1:7" ht="14.25" customHeight="1" x14ac:dyDescent="0.3">
      <c r="A381" s="11"/>
      <c r="B381" s="11"/>
      <c r="C381" s="11"/>
      <c r="D381" s="11"/>
      <c r="E381" s="11"/>
      <c r="F381" s="11"/>
      <c r="G381" s="11"/>
    </row>
    <row r="382" spans="1:7" ht="14.25" customHeight="1" x14ac:dyDescent="0.3">
      <c r="A382" s="11"/>
      <c r="B382" s="11"/>
      <c r="C382" s="11"/>
      <c r="D382" s="11"/>
      <c r="E382" s="11"/>
      <c r="F382" s="11"/>
      <c r="G382" s="11"/>
    </row>
    <row r="383" spans="1:7" ht="14.25" customHeight="1" x14ac:dyDescent="0.3">
      <c r="A383" s="11"/>
      <c r="B383" s="11"/>
      <c r="C383" s="11"/>
      <c r="D383" s="11"/>
      <c r="E383" s="11"/>
      <c r="F383" s="11"/>
      <c r="G383" s="11"/>
    </row>
    <row r="384" spans="1:7" ht="14.25" customHeight="1" x14ac:dyDescent="0.3">
      <c r="A384" s="11"/>
      <c r="B384" s="11"/>
      <c r="C384" s="11"/>
      <c r="D384" s="11"/>
      <c r="E384" s="11"/>
      <c r="F384" s="11"/>
      <c r="G384" s="11"/>
    </row>
    <row r="385" spans="1:7" ht="14.25" customHeight="1" x14ac:dyDescent="0.3">
      <c r="A385" s="11"/>
      <c r="B385" s="11"/>
      <c r="C385" s="11"/>
      <c r="D385" s="11"/>
      <c r="E385" s="11"/>
      <c r="F385" s="11"/>
      <c r="G385" s="11"/>
    </row>
    <row r="386" spans="1:7" ht="14.25" customHeight="1" x14ac:dyDescent="0.3">
      <c r="A386" s="11"/>
      <c r="B386" s="11"/>
      <c r="C386" s="11"/>
      <c r="D386" s="11"/>
      <c r="E386" s="11"/>
      <c r="F386" s="11"/>
      <c r="G386" s="11"/>
    </row>
    <row r="387" spans="1:7" ht="14.25" customHeight="1" x14ac:dyDescent="0.3">
      <c r="A387" s="11"/>
      <c r="B387" s="11"/>
      <c r="C387" s="11"/>
      <c r="D387" s="11"/>
      <c r="E387" s="11"/>
      <c r="F387" s="11"/>
      <c r="G387" s="11"/>
    </row>
    <row r="388" spans="1:7" ht="14.25" customHeight="1" x14ac:dyDescent="0.3">
      <c r="A388" s="11"/>
      <c r="B388" s="11"/>
      <c r="C388" s="11"/>
      <c r="D388" s="11"/>
      <c r="E388" s="11"/>
      <c r="F388" s="11"/>
      <c r="G388" s="11"/>
    </row>
    <row r="389" spans="1:7" ht="14.25" customHeight="1" x14ac:dyDescent="0.3">
      <c r="A389" s="11"/>
      <c r="B389" s="11"/>
      <c r="C389" s="11"/>
      <c r="D389" s="11"/>
      <c r="E389" s="11"/>
      <c r="F389" s="11"/>
      <c r="G389" s="11"/>
    </row>
    <row r="390" spans="1:7" ht="14.25" customHeight="1" x14ac:dyDescent="0.3">
      <c r="A390" s="11"/>
      <c r="B390" s="11"/>
      <c r="C390" s="11"/>
      <c r="D390" s="11"/>
      <c r="E390" s="11"/>
      <c r="F390" s="11"/>
      <c r="G390" s="11"/>
    </row>
    <row r="391" spans="1:7" ht="14.25" customHeight="1" x14ac:dyDescent="0.3">
      <c r="A391" s="11"/>
      <c r="B391" s="11"/>
      <c r="C391" s="11"/>
      <c r="D391" s="11"/>
      <c r="E391" s="11"/>
      <c r="F391" s="11"/>
      <c r="G391" s="11"/>
    </row>
    <row r="392" spans="1:7" ht="14.25" customHeight="1" x14ac:dyDescent="0.3">
      <c r="A392" s="11"/>
      <c r="B392" s="11"/>
      <c r="C392" s="11"/>
      <c r="D392" s="11"/>
      <c r="E392" s="11"/>
      <c r="F392" s="11"/>
      <c r="G392" s="11"/>
    </row>
    <row r="393" spans="1:7" ht="14.25" customHeight="1" x14ac:dyDescent="0.3">
      <c r="A393" s="11"/>
      <c r="B393" s="11"/>
      <c r="C393" s="11"/>
      <c r="D393" s="11"/>
      <c r="E393" s="11"/>
      <c r="F393" s="11"/>
      <c r="G393" s="11"/>
    </row>
    <row r="394" spans="1:7" ht="14.25" customHeight="1" x14ac:dyDescent="0.3">
      <c r="A394" s="11"/>
      <c r="B394" s="11"/>
      <c r="C394" s="11"/>
      <c r="D394" s="11"/>
      <c r="E394" s="11"/>
      <c r="F394" s="11"/>
      <c r="G394" s="11"/>
    </row>
    <row r="395" spans="1:7" ht="14.25" customHeight="1" x14ac:dyDescent="0.3">
      <c r="A395" s="11"/>
      <c r="B395" s="11"/>
      <c r="C395" s="11"/>
      <c r="D395" s="11"/>
      <c r="E395" s="11"/>
      <c r="F395" s="11"/>
      <c r="G395" s="11"/>
    </row>
    <row r="396" spans="1:7" ht="14.25" customHeight="1" x14ac:dyDescent="0.3">
      <c r="A396" s="11"/>
      <c r="B396" s="11"/>
      <c r="C396" s="11"/>
      <c r="D396" s="11"/>
      <c r="E396" s="11"/>
      <c r="F396" s="11"/>
      <c r="G396" s="11"/>
    </row>
    <row r="397" spans="1:7" ht="14.25" customHeight="1" x14ac:dyDescent="0.3">
      <c r="A397" s="11"/>
      <c r="B397" s="11"/>
      <c r="C397" s="11"/>
      <c r="D397" s="11"/>
      <c r="E397" s="11"/>
      <c r="F397" s="11"/>
      <c r="G397" s="11"/>
    </row>
    <row r="398" spans="1:7" ht="14.25" customHeight="1" x14ac:dyDescent="0.3">
      <c r="A398" s="11"/>
      <c r="B398" s="11"/>
      <c r="C398" s="11"/>
      <c r="D398" s="11"/>
      <c r="E398" s="11"/>
      <c r="F398" s="11"/>
      <c r="G398" s="11"/>
    </row>
    <row r="399" spans="1:7" ht="14.25" customHeight="1" x14ac:dyDescent="0.3">
      <c r="A399" s="11"/>
      <c r="B399" s="11"/>
      <c r="C399" s="11"/>
      <c r="D399" s="11"/>
      <c r="E399" s="11"/>
      <c r="F399" s="11"/>
      <c r="G399" s="11"/>
    </row>
    <row r="400" spans="1:7" ht="14.25" customHeight="1" x14ac:dyDescent="0.3">
      <c r="A400" s="11"/>
      <c r="B400" s="11"/>
      <c r="C400" s="11"/>
      <c r="D400" s="11"/>
      <c r="E400" s="11"/>
      <c r="F400" s="11"/>
      <c r="G400" s="11"/>
    </row>
    <row r="401" spans="1:7" ht="14.25" customHeight="1" x14ac:dyDescent="0.3">
      <c r="A401" s="11"/>
      <c r="B401" s="11"/>
      <c r="C401" s="11"/>
      <c r="D401" s="11"/>
      <c r="E401" s="11"/>
      <c r="F401" s="11"/>
      <c r="G401" s="11"/>
    </row>
    <row r="402" spans="1:7" ht="14.25" customHeight="1" x14ac:dyDescent="0.3">
      <c r="A402" s="11"/>
      <c r="B402" s="11"/>
      <c r="C402" s="11"/>
      <c r="D402" s="11"/>
      <c r="E402" s="11"/>
      <c r="F402" s="11"/>
      <c r="G402" s="11"/>
    </row>
    <row r="403" spans="1:7" ht="14.25" customHeight="1" x14ac:dyDescent="0.3">
      <c r="A403" s="11"/>
      <c r="B403" s="11"/>
      <c r="C403" s="11"/>
      <c r="D403" s="11"/>
      <c r="E403" s="11"/>
      <c r="F403" s="11"/>
      <c r="G403" s="11"/>
    </row>
    <row r="404" spans="1:7" ht="14.25" customHeight="1" x14ac:dyDescent="0.3">
      <c r="A404" s="11"/>
      <c r="B404" s="11"/>
      <c r="C404" s="11"/>
      <c r="D404" s="11"/>
      <c r="E404" s="11"/>
      <c r="F404" s="11"/>
      <c r="G404" s="11"/>
    </row>
    <row r="405" spans="1:7" ht="14.25" customHeight="1" x14ac:dyDescent="0.3">
      <c r="A405" s="11"/>
      <c r="B405" s="11"/>
      <c r="C405" s="11"/>
      <c r="D405" s="11"/>
      <c r="E405" s="11"/>
      <c r="F405" s="11"/>
      <c r="G405" s="11"/>
    </row>
    <row r="406" spans="1:7" ht="14.25" customHeight="1" x14ac:dyDescent="0.3">
      <c r="A406" s="11"/>
      <c r="B406" s="11"/>
      <c r="C406" s="11"/>
      <c r="D406" s="11"/>
      <c r="E406" s="11"/>
      <c r="F406" s="11"/>
      <c r="G406" s="11"/>
    </row>
    <row r="407" spans="1:7" ht="14.25" customHeight="1" x14ac:dyDescent="0.3">
      <c r="A407" s="11"/>
      <c r="B407" s="11"/>
      <c r="C407" s="11"/>
      <c r="D407" s="11"/>
      <c r="E407" s="11"/>
      <c r="F407" s="11"/>
      <c r="G407" s="11"/>
    </row>
    <row r="408" spans="1:7" ht="14.25" customHeight="1" x14ac:dyDescent="0.3">
      <c r="A408" s="11"/>
      <c r="B408" s="11"/>
      <c r="C408" s="11"/>
      <c r="D408" s="11"/>
      <c r="E408" s="11"/>
      <c r="F408" s="11"/>
      <c r="G408" s="11"/>
    </row>
    <row r="409" spans="1:7" ht="14.25" customHeight="1" x14ac:dyDescent="0.3">
      <c r="A409" s="11"/>
      <c r="B409" s="11"/>
      <c r="C409" s="11"/>
      <c r="D409" s="11"/>
      <c r="E409" s="11"/>
      <c r="F409" s="11"/>
      <c r="G409" s="11"/>
    </row>
    <row r="410" spans="1:7" ht="14.25" customHeight="1" x14ac:dyDescent="0.3">
      <c r="A410" s="11"/>
      <c r="B410" s="11"/>
      <c r="C410" s="11"/>
      <c r="D410" s="11"/>
      <c r="E410" s="11"/>
      <c r="F410" s="11"/>
      <c r="G410" s="11"/>
    </row>
    <row r="411" spans="1:7" ht="14.25" customHeight="1" x14ac:dyDescent="0.3">
      <c r="A411" s="11"/>
      <c r="B411" s="11"/>
      <c r="C411" s="11"/>
      <c r="D411" s="11"/>
      <c r="E411" s="11"/>
      <c r="F411" s="11"/>
      <c r="G411" s="11"/>
    </row>
    <row r="412" spans="1:7" ht="14.25" customHeight="1" x14ac:dyDescent="0.3">
      <c r="A412" s="11"/>
      <c r="B412" s="11"/>
      <c r="C412" s="11"/>
      <c r="D412" s="11"/>
      <c r="E412" s="11"/>
      <c r="F412" s="11"/>
      <c r="G412" s="11"/>
    </row>
    <row r="413" spans="1:7" ht="14.25" customHeight="1" x14ac:dyDescent="0.3">
      <c r="A413" s="11"/>
      <c r="B413" s="11"/>
      <c r="C413" s="11"/>
      <c r="D413" s="11"/>
      <c r="E413" s="11"/>
      <c r="F413" s="11"/>
      <c r="G413" s="11"/>
    </row>
    <row r="414" spans="1:7" ht="14.25" customHeight="1" x14ac:dyDescent="0.3">
      <c r="A414" s="11"/>
      <c r="B414" s="11"/>
      <c r="C414" s="11"/>
      <c r="D414" s="11"/>
      <c r="E414" s="11"/>
      <c r="F414" s="11"/>
      <c r="G414" s="11"/>
    </row>
    <row r="415" spans="1:7" ht="14.25" customHeight="1" x14ac:dyDescent="0.3">
      <c r="A415" s="11"/>
      <c r="B415" s="11"/>
      <c r="C415" s="11"/>
      <c r="D415" s="11"/>
      <c r="E415" s="11"/>
      <c r="F415" s="11"/>
      <c r="G415" s="11"/>
    </row>
    <row r="416" spans="1:7" ht="14.25" customHeight="1" x14ac:dyDescent="0.3">
      <c r="A416" s="11"/>
      <c r="B416" s="11"/>
      <c r="C416" s="11"/>
      <c r="D416" s="11"/>
      <c r="E416" s="11"/>
      <c r="F416" s="11"/>
      <c r="G416" s="11"/>
    </row>
    <row r="417" spans="1:7" ht="14.25" customHeight="1" x14ac:dyDescent="0.3">
      <c r="A417" s="11"/>
      <c r="B417" s="11"/>
      <c r="C417" s="11"/>
      <c r="D417" s="11"/>
      <c r="E417" s="11"/>
      <c r="F417" s="11"/>
      <c r="G417" s="11"/>
    </row>
    <row r="418" spans="1:7" ht="14.25" customHeight="1" x14ac:dyDescent="0.3">
      <c r="A418" s="11"/>
      <c r="B418" s="11"/>
      <c r="C418" s="11"/>
      <c r="D418" s="11"/>
      <c r="E418" s="11"/>
      <c r="F418" s="11"/>
      <c r="G418" s="11"/>
    </row>
    <row r="419" spans="1:7" ht="14.25" customHeight="1" x14ac:dyDescent="0.3">
      <c r="A419" s="11"/>
      <c r="B419" s="11"/>
      <c r="C419" s="11"/>
      <c r="D419" s="11"/>
      <c r="E419" s="11"/>
      <c r="F419" s="11"/>
      <c r="G419" s="11"/>
    </row>
    <row r="420" spans="1:7" ht="14.25" customHeight="1" x14ac:dyDescent="0.3">
      <c r="A420" s="11"/>
      <c r="B420" s="11"/>
      <c r="C420" s="11"/>
      <c r="D420" s="11"/>
      <c r="E420" s="11"/>
      <c r="F420" s="11"/>
      <c r="G420" s="11"/>
    </row>
    <row r="421" spans="1:7" ht="14.25" customHeight="1" x14ac:dyDescent="0.3">
      <c r="A421" s="11"/>
      <c r="B421" s="11"/>
      <c r="C421" s="11"/>
      <c r="D421" s="11"/>
      <c r="E421" s="11"/>
      <c r="F421" s="11"/>
      <c r="G421" s="11"/>
    </row>
    <row r="422" spans="1:7" ht="14.25" customHeight="1" x14ac:dyDescent="0.3">
      <c r="A422" s="11"/>
      <c r="B422" s="11"/>
      <c r="C422" s="11"/>
      <c r="D422" s="11"/>
      <c r="E422" s="11"/>
      <c r="F422" s="11"/>
      <c r="G422" s="11"/>
    </row>
    <row r="423" spans="1:7" ht="14.25" customHeight="1" x14ac:dyDescent="0.3">
      <c r="A423" s="11"/>
      <c r="B423" s="11"/>
      <c r="C423" s="11"/>
      <c r="D423" s="11"/>
      <c r="E423" s="11"/>
      <c r="F423" s="11"/>
      <c r="G423" s="11"/>
    </row>
    <row r="424" spans="1:7" ht="14.25" customHeight="1" x14ac:dyDescent="0.3">
      <c r="A424" s="11"/>
      <c r="B424" s="11"/>
      <c r="C424" s="11"/>
      <c r="D424" s="11"/>
      <c r="E424" s="11"/>
      <c r="F424" s="11"/>
      <c r="G424" s="11"/>
    </row>
    <row r="425" spans="1:7" ht="14.25" customHeight="1" x14ac:dyDescent="0.3">
      <c r="A425" s="11"/>
      <c r="B425" s="11"/>
      <c r="C425" s="11"/>
      <c r="D425" s="11"/>
      <c r="E425" s="11"/>
      <c r="F425" s="11"/>
      <c r="G425" s="11"/>
    </row>
    <row r="426" spans="1:7" ht="14.25" customHeight="1" x14ac:dyDescent="0.3">
      <c r="A426" s="11"/>
      <c r="B426" s="11"/>
      <c r="C426" s="11"/>
      <c r="D426" s="11"/>
      <c r="E426" s="11"/>
      <c r="F426" s="11"/>
      <c r="G426" s="11"/>
    </row>
    <row r="427" spans="1:7" ht="14.25" customHeight="1" x14ac:dyDescent="0.3">
      <c r="A427" s="11"/>
      <c r="B427" s="11"/>
      <c r="C427" s="11"/>
      <c r="D427" s="11"/>
      <c r="E427" s="11"/>
      <c r="F427" s="11"/>
      <c r="G427" s="11"/>
    </row>
    <row r="428" spans="1:7" ht="14.25" customHeight="1" x14ac:dyDescent="0.3">
      <c r="A428" s="11"/>
      <c r="B428" s="11"/>
      <c r="C428" s="11"/>
      <c r="D428" s="11"/>
      <c r="E428" s="11"/>
      <c r="F428" s="11"/>
      <c r="G428" s="11"/>
    </row>
    <row r="429" spans="1:7" ht="14.25" customHeight="1" x14ac:dyDescent="0.3">
      <c r="A429" s="11"/>
      <c r="B429" s="11"/>
      <c r="C429" s="11"/>
      <c r="D429" s="11"/>
      <c r="E429" s="11"/>
      <c r="F429" s="11"/>
      <c r="G429" s="11"/>
    </row>
    <row r="430" spans="1:7" ht="14.25" customHeight="1" x14ac:dyDescent="0.3">
      <c r="A430" s="11"/>
      <c r="B430" s="11"/>
      <c r="C430" s="11"/>
      <c r="D430" s="11"/>
      <c r="E430" s="11"/>
      <c r="F430" s="11"/>
      <c r="G430" s="11"/>
    </row>
    <row r="431" spans="1:7" ht="14.25" customHeight="1" x14ac:dyDescent="0.3">
      <c r="A431" s="11"/>
      <c r="B431" s="11"/>
      <c r="C431" s="11"/>
      <c r="D431" s="11"/>
      <c r="E431" s="11"/>
      <c r="F431" s="11"/>
      <c r="G431" s="11"/>
    </row>
    <row r="432" spans="1:7" ht="14.25" customHeight="1" x14ac:dyDescent="0.3">
      <c r="A432" s="11"/>
      <c r="B432" s="11"/>
      <c r="C432" s="11"/>
      <c r="D432" s="11"/>
      <c r="E432" s="11"/>
      <c r="F432" s="11"/>
      <c r="G432" s="11"/>
    </row>
    <row r="433" spans="1:7" ht="14.25" customHeight="1" x14ac:dyDescent="0.3">
      <c r="A433" s="11"/>
      <c r="B433" s="11"/>
      <c r="C433" s="11"/>
      <c r="D433" s="11"/>
      <c r="E433" s="11"/>
      <c r="F433" s="11"/>
      <c r="G433" s="11"/>
    </row>
    <row r="434" spans="1:7" ht="14.25" customHeight="1" x14ac:dyDescent="0.3">
      <c r="A434" s="11"/>
      <c r="B434" s="11"/>
      <c r="C434" s="11"/>
      <c r="D434" s="11"/>
      <c r="E434" s="11"/>
      <c r="F434" s="11"/>
      <c r="G434" s="11"/>
    </row>
    <row r="435" spans="1:7" ht="14.25" customHeight="1" x14ac:dyDescent="0.3">
      <c r="A435" s="11"/>
      <c r="B435" s="11"/>
      <c r="C435" s="11"/>
      <c r="D435" s="11"/>
      <c r="E435" s="11"/>
      <c r="F435" s="11"/>
      <c r="G435" s="11"/>
    </row>
    <row r="436" spans="1:7" ht="14.25" customHeight="1" x14ac:dyDescent="0.3">
      <c r="A436" s="11"/>
      <c r="B436" s="11"/>
      <c r="C436" s="11"/>
      <c r="D436" s="11"/>
      <c r="E436" s="11"/>
      <c r="F436" s="11"/>
      <c r="G436" s="11"/>
    </row>
    <row r="437" spans="1:7" ht="14.25" customHeight="1" x14ac:dyDescent="0.3">
      <c r="A437" s="11"/>
      <c r="B437" s="11"/>
      <c r="C437" s="11"/>
      <c r="D437" s="11"/>
      <c r="E437" s="11"/>
      <c r="F437" s="11"/>
      <c r="G437" s="11"/>
    </row>
    <row r="438" spans="1:7" ht="14.25" customHeight="1" x14ac:dyDescent="0.3">
      <c r="A438" s="11"/>
      <c r="B438" s="11"/>
      <c r="C438" s="11"/>
      <c r="D438" s="11"/>
      <c r="E438" s="11"/>
      <c r="F438" s="11"/>
      <c r="G438" s="11"/>
    </row>
    <row r="439" spans="1:7" ht="14.25" customHeight="1" x14ac:dyDescent="0.3">
      <c r="A439" s="11"/>
      <c r="B439" s="11"/>
      <c r="C439" s="11"/>
      <c r="D439" s="11"/>
      <c r="E439" s="11"/>
      <c r="F439" s="11"/>
      <c r="G439" s="11"/>
    </row>
    <row r="440" spans="1:7" ht="14.25" customHeight="1" x14ac:dyDescent="0.3">
      <c r="A440" s="11"/>
      <c r="B440" s="11"/>
      <c r="C440" s="11"/>
      <c r="D440" s="11"/>
      <c r="E440" s="11"/>
      <c r="F440" s="11"/>
      <c r="G440" s="11"/>
    </row>
    <row r="441" spans="1:7" ht="14.25" customHeight="1" x14ac:dyDescent="0.3">
      <c r="A441" s="11"/>
      <c r="B441" s="11"/>
      <c r="C441" s="11"/>
      <c r="D441" s="11"/>
      <c r="E441" s="11"/>
      <c r="F441" s="11"/>
      <c r="G441" s="11"/>
    </row>
    <row r="442" spans="1:7" ht="14.25" customHeight="1" x14ac:dyDescent="0.3">
      <c r="A442" s="11"/>
      <c r="B442" s="11"/>
      <c r="C442" s="11"/>
      <c r="D442" s="11"/>
      <c r="E442" s="11"/>
      <c r="F442" s="11"/>
      <c r="G442" s="11"/>
    </row>
    <row r="443" spans="1:7" ht="14.25" customHeight="1" x14ac:dyDescent="0.3">
      <c r="A443" s="11"/>
      <c r="B443" s="11"/>
      <c r="C443" s="11"/>
      <c r="D443" s="11"/>
      <c r="E443" s="11"/>
      <c r="F443" s="11"/>
      <c r="G443" s="11"/>
    </row>
    <row r="444" spans="1:7" ht="14.25" customHeight="1" x14ac:dyDescent="0.3">
      <c r="A444" s="11"/>
      <c r="B444" s="11"/>
      <c r="C444" s="11"/>
      <c r="D444" s="11"/>
      <c r="E444" s="11"/>
      <c r="F444" s="11"/>
      <c r="G444" s="11"/>
    </row>
    <row r="445" spans="1:7" ht="14.25" customHeight="1" x14ac:dyDescent="0.3">
      <c r="A445" s="11"/>
      <c r="B445" s="11"/>
      <c r="C445" s="11"/>
      <c r="D445" s="11"/>
      <c r="E445" s="11"/>
      <c r="F445" s="11"/>
      <c r="G445" s="11"/>
    </row>
    <row r="446" spans="1:7" ht="14.25" customHeight="1" x14ac:dyDescent="0.3">
      <c r="A446" s="11"/>
      <c r="B446" s="11"/>
      <c r="C446" s="11"/>
      <c r="D446" s="11"/>
      <c r="E446" s="11"/>
      <c r="F446" s="11"/>
      <c r="G446" s="11"/>
    </row>
    <row r="447" spans="1:7" ht="14.25" customHeight="1" x14ac:dyDescent="0.3">
      <c r="A447" s="11"/>
      <c r="B447" s="11"/>
      <c r="C447" s="11"/>
      <c r="D447" s="11"/>
      <c r="E447" s="11"/>
      <c r="F447" s="11"/>
      <c r="G447" s="11"/>
    </row>
    <row r="448" spans="1:7" ht="14.25" customHeight="1" x14ac:dyDescent="0.3">
      <c r="A448" s="11"/>
      <c r="B448" s="11"/>
      <c r="C448" s="11"/>
      <c r="D448" s="11"/>
      <c r="E448" s="11"/>
      <c r="F448" s="11"/>
      <c r="G448" s="11"/>
    </row>
    <row r="449" spans="1:7" ht="14.25" customHeight="1" x14ac:dyDescent="0.3">
      <c r="A449" s="11"/>
      <c r="B449" s="11"/>
      <c r="C449" s="11"/>
      <c r="D449" s="11"/>
      <c r="E449" s="11"/>
      <c r="F449" s="11"/>
      <c r="G449" s="11"/>
    </row>
    <row r="450" spans="1:7" ht="14.25" customHeight="1" x14ac:dyDescent="0.3">
      <c r="A450" s="11"/>
      <c r="B450" s="11"/>
      <c r="C450" s="11"/>
      <c r="D450" s="11"/>
      <c r="E450" s="11"/>
      <c r="F450" s="11"/>
      <c r="G450" s="11"/>
    </row>
    <row r="451" spans="1:7" ht="14.25" customHeight="1" x14ac:dyDescent="0.3">
      <c r="A451" s="11"/>
      <c r="B451" s="11"/>
      <c r="C451" s="11"/>
      <c r="D451" s="11"/>
      <c r="E451" s="11"/>
      <c r="F451" s="11"/>
      <c r="G451" s="11"/>
    </row>
    <row r="452" spans="1:7" ht="14.25" customHeight="1" x14ac:dyDescent="0.3">
      <c r="A452" s="11"/>
      <c r="B452" s="11"/>
      <c r="C452" s="11"/>
      <c r="D452" s="11"/>
      <c r="E452" s="11"/>
      <c r="F452" s="11"/>
      <c r="G452" s="11"/>
    </row>
    <row r="453" spans="1:7" ht="14.25" customHeight="1" x14ac:dyDescent="0.3">
      <c r="A453" s="11"/>
      <c r="B453" s="11"/>
      <c r="C453" s="11"/>
      <c r="D453" s="11"/>
      <c r="E453" s="11"/>
      <c r="F453" s="11"/>
      <c r="G453" s="11"/>
    </row>
    <row r="454" spans="1:7" ht="14.25" customHeight="1" x14ac:dyDescent="0.3">
      <c r="A454" s="11"/>
      <c r="B454" s="11"/>
      <c r="C454" s="11"/>
      <c r="D454" s="11"/>
      <c r="E454" s="11"/>
      <c r="F454" s="11"/>
      <c r="G454" s="11"/>
    </row>
    <row r="455" spans="1:7" ht="14.25" customHeight="1" x14ac:dyDescent="0.3">
      <c r="A455" s="11"/>
      <c r="B455" s="11"/>
      <c r="C455" s="11"/>
      <c r="D455" s="11"/>
      <c r="E455" s="11"/>
      <c r="F455" s="11"/>
      <c r="G455" s="11"/>
    </row>
    <row r="456" spans="1:7" ht="14.25" customHeight="1" x14ac:dyDescent="0.3">
      <c r="A456" s="11"/>
      <c r="B456" s="11"/>
      <c r="C456" s="11"/>
      <c r="D456" s="11"/>
      <c r="E456" s="11"/>
      <c r="F456" s="11"/>
      <c r="G456" s="11"/>
    </row>
    <row r="457" spans="1:7" ht="14.25" customHeight="1" x14ac:dyDescent="0.3">
      <c r="A457" s="11"/>
      <c r="B457" s="11"/>
      <c r="C457" s="11"/>
      <c r="D457" s="11"/>
      <c r="E457" s="11"/>
      <c r="F457" s="11"/>
      <c r="G457" s="11"/>
    </row>
    <row r="458" spans="1:7" ht="14.25" customHeight="1" x14ac:dyDescent="0.3">
      <c r="A458" s="11"/>
      <c r="B458" s="11"/>
      <c r="C458" s="11"/>
      <c r="D458" s="11"/>
      <c r="E458" s="11"/>
      <c r="F458" s="11"/>
      <c r="G458" s="11"/>
    </row>
    <row r="459" spans="1:7" ht="14.25" customHeight="1" x14ac:dyDescent="0.3">
      <c r="A459" s="11"/>
      <c r="B459" s="11"/>
      <c r="C459" s="11"/>
      <c r="D459" s="11"/>
      <c r="E459" s="11"/>
      <c r="F459" s="11"/>
      <c r="G459" s="11"/>
    </row>
    <row r="460" spans="1:7" ht="14.25" customHeight="1" x14ac:dyDescent="0.3">
      <c r="A460" s="11"/>
      <c r="B460" s="11"/>
      <c r="C460" s="11"/>
      <c r="D460" s="11"/>
      <c r="E460" s="11"/>
      <c r="F460" s="11"/>
      <c r="G460" s="11"/>
    </row>
    <row r="461" spans="1:7" ht="14.25" customHeight="1" x14ac:dyDescent="0.3">
      <c r="A461" s="11"/>
      <c r="B461" s="11"/>
      <c r="C461" s="11"/>
      <c r="D461" s="11"/>
      <c r="E461" s="11"/>
      <c r="F461" s="11"/>
      <c r="G461" s="11"/>
    </row>
    <row r="462" spans="1:7" ht="14.25" customHeight="1" x14ac:dyDescent="0.3">
      <c r="A462" s="11"/>
      <c r="B462" s="11"/>
      <c r="C462" s="11"/>
      <c r="D462" s="11"/>
      <c r="E462" s="11"/>
      <c r="F462" s="11"/>
      <c r="G462" s="11"/>
    </row>
    <row r="463" spans="1:7" ht="14.25" customHeight="1" x14ac:dyDescent="0.3">
      <c r="A463" s="11"/>
      <c r="B463" s="11"/>
      <c r="C463" s="11"/>
      <c r="D463" s="11"/>
      <c r="E463" s="11"/>
      <c r="F463" s="11"/>
      <c r="G463" s="11"/>
    </row>
    <row r="464" spans="1:7" ht="14.25" customHeight="1" x14ac:dyDescent="0.3">
      <c r="A464" s="11"/>
      <c r="B464" s="11"/>
      <c r="C464" s="11"/>
      <c r="D464" s="11"/>
      <c r="E464" s="11"/>
      <c r="F464" s="11"/>
      <c r="G464" s="11"/>
    </row>
    <row r="465" spans="1:7" ht="14.25" customHeight="1" x14ac:dyDescent="0.3">
      <c r="A465" s="11"/>
      <c r="B465" s="11"/>
      <c r="C465" s="11"/>
      <c r="D465" s="11"/>
      <c r="E465" s="11"/>
      <c r="F465" s="11"/>
      <c r="G465" s="11"/>
    </row>
    <row r="466" spans="1:7" ht="14.25" customHeight="1" x14ac:dyDescent="0.3">
      <c r="A466" s="11"/>
      <c r="B466" s="11"/>
      <c r="C466" s="11"/>
      <c r="D466" s="11"/>
      <c r="E466" s="11"/>
      <c r="F466" s="11"/>
      <c r="G466" s="11"/>
    </row>
    <row r="467" spans="1:7" ht="14.25" customHeight="1" x14ac:dyDescent="0.3">
      <c r="A467" s="11"/>
      <c r="B467" s="11"/>
      <c r="C467" s="11"/>
      <c r="D467" s="11"/>
      <c r="E467" s="11"/>
      <c r="F467" s="11"/>
      <c r="G467" s="11"/>
    </row>
    <row r="468" spans="1:7" ht="14.25" customHeight="1" x14ac:dyDescent="0.3">
      <c r="A468" s="11"/>
      <c r="B468" s="11"/>
      <c r="C468" s="11"/>
      <c r="D468" s="11"/>
      <c r="E468" s="11"/>
      <c r="F468" s="11"/>
      <c r="G468" s="11"/>
    </row>
    <row r="469" spans="1:7" ht="14.25" customHeight="1" x14ac:dyDescent="0.3">
      <c r="A469" s="11"/>
      <c r="B469" s="11"/>
      <c r="C469" s="11"/>
      <c r="D469" s="11"/>
      <c r="E469" s="11"/>
      <c r="F469" s="11"/>
      <c r="G469" s="11"/>
    </row>
    <row r="470" spans="1:7" ht="14.25" customHeight="1" x14ac:dyDescent="0.3">
      <c r="A470" s="11"/>
      <c r="B470" s="11"/>
      <c r="C470" s="11"/>
      <c r="D470" s="11"/>
      <c r="E470" s="11"/>
      <c r="F470" s="11"/>
      <c r="G470" s="11"/>
    </row>
    <row r="471" spans="1:7" ht="14.25" customHeight="1" x14ac:dyDescent="0.3">
      <c r="A471" s="11"/>
      <c r="B471" s="11"/>
      <c r="C471" s="11"/>
      <c r="D471" s="11"/>
      <c r="E471" s="11"/>
      <c r="F471" s="11"/>
      <c r="G471" s="11"/>
    </row>
    <row r="472" spans="1:7" ht="14.25" customHeight="1" x14ac:dyDescent="0.3">
      <c r="A472" s="11"/>
      <c r="B472" s="11"/>
      <c r="C472" s="11"/>
      <c r="D472" s="11"/>
      <c r="E472" s="11"/>
      <c r="F472" s="11"/>
      <c r="G472" s="11"/>
    </row>
    <row r="473" spans="1:7" ht="14.25" customHeight="1" x14ac:dyDescent="0.3">
      <c r="A473" s="11"/>
      <c r="B473" s="11"/>
      <c r="C473" s="11"/>
      <c r="D473" s="11"/>
      <c r="E473" s="11"/>
      <c r="F473" s="11"/>
      <c r="G473" s="11"/>
    </row>
    <row r="474" spans="1:7" ht="14.25" customHeight="1" x14ac:dyDescent="0.3">
      <c r="A474" s="11"/>
      <c r="B474" s="11"/>
      <c r="C474" s="11"/>
      <c r="D474" s="11"/>
      <c r="E474" s="11"/>
      <c r="F474" s="11"/>
      <c r="G474" s="11"/>
    </row>
    <row r="475" spans="1:7" ht="14.25" customHeight="1" x14ac:dyDescent="0.3">
      <c r="A475" s="11"/>
      <c r="B475" s="11"/>
      <c r="C475" s="11"/>
      <c r="D475" s="11"/>
      <c r="E475" s="11"/>
      <c r="F475" s="11"/>
      <c r="G475" s="11"/>
    </row>
    <row r="476" spans="1:7" ht="14.25" customHeight="1" x14ac:dyDescent="0.3">
      <c r="A476" s="11"/>
      <c r="B476" s="11"/>
      <c r="C476" s="11"/>
      <c r="D476" s="11"/>
      <c r="E476" s="11"/>
      <c r="F476" s="11"/>
      <c r="G476" s="11"/>
    </row>
    <row r="477" spans="1:7" ht="14.25" customHeight="1" x14ac:dyDescent="0.3">
      <c r="A477" s="11"/>
      <c r="B477" s="11"/>
      <c r="C477" s="11"/>
      <c r="D477" s="11"/>
      <c r="E477" s="11"/>
      <c r="F477" s="11"/>
      <c r="G477" s="11"/>
    </row>
    <row r="478" spans="1:7" ht="14.25" customHeight="1" x14ac:dyDescent="0.3">
      <c r="A478" s="11"/>
      <c r="B478" s="11"/>
      <c r="C478" s="11"/>
      <c r="D478" s="11"/>
      <c r="E478" s="11"/>
      <c r="F478" s="11"/>
      <c r="G478" s="11"/>
    </row>
    <row r="479" spans="1:7" ht="14.25" customHeight="1" x14ac:dyDescent="0.3">
      <c r="A479" s="11"/>
      <c r="B479" s="11"/>
      <c r="C479" s="11"/>
      <c r="D479" s="11"/>
      <c r="E479" s="11"/>
      <c r="F479" s="11"/>
      <c r="G479" s="11"/>
    </row>
    <row r="480" spans="1:7" ht="14.25" customHeight="1" x14ac:dyDescent="0.3">
      <c r="A480" s="11"/>
      <c r="B480" s="11"/>
      <c r="C480" s="11"/>
      <c r="D480" s="11"/>
      <c r="E480" s="11"/>
      <c r="F480" s="11"/>
      <c r="G480" s="11"/>
    </row>
    <row r="481" spans="1:7" ht="14.25" customHeight="1" x14ac:dyDescent="0.3">
      <c r="A481" s="11"/>
      <c r="B481" s="11"/>
      <c r="C481" s="11"/>
      <c r="D481" s="11"/>
      <c r="E481" s="11"/>
      <c r="F481" s="11"/>
      <c r="G481" s="11"/>
    </row>
    <row r="482" spans="1:7" ht="14.25" customHeight="1" x14ac:dyDescent="0.3">
      <c r="A482" s="11"/>
      <c r="B482" s="11"/>
      <c r="C482" s="11"/>
      <c r="D482" s="11"/>
      <c r="E482" s="11"/>
      <c r="F482" s="11"/>
      <c r="G482" s="11"/>
    </row>
    <row r="483" spans="1:7" ht="14.25" customHeight="1" x14ac:dyDescent="0.3">
      <c r="A483" s="11"/>
      <c r="B483" s="11"/>
      <c r="C483" s="11"/>
      <c r="D483" s="11"/>
      <c r="E483" s="11"/>
      <c r="F483" s="11"/>
      <c r="G483" s="11"/>
    </row>
    <row r="484" spans="1:7" ht="14.25" customHeight="1" x14ac:dyDescent="0.3">
      <c r="A484" s="11"/>
      <c r="B484" s="11"/>
      <c r="C484" s="11"/>
      <c r="D484" s="11"/>
      <c r="E484" s="11"/>
      <c r="F484" s="11"/>
      <c r="G484" s="11"/>
    </row>
    <row r="485" spans="1:7" ht="14.25" customHeight="1" x14ac:dyDescent="0.3">
      <c r="A485" s="11"/>
      <c r="B485" s="11"/>
      <c r="C485" s="11"/>
      <c r="D485" s="11"/>
      <c r="E485" s="11"/>
      <c r="F485" s="11"/>
      <c r="G485" s="11"/>
    </row>
    <row r="486" spans="1:7" ht="14.25" customHeight="1" x14ac:dyDescent="0.3">
      <c r="A486" s="11"/>
      <c r="B486" s="11"/>
      <c r="C486" s="11"/>
      <c r="D486" s="11"/>
      <c r="E486" s="11"/>
      <c r="F486" s="11"/>
      <c r="G486" s="11"/>
    </row>
    <row r="487" spans="1:7" ht="14.25" customHeight="1" x14ac:dyDescent="0.3">
      <c r="A487" s="11"/>
      <c r="B487" s="11"/>
      <c r="C487" s="11"/>
      <c r="D487" s="11"/>
      <c r="E487" s="11"/>
      <c r="F487" s="11"/>
      <c r="G487" s="11"/>
    </row>
    <row r="488" spans="1:7" ht="14.25" customHeight="1" x14ac:dyDescent="0.3">
      <c r="A488" s="11"/>
      <c r="B488" s="11"/>
      <c r="C488" s="11"/>
      <c r="D488" s="11"/>
      <c r="E488" s="11"/>
      <c r="F488" s="11"/>
      <c r="G488" s="11"/>
    </row>
    <row r="489" spans="1:7" ht="14.25" customHeight="1" x14ac:dyDescent="0.3">
      <c r="A489" s="11"/>
      <c r="B489" s="11"/>
      <c r="C489" s="11"/>
      <c r="D489" s="11"/>
      <c r="E489" s="11"/>
      <c r="F489" s="11"/>
      <c r="G489" s="11"/>
    </row>
    <row r="490" spans="1:7" ht="14.25" customHeight="1" x14ac:dyDescent="0.3">
      <c r="A490" s="11"/>
      <c r="B490" s="11"/>
      <c r="C490" s="11"/>
      <c r="D490" s="11"/>
      <c r="E490" s="11"/>
      <c r="F490" s="11"/>
      <c r="G490" s="11"/>
    </row>
    <row r="491" spans="1:7" ht="14.25" customHeight="1" x14ac:dyDescent="0.3">
      <c r="A491" s="11"/>
      <c r="B491" s="11"/>
      <c r="C491" s="11"/>
      <c r="D491" s="11"/>
      <c r="E491" s="11"/>
      <c r="F491" s="11"/>
      <c r="G491" s="11"/>
    </row>
    <row r="492" spans="1:7" ht="14.25" customHeight="1" x14ac:dyDescent="0.3">
      <c r="A492" s="11"/>
      <c r="B492" s="11"/>
      <c r="C492" s="11"/>
      <c r="D492" s="11"/>
      <c r="E492" s="11"/>
      <c r="F492" s="11"/>
      <c r="G492" s="11"/>
    </row>
    <row r="493" spans="1:7" ht="14.25" customHeight="1" x14ac:dyDescent="0.3">
      <c r="A493" s="11"/>
      <c r="B493" s="11"/>
      <c r="C493" s="11"/>
      <c r="D493" s="11"/>
      <c r="E493" s="11"/>
      <c r="F493" s="11"/>
      <c r="G493" s="11"/>
    </row>
    <row r="494" spans="1:7" ht="14.25" customHeight="1" x14ac:dyDescent="0.3">
      <c r="A494" s="11"/>
      <c r="B494" s="11"/>
      <c r="C494" s="11"/>
      <c r="D494" s="11"/>
      <c r="E494" s="11"/>
      <c r="F494" s="11"/>
      <c r="G494" s="11"/>
    </row>
    <row r="495" spans="1:7" ht="14.25" customHeight="1" x14ac:dyDescent="0.3">
      <c r="A495" s="11"/>
      <c r="B495" s="11"/>
      <c r="C495" s="11"/>
      <c r="D495" s="11"/>
      <c r="E495" s="11"/>
      <c r="F495" s="11"/>
      <c r="G495" s="11"/>
    </row>
    <row r="496" spans="1:7" ht="14.25" customHeight="1" x14ac:dyDescent="0.3">
      <c r="A496" s="11"/>
      <c r="B496" s="11"/>
      <c r="C496" s="11"/>
      <c r="D496" s="11"/>
      <c r="E496" s="11"/>
      <c r="F496" s="11"/>
      <c r="G496" s="11"/>
    </row>
    <row r="497" spans="1:7" ht="14.25" customHeight="1" x14ac:dyDescent="0.3">
      <c r="A497" s="11"/>
      <c r="B497" s="11"/>
      <c r="C497" s="11"/>
      <c r="D497" s="11"/>
      <c r="E497" s="11"/>
      <c r="F497" s="11"/>
      <c r="G497" s="11"/>
    </row>
    <row r="498" spans="1:7" ht="14.25" customHeight="1" x14ac:dyDescent="0.3">
      <c r="A498" s="11"/>
      <c r="B498" s="11"/>
      <c r="C498" s="11"/>
      <c r="D498" s="11"/>
      <c r="E498" s="11"/>
      <c r="F498" s="11"/>
      <c r="G498" s="11"/>
    </row>
    <row r="499" spans="1:7" ht="14.25" customHeight="1" x14ac:dyDescent="0.3">
      <c r="A499" s="11"/>
      <c r="B499" s="11"/>
      <c r="C499" s="11"/>
      <c r="D499" s="11"/>
      <c r="E499" s="11"/>
      <c r="F499" s="11"/>
      <c r="G499" s="11"/>
    </row>
    <row r="500" spans="1:7" ht="14.25" customHeight="1" x14ac:dyDescent="0.3">
      <c r="A500" s="11"/>
      <c r="B500" s="11"/>
      <c r="C500" s="11"/>
      <c r="D500" s="11"/>
      <c r="E500" s="11"/>
      <c r="F500" s="11"/>
      <c r="G500" s="11"/>
    </row>
    <row r="501" spans="1:7" ht="14.25" customHeight="1" x14ac:dyDescent="0.3">
      <c r="A501" s="11"/>
      <c r="B501" s="11"/>
      <c r="C501" s="11"/>
      <c r="D501" s="11"/>
      <c r="E501" s="11"/>
      <c r="F501" s="11"/>
      <c r="G501" s="11"/>
    </row>
    <row r="502" spans="1:7" ht="14.25" customHeight="1" x14ac:dyDescent="0.3">
      <c r="A502" s="11"/>
      <c r="B502" s="11"/>
      <c r="C502" s="11"/>
      <c r="D502" s="11"/>
      <c r="E502" s="11"/>
      <c r="F502" s="11"/>
      <c r="G502" s="11"/>
    </row>
    <row r="503" spans="1:7" ht="14.25" customHeight="1" x14ac:dyDescent="0.3">
      <c r="A503" s="11"/>
      <c r="B503" s="11"/>
      <c r="C503" s="11"/>
      <c r="D503" s="11"/>
      <c r="E503" s="11"/>
      <c r="F503" s="11"/>
      <c r="G503" s="11"/>
    </row>
    <row r="504" spans="1:7" ht="14.25" customHeight="1" x14ac:dyDescent="0.3">
      <c r="A504" s="11"/>
      <c r="B504" s="11"/>
      <c r="C504" s="11"/>
      <c r="D504" s="11"/>
      <c r="E504" s="11"/>
      <c r="F504" s="11"/>
      <c r="G504" s="11"/>
    </row>
    <row r="505" spans="1:7" ht="14.25" customHeight="1" x14ac:dyDescent="0.3">
      <c r="A505" s="11"/>
      <c r="B505" s="11"/>
      <c r="C505" s="11"/>
      <c r="D505" s="11"/>
      <c r="E505" s="11"/>
      <c r="F505" s="11"/>
      <c r="G505" s="11"/>
    </row>
    <row r="506" spans="1:7" ht="14.25" customHeight="1" x14ac:dyDescent="0.3">
      <c r="A506" s="11"/>
      <c r="B506" s="11"/>
      <c r="C506" s="11"/>
      <c r="D506" s="11"/>
      <c r="E506" s="11"/>
      <c r="F506" s="11"/>
      <c r="G506" s="11"/>
    </row>
    <row r="507" spans="1:7" ht="14.25" customHeight="1" x14ac:dyDescent="0.3">
      <c r="A507" s="11"/>
      <c r="B507" s="11"/>
      <c r="C507" s="11"/>
      <c r="D507" s="11"/>
      <c r="E507" s="11"/>
      <c r="F507" s="11"/>
      <c r="G507" s="11"/>
    </row>
    <row r="508" spans="1:7" ht="14.25" customHeight="1" x14ac:dyDescent="0.3">
      <c r="A508" s="11"/>
      <c r="B508" s="11"/>
      <c r="C508" s="11"/>
      <c r="D508" s="11"/>
      <c r="E508" s="11"/>
      <c r="F508" s="11"/>
      <c r="G508" s="11"/>
    </row>
    <row r="509" spans="1:7" ht="14.25" customHeight="1" x14ac:dyDescent="0.3">
      <c r="A509" s="11"/>
      <c r="B509" s="11"/>
      <c r="C509" s="11"/>
      <c r="D509" s="11"/>
      <c r="E509" s="11"/>
      <c r="F509" s="11"/>
      <c r="G509" s="11"/>
    </row>
    <row r="510" spans="1:7" ht="14.25" customHeight="1" x14ac:dyDescent="0.3">
      <c r="A510" s="11"/>
      <c r="B510" s="11"/>
      <c r="C510" s="11"/>
      <c r="D510" s="11"/>
      <c r="E510" s="11"/>
      <c r="F510" s="11"/>
      <c r="G510" s="11"/>
    </row>
    <row r="511" spans="1:7" ht="14.25" customHeight="1" x14ac:dyDescent="0.3">
      <c r="A511" s="11"/>
      <c r="B511" s="11"/>
      <c r="C511" s="11"/>
      <c r="D511" s="11"/>
      <c r="E511" s="11"/>
      <c r="F511" s="11"/>
      <c r="G511" s="11"/>
    </row>
    <row r="512" spans="1:7" ht="14.25" customHeight="1" x14ac:dyDescent="0.3">
      <c r="A512" s="11"/>
      <c r="B512" s="11"/>
      <c r="C512" s="11"/>
      <c r="D512" s="11"/>
      <c r="E512" s="11"/>
      <c r="F512" s="11"/>
      <c r="G512" s="11"/>
    </row>
    <row r="513" spans="1:7" ht="14.25" customHeight="1" x14ac:dyDescent="0.3">
      <c r="A513" s="11"/>
      <c r="B513" s="11"/>
      <c r="C513" s="11"/>
      <c r="D513" s="11"/>
      <c r="E513" s="11"/>
      <c r="F513" s="11"/>
      <c r="G513" s="11"/>
    </row>
    <row r="514" spans="1:7" ht="14.25" customHeight="1" x14ac:dyDescent="0.3">
      <c r="A514" s="11"/>
      <c r="B514" s="11"/>
      <c r="C514" s="11"/>
      <c r="D514" s="11"/>
      <c r="E514" s="11"/>
      <c r="F514" s="11"/>
      <c r="G514" s="11"/>
    </row>
    <row r="515" spans="1:7" ht="14.25" customHeight="1" x14ac:dyDescent="0.3">
      <c r="A515" s="11"/>
      <c r="B515" s="11"/>
      <c r="C515" s="11"/>
      <c r="D515" s="11"/>
      <c r="E515" s="11"/>
      <c r="F515" s="11"/>
      <c r="G515" s="11"/>
    </row>
    <row r="516" spans="1:7" ht="14.25" customHeight="1" x14ac:dyDescent="0.3">
      <c r="A516" s="11"/>
      <c r="B516" s="11"/>
      <c r="C516" s="11"/>
      <c r="D516" s="11"/>
      <c r="E516" s="11"/>
      <c r="F516" s="11"/>
      <c r="G516" s="11"/>
    </row>
    <row r="517" spans="1:7" ht="14.25" customHeight="1" x14ac:dyDescent="0.3">
      <c r="A517" s="11"/>
      <c r="B517" s="11"/>
      <c r="C517" s="11"/>
      <c r="D517" s="11"/>
      <c r="E517" s="11"/>
      <c r="F517" s="11"/>
      <c r="G517" s="11"/>
    </row>
    <row r="518" spans="1:7" ht="14.25" customHeight="1" x14ac:dyDescent="0.3">
      <c r="A518" s="11"/>
      <c r="B518" s="11"/>
      <c r="C518" s="11"/>
      <c r="D518" s="11"/>
      <c r="E518" s="11"/>
      <c r="F518" s="11"/>
      <c r="G518" s="11"/>
    </row>
    <row r="519" spans="1:7" ht="14.25" customHeight="1" x14ac:dyDescent="0.3">
      <c r="A519" s="11"/>
      <c r="B519" s="11"/>
      <c r="C519" s="11"/>
      <c r="D519" s="11"/>
      <c r="E519" s="11"/>
      <c r="F519" s="11"/>
      <c r="G519" s="11"/>
    </row>
    <row r="520" spans="1:7" ht="14.25" customHeight="1" x14ac:dyDescent="0.3">
      <c r="A520" s="11"/>
      <c r="B520" s="11"/>
      <c r="C520" s="11"/>
      <c r="D520" s="11"/>
      <c r="E520" s="11"/>
      <c r="F520" s="11"/>
      <c r="G520" s="11"/>
    </row>
    <row r="521" spans="1:7" ht="14.25" customHeight="1" x14ac:dyDescent="0.3">
      <c r="A521" s="11"/>
      <c r="B521" s="11"/>
      <c r="C521" s="11"/>
      <c r="D521" s="11"/>
      <c r="E521" s="11"/>
      <c r="F521" s="11"/>
      <c r="G521" s="11"/>
    </row>
    <row r="522" spans="1:7" ht="14.25" customHeight="1" x14ac:dyDescent="0.3">
      <c r="A522" s="11"/>
      <c r="B522" s="11"/>
      <c r="C522" s="11"/>
      <c r="D522" s="11"/>
      <c r="E522" s="11"/>
      <c r="F522" s="11"/>
      <c r="G522" s="11"/>
    </row>
    <row r="523" spans="1:7" ht="14.25" customHeight="1" x14ac:dyDescent="0.3">
      <c r="A523" s="11"/>
      <c r="B523" s="11"/>
      <c r="C523" s="11"/>
      <c r="D523" s="11"/>
      <c r="E523" s="11"/>
      <c r="F523" s="11"/>
      <c r="G523" s="11"/>
    </row>
    <row r="524" spans="1:7" ht="14.25" customHeight="1" x14ac:dyDescent="0.3">
      <c r="A524" s="11"/>
      <c r="B524" s="11"/>
      <c r="C524" s="11"/>
      <c r="D524" s="11"/>
      <c r="E524" s="11"/>
      <c r="F524" s="11"/>
      <c r="G524" s="11"/>
    </row>
    <row r="525" spans="1:7" ht="14.25" customHeight="1" x14ac:dyDescent="0.3">
      <c r="A525" s="11"/>
      <c r="B525" s="11"/>
      <c r="C525" s="11"/>
      <c r="D525" s="11"/>
      <c r="E525" s="11"/>
      <c r="F525" s="11"/>
      <c r="G525" s="11"/>
    </row>
    <row r="526" spans="1:7" ht="14.25" customHeight="1" x14ac:dyDescent="0.3">
      <c r="A526" s="11"/>
      <c r="B526" s="11"/>
      <c r="C526" s="11"/>
      <c r="D526" s="11"/>
      <c r="E526" s="11"/>
      <c r="F526" s="11"/>
      <c r="G526" s="11"/>
    </row>
    <row r="527" spans="1:7" ht="14.25" customHeight="1" x14ac:dyDescent="0.3">
      <c r="A527" s="11"/>
      <c r="B527" s="11"/>
      <c r="C527" s="11"/>
      <c r="D527" s="11"/>
      <c r="E527" s="11"/>
      <c r="F527" s="11"/>
      <c r="G527" s="11"/>
    </row>
    <row r="528" spans="1:7" ht="14.25" customHeight="1" x14ac:dyDescent="0.3">
      <c r="A528" s="11"/>
      <c r="B528" s="11"/>
      <c r="C528" s="11"/>
      <c r="D528" s="11"/>
      <c r="E528" s="11"/>
      <c r="F528" s="11"/>
      <c r="G528" s="11"/>
    </row>
    <row r="529" spans="1:7" ht="14.25" customHeight="1" x14ac:dyDescent="0.3">
      <c r="A529" s="11"/>
      <c r="B529" s="11"/>
      <c r="C529" s="11"/>
      <c r="D529" s="11"/>
      <c r="E529" s="11"/>
      <c r="F529" s="11"/>
      <c r="G529" s="11"/>
    </row>
    <row r="530" spans="1:7" ht="14.25" customHeight="1" x14ac:dyDescent="0.3">
      <c r="A530" s="11"/>
      <c r="B530" s="11"/>
      <c r="C530" s="11"/>
      <c r="D530" s="11"/>
      <c r="E530" s="11"/>
      <c r="F530" s="11"/>
      <c r="G530" s="11"/>
    </row>
    <row r="531" spans="1:7" ht="14.25" customHeight="1" x14ac:dyDescent="0.3">
      <c r="A531" s="11"/>
      <c r="B531" s="11"/>
      <c r="C531" s="11"/>
      <c r="D531" s="11"/>
      <c r="E531" s="11"/>
      <c r="F531" s="11"/>
      <c r="G531" s="11"/>
    </row>
    <row r="532" spans="1:7" ht="14.25" customHeight="1" x14ac:dyDescent="0.3">
      <c r="A532" s="11"/>
      <c r="B532" s="11"/>
      <c r="C532" s="11"/>
      <c r="D532" s="11"/>
      <c r="E532" s="11"/>
      <c r="F532" s="11"/>
      <c r="G532" s="11"/>
    </row>
    <row r="533" spans="1:7" ht="14.25" customHeight="1" x14ac:dyDescent="0.3">
      <c r="A533" s="11"/>
      <c r="B533" s="11"/>
      <c r="C533" s="11"/>
      <c r="D533" s="11"/>
      <c r="E533" s="11"/>
      <c r="F533" s="11"/>
      <c r="G533" s="11"/>
    </row>
    <row r="534" spans="1:7" ht="14.25" customHeight="1" x14ac:dyDescent="0.3">
      <c r="A534" s="11"/>
      <c r="B534" s="11"/>
      <c r="C534" s="11"/>
      <c r="D534" s="11"/>
      <c r="E534" s="11"/>
      <c r="F534" s="11"/>
      <c r="G534" s="11"/>
    </row>
    <row r="535" spans="1:7" ht="14.25" customHeight="1" x14ac:dyDescent="0.3">
      <c r="A535" s="11"/>
      <c r="B535" s="11"/>
      <c r="C535" s="11"/>
      <c r="D535" s="11"/>
      <c r="E535" s="11"/>
      <c r="F535" s="11"/>
      <c r="G535" s="11"/>
    </row>
    <row r="536" spans="1:7" ht="14.25" customHeight="1" x14ac:dyDescent="0.3">
      <c r="A536" s="11"/>
      <c r="B536" s="11"/>
      <c r="C536" s="11"/>
      <c r="D536" s="11"/>
      <c r="E536" s="11"/>
      <c r="F536" s="11"/>
      <c r="G536" s="11"/>
    </row>
    <row r="537" spans="1:7" ht="14.25" customHeight="1" x14ac:dyDescent="0.3">
      <c r="A537" s="11"/>
      <c r="B537" s="11"/>
      <c r="C537" s="11"/>
      <c r="D537" s="11"/>
      <c r="E537" s="11"/>
      <c r="F537" s="11"/>
      <c r="G537" s="11"/>
    </row>
    <row r="538" spans="1:7" ht="14.25" customHeight="1" x14ac:dyDescent="0.3">
      <c r="A538" s="11"/>
      <c r="B538" s="11"/>
      <c r="C538" s="11"/>
      <c r="D538" s="11"/>
      <c r="E538" s="11"/>
      <c r="F538" s="11"/>
      <c r="G538" s="11"/>
    </row>
    <row r="539" spans="1:7" ht="14.25" customHeight="1" x14ac:dyDescent="0.3">
      <c r="A539" s="11"/>
      <c r="B539" s="11"/>
      <c r="C539" s="11"/>
      <c r="D539" s="11"/>
      <c r="E539" s="11"/>
      <c r="F539" s="11"/>
      <c r="G539" s="11"/>
    </row>
    <row r="540" spans="1:7" ht="14.25" customHeight="1" x14ac:dyDescent="0.3">
      <c r="A540" s="11"/>
      <c r="B540" s="11"/>
      <c r="C540" s="11"/>
      <c r="D540" s="11"/>
      <c r="E540" s="11"/>
      <c r="F540" s="11"/>
      <c r="G540" s="11"/>
    </row>
    <row r="541" spans="1:7" ht="14.25" customHeight="1" x14ac:dyDescent="0.3">
      <c r="A541" s="11"/>
      <c r="B541" s="11"/>
      <c r="C541" s="11"/>
      <c r="D541" s="11"/>
      <c r="E541" s="11"/>
      <c r="F541" s="11"/>
      <c r="G541" s="11"/>
    </row>
    <row r="542" spans="1:7" ht="14.25" customHeight="1" x14ac:dyDescent="0.3">
      <c r="A542" s="11"/>
      <c r="B542" s="11"/>
      <c r="C542" s="11"/>
      <c r="D542" s="11"/>
      <c r="E542" s="11"/>
      <c r="F542" s="11"/>
      <c r="G542" s="11"/>
    </row>
    <row r="543" spans="1:7" ht="14.25" customHeight="1" x14ac:dyDescent="0.3">
      <c r="A543" s="11"/>
      <c r="B543" s="11"/>
      <c r="C543" s="11"/>
      <c r="D543" s="11"/>
      <c r="E543" s="11"/>
      <c r="F543" s="11"/>
      <c r="G543" s="11"/>
    </row>
    <row r="544" spans="1:7" ht="14.25" customHeight="1" x14ac:dyDescent="0.3">
      <c r="A544" s="11"/>
      <c r="B544" s="11"/>
      <c r="C544" s="11"/>
      <c r="D544" s="11"/>
      <c r="E544" s="11"/>
      <c r="F544" s="11"/>
      <c r="G544" s="11"/>
    </row>
    <row r="545" spans="1:7" ht="14.25" customHeight="1" x14ac:dyDescent="0.3">
      <c r="A545" s="11"/>
      <c r="B545" s="11"/>
      <c r="C545" s="11"/>
      <c r="D545" s="11"/>
      <c r="E545" s="11"/>
      <c r="F545" s="11"/>
      <c r="G545" s="11"/>
    </row>
    <row r="546" spans="1:7" ht="14.25" customHeight="1" x14ac:dyDescent="0.3">
      <c r="A546" s="11"/>
      <c r="B546" s="11"/>
      <c r="C546" s="11"/>
      <c r="D546" s="11"/>
      <c r="E546" s="11"/>
      <c r="F546" s="11"/>
      <c r="G546" s="11"/>
    </row>
    <row r="547" spans="1:7" ht="14.25" customHeight="1" x14ac:dyDescent="0.3">
      <c r="A547" s="11"/>
      <c r="B547" s="11"/>
      <c r="C547" s="11"/>
      <c r="D547" s="11"/>
      <c r="E547" s="11"/>
      <c r="F547" s="11"/>
      <c r="G547" s="11"/>
    </row>
    <row r="548" spans="1:7" ht="14.25" customHeight="1" x14ac:dyDescent="0.3">
      <c r="A548" s="11"/>
      <c r="B548" s="11"/>
      <c r="C548" s="11"/>
      <c r="D548" s="11"/>
      <c r="E548" s="11"/>
      <c r="F548" s="11"/>
      <c r="G548" s="11"/>
    </row>
    <row r="549" spans="1:7" ht="14.25" customHeight="1" x14ac:dyDescent="0.3">
      <c r="A549" s="11"/>
      <c r="B549" s="11"/>
      <c r="C549" s="11"/>
      <c r="D549" s="11"/>
      <c r="E549" s="11"/>
      <c r="F549" s="11"/>
      <c r="G549" s="11"/>
    </row>
    <row r="550" spans="1:7" ht="14.25" customHeight="1" x14ac:dyDescent="0.3">
      <c r="A550" s="11"/>
      <c r="B550" s="11"/>
      <c r="C550" s="11"/>
      <c r="D550" s="11"/>
      <c r="E550" s="11"/>
      <c r="F550" s="11"/>
      <c r="G550" s="11"/>
    </row>
    <row r="551" spans="1:7" ht="14.25" customHeight="1" x14ac:dyDescent="0.3">
      <c r="A551" s="11"/>
      <c r="B551" s="11"/>
      <c r="C551" s="11"/>
      <c r="D551" s="11"/>
      <c r="E551" s="11"/>
      <c r="F551" s="11"/>
      <c r="G551" s="11"/>
    </row>
    <row r="552" spans="1:7" ht="14.25" customHeight="1" x14ac:dyDescent="0.3">
      <c r="A552" s="11"/>
      <c r="B552" s="11"/>
      <c r="C552" s="11"/>
      <c r="D552" s="11"/>
      <c r="E552" s="11"/>
      <c r="F552" s="11"/>
      <c r="G552" s="11"/>
    </row>
    <row r="553" spans="1:7" ht="14.25" customHeight="1" x14ac:dyDescent="0.3">
      <c r="A553" s="11"/>
      <c r="B553" s="11"/>
      <c r="C553" s="11"/>
      <c r="D553" s="11"/>
      <c r="E553" s="11"/>
      <c r="F553" s="11"/>
      <c r="G553" s="11"/>
    </row>
    <row r="554" spans="1:7" ht="14.25" customHeight="1" x14ac:dyDescent="0.3">
      <c r="A554" s="11"/>
      <c r="B554" s="11"/>
      <c r="C554" s="11"/>
      <c r="D554" s="11"/>
      <c r="E554" s="11"/>
      <c r="F554" s="11"/>
      <c r="G554" s="11"/>
    </row>
    <row r="555" spans="1:7" ht="14.25" customHeight="1" x14ac:dyDescent="0.3">
      <c r="A555" s="11"/>
      <c r="B555" s="11"/>
      <c r="C555" s="11"/>
      <c r="D555" s="11"/>
      <c r="E555" s="11"/>
      <c r="F555" s="11"/>
      <c r="G555" s="11"/>
    </row>
    <row r="556" spans="1:7" ht="14.25" customHeight="1" x14ac:dyDescent="0.3">
      <c r="A556" s="11"/>
      <c r="B556" s="11"/>
      <c r="C556" s="11"/>
      <c r="D556" s="11"/>
      <c r="E556" s="11"/>
      <c r="F556" s="11"/>
      <c r="G556" s="11"/>
    </row>
    <row r="557" spans="1:7" ht="14.25" customHeight="1" x14ac:dyDescent="0.3">
      <c r="A557" s="11"/>
      <c r="B557" s="11"/>
      <c r="C557" s="11"/>
      <c r="D557" s="11"/>
      <c r="E557" s="11"/>
      <c r="F557" s="11"/>
      <c r="G557" s="11"/>
    </row>
    <row r="558" spans="1:7" ht="14.25" customHeight="1" x14ac:dyDescent="0.3">
      <c r="A558" s="11"/>
      <c r="B558" s="11"/>
      <c r="C558" s="11"/>
      <c r="D558" s="11"/>
      <c r="E558" s="11"/>
      <c r="F558" s="11"/>
      <c r="G558" s="11"/>
    </row>
    <row r="559" spans="1:7" ht="14.25" customHeight="1" x14ac:dyDescent="0.3">
      <c r="A559" s="11"/>
      <c r="B559" s="11"/>
      <c r="C559" s="11"/>
      <c r="D559" s="11"/>
      <c r="E559" s="11"/>
      <c r="F559" s="11"/>
      <c r="G559" s="11"/>
    </row>
    <row r="560" spans="1:7" ht="14.25" customHeight="1" x14ac:dyDescent="0.3">
      <c r="A560" s="11"/>
      <c r="B560" s="11"/>
      <c r="C560" s="11"/>
      <c r="D560" s="11"/>
      <c r="E560" s="11"/>
      <c r="F560" s="11"/>
      <c r="G560" s="11"/>
    </row>
    <row r="561" spans="1:7" ht="14.25" customHeight="1" x14ac:dyDescent="0.3">
      <c r="A561" s="11"/>
      <c r="B561" s="11"/>
      <c r="C561" s="11"/>
      <c r="D561" s="11"/>
      <c r="E561" s="11"/>
      <c r="F561" s="11"/>
      <c r="G561" s="11"/>
    </row>
    <row r="562" spans="1:7" ht="14.25" customHeight="1" x14ac:dyDescent="0.3">
      <c r="A562" s="11"/>
      <c r="B562" s="11"/>
      <c r="C562" s="11"/>
      <c r="D562" s="11"/>
      <c r="E562" s="11"/>
      <c r="F562" s="11"/>
      <c r="G562" s="11"/>
    </row>
    <row r="563" spans="1:7" ht="14.25" customHeight="1" x14ac:dyDescent="0.3">
      <c r="A563" s="11"/>
      <c r="B563" s="11"/>
      <c r="C563" s="11"/>
      <c r="D563" s="11"/>
      <c r="E563" s="11"/>
      <c r="F563" s="11"/>
      <c r="G563" s="11"/>
    </row>
    <row r="564" spans="1:7" ht="14.25" customHeight="1" x14ac:dyDescent="0.3">
      <c r="A564" s="11"/>
      <c r="B564" s="11"/>
      <c r="C564" s="11"/>
      <c r="D564" s="11"/>
      <c r="E564" s="11"/>
      <c r="F564" s="11"/>
      <c r="G564" s="11"/>
    </row>
    <row r="565" spans="1:7" ht="14.25" customHeight="1" x14ac:dyDescent="0.3">
      <c r="A565" s="11"/>
      <c r="B565" s="11"/>
      <c r="C565" s="11"/>
      <c r="D565" s="11"/>
      <c r="E565" s="11"/>
      <c r="F565" s="11"/>
      <c r="G565" s="11"/>
    </row>
    <row r="566" spans="1:7" ht="14.25" customHeight="1" x14ac:dyDescent="0.3">
      <c r="A566" s="11"/>
      <c r="B566" s="11"/>
      <c r="C566" s="11"/>
      <c r="D566" s="11"/>
      <c r="E566" s="11"/>
      <c r="F566" s="11"/>
      <c r="G566" s="11"/>
    </row>
    <row r="567" spans="1:7" ht="14.25" customHeight="1" x14ac:dyDescent="0.3">
      <c r="A567" s="11"/>
      <c r="B567" s="11"/>
      <c r="C567" s="11"/>
      <c r="D567" s="11"/>
      <c r="E567" s="11"/>
      <c r="F567" s="11"/>
      <c r="G567" s="11"/>
    </row>
    <row r="568" spans="1:7" ht="14.25" customHeight="1" x14ac:dyDescent="0.3">
      <c r="A568" s="11"/>
      <c r="B568" s="11"/>
      <c r="C568" s="11"/>
      <c r="D568" s="11"/>
      <c r="E568" s="11"/>
      <c r="F568" s="11"/>
      <c r="G568" s="11"/>
    </row>
    <row r="569" spans="1:7" ht="14.25" customHeight="1" x14ac:dyDescent="0.3">
      <c r="A569" s="11"/>
      <c r="B569" s="11"/>
      <c r="C569" s="11"/>
      <c r="D569" s="11"/>
      <c r="E569" s="11"/>
      <c r="F569" s="11"/>
      <c r="G569" s="11"/>
    </row>
    <row r="570" spans="1:7" ht="14.25" customHeight="1" x14ac:dyDescent="0.3">
      <c r="A570" s="11"/>
      <c r="B570" s="11"/>
      <c r="C570" s="11"/>
      <c r="D570" s="11"/>
      <c r="E570" s="11"/>
      <c r="F570" s="11"/>
      <c r="G570" s="11"/>
    </row>
    <row r="571" spans="1:7" ht="14.25" customHeight="1" x14ac:dyDescent="0.3">
      <c r="A571" s="11"/>
      <c r="B571" s="11"/>
      <c r="C571" s="11"/>
      <c r="D571" s="11"/>
      <c r="E571" s="11"/>
      <c r="F571" s="11"/>
      <c r="G571" s="11"/>
    </row>
    <row r="572" spans="1:7" ht="14.25" customHeight="1" x14ac:dyDescent="0.3">
      <c r="A572" s="11"/>
      <c r="B572" s="11"/>
      <c r="C572" s="11"/>
      <c r="D572" s="11"/>
      <c r="E572" s="11"/>
      <c r="F572" s="11"/>
      <c r="G572" s="11"/>
    </row>
    <row r="573" spans="1:7" ht="14.25" customHeight="1" x14ac:dyDescent="0.3">
      <c r="A573" s="11"/>
      <c r="B573" s="11"/>
      <c r="C573" s="11"/>
      <c r="D573" s="11"/>
      <c r="E573" s="11"/>
      <c r="F573" s="11"/>
      <c r="G573" s="11"/>
    </row>
    <row r="574" spans="1:7" ht="14.25" customHeight="1" x14ac:dyDescent="0.3">
      <c r="A574" s="11"/>
      <c r="B574" s="11"/>
      <c r="C574" s="11"/>
      <c r="D574" s="11"/>
      <c r="E574" s="11"/>
      <c r="F574" s="11"/>
      <c r="G574" s="11"/>
    </row>
    <row r="575" spans="1:7" ht="14.25" customHeight="1" x14ac:dyDescent="0.3">
      <c r="A575" s="11"/>
      <c r="B575" s="11"/>
      <c r="C575" s="11"/>
      <c r="D575" s="11"/>
      <c r="E575" s="11"/>
      <c r="F575" s="11"/>
      <c r="G575" s="11"/>
    </row>
    <row r="576" spans="1:7" ht="14.25" customHeight="1" x14ac:dyDescent="0.3">
      <c r="A576" s="11"/>
      <c r="B576" s="11"/>
      <c r="C576" s="11"/>
      <c r="D576" s="11"/>
      <c r="E576" s="11"/>
      <c r="F576" s="11"/>
      <c r="G576" s="11"/>
    </row>
    <row r="577" spans="1:7" ht="14.25" customHeight="1" x14ac:dyDescent="0.3">
      <c r="A577" s="11"/>
      <c r="B577" s="11"/>
      <c r="C577" s="11"/>
      <c r="D577" s="11"/>
      <c r="E577" s="11"/>
      <c r="F577" s="11"/>
      <c r="G577" s="11"/>
    </row>
    <row r="578" spans="1:7" ht="14.25" customHeight="1" x14ac:dyDescent="0.3">
      <c r="A578" s="11"/>
      <c r="B578" s="11"/>
      <c r="C578" s="11"/>
      <c r="D578" s="11"/>
      <c r="E578" s="11"/>
      <c r="F578" s="11"/>
      <c r="G578" s="11"/>
    </row>
    <row r="579" spans="1:7" ht="14.25" customHeight="1" x14ac:dyDescent="0.3">
      <c r="A579" s="11"/>
      <c r="B579" s="11"/>
      <c r="C579" s="11"/>
      <c r="D579" s="11"/>
      <c r="E579" s="11"/>
      <c r="F579" s="11"/>
      <c r="G579" s="11"/>
    </row>
    <row r="580" spans="1:7" ht="14.25" customHeight="1" x14ac:dyDescent="0.3">
      <c r="A580" s="11"/>
      <c r="B580" s="11"/>
      <c r="C580" s="11"/>
      <c r="D580" s="11"/>
      <c r="E580" s="11"/>
      <c r="F580" s="11"/>
      <c r="G580" s="11"/>
    </row>
    <row r="581" spans="1:7" ht="14.25" customHeight="1" x14ac:dyDescent="0.3">
      <c r="A581" s="11"/>
      <c r="B581" s="11"/>
      <c r="C581" s="11"/>
      <c r="D581" s="11"/>
      <c r="E581" s="11"/>
      <c r="F581" s="11"/>
      <c r="G581" s="11"/>
    </row>
    <row r="582" spans="1:7" ht="14.25" customHeight="1" x14ac:dyDescent="0.3">
      <c r="A582" s="11"/>
      <c r="B582" s="11"/>
      <c r="C582" s="11"/>
      <c r="D582" s="11"/>
      <c r="E582" s="11"/>
      <c r="F582" s="11"/>
      <c r="G582" s="11"/>
    </row>
    <row r="583" spans="1:7" ht="14.25" customHeight="1" x14ac:dyDescent="0.3">
      <c r="A583" s="11"/>
      <c r="B583" s="11"/>
      <c r="C583" s="11"/>
      <c r="D583" s="11"/>
      <c r="E583" s="11"/>
      <c r="F583" s="11"/>
      <c r="G583" s="11"/>
    </row>
    <row r="584" spans="1:7" ht="14.25" customHeight="1" x14ac:dyDescent="0.3">
      <c r="A584" s="11"/>
      <c r="B584" s="11"/>
      <c r="C584" s="11"/>
      <c r="D584" s="11"/>
      <c r="E584" s="11"/>
      <c r="F584" s="11"/>
      <c r="G584" s="11"/>
    </row>
    <row r="585" spans="1:7" ht="14.25" customHeight="1" x14ac:dyDescent="0.3">
      <c r="A585" s="11"/>
      <c r="B585" s="11"/>
      <c r="C585" s="11"/>
      <c r="D585" s="11"/>
      <c r="E585" s="11"/>
      <c r="F585" s="11"/>
      <c r="G585" s="11"/>
    </row>
    <row r="586" spans="1:7" ht="14.25" customHeight="1" x14ac:dyDescent="0.3">
      <c r="A586" s="11"/>
      <c r="B586" s="11"/>
      <c r="C586" s="11"/>
      <c r="D586" s="11"/>
      <c r="E586" s="11"/>
      <c r="F586" s="11"/>
      <c r="G586" s="11"/>
    </row>
    <row r="587" spans="1:7" ht="14.25" customHeight="1" x14ac:dyDescent="0.3">
      <c r="A587" s="11"/>
      <c r="B587" s="11"/>
      <c r="C587" s="11"/>
      <c r="D587" s="11"/>
      <c r="E587" s="11"/>
      <c r="F587" s="11"/>
      <c r="G587" s="11"/>
    </row>
    <row r="588" spans="1:7" ht="14.25" customHeight="1" x14ac:dyDescent="0.3">
      <c r="A588" s="11"/>
      <c r="B588" s="11"/>
      <c r="C588" s="11"/>
      <c r="D588" s="11"/>
      <c r="E588" s="11"/>
      <c r="F588" s="11"/>
      <c r="G588" s="11"/>
    </row>
    <row r="589" spans="1:7" ht="14.25" customHeight="1" x14ac:dyDescent="0.3">
      <c r="A589" s="11"/>
      <c r="B589" s="11"/>
      <c r="C589" s="11"/>
      <c r="D589" s="11"/>
      <c r="E589" s="11"/>
      <c r="F589" s="11"/>
      <c r="G589" s="11"/>
    </row>
    <row r="590" spans="1:7" ht="14.25" customHeight="1" x14ac:dyDescent="0.3">
      <c r="A590" s="11"/>
      <c r="B590" s="11"/>
      <c r="C590" s="11"/>
      <c r="D590" s="11"/>
      <c r="E590" s="11"/>
      <c r="F590" s="11"/>
      <c r="G590" s="11"/>
    </row>
    <row r="591" spans="1:7" ht="14.25" customHeight="1" x14ac:dyDescent="0.3">
      <c r="A591" s="11"/>
      <c r="B591" s="11"/>
      <c r="C591" s="11"/>
      <c r="D591" s="11"/>
      <c r="E591" s="11"/>
      <c r="F591" s="11"/>
      <c r="G591" s="11"/>
    </row>
    <row r="592" spans="1:7" ht="14.25" customHeight="1" x14ac:dyDescent="0.3">
      <c r="A592" s="11"/>
      <c r="B592" s="11"/>
      <c r="C592" s="11"/>
      <c r="D592" s="11"/>
      <c r="E592" s="11"/>
      <c r="F592" s="11"/>
      <c r="G592" s="11"/>
    </row>
    <row r="593" spans="1:7" ht="14.25" customHeight="1" x14ac:dyDescent="0.3">
      <c r="A593" s="11"/>
      <c r="B593" s="11"/>
      <c r="C593" s="11"/>
      <c r="D593" s="11"/>
      <c r="E593" s="11"/>
      <c r="F593" s="11"/>
      <c r="G593" s="11"/>
    </row>
    <row r="594" spans="1:7" ht="14.25" customHeight="1" x14ac:dyDescent="0.3">
      <c r="A594" s="11"/>
      <c r="B594" s="11"/>
      <c r="C594" s="11"/>
      <c r="D594" s="11"/>
      <c r="E594" s="11"/>
      <c r="F594" s="11"/>
      <c r="G594" s="11"/>
    </row>
    <row r="595" spans="1:7" ht="14.25" customHeight="1" x14ac:dyDescent="0.3">
      <c r="A595" s="11"/>
      <c r="B595" s="11"/>
      <c r="C595" s="11"/>
      <c r="D595" s="11"/>
      <c r="E595" s="11"/>
      <c r="F595" s="11"/>
      <c r="G595" s="11"/>
    </row>
    <row r="596" spans="1:7" ht="14.25" customHeight="1" x14ac:dyDescent="0.3">
      <c r="A596" s="11"/>
      <c r="B596" s="11"/>
      <c r="C596" s="11"/>
      <c r="D596" s="11"/>
      <c r="E596" s="11"/>
      <c r="F596" s="11"/>
      <c r="G596" s="11"/>
    </row>
    <row r="597" spans="1:7" ht="14.25" customHeight="1" x14ac:dyDescent="0.3">
      <c r="A597" s="11"/>
      <c r="B597" s="11"/>
      <c r="C597" s="11"/>
      <c r="D597" s="11"/>
      <c r="E597" s="11"/>
      <c r="F597" s="11"/>
      <c r="G597" s="11"/>
    </row>
    <row r="598" spans="1:7" ht="14.25" customHeight="1" x14ac:dyDescent="0.3">
      <c r="A598" s="11"/>
      <c r="B598" s="11"/>
      <c r="C598" s="11"/>
      <c r="D598" s="11"/>
      <c r="E598" s="11"/>
      <c r="F598" s="11"/>
      <c r="G598" s="11"/>
    </row>
    <row r="599" spans="1:7" ht="14.25" customHeight="1" x14ac:dyDescent="0.3">
      <c r="A599" s="11"/>
      <c r="B599" s="11"/>
      <c r="C599" s="11"/>
      <c r="D599" s="11"/>
      <c r="E599" s="11"/>
      <c r="F599" s="11"/>
      <c r="G599" s="11"/>
    </row>
    <row r="600" spans="1:7" ht="14.25" customHeight="1" x14ac:dyDescent="0.3">
      <c r="A600" s="11"/>
      <c r="B600" s="11"/>
      <c r="C600" s="11"/>
      <c r="D600" s="11"/>
      <c r="E600" s="11"/>
      <c r="F600" s="11"/>
      <c r="G600" s="11"/>
    </row>
    <row r="601" spans="1:7" ht="14.25" customHeight="1" x14ac:dyDescent="0.3">
      <c r="A601" s="11"/>
      <c r="B601" s="11"/>
      <c r="C601" s="11"/>
      <c r="D601" s="11"/>
      <c r="E601" s="11"/>
      <c r="F601" s="11"/>
      <c r="G601" s="11"/>
    </row>
    <row r="602" spans="1:7" ht="14.25" customHeight="1" x14ac:dyDescent="0.3">
      <c r="A602" s="11"/>
      <c r="B602" s="11"/>
      <c r="C602" s="11"/>
      <c r="D602" s="11"/>
      <c r="E602" s="11"/>
      <c r="F602" s="11"/>
      <c r="G602" s="11"/>
    </row>
    <row r="603" spans="1:7" ht="14.25" customHeight="1" x14ac:dyDescent="0.3">
      <c r="A603" s="11"/>
      <c r="B603" s="11"/>
      <c r="C603" s="11"/>
      <c r="D603" s="11"/>
      <c r="E603" s="11"/>
      <c r="F603" s="11"/>
      <c r="G603" s="11"/>
    </row>
    <row r="604" spans="1:7" ht="14.25" customHeight="1" x14ac:dyDescent="0.3">
      <c r="A604" s="11"/>
      <c r="B604" s="11"/>
      <c r="C604" s="11"/>
      <c r="D604" s="11"/>
      <c r="E604" s="11"/>
      <c r="F604" s="11"/>
      <c r="G604" s="11"/>
    </row>
    <row r="605" spans="1:7" ht="14.25" customHeight="1" x14ac:dyDescent="0.3">
      <c r="A605" s="11"/>
      <c r="B605" s="11"/>
      <c r="C605" s="11"/>
      <c r="D605" s="11"/>
      <c r="E605" s="11"/>
      <c r="F605" s="11"/>
      <c r="G605" s="11"/>
    </row>
    <row r="606" spans="1:7" ht="14.25" customHeight="1" x14ac:dyDescent="0.3">
      <c r="A606" s="11"/>
      <c r="B606" s="11"/>
      <c r="C606" s="11"/>
      <c r="D606" s="11"/>
      <c r="E606" s="11"/>
      <c r="F606" s="11"/>
      <c r="G606" s="11"/>
    </row>
    <row r="607" spans="1:7" ht="14.25" customHeight="1" x14ac:dyDescent="0.3">
      <c r="A607" s="11"/>
      <c r="B607" s="11"/>
      <c r="C607" s="11"/>
      <c r="D607" s="11"/>
      <c r="E607" s="11"/>
      <c r="F607" s="11"/>
      <c r="G607" s="11"/>
    </row>
    <row r="608" spans="1:7" ht="14.25" customHeight="1" x14ac:dyDescent="0.3">
      <c r="A608" s="11"/>
      <c r="B608" s="11"/>
      <c r="C608" s="11"/>
      <c r="D608" s="11"/>
      <c r="E608" s="11"/>
      <c r="F608" s="11"/>
      <c r="G608" s="11"/>
    </row>
    <row r="609" spans="1:7" ht="14.25" customHeight="1" x14ac:dyDescent="0.3">
      <c r="A609" s="11"/>
      <c r="B609" s="11"/>
      <c r="C609" s="11"/>
      <c r="D609" s="11"/>
      <c r="E609" s="11"/>
      <c r="F609" s="11"/>
      <c r="G609" s="11"/>
    </row>
    <row r="610" spans="1:7" ht="14.25" customHeight="1" x14ac:dyDescent="0.3">
      <c r="A610" s="11"/>
      <c r="B610" s="11"/>
      <c r="C610" s="11"/>
      <c r="D610" s="11"/>
      <c r="E610" s="11"/>
      <c r="F610" s="11"/>
      <c r="G610" s="11"/>
    </row>
    <row r="611" spans="1:7" ht="14.25" customHeight="1" x14ac:dyDescent="0.3">
      <c r="A611" s="11"/>
      <c r="B611" s="11"/>
      <c r="C611" s="11"/>
      <c r="D611" s="11"/>
      <c r="E611" s="11"/>
      <c r="F611" s="11"/>
      <c r="G611" s="11"/>
    </row>
    <row r="612" spans="1:7" ht="14.25" customHeight="1" x14ac:dyDescent="0.3">
      <c r="A612" s="11"/>
      <c r="B612" s="11"/>
      <c r="C612" s="11"/>
      <c r="D612" s="11"/>
      <c r="E612" s="11"/>
      <c r="F612" s="11"/>
      <c r="G612" s="11"/>
    </row>
    <row r="613" spans="1:7" ht="14.25" customHeight="1" x14ac:dyDescent="0.3">
      <c r="A613" s="11"/>
      <c r="B613" s="11"/>
      <c r="C613" s="11"/>
      <c r="D613" s="11"/>
      <c r="E613" s="11"/>
      <c r="F613" s="11"/>
      <c r="G613" s="11"/>
    </row>
    <row r="614" spans="1:7" ht="14.25" customHeight="1" x14ac:dyDescent="0.3">
      <c r="A614" s="11"/>
      <c r="B614" s="11"/>
      <c r="C614" s="11"/>
      <c r="D614" s="11"/>
      <c r="E614" s="11"/>
      <c r="F614" s="11"/>
      <c r="G614" s="11"/>
    </row>
    <row r="615" spans="1:7" ht="14.25" customHeight="1" x14ac:dyDescent="0.3">
      <c r="A615" s="11"/>
      <c r="B615" s="11"/>
      <c r="C615" s="11"/>
      <c r="D615" s="11"/>
      <c r="E615" s="11"/>
      <c r="F615" s="11"/>
      <c r="G615" s="11"/>
    </row>
    <row r="616" spans="1:7" ht="14.25" customHeight="1" x14ac:dyDescent="0.3">
      <c r="A616" s="11"/>
      <c r="B616" s="11"/>
      <c r="C616" s="11"/>
      <c r="D616" s="11"/>
      <c r="E616" s="11"/>
      <c r="F616" s="11"/>
      <c r="G616" s="11"/>
    </row>
    <row r="617" spans="1:7" ht="14.25" customHeight="1" x14ac:dyDescent="0.3">
      <c r="A617" s="11"/>
      <c r="B617" s="11"/>
      <c r="C617" s="11"/>
      <c r="D617" s="11"/>
      <c r="E617" s="11"/>
      <c r="F617" s="11"/>
      <c r="G617" s="11"/>
    </row>
    <row r="618" spans="1:7" ht="14.25" customHeight="1" x14ac:dyDescent="0.3">
      <c r="A618" s="11"/>
      <c r="B618" s="11"/>
      <c r="C618" s="11"/>
      <c r="D618" s="11"/>
      <c r="E618" s="11"/>
      <c r="F618" s="11"/>
      <c r="G618" s="11"/>
    </row>
    <row r="619" spans="1:7" ht="14.25" customHeight="1" x14ac:dyDescent="0.3">
      <c r="A619" s="11"/>
      <c r="B619" s="11"/>
      <c r="C619" s="11"/>
      <c r="D619" s="11"/>
      <c r="E619" s="11"/>
      <c r="F619" s="11"/>
      <c r="G619" s="11"/>
    </row>
    <row r="620" spans="1:7" ht="14.25" customHeight="1" x14ac:dyDescent="0.3">
      <c r="A620" s="11"/>
      <c r="B620" s="11"/>
      <c r="C620" s="11"/>
      <c r="D620" s="11"/>
      <c r="E620" s="11"/>
      <c r="F620" s="11"/>
      <c r="G620" s="11"/>
    </row>
    <row r="621" spans="1:7" ht="14.25" customHeight="1" x14ac:dyDescent="0.3">
      <c r="A621" s="11"/>
      <c r="B621" s="11"/>
      <c r="C621" s="11"/>
      <c r="D621" s="11"/>
      <c r="E621" s="11"/>
      <c r="F621" s="11"/>
      <c r="G621" s="11"/>
    </row>
    <row r="622" spans="1:7" ht="14.25" customHeight="1" x14ac:dyDescent="0.3">
      <c r="A622" s="11"/>
      <c r="B622" s="11"/>
      <c r="C622" s="11"/>
      <c r="D622" s="11"/>
      <c r="E622" s="11"/>
      <c r="F622" s="11"/>
      <c r="G622" s="11"/>
    </row>
    <row r="623" spans="1:7" ht="14.25" customHeight="1" x14ac:dyDescent="0.3">
      <c r="A623" s="11"/>
      <c r="B623" s="11"/>
      <c r="C623" s="11"/>
      <c r="D623" s="11"/>
      <c r="E623" s="11"/>
      <c r="F623" s="11"/>
      <c r="G623" s="11"/>
    </row>
    <row r="624" spans="1:7" ht="14.25" customHeight="1" x14ac:dyDescent="0.3">
      <c r="A624" s="11"/>
      <c r="B624" s="11"/>
      <c r="C624" s="11"/>
      <c r="D624" s="11"/>
      <c r="E624" s="11"/>
      <c r="F624" s="11"/>
      <c r="G624" s="11"/>
    </row>
    <row r="625" spans="1:7" ht="14.25" customHeight="1" x14ac:dyDescent="0.3">
      <c r="A625" s="11"/>
      <c r="B625" s="11"/>
      <c r="C625" s="11"/>
      <c r="D625" s="11"/>
      <c r="E625" s="11"/>
      <c r="F625" s="11"/>
      <c r="G625" s="11"/>
    </row>
    <row r="626" spans="1:7" ht="14.25" customHeight="1" x14ac:dyDescent="0.3">
      <c r="A626" s="11"/>
      <c r="B626" s="11"/>
      <c r="C626" s="11"/>
      <c r="D626" s="11"/>
      <c r="E626" s="11"/>
      <c r="F626" s="11"/>
      <c r="G626" s="11"/>
    </row>
    <row r="627" spans="1:7" ht="14.25" customHeight="1" x14ac:dyDescent="0.3">
      <c r="A627" s="11"/>
      <c r="B627" s="11"/>
      <c r="C627" s="11"/>
      <c r="D627" s="11"/>
      <c r="E627" s="11"/>
      <c r="F627" s="11"/>
      <c r="G627" s="11"/>
    </row>
    <row r="628" spans="1:7" ht="14.25" customHeight="1" x14ac:dyDescent="0.3">
      <c r="A628" s="11"/>
      <c r="B628" s="11"/>
      <c r="C628" s="11"/>
      <c r="D628" s="11"/>
      <c r="E628" s="11"/>
      <c r="F628" s="11"/>
      <c r="G628" s="11"/>
    </row>
    <row r="629" spans="1:7" ht="14.25" customHeight="1" x14ac:dyDescent="0.3">
      <c r="A629" s="11"/>
      <c r="B629" s="11"/>
      <c r="C629" s="11"/>
      <c r="D629" s="11"/>
      <c r="E629" s="11"/>
      <c r="F629" s="11"/>
      <c r="G629" s="11"/>
    </row>
    <row r="630" spans="1:7" ht="14.25" customHeight="1" x14ac:dyDescent="0.3">
      <c r="A630" s="11"/>
      <c r="B630" s="11"/>
      <c r="C630" s="11"/>
      <c r="D630" s="11"/>
      <c r="E630" s="11"/>
      <c r="F630" s="11"/>
      <c r="G630" s="11"/>
    </row>
    <row r="631" spans="1:7" ht="14.25" customHeight="1" x14ac:dyDescent="0.3">
      <c r="A631" s="11"/>
      <c r="B631" s="11"/>
      <c r="C631" s="11"/>
      <c r="D631" s="11"/>
      <c r="E631" s="11"/>
      <c r="F631" s="11"/>
      <c r="G631" s="11"/>
    </row>
    <row r="632" spans="1:7" ht="14.25" customHeight="1" x14ac:dyDescent="0.3">
      <c r="A632" s="11"/>
      <c r="B632" s="11"/>
      <c r="C632" s="11"/>
      <c r="D632" s="11"/>
      <c r="E632" s="11"/>
      <c r="F632" s="11"/>
      <c r="G632" s="11"/>
    </row>
    <row r="633" spans="1:7" ht="14.25" customHeight="1" x14ac:dyDescent="0.3">
      <c r="A633" s="11"/>
      <c r="B633" s="11"/>
      <c r="C633" s="11"/>
      <c r="D633" s="11"/>
      <c r="E633" s="11"/>
      <c r="F633" s="11"/>
      <c r="G633" s="11"/>
    </row>
    <row r="634" spans="1:7" ht="14.25" customHeight="1" x14ac:dyDescent="0.3">
      <c r="A634" s="11"/>
      <c r="B634" s="11"/>
      <c r="C634" s="11"/>
      <c r="D634" s="11"/>
      <c r="E634" s="11"/>
      <c r="F634" s="11"/>
      <c r="G634" s="11"/>
    </row>
    <row r="635" spans="1:7" ht="14.25" customHeight="1" x14ac:dyDescent="0.3">
      <c r="A635" s="11"/>
      <c r="B635" s="11"/>
      <c r="C635" s="11"/>
      <c r="D635" s="11"/>
      <c r="E635" s="11"/>
      <c r="F635" s="11"/>
      <c r="G635" s="11"/>
    </row>
    <row r="636" spans="1:7" ht="14.25" customHeight="1" x14ac:dyDescent="0.3">
      <c r="A636" s="11"/>
      <c r="B636" s="11"/>
      <c r="C636" s="11"/>
      <c r="D636" s="11"/>
      <c r="E636" s="11"/>
      <c r="F636" s="11"/>
      <c r="G636" s="11"/>
    </row>
    <row r="637" spans="1:7" ht="14.25" customHeight="1" x14ac:dyDescent="0.3">
      <c r="A637" s="11"/>
      <c r="B637" s="11"/>
      <c r="C637" s="11"/>
      <c r="D637" s="11"/>
      <c r="E637" s="11"/>
      <c r="F637" s="11"/>
      <c r="G637" s="11"/>
    </row>
    <row r="638" spans="1:7" ht="14.25" customHeight="1" x14ac:dyDescent="0.3">
      <c r="A638" s="11"/>
      <c r="B638" s="11"/>
      <c r="C638" s="11"/>
      <c r="D638" s="11"/>
      <c r="E638" s="11"/>
      <c r="F638" s="11"/>
      <c r="G638" s="11"/>
    </row>
    <row r="639" spans="1:7" ht="14.25" customHeight="1" x14ac:dyDescent="0.3">
      <c r="A639" s="11"/>
      <c r="B639" s="11"/>
      <c r="C639" s="11"/>
      <c r="D639" s="11"/>
      <c r="E639" s="11"/>
      <c r="F639" s="11"/>
      <c r="G639" s="11"/>
    </row>
    <row r="640" spans="1:7" ht="14.25" customHeight="1" x14ac:dyDescent="0.3">
      <c r="A640" s="11"/>
      <c r="B640" s="11"/>
      <c r="C640" s="11"/>
      <c r="D640" s="11"/>
      <c r="E640" s="11"/>
      <c r="F640" s="11"/>
      <c r="G640" s="11"/>
    </row>
    <row r="641" spans="1:7" ht="14.25" customHeight="1" x14ac:dyDescent="0.3">
      <c r="A641" s="11"/>
      <c r="B641" s="11"/>
      <c r="C641" s="11"/>
      <c r="D641" s="11"/>
      <c r="E641" s="11"/>
      <c r="F641" s="11"/>
      <c r="G641" s="11"/>
    </row>
    <row r="642" spans="1:7" ht="14.25" customHeight="1" x14ac:dyDescent="0.3">
      <c r="A642" s="11"/>
      <c r="B642" s="11"/>
      <c r="C642" s="11"/>
      <c r="D642" s="11"/>
      <c r="E642" s="11"/>
      <c r="F642" s="11"/>
      <c r="G642" s="11"/>
    </row>
    <row r="643" spans="1:7" ht="14.25" customHeight="1" x14ac:dyDescent="0.3">
      <c r="A643" s="11"/>
      <c r="B643" s="11"/>
      <c r="C643" s="11"/>
      <c r="D643" s="11"/>
      <c r="E643" s="11"/>
      <c r="F643" s="11"/>
      <c r="G643" s="11"/>
    </row>
    <row r="644" spans="1:7" ht="14.25" customHeight="1" x14ac:dyDescent="0.3">
      <c r="A644" s="11"/>
      <c r="B644" s="11"/>
      <c r="C644" s="11"/>
      <c r="D644" s="11"/>
      <c r="E644" s="11"/>
      <c r="F644" s="11"/>
      <c r="G644" s="11"/>
    </row>
    <row r="645" spans="1:7" ht="14.25" customHeight="1" x14ac:dyDescent="0.3">
      <c r="A645" s="11"/>
      <c r="B645" s="11"/>
      <c r="C645" s="11"/>
      <c r="D645" s="11"/>
      <c r="E645" s="11"/>
      <c r="F645" s="11"/>
      <c r="G645" s="11"/>
    </row>
    <row r="646" spans="1:7" ht="14.25" customHeight="1" x14ac:dyDescent="0.3">
      <c r="A646" s="11"/>
      <c r="B646" s="11"/>
      <c r="C646" s="11"/>
      <c r="D646" s="11"/>
      <c r="E646" s="11"/>
      <c r="F646" s="11"/>
      <c r="G646" s="11"/>
    </row>
    <row r="647" spans="1:7" ht="14.25" customHeight="1" x14ac:dyDescent="0.3">
      <c r="A647" s="11"/>
      <c r="B647" s="11"/>
      <c r="C647" s="11"/>
      <c r="D647" s="11"/>
      <c r="E647" s="11"/>
      <c r="F647" s="11"/>
      <c r="G647" s="11"/>
    </row>
    <row r="648" spans="1:7" ht="14.25" customHeight="1" x14ac:dyDescent="0.3">
      <c r="A648" s="11"/>
      <c r="B648" s="11"/>
      <c r="C648" s="11"/>
      <c r="D648" s="11"/>
      <c r="E648" s="11"/>
      <c r="F648" s="11"/>
      <c r="G648" s="11"/>
    </row>
    <row r="649" spans="1:7" ht="14.25" customHeight="1" x14ac:dyDescent="0.3">
      <c r="A649" s="11"/>
      <c r="B649" s="11"/>
      <c r="C649" s="11"/>
      <c r="D649" s="11"/>
      <c r="E649" s="11"/>
      <c r="F649" s="11"/>
      <c r="G649" s="11"/>
    </row>
    <row r="650" spans="1:7" ht="14.25" customHeight="1" x14ac:dyDescent="0.3">
      <c r="A650" s="11"/>
      <c r="B650" s="11"/>
      <c r="C650" s="11"/>
      <c r="D650" s="11"/>
      <c r="E650" s="11"/>
      <c r="F650" s="11"/>
      <c r="G650" s="11"/>
    </row>
    <row r="651" spans="1:7" ht="14.25" customHeight="1" x14ac:dyDescent="0.3">
      <c r="A651" s="11"/>
      <c r="B651" s="11"/>
      <c r="C651" s="11"/>
      <c r="D651" s="11"/>
      <c r="E651" s="11"/>
      <c r="F651" s="11"/>
      <c r="G651" s="11"/>
    </row>
    <row r="652" spans="1:7" ht="14.25" customHeight="1" x14ac:dyDescent="0.3">
      <c r="A652" s="11"/>
      <c r="B652" s="11"/>
      <c r="C652" s="11"/>
      <c r="D652" s="11"/>
      <c r="E652" s="11"/>
      <c r="F652" s="11"/>
      <c r="G652" s="11"/>
    </row>
    <row r="653" spans="1:7" ht="14.25" customHeight="1" x14ac:dyDescent="0.3">
      <c r="A653" s="11"/>
      <c r="B653" s="11"/>
      <c r="C653" s="11"/>
      <c r="D653" s="11"/>
      <c r="E653" s="11"/>
      <c r="F653" s="11"/>
      <c r="G653" s="11"/>
    </row>
    <row r="654" spans="1:7" ht="14.25" customHeight="1" x14ac:dyDescent="0.3">
      <c r="A654" s="11"/>
      <c r="B654" s="11"/>
      <c r="C654" s="11"/>
      <c r="D654" s="11"/>
      <c r="E654" s="11"/>
      <c r="F654" s="11"/>
      <c r="G654" s="11"/>
    </row>
    <row r="655" spans="1:7" ht="14.25" customHeight="1" x14ac:dyDescent="0.3">
      <c r="A655" s="11"/>
      <c r="B655" s="11"/>
      <c r="C655" s="11"/>
      <c r="D655" s="11"/>
      <c r="E655" s="11"/>
      <c r="F655" s="11"/>
      <c r="G655" s="11"/>
    </row>
    <row r="656" spans="1:7" ht="14.25" customHeight="1" x14ac:dyDescent="0.3">
      <c r="A656" s="11"/>
      <c r="B656" s="11"/>
      <c r="C656" s="11"/>
      <c r="D656" s="11"/>
      <c r="E656" s="11"/>
      <c r="F656" s="11"/>
      <c r="G656" s="11"/>
    </row>
    <row r="657" spans="1:7" ht="14.25" customHeight="1" x14ac:dyDescent="0.3">
      <c r="A657" s="11"/>
      <c r="B657" s="11"/>
      <c r="C657" s="11"/>
      <c r="D657" s="11"/>
      <c r="E657" s="11"/>
      <c r="F657" s="11"/>
      <c r="G657" s="11"/>
    </row>
    <row r="658" spans="1:7" ht="14.25" customHeight="1" x14ac:dyDescent="0.3">
      <c r="A658" s="11"/>
      <c r="B658" s="11"/>
      <c r="C658" s="11"/>
      <c r="D658" s="11"/>
      <c r="E658" s="11"/>
      <c r="F658" s="11"/>
      <c r="G658" s="11"/>
    </row>
    <row r="659" spans="1:7" ht="14.25" customHeight="1" x14ac:dyDescent="0.3">
      <c r="A659" s="11"/>
      <c r="B659" s="11"/>
      <c r="C659" s="11"/>
      <c r="D659" s="11"/>
      <c r="E659" s="11"/>
      <c r="F659" s="11"/>
      <c r="G659" s="11"/>
    </row>
    <row r="660" spans="1:7" ht="14.25" customHeight="1" x14ac:dyDescent="0.3">
      <c r="A660" s="11"/>
      <c r="B660" s="11"/>
      <c r="C660" s="11"/>
      <c r="D660" s="11"/>
      <c r="E660" s="11"/>
      <c r="F660" s="11"/>
      <c r="G660" s="11"/>
    </row>
    <row r="661" spans="1:7" ht="14.25" customHeight="1" x14ac:dyDescent="0.3">
      <c r="A661" s="11"/>
      <c r="B661" s="11"/>
      <c r="C661" s="11"/>
      <c r="D661" s="11"/>
      <c r="E661" s="11"/>
      <c r="F661" s="11"/>
      <c r="G661" s="11"/>
    </row>
    <row r="662" spans="1:7" ht="14.25" customHeight="1" x14ac:dyDescent="0.3">
      <c r="A662" s="11"/>
      <c r="B662" s="11"/>
      <c r="C662" s="11"/>
      <c r="D662" s="11"/>
      <c r="E662" s="11"/>
      <c r="F662" s="11"/>
      <c r="G662" s="11"/>
    </row>
    <row r="663" spans="1:7" ht="14.25" customHeight="1" x14ac:dyDescent="0.3">
      <c r="A663" s="11"/>
      <c r="B663" s="11"/>
      <c r="C663" s="11"/>
      <c r="D663" s="11"/>
      <c r="E663" s="11"/>
      <c r="F663" s="11"/>
      <c r="G663" s="11"/>
    </row>
    <row r="664" spans="1:7" ht="14.25" customHeight="1" x14ac:dyDescent="0.3">
      <c r="A664" s="11"/>
      <c r="B664" s="11"/>
      <c r="C664" s="11"/>
      <c r="D664" s="11"/>
      <c r="E664" s="11"/>
      <c r="F664" s="11"/>
      <c r="G664" s="11"/>
    </row>
    <row r="665" spans="1:7" ht="14.25" customHeight="1" x14ac:dyDescent="0.3">
      <c r="A665" s="11"/>
      <c r="B665" s="11"/>
      <c r="C665" s="11"/>
      <c r="D665" s="11"/>
      <c r="E665" s="11"/>
      <c r="F665" s="11"/>
      <c r="G665" s="11"/>
    </row>
    <row r="666" spans="1:7" ht="14.25" customHeight="1" x14ac:dyDescent="0.3">
      <c r="A666" s="11"/>
      <c r="B666" s="11"/>
      <c r="C666" s="11"/>
      <c r="D666" s="11"/>
      <c r="E666" s="11"/>
      <c r="F666" s="11"/>
      <c r="G666" s="11"/>
    </row>
    <row r="667" spans="1:7" ht="14.25" customHeight="1" x14ac:dyDescent="0.3">
      <c r="A667" s="11"/>
      <c r="B667" s="11"/>
      <c r="C667" s="11"/>
      <c r="D667" s="11"/>
      <c r="E667" s="11"/>
      <c r="F667" s="11"/>
      <c r="G667" s="11"/>
    </row>
    <row r="668" spans="1:7" ht="14.25" customHeight="1" x14ac:dyDescent="0.3">
      <c r="A668" s="11"/>
      <c r="B668" s="11"/>
      <c r="C668" s="11"/>
      <c r="D668" s="11"/>
      <c r="E668" s="11"/>
      <c r="F668" s="11"/>
      <c r="G668" s="11"/>
    </row>
    <row r="669" spans="1:7" ht="14.25" customHeight="1" x14ac:dyDescent="0.3">
      <c r="A669" s="11"/>
      <c r="B669" s="11"/>
      <c r="C669" s="11"/>
      <c r="D669" s="11"/>
      <c r="E669" s="11"/>
      <c r="F669" s="11"/>
      <c r="G669" s="11"/>
    </row>
    <row r="670" spans="1:7" ht="14.25" customHeight="1" x14ac:dyDescent="0.3">
      <c r="A670" s="11"/>
      <c r="B670" s="11"/>
      <c r="C670" s="11"/>
      <c r="D670" s="11"/>
      <c r="E670" s="11"/>
      <c r="F670" s="11"/>
      <c r="G670" s="11"/>
    </row>
    <row r="671" spans="1:7" ht="14.25" customHeight="1" x14ac:dyDescent="0.3">
      <c r="A671" s="11"/>
      <c r="B671" s="11"/>
      <c r="C671" s="11"/>
      <c r="D671" s="11"/>
      <c r="E671" s="11"/>
      <c r="F671" s="11"/>
      <c r="G671" s="11"/>
    </row>
    <row r="672" spans="1:7" ht="14.25" customHeight="1" x14ac:dyDescent="0.3">
      <c r="A672" s="11"/>
      <c r="B672" s="11"/>
      <c r="C672" s="11"/>
      <c r="D672" s="11"/>
      <c r="E672" s="11"/>
      <c r="F672" s="11"/>
      <c r="G672" s="11"/>
    </row>
    <row r="673" spans="1:7" ht="14.25" customHeight="1" x14ac:dyDescent="0.3">
      <c r="A673" s="11"/>
      <c r="B673" s="11"/>
      <c r="C673" s="11"/>
      <c r="D673" s="11"/>
      <c r="E673" s="11"/>
      <c r="F673" s="11"/>
      <c r="G673" s="11"/>
    </row>
    <row r="674" spans="1:7" ht="14.25" customHeight="1" x14ac:dyDescent="0.3">
      <c r="A674" s="11"/>
      <c r="B674" s="11"/>
      <c r="C674" s="11"/>
      <c r="D674" s="11"/>
      <c r="E674" s="11"/>
      <c r="F674" s="11"/>
      <c r="G674" s="11"/>
    </row>
    <row r="675" spans="1:7" ht="14.25" customHeight="1" x14ac:dyDescent="0.3">
      <c r="A675" s="11"/>
      <c r="B675" s="11"/>
      <c r="C675" s="11"/>
      <c r="D675" s="11"/>
      <c r="E675" s="11"/>
      <c r="F675" s="11"/>
      <c r="G675" s="11"/>
    </row>
    <row r="676" spans="1:7" ht="14.25" customHeight="1" x14ac:dyDescent="0.3">
      <c r="A676" s="11"/>
      <c r="B676" s="11"/>
      <c r="C676" s="11"/>
      <c r="D676" s="11"/>
      <c r="E676" s="11"/>
      <c r="F676" s="11"/>
      <c r="G676" s="11"/>
    </row>
    <row r="677" spans="1:7" ht="14.25" customHeight="1" x14ac:dyDescent="0.3">
      <c r="A677" s="11"/>
      <c r="B677" s="11"/>
      <c r="C677" s="11"/>
      <c r="D677" s="11"/>
      <c r="E677" s="11"/>
      <c r="F677" s="11"/>
      <c r="G677" s="11"/>
    </row>
    <row r="678" spans="1:7" ht="14.25" customHeight="1" x14ac:dyDescent="0.3">
      <c r="A678" s="11"/>
      <c r="B678" s="11"/>
      <c r="C678" s="11"/>
      <c r="D678" s="11"/>
      <c r="E678" s="11"/>
      <c r="F678" s="11"/>
      <c r="G678" s="11"/>
    </row>
    <row r="679" spans="1:7" ht="14.25" customHeight="1" x14ac:dyDescent="0.3">
      <c r="A679" s="11"/>
      <c r="B679" s="11"/>
      <c r="C679" s="11"/>
      <c r="D679" s="11"/>
      <c r="E679" s="11"/>
      <c r="F679" s="11"/>
      <c r="G679" s="11"/>
    </row>
    <row r="680" spans="1:7" ht="14.25" customHeight="1" x14ac:dyDescent="0.3">
      <c r="A680" s="11"/>
      <c r="B680" s="11"/>
      <c r="C680" s="11"/>
      <c r="D680" s="11"/>
      <c r="E680" s="11"/>
      <c r="F680" s="11"/>
      <c r="G680" s="11"/>
    </row>
    <row r="681" spans="1:7" ht="14.25" customHeight="1" x14ac:dyDescent="0.3">
      <c r="A681" s="11"/>
      <c r="B681" s="11"/>
      <c r="C681" s="11"/>
      <c r="D681" s="11"/>
      <c r="E681" s="11"/>
      <c r="F681" s="11"/>
      <c r="G681" s="11"/>
    </row>
    <row r="682" spans="1:7" ht="14.25" customHeight="1" x14ac:dyDescent="0.3">
      <c r="A682" s="11"/>
      <c r="B682" s="11"/>
      <c r="C682" s="11"/>
      <c r="D682" s="11"/>
      <c r="E682" s="11"/>
      <c r="F682" s="11"/>
      <c r="G682" s="11"/>
    </row>
    <row r="683" spans="1:7" ht="14.25" customHeight="1" x14ac:dyDescent="0.3">
      <c r="A683" s="11"/>
      <c r="B683" s="11"/>
      <c r="C683" s="11"/>
      <c r="D683" s="11"/>
      <c r="E683" s="11"/>
      <c r="F683" s="11"/>
      <c r="G683" s="11"/>
    </row>
    <row r="684" spans="1:7" ht="14.25" customHeight="1" x14ac:dyDescent="0.3">
      <c r="A684" s="11"/>
      <c r="B684" s="11"/>
      <c r="C684" s="11"/>
      <c r="D684" s="11"/>
      <c r="E684" s="11"/>
      <c r="F684" s="11"/>
      <c r="G684" s="11"/>
    </row>
    <row r="685" spans="1:7" ht="14.25" customHeight="1" x14ac:dyDescent="0.3">
      <c r="A685" s="11"/>
      <c r="B685" s="11"/>
      <c r="C685" s="11"/>
      <c r="D685" s="11"/>
      <c r="E685" s="11"/>
      <c r="F685" s="11"/>
      <c r="G685" s="11"/>
    </row>
    <row r="686" spans="1:7" ht="14.25" customHeight="1" x14ac:dyDescent="0.3">
      <c r="A686" s="11"/>
      <c r="B686" s="11"/>
      <c r="C686" s="11"/>
      <c r="D686" s="11"/>
      <c r="E686" s="11"/>
      <c r="F686" s="11"/>
      <c r="G686" s="11"/>
    </row>
    <row r="687" spans="1:7" ht="14.25" customHeight="1" x14ac:dyDescent="0.3">
      <c r="A687" s="11"/>
      <c r="B687" s="11"/>
      <c r="C687" s="11"/>
      <c r="D687" s="11"/>
      <c r="E687" s="11"/>
      <c r="F687" s="11"/>
      <c r="G687" s="11"/>
    </row>
    <row r="688" spans="1:7" ht="14.25" customHeight="1" x14ac:dyDescent="0.3">
      <c r="A688" s="11"/>
      <c r="B688" s="11"/>
      <c r="C688" s="11"/>
      <c r="D688" s="11"/>
      <c r="E688" s="11"/>
      <c r="F688" s="11"/>
      <c r="G688" s="11"/>
    </row>
    <row r="689" spans="1:7" ht="14.25" customHeight="1" x14ac:dyDescent="0.3">
      <c r="A689" s="11"/>
      <c r="B689" s="11"/>
      <c r="C689" s="11"/>
      <c r="D689" s="11"/>
      <c r="E689" s="11"/>
      <c r="F689" s="11"/>
      <c r="G689" s="11"/>
    </row>
    <row r="690" spans="1:7" ht="14.25" customHeight="1" x14ac:dyDescent="0.3">
      <c r="A690" s="11"/>
      <c r="B690" s="11"/>
      <c r="C690" s="11"/>
      <c r="D690" s="11"/>
      <c r="E690" s="11"/>
      <c r="F690" s="11"/>
      <c r="G690" s="11"/>
    </row>
    <row r="691" spans="1:7" ht="14.25" customHeight="1" x14ac:dyDescent="0.3">
      <c r="A691" s="11"/>
      <c r="B691" s="11"/>
      <c r="C691" s="11"/>
      <c r="D691" s="11"/>
      <c r="E691" s="11"/>
      <c r="F691" s="11"/>
      <c r="G691" s="11"/>
    </row>
    <row r="692" spans="1:7" ht="14.25" customHeight="1" x14ac:dyDescent="0.3">
      <c r="A692" s="11"/>
      <c r="B692" s="11"/>
      <c r="C692" s="11"/>
      <c r="D692" s="11"/>
      <c r="E692" s="11"/>
      <c r="F692" s="11"/>
      <c r="G692" s="11"/>
    </row>
    <row r="693" spans="1:7" ht="14.25" customHeight="1" x14ac:dyDescent="0.3">
      <c r="A693" s="11"/>
      <c r="B693" s="11"/>
      <c r="C693" s="11"/>
      <c r="D693" s="11"/>
      <c r="E693" s="11"/>
      <c r="F693" s="11"/>
      <c r="G693" s="11"/>
    </row>
    <row r="694" spans="1:7" ht="14.25" customHeight="1" x14ac:dyDescent="0.3">
      <c r="A694" s="11"/>
      <c r="B694" s="11"/>
      <c r="C694" s="11"/>
      <c r="D694" s="11"/>
      <c r="E694" s="11"/>
      <c r="F694" s="11"/>
      <c r="G694" s="11"/>
    </row>
    <row r="695" spans="1:7" ht="14.25" customHeight="1" x14ac:dyDescent="0.3">
      <c r="A695" s="11"/>
      <c r="B695" s="11"/>
      <c r="C695" s="11"/>
      <c r="D695" s="11"/>
      <c r="E695" s="11"/>
      <c r="F695" s="11"/>
      <c r="G695" s="11"/>
    </row>
    <row r="696" spans="1:7" ht="14.25" customHeight="1" x14ac:dyDescent="0.3">
      <c r="A696" s="11"/>
      <c r="B696" s="11"/>
      <c r="C696" s="11"/>
      <c r="D696" s="11"/>
      <c r="E696" s="11"/>
      <c r="F696" s="11"/>
      <c r="G696" s="11"/>
    </row>
    <row r="697" spans="1:7" ht="14.25" customHeight="1" x14ac:dyDescent="0.3">
      <c r="A697" s="11"/>
      <c r="B697" s="11"/>
      <c r="C697" s="11"/>
      <c r="D697" s="11"/>
      <c r="E697" s="11"/>
      <c r="F697" s="11"/>
      <c r="G697" s="11"/>
    </row>
    <row r="698" spans="1:7" ht="14.25" customHeight="1" x14ac:dyDescent="0.3">
      <c r="A698" s="11"/>
      <c r="B698" s="11"/>
      <c r="C698" s="11"/>
      <c r="D698" s="11"/>
      <c r="E698" s="11"/>
      <c r="F698" s="11"/>
      <c r="G698" s="11"/>
    </row>
    <row r="699" spans="1:7" ht="14.25" customHeight="1" x14ac:dyDescent="0.3">
      <c r="A699" s="11"/>
      <c r="B699" s="11"/>
      <c r="C699" s="11"/>
      <c r="D699" s="11"/>
      <c r="E699" s="11"/>
      <c r="F699" s="11"/>
      <c r="G699" s="11"/>
    </row>
    <row r="700" spans="1:7" ht="14.25" customHeight="1" x14ac:dyDescent="0.3">
      <c r="A700" s="11"/>
      <c r="B700" s="11"/>
      <c r="C700" s="11"/>
      <c r="D700" s="11"/>
      <c r="E700" s="11"/>
      <c r="F700" s="11"/>
      <c r="G700" s="11"/>
    </row>
    <row r="701" spans="1:7" ht="14.25" customHeight="1" x14ac:dyDescent="0.3">
      <c r="A701" s="11"/>
      <c r="B701" s="11"/>
      <c r="C701" s="11"/>
      <c r="D701" s="11"/>
      <c r="E701" s="11"/>
      <c r="F701" s="11"/>
      <c r="G701" s="11"/>
    </row>
    <row r="702" spans="1:7" ht="14.25" customHeight="1" x14ac:dyDescent="0.3">
      <c r="A702" s="11"/>
      <c r="B702" s="11"/>
      <c r="C702" s="11"/>
      <c r="D702" s="11"/>
      <c r="E702" s="11"/>
      <c r="F702" s="11"/>
      <c r="G702" s="11"/>
    </row>
    <row r="703" spans="1:7" ht="14.25" customHeight="1" x14ac:dyDescent="0.3">
      <c r="A703" s="11"/>
      <c r="B703" s="11"/>
      <c r="C703" s="11"/>
      <c r="D703" s="11"/>
      <c r="E703" s="11"/>
      <c r="F703" s="11"/>
      <c r="G703" s="11"/>
    </row>
    <row r="704" spans="1:7" ht="14.25" customHeight="1" x14ac:dyDescent="0.3">
      <c r="A704" s="11"/>
      <c r="B704" s="11"/>
      <c r="C704" s="11"/>
      <c r="D704" s="11"/>
      <c r="E704" s="11"/>
      <c r="F704" s="11"/>
      <c r="G704" s="11"/>
    </row>
    <row r="705" spans="1:7" ht="14.25" customHeight="1" x14ac:dyDescent="0.3">
      <c r="A705" s="11"/>
      <c r="B705" s="11"/>
      <c r="C705" s="11"/>
      <c r="D705" s="11"/>
      <c r="E705" s="11"/>
      <c r="F705" s="11"/>
      <c r="G705" s="11"/>
    </row>
    <row r="706" spans="1:7" ht="14.25" customHeight="1" x14ac:dyDescent="0.3">
      <c r="A706" s="11"/>
      <c r="B706" s="11"/>
      <c r="C706" s="11"/>
      <c r="D706" s="11"/>
      <c r="E706" s="11"/>
      <c r="F706" s="11"/>
      <c r="G706" s="11"/>
    </row>
    <row r="707" spans="1:7" ht="14.25" customHeight="1" x14ac:dyDescent="0.3">
      <c r="A707" s="11"/>
      <c r="B707" s="11"/>
      <c r="C707" s="11"/>
      <c r="D707" s="11"/>
      <c r="E707" s="11"/>
      <c r="F707" s="11"/>
      <c r="G707" s="11"/>
    </row>
    <row r="708" spans="1:7" ht="14.25" customHeight="1" x14ac:dyDescent="0.3">
      <c r="A708" s="11"/>
      <c r="B708" s="11"/>
      <c r="C708" s="11"/>
      <c r="D708" s="11"/>
      <c r="E708" s="11"/>
      <c r="F708" s="11"/>
      <c r="G708" s="11"/>
    </row>
    <row r="709" spans="1:7" ht="14.25" customHeight="1" x14ac:dyDescent="0.3">
      <c r="A709" s="11"/>
      <c r="B709" s="11"/>
      <c r="C709" s="11"/>
      <c r="D709" s="11"/>
      <c r="E709" s="11"/>
      <c r="F709" s="11"/>
      <c r="G709" s="11"/>
    </row>
    <row r="710" spans="1:7" ht="14.25" customHeight="1" x14ac:dyDescent="0.3">
      <c r="A710" s="11"/>
      <c r="B710" s="11"/>
      <c r="C710" s="11"/>
      <c r="D710" s="11"/>
      <c r="E710" s="11"/>
      <c r="F710" s="11"/>
      <c r="G710" s="11"/>
    </row>
    <row r="711" spans="1:7" ht="14.25" customHeight="1" x14ac:dyDescent="0.3">
      <c r="A711" s="11"/>
      <c r="B711" s="11"/>
      <c r="C711" s="11"/>
      <c r="D711" s="11"/>
      <c r="E711" s="11"/>
      <c r="F711" s="11"/>
      <c r="G711" s="11"/>
    </row>
    <row r="712" spans="1:7" ht="14.25" customHeight="1" x14ac:dyDescent="0.3">
      <c r="A712" s="11"/>
      <c r="B712" s="11"/>
      <c r="C712" s="11"/>
      <c r="D712" s="11"/>
      <c r="E712" s="11"/>
      <c r="F712" s="11"/>
      <c r="G712" s="11"/>
    </row>
    <row r="713" spans="1:7" ht="14.25" customHeight="1" x14ac:dyDescent="0.3">
      <c r="A713" s="11"/>
      <c r="B713" s="11"/>
      <c r="C713" s="11"/>
      <c r="D713" s="11"/>
      <c r="E713" s="11"/>
      <c r="F713" s="11"/>
      <c r="G713" s="11"/>
    </row>
    <row r="714" spans="1:7" ht="14.25" customHeight="1" x14ac:dyDescent="0.3">
      <c r="A714" s="11"/>
      <c r="B714" s="11"/>
      <c r="C714" s="11"/>
      <c r="D714" s="11"/>
      <c r="E714" s="11"/>
      <c r="F714" s="11"/>
      <c r="G714" s="11"/>
    </row>
    <row r="715" spans="1:7" ht="14.25" customHeight="1" x14ac:dyDescent="0.3">
      <c r="A715" s="11"/>
      <c r="B715" s="11"/>
      <c r="C715" s="11"/>
      <c r="D715" s="11"/>
      <c r="E715" s="11"/>
      <c r="F715" s="11"/>
      <c r="G715" s="11"/>
    </row>
    <row r="716" spans="1:7" ht="14.25" customHeight="1" x14ac:dyDescent="0.3">
      <c r="A716" s="11"/>
      <c r="B716" s="11"/>
      <c r="C716" s="11"/>
      <c r="D716" s="11"/>
      <c r="E716" s="11"/>
      <c r="F716" s="11"/>
      <c r="G716" s="11"/>
    </row>
    <row r="717" spans="1:7" ht="14.25" customHeight="1" x14ac:dyDescent="0.3">
      <c r="A717" s="11"/>
      <c r="B717" s="11"/>
      <c r="C717" s="11"/>
      <c r="D717" s="11"/>
      <c r="E717" s="11"/>
      <c r="F717" s="11"/>
      <c r="G717" s="11"/>
    </row>
    <row r="718" spans="1:7" ht="14.25" customHeight="1" x14ac:dyDescent="0.3">
      <c r="A718" s="11"/>
      <c r="B718" s="11"/>
      <c r="C718" s="11"/>
      <c r="D718" s="11"/>
      <c r="E718" s="11"/>
      <c r="F718" s="11"/>
      <c r="G718" s="11"/>
    </row>
    <row r="719" spans="1:7" ht="14.25" customHeight="1" x14ac:dyDescent="0.3">
      <c r="A719" s="11"/>
      <c r="B719" s="11"/>
      <c r="C719" s="11"/>
      <c r="D719" s="11"/>
      <c r="E719" s="11"/>
      <c r="F719" s="11"/>
      <c r="G719" s="11"/>
    </row>
    <row r="720" spans="1:7" ht="14.25" customHeight="1" x14ac:dyDescent="0.3">
      <c r="A720" s="11"/>
      <c r="B720" s="11"/>
      <c r="C720" s="11"/>
      <c r="D720" s="11"/>
      <c r="E720" s="11"/>
      <c r="F720" s="11"/>
      <c r="G720" s="11"/>
    </row>
    <row r="721" spans="1:7" ht="14.25" customHeight="1" x14ac:dyDescent="0.3">
      <c r="A721" s="11"/>
      <c r="B721" s="11"/>
      <c r="C721" s="11"/>
      <c r="D721" s="11"/>
      <c r="E721" s="11"/>
      <c r="F721" s="11"/>
      <c r="G721" s="11"/>
    </row>
    <row r="722" spans="1:7" ht="14.25" customHeight="1" x14ac:dyDescent="0.3">
      <c r="A722" s="11"/>
      <c r="B722" s="11"/>
      <c r="C722" s="11"/>
      <c r="D722" s="11"/>
      <c r="E722" s="11"/>
      <c r="F722" s="11"/>
      <c r="G722" s="11"/>
    </row>
    <row r="723" spans="1:7" ht="14.25" customHeight="1" x14ac:dyDescent="0.3">
      <c r="A723" s="11"/>
      <c r="B723" s="11"/>
      <c r="C723" s="11"/>
      <c r="D723" s="11"/>
      <c r="E723" s="11"/>
      <c r="F723" s="11"/>
      <c r="G723" s="11"/>
    </row>
    <row r="724" spans="1:7" ht="14.25" customHeight="1" x14ac:dyDescent="0.3">
      <c r="A724" s="11"/>
      <c r="B724" s="11"/>
      <c r="C724" s="11"/>
      <c r="D724" s="11"/>
      <c r="E724" s="11"/>
      <c r="F724" s="11"/>
      <c r="G724" s="11"/>
    </row>
    <row r="725" spans="1:7" ht="14.25" customHeight="1" x14ac:dyDescent="0.3">
      <c r="A725" s="11"/>
      <c r="B725" s="11"/>
      <c r="C725" s="11"/>
      <c r="D725" s="11"/>
      <c r="E725" s="11"/>
      <c r="F725" s="11"/>
      <c r="G725" s="11"/>
    </row>
    <row r="726" spans="1:7" ht="14.25" customHeight="1" x14ac:dyDescent="0.3">
      <c r="A726" s="11"/>
      <c r="B726" s="11"/>
      <c r="C726" s="11"/>
      <c r="D726" s="11"/>
      <c r="E726" s="11"/>
      <c r="F726" s="11"/>
      <c r="G726" s="11"/>
    </row>
    <row r="727" spans="1:7" ht="14.25" customHeight="1" x14ac:dyDescent="0.3">
      <c r="A727" s="11"/>
      <c r="B727" s="11"/>
      <c r="C727" s="11"/>
      <c r="D727" s="11"/>
      <c r="E727" s="11"/>
      <c r="F727" s="11"/>
      <c r="G727" s="11"/>
    </row>
    <row r="728" spans="1:7" ht="14.25" customHeight="1" x14ac:dyDescent="0.3">
      <c r="A728" s="11"/>
      <c r="B728" s="11"/>
      <c r="C728" s="11"/>
      <c r="D728" s="11"/>
      <c r="E728" s="11"/>
      <c r="F728" s="11"/>
      <c r="G728" s="11"/>
    </row>
    <row r="729" spans="1:7" ht="14.25" customHeight="1" x14ac:dyDescent="0.3">
      <c r="A729" s="11"/>
      <c r="B729" s="11"/>
      <c r="C729" s="11"/>
      <c r="D729" s="11"/>
      <c r="E729" s="11"/>
      <c r="F729" s="11"/>
      <c r="G729" s="11"/>
    </row>
    <row r="730" spans="1:7" ht="14.25" customHeight="1" x14ac:dyDescent="0.3">
      <c r="A730" s="11"/>
      <c r="B730" s="11"/>
      <c r="C730" s="11"/>
      <c r="D730" s="11"/>
      <c r="E730" s="11"/>
      <c r="F730" s="11"/>
      <c r="G730" s="11"/>
    </row>
    <row r="731" spans="1:7" ht="14.25" customHeight="1" x14ac:dyDescent="0.3">
      <c r="A731" s="11"/>
      <c r="B731" s="11"/>
      <c r="C731" s="11"/>
      <c r="D731" s="11"/>
      <c r="E731" s="11"/>
      <c r="F731" s="11"/>
      <c r="G731" s="11"/>
    </row>
    <row r="732" spans="1:7" ht="14.25" customHeight="1" x14ac:dyDescent="0.3">
      <c r="A732" s="11"/>
      <c r="B732" s="11"/>
      <c r="C732" s="11"/>
      <c r="D732" s="11"/>
      <c r="E732" s="11"/>
      <c r="F732" s="11"/>
      <c r="G732" s="11"/>
    </row>
    <row r="733" spans="1:7" ht="14.25" customHeight="1" x14ac:dyDescent="0.3">
      <c r="A733" s="11"/>
      <c r="B733" s="11"/>
      <c r="C733" s="11"/>
      <c r="D733" s="11"/>
      <c r="E733" s="11"/>
      <c r="F733" s="11"/>
      <c r="G733" s="11"/>
    </row>
    <row r="734" spans="1:7" ht="14.25" customHeight="1" x14ac:dyDescent="0.3">
      <c r="A734" s="11"/>
      <c r="B734" s="11"/>
      <c r="C734" s="11"/>
      <c r="D734" s="11"/>
      <c r="E734" s="11"/>
      <c r="F734" s="11"/>
      <c r="G734" s="11"/>
    </row>
    <row r="735" spans="1:7" ht="14.25" customHeight="1" x14ac:dyDescent="0.3">
      <c r="A735" s="11"/>
      <c r="B735" s="11"/>
      <c r="C735" s="11"/>
      <c r="D735" s="11"/>
      <c r="E735" s="11"/>
      <c r="F735" s="11"/>
      <c r="G735" s="11"/>
    </row>
    <row r="736" spans="1:7" ht="14.25" customHeight="1" x14ac:dyDescent="0.3">
      <c r="A736" s="11"/>
      <c r="B736" s="11"/>
      <c r="C736" s="11"/>
      <c r="D736" s="11"/>
      <c r="E736" s="11"/>
      <c r="F736" s="11"/>
      <c r="G736" s="11"/>
    </row>
    <row r="737" spans="1:7" ht="14.25" customHeight="1" x14ac:dyDescent="0.3">
      <c r="A737" s="11"/>
      <c r="B737" s="11"/>
      <c r="C737" s="11"/>
      <c r="D737" s="11"/>
      <c r="E737" s="11"/>
      <c r="F737" s="11"/>
      <c r="G737" s="11"/>
    </row>
    <row r="738" spans="1:7" ht="14.25" customHeight="1" x14ac:dyDescent="0.3">
      <c r="A738" s="11"/>
      <c r="B738" s="11"/>
      <c r="C738" s="11"/>
      <c r="D738" s="11"/>
      <c r="E738" s="11"/>
      <c r="F738" s="11"/>
      <c r="G738" s="11"/>
    </row>
    <row r="739" spans="1:7" ht="14.25" customHeight="1" x14ac:dyDescent="0.3">
      <c r="A739" s="11"/>
      <c r="B739" s="11"/>
      <c r="C739" s="11"/>
      <c r="D739" s="11"/>
      <c r="E739" s="11"/>
      <c r="F739" s="11"/>
      <c r="G739" s="11"/>
    </row>
    <row r="740" spans="1:7" ht="14.25" customHeight="1" x14ac:dyDescent="0.3">
      <c r="A740" s="11"/>
      <c r="B740" s="11"/>
      <c r="C740" s="11"/>
      <c r="D740" s="11"/>
      <c r="E740" s="11"/>
      <c r="F740" s="11"/>
      <c r="G740" s="11"/>
    </row>
    <row r="741" spans="1:7" ht="14.25" customHeight="1" x14ac:dyDescent="0.3">
      <c r="A741" s="11"/>
      <c r="B741" s="11"/>
      <c r="C741" s="11"/>
      <c r="D741" s="11"/>
      <c r="E741" s="11"/>
      <c r="F741" s="11"/>
      <c r="G741" s="11"/>
    </row>
    <row r="742" spans="1:7" ht="14.25" customHeight="1" x14ac:dyDescent="0.3">
      <c r="A742" s="11"/>
      <c r="B742" s="11"/>
      <c r="C742" s="11"/>
      <c r="D742" s="11"/>
      <c r="E742" s="11"/>
      <c r="F742" s="11"/>
      <c r="G742" s="11"/>
    </row>
    <row r="743" spans="1:7" ht="14.25" customHeight="1" x14ac:dyDescent="0.3">
      <c r="A743" s="11"/>
      <c r="B743" s="11"/>
      <c r="C743" s="11"/>
      <c r="D743" s="11"/>
      <c r="E743" s="11"/>
      <c r="F743" s="11"/>
      <c r="G743" s="11"/>
    </row>
    <row r="744" spans="1:7" ht="14.25" customHeight="1" x14ac:dyDescent="0.3">
      <c r="A744" s="11"/>
      <c r="B744" s="11"/>
      <c r="C744" s="11"/>
      <c r="D744" s="11"/>
      <c r="E744" s="11"/>
      <c r="F744" s="11"/>
      <c r="G744" s="11"/>
    </row>
    <row r="745" spans="1:7" ht="14.25" customHeight="1" x14ac:dyDescent="0.3">
      <c r="A745" s="11"/>
      <c r="B745" s="11"/>
      <c r="C745" s="11"/>
      <c r="D745" s="11"/>
      <c r="E745" s="11"/>
      <c r="F745" s="11"/>
      <c r="G745" s="11"/>
    </row>
    <row r="746" spans="1:7" ht="14.25" customHeight="1" x14ac:dyDescent="0.3">
      <c r="A746" s="11"/>
      <c r="B746" s="11"/>
      <c r="C746" s="11"/>
      <c r="D746" s="11"/>
      <c r="E746" s="11"/>
      <c r="F746" s="11"/>
      <c r="G746" s="11"/>
    </row>
    <row r="747" spans="1:7" ht="14.25" customHeight="1" x14ac:dyDescent="0.3">
      <c r="A747" s="11"/>
      <c r="B747" s="11"/>
      <c r="C747" s="11"/>
      <c r="D747" s="11"/>
      <c r="E747" s="11"/>
      <c r="F747" s="11"/>
      <c r="G747" s="11"/>
    </row>
    <row r="748" spans="1:7" ht="14.25" customHeight="1" x14ac:dyDescent="0.3">
      <c r="A748" s="11"/>
      <c r="B748" s="11"/>
      <c r="C748" s="11"/>
      <c r="D748" s="11"/>
      <c r="E748" s="11"/>
      <c r="F748" s="11"/>
      <c r="G748" s="11"/>
    </row>
    <row r="749" spans="1:7" ht="14.25" customHeight="1" x14ac:dyDescent="0.3">
      <c r="A749" s="11"/>
      <c r="B749" s="11"/>
      <c r="C749" s="11"/>
      <c r="D749" s="11"/>
      <c r="E749" s="11"/>
      <c r="F749" s="11"/>
      <c r="G749" s="11"/>
    </row>
    <row r="750" spans="1:7" ht="14.25" customHeight="1" x14ac:dyDescent="0.3">
      <c r="A750" s="11"/>
      <c r="B750" s="11"/>
      <c r="C750" s="11"/>
      <c r="D750" s="11"/>
      <c r="E750" s="11"/>
      <c r="F750" s="11"/>
      <c r="G750" s="11"/>
    </row>
    <row r="751" spans="1:7" ht="14.25" customHeight="1" x14ac:dyDescent="0.3">
      <c r="A751" s="11"/>
      <c r="B751" s="11"/>
      <c r="C751" s="11"/>
      <c r="D751" s="11"/>
      <c r="E751" s="11"/>
      <c r="F751" s="11"/>
      <c r="G751" s="11"/>
    </row>
    <row r="752" spans="1:7" ht="14.25" customHeight="1" x14ac:dyDescent="0.3">
      <c r="A752" s="11"/>
      <c r="B752" s="11"/>
      <c r="C752" s="11"/>
      <c r="D752" s="11"/>
      <c r="E752" s="11"/>
      <c r="F752" s="11"/>
      <c r="G752" s="11"/>
    </row>
    <row r="753" spans="1:7" ht="14.25" customHeight="1" x14ac:dyDescent="0.3">
      <c r="A753" s="11"/>
      <c r="B753" s="11"/>
      <c r="C753" s="11"/>
      <c r="D753" s="11"/>
      <c r="E753" s="11"/>
      <c r="F753" s="11"/>
      <c r="G753" s="11"/>
    </row>
    <row r="754" spans="1:7" ht="14.25" customHeight="1" x14ac:dyDescent="0.3">
      <c r="A754" s="11"/>
      <c r="B754" s="11"/>
      <c r="C754" s="11"/>
      <c r="D754" s="11"/>
      <c r="E754" s="11"/>
      <c r="F754" s="11"/>
      <c r="G754" s="11"/>
    </row>
    <row r="755" spans="1:7" ht="14.25" customHeight="1" x14ac:dyDescent="0.3">
      <c r="A755" s="11"/>
      <c r="B755" s="11"/>
      <c r="C755" s="11"/>
      <c r="D755" s="11"/>
      <c r="E755" s="11"/>
      <c r="F755" s="11"/>
      <c r="G755" s="11"/>
    </row>
    <row r="756" spans="1:7" ht="14.25" customHeight="1" x14ac:dyDescent="0.3">
      <c r="A756" s="11"/>
      <c r="B756" s="11"/>
      <c r="C756" s="11"/>
      <c r="D756" s="11"/>
      <c r="E756" s="11"/>
      <c r="F756" s="11"/>
      <c r="G756" s="11"/>
    </row>
    <row r="757" spans="1:7" ht="14.25" customHeight="1" x14ac:dyDescent="0.3">
      <c r="A757" s="11"/>
      <c r="B757" s="11"/>
      <c r="C757" s="11"/>
      <c r="D757" s="11"/>
      <c r="E757" s="11"/>
      <c r="F757" s="11"/>
      <c r="G757" s="11"/>
    </row>
    <row r="758" spans="1:7" ht="14.25" customHeight="1" x14ac:dyDescent="0.3">
      <c r="A758" s="11"/>
      <c r="B758" s="11"/>
      <c r="C758" s="11"/>
      <c r="D758" s="11"/>
      <c r="E758" s="11"/>
      <c r="F758" s="11"/>
      <c r="G758" s="11"/>
    </row>
    <row r="759" spans="1:7" ht="14.25" customHeight="1" x14ac:dyDescent="0.3">
      <c r="A759" s="11"/>
      <c r="B759" s="11"/>
      <c r="C759" s="11"/>
      <c r="D759" s="11"/>
      <c r="E759" s="11"/>
      <c r="F759" s="11"/>
      <c r="G759" s="11"/>
    </row>
    <row r="760" spans="1:7" ht="14.25" customHeight="1" x14ac:dyDescent="0.3">
      <c r="A760" s="11"/>
      <c r="B760" s="11"/>
      <c r="C760" s="11"/>
      <c r="D760" s="11"/>
      <c r="E760" s="11"/>
      <c r="F760" s="11"/>
      <c r="G760" s="11"/>
    </row>
    <row r="761" spans="1:7" ht="14.25" customHeight="1" x14ac:dyDescent="0.3">
      <c r="A761" s="11"/>
      <c r="B761" s="11"/>
      <c r="C761" s="11"/>
      <c r="D761" s="11"/>
      <c r="E761" s="11"/>
      <c r="F761" s="11"/>
      <c r="G761" s="11"/>
    </row>
    <row r="762" spans="1:7" ht="14.25" customHeight="1" x14ac:dyDescent="0.3">
      <c r="A762" s="11"/>
      <c r="B762" s="11"/>
      <c r="C762" s="11"/>
      <c r="D762" s="11"/>
      <c r="E762" s="11"/>
      <c r="F762" s="11"/>
      <c r="G762" s="11"/>
    </row>
    <row r="763" spans="1:7" ht="14.25" customHeight="1" x14ac:dyDescent="0.3">
      <c r="A763" s="11"/>
      <c r="B763" s="11"/>
      <c r="C763" s="11"/>
      <c r="D763" s="11"/>
      <c r="E763" s="11"/>
      <c r="F763" s="11"/>
      <c r="G763" s="11"/>
    </row>
    <row r="764" spans="1:7" ht="14.25" customHeight="1" x14ac:dyDescent="0.3">
      <c r="A764" s="11"/>
      <c r="B764" s="11"/>
      <c r="C764" s="11"/>
      <c r="D764" s="11"/>
      <c r="E764" s="11"/>
      <c r="F764" s="11"/>
      <c r="G764" s="11"/>
    </row>
    <row r="765" spans="1:7" ht="14.25" customHeight="1" x14ac:dyDescent="0.3">
      <c r="A765" s="11"/>
      <c r="B765" s="11"/>
      <c r="C765" s="11"/>
      <c r="D765" s="11"/>
      <c r="E765" s="11"/>
      <c r="F765" s="11"/>
      <c r="G765" s="11"/>
    </row>
    <row r="766" spans="1:7" ht="14.25" customHeight="1" x14ac:dyDescent="0.3">
      <c r="A766" s="11"/>
      <c r="B766" s="11"/>
      <c r="C766" s="11"/>
      <c r="D766" s="11"/>
      <c r="E766" s="11"/>
      <c r="F766" s="11"/>
      <c r="G766" s="11"/>
    </row>
    <row r="767" spans="1:7" ht="14.25" customHeight="1" x14ac:dyDescent="0.3">
      <c r="A767" s="11"/>
      <c r="B767" s="11"/>
      <c r="C767" s="11"/>
      <c r="D767" s="11"/>
      <c r="E767" s="11"/>
      <c r="F767" s="11"/>
      <c r="G767" s="11"/>
    </row>
    <row r="768" spans="1:7" ht="14.25" customHeight="1" x14ac:dyDescent="0.3">
      <c r="A768" s="11"/>
      <c r="B768" s="11"/>
      <c r="C768" s="11"/>
      <c r="D768" s="11"/>
      <c r="E768" s="11"/>
      <c r="F768" s="11"/>
      <c r="G768" s="11"/>
    </row>
    <row r="769" spans="1:7" ht="14.25" customHeight="1" x14ac:dyDescent="0.3">
      <c r="A769" s="11"/>
      <c r="B769" s="11"/>
      <c r="C769" s="11"/>
      <c r="D769" s="11"/>
      <c r="E769" s="11"/>
      <c r="F769" s="11"/>
      <c r="G769" s="11"/>
    </row>
    <row r="770" spans="1:7" ht="14.25" customHeight="1" x14ac:dyDescent="0.3">
      <c r="A770" s="11"/>
      <c r="B770" s="11"/>
      <c r="C770" s="11"/>
      <c r="D770" s="11"/>
      <c r="E770" s="11"/>
      <c r="F770" s="11"/>
      <c r="G770" s="11"/>
    </row>
    <row r="771" spans="1:7" ht="14.25" customHeight="1" x14ac:dyDescent="0.3">
      <c r="A771" s="11"/>
      <c r="B771" s="11"/>
      <c r="C771" s="11"/>
      <c r="D771" s="11"/>
      <c r="E771" s="11"/>
      <c r="F771" s="11"/>
      <c r="G771" s="11"/>
    </row>
    <row r="772" spans="1:7" ht="14.25" customHeight="1" x14ac:dyDescent="0.3">
      <c r="A772" s="11"/>
      <c r="B772" s="11"/>
      <c r="C772" s="11"/>
      <c r="D772" s="11"/>
      <c r="E772" s="11"/>
      <c r="F772" s="11"/>
      <c r="G772" s="11"/>
    </row>
    <row r="773" spans="1:7" ht="14.25" customHeight="1" x14ac:dyDescent="0.3">
      <c r="A773" s="11"/>
      <c r="B773" s="11"/>
      <c r="C773" s="11"/>
      <c r="D773" s="11"/>
      <c r="E773" s="11"/>
      <c r="F773" s="11"/>
      <c r="G773" s="11"/>
    </row>
    <row r="774" spans="1:7" ht="14.25" customHeight="1" x14ac:dyDescent="0.3">
      <c r="A774" s="11"/>
      <c r="B774" s="11"/>
      <c r="C774" s="11"/>
      <c r="D774" s="11"/>
      <c r="E774" s="11"/>
      <c r="F774" s="11"/>
      <c r="G774" s="11"/>
    </row>
    <row r="775" spans="1:7" ht="14.25" customHeight="1" x14ac:dyDescent="0.3">
      <c r="A775" s="11"/>
      <c r="B775" s="11"/>
      <c r="C775" s="11"/>
      <c r="D775" s="11"/>
      <c r="E775" s="11"/>
      <c r="F775" s="11"/>
      <c r="G775" s="11"/>
    </row>
    <row r="776" spans="1:7" ht="14.25" customHeight="1" x14ac:dyDescent="0.3">
      <c r="A776" s="11"/>
      <c r="B776" s="11"/>
      <c r="C776" s="11"/>
      <c r="D776" s="11"/>
      <c r="E776" s="11"/>
      <c r="F776" s="11"/>
      <c r="G776" s="11"/>
    </row>
    <row r="777" spans="1:7" ht="14.25" customHeight="1" x14ac:dyDescent="0.3">
      <c r="A777" s="11"/>
      <c r="B777" s="11"/>
      <c r="C777" s="11"/>
      <c r="D777" s="11"/>
      <c r="E777" s="11"/>
      <c r="F777" s="11"/>
      <c r="G777" s="11"/>
    </row>
    <row r="778" spans="1:7" ht="14.25" customHeight="1" x14ac:dyDescent="0.3">
      <c r="A778" s="11"/>
      <c r="B778" s="11"/>
      <c r="C778" s="11"/>
      <c r="D778" s="11"/>
      <c r="E778" s="11"/>
      <c r="F778" s="11"/>
      <c r="G778" s="11"/>
    </row>
    <row r="779" spans="1:7" ht="14.25" customHeight="1" x14ac:dyDescent="0.3">
      <c r="A779" s="11"/>
      <c r="B779" s="11"/>
      <c r="C779" s="11"/>
      <c r="D779" s="11"/>
      <c r="E779" s="11"/>
      <c r="F779" s="11"/>
      <c r="G779" s="11"/>
    </row>
    <row r="780" spans="1:7" ht="14.25" customHeight="1" x14ac:dyDescent="0.3">
      <c r="A780" s="11"/>
      <c r="B780" s="11"/>
      <c r="C780" s="11"/>
      <c r="D780" s="11"/>
      <c r="E780" s="11"/>
      <c r="F780" s="11"/>
      <c r="G780" s="11"/>
    </row>
    <row r="781" spans="1:7" ht="14.25" customHeight="1" x14ac:dyDescent="0.3">
      <c r="A781" s="11"/>
      <c r="B781" s="11"/>
      <c r="C781" s="11"/>
      <c r="D781" s="11"/>
      <c r="E781" s="11"/>
      <c r="F781" s="11"/>
      <c r="G781" s="11"/>
    </row>
    <row r="782" spans="1:7" ht="14.25" customHeight="1" x14ac:dyDescent="0.3">
      <c r="A782" s="11"/>
      <c r="B782" s="11"/>
      <c r="C782" s="11"/>
      <c r="D782" s="11"/>
      <c r="E782" s="11"/>
      <c r="F782" s="11"/>
      <c r="G782" s="11"/>
    </row>
    <row r="783" spans="1:7" ht="14.25" customHeight="1" x14ac:dyDescent="0.3">
      <c r="A783" s="11"/>
      <c r="B783" s="11"/>
      <c r="C783" s="11"/>
      <c r="D783" s="11"/>
      <c r="E783" s="11"/>
      <c r="F783" s="11"/>
      <c r="G783" s="11"/>
    </row>
    <row r="784" spans="1:7" ht="14.25" customHeight="1" x14ac:dyDescent="0.3">
      <c r="A784" s="11"/>
      <c r="B784" s="11"/>
      <c r="C784" s="11"/>
      <c r="D784" s="11"/>
      <c r="E784" s="11"/>
      <c r="F784" s="11"/>
      <c r="G784" s="11"/>
    </row>
    <row r="785" spans="1:7" ht="14.25" customHeight="1" x14ac:dyDescent="0.3">
      <c r="A785" s="11"/>
      <c r="B785" s="11"/>
      <c r="C785" s="11"/>
      <c r="D785" s="11"/>
      <c r="E785" s="11"/>
      <c r="F785" s="11"/>
      <c r="G785" s="11"/>
    </row>
    <row r="786" spans="1:7" ht="14.25" customHeight="1" x14ac:dyDescent="0.3">
      <c r="A786" s="11"/>
      <c r="B786" s="11"/>
      <c r="C786" s="11"/>
      <c r="D786" s="11"/>
      <c r="E786" s="11"/>
      <c r="F786" s="11"/>
      <c r="G786" s="11"/>
    </row>
    <row r="787" spans="1:7" ht="14.25" customHeight="1" x14ac:dyDescent="0.3">
      <c r="A787" s="11"/>
      <c r="B787" s="11"/>
      <c r="C787" s="11"/>
      <c r="D787" s="11"/>
      <c r="E787" s="11"/>
      <c r="F787" s="11"/>
      <c r="G787" s="11"/>
    </row>
    <row r="788" spans="1:7" ht="14.25" customHeight="1" x14ac:dyDescent="0.3">
      <c r="A788" s="11"/>
      <c r="B788" s="11"/>
      <c r="C788" s="11"/>
      <c r="D788" s="11"/>
      <c r="E788" s="11"/>
      <c r="F788" s="11"/>
      <c r="G788" s="11"/>
    </row>
    <row r="789" spans="1:7" ht="14.25" customHeight="1" x14ac:dyDescent="0.3">
      <c r="A789" s="11"/>
      <c r="B789" s="11"/>
      <c r="C789" s="11"/>
      <c r="D789" s="11"/>
      <c r="E789" s="11"/>
      <c r="F789" s="11"/>
      <c r="G789" s="11"/>
    </row>
    <row r="790" spans="1:7" ht="14.25" customHeight="1" x14ac:dyDescent="0.3">
      <c r="A790" s="11"/>
      <c r="B790" s="11"/>
      <c r="C790" s="11"/>
      <c r="D790" s="11"/>
      <c r="E790" s="11"/>
      <c r="F790" s="11"/>
      <c r="G790" s="11"/>
    </row>
    <row r="791" spans="1:7" ht="14.25" customHeight="1" x14ac:dyDescent="0.3">
      <c r="A791" s="11"/>
      <c r="B791" s="11"/>
      <c r="C791" s="11"/>
      <c r="D791" s="11"/>
      <c r="E791" s="11"/>
      <c r="F791" s="11"/>
      <c r="G791" s="11"/>
    </row>
    <row r="792" spans="1:7" ht="14.25" customHeight="1" x14ac:dyDescent="0.3">
      <c r="A792" s="11"/>
      <c r="B792" s="11"/>
      <c r="C792" s="11"/>
      <c r="D792" s="11"/>
      <c r="E792" s="11"/>
      <c r="F792" s="11"/>
      <c r="G792" s="11"/>
    </row>
    <row r="793" spans="1:7" ht="14.25" customHeight="1" x14ac:dyDescent="0.3">
      <c r="A793" s="11"/>
      <c r="B793" s="11"/>
      <c r="C793" s="11"/>
      <c r="D793" s="11"/>
      <c r="E793" s="11"/>
      <c r="F793" s="11"/>
      <c r="G793" s="11"/>
    </row>
    <row r="794" spans="1:7" ht="14.25" customHeight="1" x14ac:dyDescent="0.3">
      <c r="A794" s="11"/>
      <c r="B794" s="11"/>
      <c r="C794" s="11"/>
      <c r="D794" s="11"/>
      <c r="E794" s="11"/>
      <c r="F794" s="11"/>
      <c r="G794" s="11"/>
    </row>
    <row r="795" spans="1:7" ht="14.25" customHeight="1" x14ac:dyDescent="0.3">
      <c r="A795" s="11"/>
      <c r="B795" s="11"/>
      <c r="C795" s="11"/>
      <c r="D795" s="11"/>
      <c r="E795" s="11"/>
      <c r="F795" s="11"/>
      <c r="G795" s="11"/>
    </row>
    <row r="796" spans="1:7" ht="14.25" customHeight="1" x14ac:dyDescent="0.3">
      <c r="A796" s="11"/>
      <c r="B796" s="11"/>
      <c r="C796" s="11"/>
      <c r="D796" s="11"/>
      <c r="E796" s="11"/>
      <c r="F796" s="11"/>
      <c r="G796" s="11"/>
    </row>
    <row r="797" spans="1:7" ht="14.25" customHeight="1" x14ac:dyDescent="0.3">
      <c r="A797" s="11"/>
      <c r="B797" s="11"/>
      <c r="C797" s="11"/>
      <c r="D797" s="11"/>
      <c r="E797" s="11"/>
      <c r="F797" s="11"/>
      <c r="G797" s="11"/>
    </row>
    <row r="798" spans="1:7" ht="14.25" customHeight="1" x14ac:dyDescent="0.3">
      <c r="A798" s="11"/>
      <c r="B798" s="11"/>
      <c r="C798" s="11"/>
      <c r="D798" s="11"/>
      <c r="E798" s="11"/>
      <c r="F798" s="11"/>
      <c r="G798" s="11"/>
    </row>
    <row r="799" spans="1:7" ht="14.25" customHeight="1" x14ac:dyDescent="0.3">
      <c r="A799" s="11"/>
      <c r="B799" s="11"/>
      <c r="C799" s="11"/>
      <c r="D799" s="11"/>
      <c r="E799" s="11"/>
      <c r="F799" s="11"/>
      <c r="G799" s="11"/>
    </row>
    <row r="800" spans="1:7" ht="14.25" customHeight="1" x14ac:dyDescent="0.3">
      <c r="A800" s="11"/>
      <c r="B800" s="11"/>
      <c r="C800" s="11"/>
      <c r="D800" s="11"/>
      <c r="E800" s="11"/>
      <c r="F800" s="11"/>
      <c r="G800" s="11"/>
    </row>
    <row r="801" spans="1:7" ht="14.25" customHeight="1" x14ac:dyDescent="0.3">
      <c r="A801" s="11"/>
      <c r="B801" s="11"/>
      <c r="C801" s="11"/>
      <c r="D801" s="11"/>
      <c r="E801" s="11"/>
      <c r="F801" s="11"/>
      <c r="G801" s="11"/>
    </row>
    <row r="802" spans="1:7" ht="14.25" customHeight="1" x14ac:dyDescent="0.3">
      <c r="A802" s="11"/>
      <c r="B802" s="11"/>
      <c r="C802" s="11"/>
      <c r="D802" s="11"/>
      <c r="E802" s="11"/>
      <c r="F802" s="11"/>
      <c r="G802" s="11"/>
    </row>
    <row r="803" spans="1:7" ht="14.25" customHeight="1" x14ac:dyDescent="0.3">
      <c r="A803" s="11"/>
      <c r="B803" s="11"/>
      <c r="C803" s="11"/>
      <c r="D803" s="11"/>
      <c r="E803" s="11"/>
      <c r="F803" s="11"/>
      <c r="G803" s="11"/>
    </row>
    <row r="804" spans="1:7" ht="14.25" customHeight="1" x14ac:dyDescent="0.3">
      <c r="A804" s="11"/>
      <c r="B804" s="11"/>
      <c r="C804" s="11"/>
      <c r="D804" s="11"/>
      <c r="E804" s="11"/>
      <c r="F804" s="11"/>
      <c r="G804" s="11"/>
    </row>
    <row r="805" spans="1:7" ht="14.25" customHeight="1" x14ac:dyDescent="0.3">
      <c r="A805" s="11"/>
      <c r="B805" s="11"/>
      <c r="C805" s="11"/>
      <c r="D805" s="11"/>
      <c r="E805" s="11"/>
      <c r="F805" s="11"/>
      <c r="G805" s="11"/>
    </row>
    <row r="806" spans="1:7" ht="14.25" customHeight="1" x14ac:dyDescent="0.3">
      <c r="A806" s="11"/>
      <c r="B806" s="11"/>
      <c r="C806" s="11"/>
      <c r="D806" s="11"/>
      <c r="E806" s="11"/>
      <c r="F806" s="11"/>
      <c r="G806" s="11"/>
    </row>
    <row r="807" spans="1:7" ht="14.25" customHeight="1" x14ac:dyDescent="0.3">
      <c r="A807" s="11"/>
      <c r="B807" s="11"/>
      <c r="C807" s="11"/>
      <c r="D807" s="11"/>
      <c r="E807" s="11"/>
      <c r="F807" s="11"/>
      <c r="G807" s="11"/>
    </row>
    <row r="808" spans="1:7" ht="14.25" customHeight="1" x14ac:dyDescent="0.3">
      <c r="A808" s="11"/>
      <c r="B808" s="11"/>
      <c r="C808" s="11"/>
      <c r="D808" s="11"/>
      <c r="E808" s="11"/>
      <c r="F808" s="11"/>
      <c r="G808" s="11"/>
    </row>
    <row r="809" spans="1:7" ht="14.25" customHeight="1" x14ac:dyDescent="0.3">
      <c r="A809" s="11"/>
      <c r="B809" s="11"/>
      <c r="C809" s="11"/>
      <c r="D809" s="11"/>
      <c r="E809" s="11"/>
      <c r="F809" s="11"/>
      <c r="G809" s="11"/>
    </row>
    <row r="810" spans="1:7" ht="14.25" customHeight="1" x14ac:dyDescent="0.3">
      <c r="A810" s="11"/>
      <c r="B810" s="11"/>
      <c r="C810" s="11"/>
      <c r="D810" s="11"/>
      <c r="E810" s="11"/>
      <c r="F810" s="11"/>
      <c r="G810" s="11"/>
    </row>
    <row r="811" spans="1:7" ht="14.25" customHeight="1" x14ac:dyDescent="0.3">
      <c r="A811" s="11"/>
      <c r="B811" s="11"/>
      <c r="C811" s="11"/>
      <c r="D811" s="11"/>
      <c r="E811" s="11"/>
      <c r="F811" s="11"/>
      <c r="G811" s="11"/>
    </row>
    <row r="812" spans="1:7" ht="14.25" customHeight="1" x14ac:dyDescent="0.3">
      <c r="A812" s="11"/>
      <c r="B812" s="11"/>
      <c r="C812" s="11"/>
      <c r="D812" s="11"/>
      <c r="E812" s="11"/>
      <c r="F812" s="11"/>
      <c r="G812" s="11"/>
    </row>
    <row r="813" spans="1:7" ht="14.25" customHeight="1" x14ac:dyDescent="0.3">
      <c r="A813" s="11"/>
      <c r="B813" s="11"/>
      <c r="C813" s="11"/>
      <c r="D813" s="11"/>
      <c r="E813" s="11"/>
      <c r="F813" s="11"/>
      <c r="G813" s="11"/>
    </row>
    <row r="814" spans="1:7" ht="14.25" customHeight="1" x14ac:dyDescent="0.3">
      <c r="A814" s="11"/>
      <c r="B814" s="11"/>
      <c r="C814" s="11"/>
      <c r="D814" s="11"/>
      <c r="E814" s="11"/>
      <c r="F814" s="11"/>
      <c r="G814" s="11"/>
    </row>
    <row r="815" spans="1:7" ht="14.25" customHeight="1" x14ac:dyDescent="0.3">
      <c r="A815" s="11"/>
      <c r="B815" s="11"/>
      <c r="C815" s="11"/>
      <c r="D815" s="11"/>
      <c r="E815" s="11"/>
      <c r="F815" s="11"/>
      <c r="G815" s="11"/>
    </row>
    <row r="816" spans="1:7" ht="14.25" customHeight="1" x14ac:dyDescent="0.3">
      <c r="A816" s="11"/>
      <c r="B816" s="11"/>
      <c r="C816" s="11"/>
      <c r="D816" s="11"/>
      <c r="E816" s="11"/>
      <c r="F816" s="11"/>
      <c r="G816" s="11"/>
    </row>
    <row r="817" spans="1:7" ht="14.25" customHeight="1" x14ac:dyDescent="0.3">
      <c r="A817" s="11"/>
      <c r="B817" s="11"/>
      <c r="C817" s="11"/>
      <c r="D817" s="11"/>
      <c r="E817" s="11"/>
      <c r="F817" s="11"/>
      <c r="G817" s="11"/>
    </row>
    <row r="818" spans="1:7" ht="14.25" customHeight="1" x14ac:dyDescent="0.3">
      <c r="A818" s="11"/>
      <c r="B818" s="11"/>
      <c r="C818" s="11"/>
      <c r="D818" s="11"/>
      <c r="E818" s="11"/>
      <c r="F818" s="11"/>
      <c r="G818" s="11"/>
    </row>
    <row r="819" spans="1:7" ht="14.25" customHeight="1" x14ac:dyDescent="0.3">
      <c r="A819" s="11"/>
      <c r="B819" s="11"/>
      <c r="C819" s="11"/>
      <c r="D819" s="11"/>
      <c r="E819" s="11"/>
      <c r="F819" s="11"/>
      <c r="G819" s="11"/>
    </row>
    <row r="820" spans="1:7" ht="14.25" customHeight="1" x14ac:dyDescent="0.3">
      <c r="A820" s="11"/>
      <c r="B820" s="11"/>
      <c r="C820" s="11"/>
      <c r="D820" s="11"/>
      <c r="E820" s="11"/>
      <c r="F820" s="11"/>
      <c r="G820" s="11"/>
    </row>
    <row r="821" spans="1:7" ht="14.25" customHeight="1" x14ac:dyDescent="0.3">
      <c r="A821" s="11"/>
      <c r="B821" s="11"/>
      <c r="C821" s="11"/>
      <c r="D821" s="11"/>
      <c r="E821" s="11"/>
      <c r="F821" s="11"/>
      <c r="G821" s="11"/>
    </row>
    <row r="822" spans="1:7" ht="14.25" customHeight="1" x14ac:dyDescent="0.3">
      <c r="A822" s="11"/>
      <c r="B822" s="11"/>
      <c r="C822" s="11"/>
      <c r="D822" s="11"/>
      <c r="E822" s="11"/>
      <c r="F822" s="11"/>
      <c r="G822" s="11"/>
    </row>
    <row r="823" spans="1:7" ht="14.25" customHeight="1" x14ac:dyDescent="0.3">
      <c r="A823" s="11"/>
      <c r="B823" s="11"/>
      <c r="C823" s="11"/>
      <c r="D823" s="11"/>
      <c r="E823" s="11"/>
      <c r="F823" s="11"/>
      <c r="G823" s="11"/>
    </row>
    <row r="824" spans="1:7" ht="14.25" customHeight="1" x14ac:dyDescent="0.3">
      <c r="A824" s="11"/>
      <c r="B824" s="11"/>
      <c r="C824" s="11"/>
      <c r="D824" s="11"/>
      <c r="E824" s="11"/>
      <c r="F824" s="11"/>
      <c r="G824" s="11"/>
    </row>
    <row r="825" spans="1:7" ht="14.25" customHeight="1" x14ac:dyDescent="0.3">
      <c r="A825" s="11"/>
      <c r="B825" s="11"/>
      <c r="C825" s="11"/>
      <c r="D825" s="11"/>
      <c r="E825" s="11"/>
      <c r="F825" s="11"/>
      <c r="G825" s="11"/>
    </row>
    <row r="826" spans="1:7" ht="14.25" customHeight="1" x14ac:dyDescent="0.3">
      <c r="A826" s="11"/>
      <c r="B826" s="11"/>
      <c r="C826" s="11"/>
      <c r="D826" s="11"/>
      <c r="E826" s="11"/>
      <c r="F826" s="11"/>
      <c r="G826" s="11"/>
    </row>
    <row r="827" spans="1:7" ht="14.25" customHeight="1" x14ac:dyDescent="0.3">
      <c r="A827" s="11"/>
      <c r="B827" s="11"/>
      <c r="C827" s="11"/>
      <c r="D827" s="11"/>
      <c r="E827" s="11"/>
      <c r="F827" s="11"/>
      <c r="G827" s="11"/>
    </row>
    <row r="828" spans="1:7" ht="14.25" customHeight="1" x14ac:dyDescent="0.3">
      <c r="A828" s="11"/>
      <c r="B828" s="11"/>
      <c r="C828" s="11"/>
      <c r="D828" s="11"/>
      <c r="E828" s="11"/>
      <c r="F828" s="11"/>
      <c r="G828" s="11"/>
    </row>
    <row r="829" spans="1:7" ht="14.25" customHeight="1" x14ac:dyDescent="0.3">
      <c r="A829" s="11"/>
      <c r="B829" s="11"/>
      <c r="C829" s="11"/>
      <c r="D829" s="11"/>
      <c r="E829" s="11"/>
      <c r="F829" s="11"/>
      <c r="G829" s="11"/>
    </row>
    <row r="830" spans="1:7" ht="14.25" customHeight="1" x14ac:dyDescent="0.3">
      <c r="A830" s="11"/>
      <c r="B830" s="11"/>
      <c r="C830" s="11"/>
      <c r="D830" s="11"/>
      <c r="E830" s="11"/>
      <c r="F830" s="11"/>
      <c r="G830" s="11"/>
    </row>
    <row r="831" spans="1:7" ht="14.25" customHeight="1" x14ac:dyDescent="0.3">
      <c r="A831" s="11"/>
      <c r="B831" s="11"/>
      <c r="C831" s="11"/>
      <c r="D831" s="11"/>
      <c r="E831" s="11"/>
      <c r="F831" s="11"/>
      <c r="G831" s="11"/>
    </row>
    <row r="832" spans="1:7" ht="14.25" customHeight="1" x14ac:dyDescent="0.3">
      <c r="A832" s="11"/>
      <c r="B832" s="11"/>
      <c r="C832" s="11"/>
      <c r="D832" s="11"/>
      <c r="E832" s="11"/>
      <c r="F832" s="11"/>
      <c r="G832" s="11"/>
    </row>
    <row r="833" spans="1:7" ht="14.25" customHeight="1" x14ac:dyDescent="0.3">
      <c r="A833" s="11"/>
      <c r="B833" s="11"/>
      <c r="C833" s="11"/>
      <c r="D833" s="11"/>
      <c r="E833" s="11"/>
      <c r="F833" s="11"/>
      <c r="G833" s="11"/>
    </row>
    <row r="834" spans="1:7" ht="14.25" customHeight="1" x14ac:dyDescent="0.3">
      <c r="A834" s="11"/>
      <c r="B834" s="11"/>
      <c r="C834" s="11"/>
      <c r="D834" s="11"/>
      <c r="E834" s="11"/>
      <c r="F834" s="11"/>
      <c r="G834" s="11"/>
    </row>
    <row r="835" spans="1:7" ht="14.25" customHeight="1" x14ac:dyDescent="0.3">
      <c r="A835" s="11"/>
      <c r="B835" s="11"/>
      <c r="C835" s="11"/>
      <c r="D835" s="11"/>
      <c r="E835" s="11"/>
      <c r="F835" s="11"/>
      <c r="G835" s="11"/>
    </row>
    <row r="836" spans="1:7" ht="14.25" customHeight="1" x14ac:dyDescent="0.3">
      <c r="A836" s="11"/>
      <c r="B836" s="11"/>
      <c r="C836" s="11"/>
      <c r="D836" s="11"/>
      <c r="E836" s="11"/>
      <c r="F836" s="11"/>
      <c r="G836" s="11"/>
    </row>
    <row r="837" spans="1:7" ht="14.25" customHeight="1" x14ac:dyDescent="0.3">
      <c r="A837" s="11"/>
      <c r="B837" s="11"/>
      <c r="C837" s="11"/>
      <c r="D837" s="11"/>
      <c r="E837" s="11"/>
      <c r="F837" s="11"/>
      <c r="G837" s="11"/>
    </row>
    <row r="838" spans="1:7" ht="14.25" customHeight="1" x14ac:dyDescent="0.3">
      <c r="A838" s="11"/>
      <c r="B838" s="11"/>
      <c r="C838" s="11"/>
      <c r="D838" s="11"/>
      <c r="E838" s="11"/>
      <c r="F838" s="11"/>
      <c r="G838" s="11"/>
    </row>
    <row r="839" spans="1:7" ht="14.25" customHeight="1" x14ac:dyDescent="0.3">
      <c r="A839" s="11"/>
      <c r="B839" s="11"/>
      <c r="C839" s="11"/>
      <c r="D839" s="11"/>
      <c r="E839" s="11"/>
      <c r="F839" s="11"/>
      <c r="G839" s="11"/>
    </row>
    <row r="840" spans="1:7" ht="14.25" customHeight="1" x14ac:dyDescent="0.3">
      <c r="A840" s="11"/>
      <c r="B840" s="11"/>
      <c r="C840" s="11"/>
      <c r="D840" s="11"/>
      <c r="E840" s="11"/>
      <c r="F840" s="11"/>
      <c r="G840" s="11"/>
    </row>
    <row r="841" spans="1:7" ht="14.25" customHeight="1" x14ac:dyDescent="0.3">
      <c r="A841" s="11"/>
      <c r="B841" s="11"/>
      <c r="C841" s="11"/>
      <c r="D841" s="11"/>
      <c r="E841" s="11"/>
      <c r="F841" s="11"/>
      <c r="G841" s="11"/>
    </row>
    <row r="842" spans="1:7" ht="14.25" customHeight="1" x14ac:dyDescent="0.3">
      <c r="A842" s="11"/>
      <c r="B842" s="11"/>
      <c r="C842" s="11"/>
      <c r="D842" s="11"/>
      <c r="E842" s="11"/>
      <c r="F842" s="11"/>
      <c r="G842" s="11"/>
    </row>
    <row r="843" spans="1:7" ht="14.25" customHeight="1" x14ac:dyDescent="0.3">
      <c r="A843" s="11"/>
      <c r="B843" s="11"/>
      <c r="C843" s="11"/>
      <c r="D843" s="11"/>
      <c r="E843" s="11"/>
      <c r="F843" s="11"/>
      <c r="G843" s="11"/>
    </row>
    <row r="844" spans="1:7" ht="14.25" customHeight="1" x14ac:dyDescent="0.3">
      <c r="A844" s="11"/>
      <c r="B844" s="11"/>
      <c r="C844" s="11"/>
      <c r="D844" s="11"/>
      <c r="E844" s="11"/>
      <c r="F844" s="11"/>
      <c r="G844" s="11"/>
    </row>
    <row r="845" spans="1:7" ht="14.25" customHeight="1" x14ac:dyDescent="0.3">
      <c r="A845" s="11"/>
      <c r="B845" s="11"/>
      <c r="C845" s="11"/>
      <c r="D845" s="11"/>
      <c r="E845" s="11"/>
      <c r="F845" s="11"/>
      <c r="G845" s="11"/>
    </row>
    <row r="846" spans="1:7" ht="14.25" customHeight="1" x14ac:dyDescent="0.3">
      <c r="A846" s="11"/>
      <c r="B846" s="11"/>
      <c r="C846" s="11"/>
      <c r="D846" s="11"/>
      <c r="E846" s="11"/>
      <c r="F846" s="11"/>
      <c r="G846" s="11"/>
    </row>
    <row r="847" spans="1:7" ht="14.25" customHeight="1" x14ac:dyDescent="0.3">
      <c r="A847" s="11"/>
      <c r="B847" s="11"/>
      <c r="C847" s="11"/>
      <c r="D847" s="11"/>
      <c r="E847" s="11"/>
      <c r="F847" s="11"/>
      <c r="G847" s="11"/>
    </row>
    <row r="848" spans="1:7" ht="14.25" customHeight="1" x14ac:dyDescent="0.3">
      <c r="A848" s="11"/>
      <c r="B848" s="11"/>
      <c r="C848" s="11"/>
      <c r="D848" s="11"/>
      <c r="E848" s="11"/>
      <c r="F848" s="11"/>
      <c r="G848" s="11"/>
    </row>
    <row r="849" spans="1:7" ht="14.25" customHeight="1" x14ac:dyDescent="0.3">
      <c r="A849" s="11"/>
      <c r="B849" s="11"/>
      <c r="C849" s="11"/>
      <c r="D849" s="11"/>
      <c r="E849" s="11"/>
      <c r="F849" s="11"/>
      <c r="G849" s="11"/>
    </row>
    <row r="850" spans="1:7" ht="14.25" customHeight="1" x14ac:dyDescent="0.3">
      <c r="A850" s="11"/>
      <c r="B850" s="11"/>
      <c r="C850" s="11"/>
      <c r="D850" s="11"/>
      <c r="E850" s="11"/>
      <c r="F850" s="11"/>
      <c r="G850" s="11"/>
    </row>
    <row r="851" spans="1:7" ht="14.25" customHeight="1" x14ac:dyDescent="0.3">
      <c r="A851" s="11"/>
      <c r="B851" s="11"/>
      <c r="C851" s="11"/>
      <c r="D851" s="11"/>
      <c r="E851" s="11"/>
      <c r="F851" s="11"/>
      <c r="G851" s="11"/>
    </row>
    <row r="852" spans="1:7" ht="14.25" customHeight="1" x14ac:dyDescent="0.3">
      <c r="A852" s="11"/>
      <c r="B852" s="11"/>
      <c r="C852" s="11"/>
      <c r="D852" s="11"/>
      <c r="E852" s="11"/>
      <c r="F852" s="11"/>
      <c r="G852" s="11"/>
    </row>
    <row r="853" spans="1:7" ht="14.25" customHeight="1" x14ac:dyDescent="0.3">
      <c r="A853" s="11"/>
      <c r="B853" s="11"/>
      <c r="C853" s="11"/>
      <c r="D853" s="11"/>
      <c r="E853" s="11"/>
      <c r="F853" s="11"/>
      <c r="G853" s="11"/>
    </row>
    <row r="854" spans="1:7" ht="14.25" customHeight="1" x14ac:dyDescent="0.3">
      <c r="A854" s="11"/>
      <c r="B854" s="11"/>
      <c r="C854" s="11"/>
      <c r="D854" s="11"/>
      <c r="E854" s="11"/>
      <c r="F854" s="11"/>
      <c r="G854" s="11"/>
    </row>
    <row r="855" spans="1:7" ht="14.25" customHeight="1" x14ac:dyDescent="0.3">
      <c r="A855" s="11"/>
      <c r="B855" s="11"/>
      <c r="C855" s="11"/>
      <c r="D855" s="11"/>
      <c r="E855" s="11"/>
      <c r="F855" s="11"/>
      <c r="G855" s="11"/>
    </row>
    <row r="856" spans="1:7" ht="14.25" customHeight="1" x14ac:dyDescent="0.3">
      <c r="A856" s="11"/>
      <c r="B856" s="11"/>
      <c r="C856" s="11"/>
      <c r="D856" s="11"/>
      <c r="E856" s="11"/>
      <c r="F856" s="11"/>
      <c r="G856" s="11"/>
    </row>
    <row r="857" spans="1:7" ht="14.25" customHeight="1" x14ac:dyDescent="0.3">
      <c r="A857" s="11"/>
      <c r="B857" s="11"/>
      <c r="C857" s="11"/>
      <c r="D857" s="11"/>
      <c r="E857" s="11"/>
      <c r="F857" s="11"/>
      <c r="G857" s="11"/>
    </row>
    <row r="858" spans="1:7" ht="14.25" customHeight="1" x14ac:dyDescent="0.3">
      <c r="A858" s="11"/>
      <c r="B858" s="11"/>
      <c r="C858" s="11"/>
      <c r="D858" s="11"/>
      <c r="E858" s="11"/>
      <c r="F858" s="11"/>
      <c r="G858" s="11"/>
    </row>
    <row r="859" spans="1:7" ht="14.25" customHeight="1" x14ac:dyDescent="0.3">
      <c r="A859" s="11"/>
      <c r="B859" s="11"/>
      <c r="C859" s="11"/>
      <c r="D859" s="11"/>
      <c r="E859" s="11"/>
      <c r="F859" s="11"/>
      <c r="G859" s="11"/>
    </row>
    <row r="860" spans="1:7" ht="14.25" customHeight="1" x14ac:dyDescent="0.3">
      <c r="A860" s="11"/>
      <c r="B860" s="11"/>
      <c r="C860" s="11"/>
      <c r="D860" s="11"/>
      <c r="E860" s="11"/>
      <c r="F860" s="11"/>
      <c r="G860" s="11"/>
    </row>
    <row r="861" spans="1:7" ht="14.25" customHeight="1" x14ac:dyDescent="0.3">
      <c r="A861" s="11"/>
      <c r="B861" s="11"/>
      <c r="C861" s="11"/>
      <c r="D861" s="11"/>
      <c r="E861" s="11"/>
      <c r="F861" s="11"/>
      <c r="G861" s="11"/>
    </row>
    <row r="862" spans="1:7" ht="14.25" customHeight="1" x14ac:dyDescent="0.3">
      <c r="A862" s="11"/>
      <c r="B862" s="11"/>
      <c r="C862" s="11"/>
      <c r="D862" s="11"/>
      <c r="E862" s="11"/>
      <c r="F862" s="11"/>
      <c r="G862" s="11"/>
    </row>
    <row r="863" spans="1:7" ht="14.25" customHeight="1" x14ac:dyDescent="0.3">
      <c r="A863" s="11"/>
      <c r="B863" s="11"/>
      <c r="C863" s="11"/>
      <c r="D863" s="11"/>
      <c r="E863" s="11"/>
      <c r="F863" s="11"/>
      <c r="G863" s="11"/>
    </row>
    <row r="864" spans="1:7" ht="14.25" customHeight="1" x14ac:dyDescent="0.3">
      <c r="A864" s="11"/>
      <c r="B864" s="11"/>
      <c r="C864" s="11"/>
      <c r="D864" s="11"/>
      <c r="E864" s="11"/>
      <c r="F864" s="11"/>
      <c r="G864" s="11"/>
    </row>
    <row r="865" spans="1:7" ht="14.25" customHeight="1" x14ac:dyDescent="0.3">
      <c r="A865" s="11"/>
      <c r="B865" s="11"/>
      <c r="C865" s="11"/>
      <c r="D865" s="11"/>
      <c r="E865" s="11"/>
      <c r="F865" s="11"/>
      <c r="G865" s="11"/>
    </row>
    <row r="866" spans="1:7" ht="14.25" customHeight="1" x14ac:dyDescent="0.3">
      <c r="A866" s="11"/>
      <c r="B866" s="11"/>
      <c r="C866" s="11"/>
      <c r="D866" s="11"/>
      <c r="E866" s="11"/>
      <c r="F866" s="11"/>
      <c r="G866" s="11"/>
    </row>
    <row r="867" spans="1:7" ht="14.25" customHeight="1" x14ac:dyDescent="0.3">
      <c r="A867" s="11"/>
      <c r="B867" s="11"/>
      <c r="C867" s="11"/>
      <c r="D867" s="11"/>
      <c r="E867" s="11"/>
      <c r="F867" s="11"/>
      <c r="G867" s="11"/>
    </row>
    <row r="868" spans="1:7" ht="14.25" customHeight="1" x14ac:dyDescent="0.3">
      <c r="A868" s="11"/>
      <c r="B868" s="11"/>
      <c r="C868" s="11"/>
      <c r="D868" s="11"/>
      <c r="E868" s="11"/>
      <c r="F868" s="11"/>
      <c r="G868" s="11"/>
    </row>
    <row r="869" spans="1:7" ht="14.25" customHeight="1" x14ac:dyDescent="0.3">
      <c r="A869" s="11"/>
      <c r="B869" s="11"/>
      <c r="C869" s="11"/>
      <c r="D869" s="11"/>
      <c r="E869" s="11"/>
      <c r="F869" s="11"/>
      <c r="G869" s="11"/>
    </row>
    <row r="870" spans="1:7" ht="14.25" customHeight="1" x14ac:dyDescent="0.3">
      <c r="A870" s="11"/>
      <c r="B870" s="11"/>
      <c r="C870" s="11"/>
      <c r="D870" s="11"/>
      <c r="E870" s="11"/>
      <c r="F870" s="11"/>
      <c r="G870" s="11"/>
    </row>
    <row r="871" spans="1:7" ht="14.25" customHeight="1" x14ac:dyDescent="0.3">
      <c r="A871" s="11"/>
      <c r="B871" s="11"/>
      <c r="C871" s="11"/>
      <c r="D871" s="11"/>
      <c r="E871" s="11"/>
      <c r="F871" s="11"/>
      <c r="G871" s="11"/>
    </row>
    <row r="872" spans="1:7" ht="14.25" customHeight="1" x14ac:dyDescent="0.3">
      <c r="A872" s="11"/>
      <c r="B872" s="11"/>
      <c r="C872" s="11"/>
      <c r="D872" s="11"/>
      <c r="E872" s="11"/>
      <c r="F872" s="11"/>
      <c r="G872" s="11"/>
    </row>
    <row r="873" spans="1:7" ht="14.25" customHeight="1" x14ac:dyDescent="0.3">
      <c r="A873" s="11"/>
      <c r="B873" s="11"/>
      <c r="C873" s="11"/>
      <c r="D873" s="11"/>
      <c r="E873" s="11"/>
      <c r="F873" s="11"/>
      <c r="G873" s="11"/>
    </row>
    <row r="874" spans="1:7" ht="14.25" customHeight="1" x14ac:dyDescent="0.3">
      <c r="A874" s="11"/>
      <c r="B874" s="11"/>
      <c r="C874" s="11"/>
      <c r="D874" s="11"/>
      <c r="E874" s="11"/>
      <c r="F874" s="11"/>
      <c r="G874" s="11"/>
    </row>
    <row r="875" spans="1:7" ht="14.25" customHeight="1" x14ac:dyDescent="0.3">
      <c r="A875" s="11"/>
      <c r="B875" s="11"/>
      <c r="C875" s="11"/>
      <c r="D875" s="11"/>
      <c r="E875" s="11"/>
      <c r="F875" s="11"/>
      <c r="G875" s="11"/>
    </row>
    <row r="876" spans="1:7" ht="14.25" customHeight="1" x14ac:dyDescent="0.3">
      <c r="A876" s="11"/>
      <c r="B876" s="11"/>
      <c r="C876" s="11"/>
      <c r="D876" s="11"/>
      <c r="E876" s="11"/>
      <c r="F876" s="11"/>
      <c r="G876" s="11"/>
    </row>
    <row r="877" spans="1:7" ht="14.25" customHeight="1" x14ac:dyDescent="0.3">
      <c r="A877" s="11"/>
      <c r="B877" s="11"/>
      <c r="C877" s="11"/>
      <c r="D877" s="11"/>
      <c r="E877" s="11"/>
      <c r="F877" s="11"/>
      <c r="G877" s="11"/>
    </row>
    <row r="878" spans="1:7" ht="14.25" customHeight="1" x14ac:dyDescent="0.3">
      <c r="A878" s="11"/>
      <c r="B878" s="11"/>
      <c r="C878" s="11"/>
      <c r="D878" s="11"/>
      <c r="E878" s="11"/>
      <c r="F878" s="11"/>
      <c r="G878" s="11"/>
    </row>
    <row r="879" spans="1:7" ht="14.25" customHeight="1" x14ac:dyDescent="0.3">
      <c r="A879" s="11"/>
      <c r="B879" s="11"/>
      <c r="C879" s="11"/>
      <c r="D879" s="11"/>
      <c r="E879" s="11"/>
      <c r="F879" s="11"/>
      <c r="G879" s="11"/>
    </row>
    <row r="880" spans="1:7" ht="14.25" customHeight="1" x14ac:dyDescent="0.3">
      <c r="A880" s="11"/>
      <c r="B880" s="11"/>
      <c r="C880" s="11"/>
      <c r="D880" s="11"/>
      <c r="E880" s="11"/>
      <c r="F880" s="11"/>
      <c r="G880" s="11"/>
    </row>
    <row r="881" spans="1:7" ht="14.25" customHeight="1" x14ac:dyDescent="0.3">
      <c r="A881" s="11"/>
      <c r="B881" s="11"/>
      <c r="C881" s="11"/>
      <c r="D881" s="11"/>
      <c r="E881" s="11"/>
      <c r="F881" s="11"/>
      <c r="G881" s="11"/>
    </row>
    <row r="882" spans="1:7" ht="14.25" customHeight="1" x14ac:dyDescent="0.3">
      <c r="A882" s="11"/>
      <c r="B882" s="11"/>
      <c r="C882" s="11"/>
      <c r="D882" s="11"/>
      <c r="E882" s="11"/>
      <c r="F882" s="11"/>
      <c r="G882" s="11"/>
    </row>
    <row r="883" spans="1:7" ht="14.25" customHeight="1" x14ac:dyDescent="0.3">
      <c r="A883" s="11"/>
      <c r="B883" s="11"/>
      <c r="C883" s="11"/>
      <c r="D883" s="11"/>
      <c r="E883" s="11"/>
      <c r="F883" s="11"/>
      <c r="G883" s="11"/>
    </row>
    <row r="884" spans="1:7" ht="14.25" customHeight="1" x14ac:dyDescent="0.3">
      <c r="A884" s="11"/>
      <c r="B884" s="11"/>
      <c r="C884" s="11"/>
      <c r="D884" s="11"/>
      <c r="E884" s="11"/>
      <c r="F884" s="11"/>
      <c r="G884" s="11"/>
    </row>
    <row r="885" spans="1:7" ht="14.25" customHeight="1" x14ac:dyDescent="0.3">
      <c r="A885" s="11"/>
      <c r="B885" s="11"/>
      <c r="C885" s="11"/>
      <c r="D885" s="11"/>
      <c r="E885" s="11"/>
      <c r="F885" s="11"/>
      <c r="G885" s="11"/>
    </row>
    <row r="886" spans="1:7" ht="14.25" customHeight="1" x14ac:dyDescent="0.3">
      <c r="A886" s="11"/>
      <c r="B886" s="11"/>
      <c r="C886" s="11"/>
      <c r="D886" s="11"/>
      <c r="E886" s="11"/>
      <c r="F886" s="11"/>
      <c r="G886" s="11"/>
    </row>
    <row r="887" spans="1:7" ht="14.25" customHeight="1" x14ac:dyDescent="0.3">
      <c r="A887" s="11"/>
      <c r="B887" s="11"/>
      <c r="C887" s="11"/>
      <c r="D887" s="11"/>
      <c r="E887" s="11"/>
      <c r="F887" s="11"/>
      <c r="G887" s="11"/>
    </row>
    <row r="888" spans="1:7" ht="14.25" customHeight="1" x14ac:dyDescent="0.3">
      <c r="A888" s="11"/>
      <c r="B888" s="11"/>
      <c r="C888" s="11"/>
      <c r="D888" s="11"/>
      <c r="E888" s="11"/>
      <c r="F888" s="11"/>
      <c r="G888" s="11"/>
    </row>
    <row r="889" spans="1:7" ht="14.25" customHeight="1" x14ac:dyDescent="0.3">
      <c r="A889" s="11"/>
      <c r="B889" s="11"/>
      <c r="C889" s="11"/>
      <c r="D889" s="11"/>
      <c r="E889" s="11"/>
      <c r="F889" s="11"/>
      <c r="G889" s="11"/>
    </row>
    <row r="890" spans="1:7" ht="14.25" customHeight="1" x14ac:dyDescent="0.3">
      <c r="A890" s="11"/>
      <c r="B890" s="11"/>
      <c r="C890" s="11"/>
      <c r="D890" s="11"/>
      <c r="E890" s="11"/>
      <c r="F890" s="11"/>
      <c r="G890" s="11"/>
    </row>
    <row r="891" spans="1:7" ht="14.25" customHeight="1" x14ac:dyDescent="0.3">
      <c r="A891" s="11"/>
      <c r="B891" s="11"/>
      <c r="C891" s="11"/>
      <c r="D891" s="11"/>
      <c r="E891" s="11"/>
      <c r="F891" s="11"/>
      <c r="G891" s="11"/>
    </row>
    <row r="892" spans="1:7" ht="14.25" customHeight="1" x14ac:dyDescent="0.3">
      <c r="A892" s="11"/>
      <c r="B892" s="11"/>
      <c r="C892" s="11"/>
      <c r="D892" s="11"/>
      <c r="E892" s="11"/>
      <c r="F892" s="11"/>
      <c r="G892" s="11"/>
    </row>
    <row r="893" spans="1:7" ht="14.25" customHeight="1" x14ac:dyDescent="0.3">
      <c r="A893" s="11"/>
      <c r="B893" s="11"/>
      <c r="C893" s="11"/>
      <c r="D893" s="11"/>
      <c r="E893" s="11"/>
      <c r="F893" s="11"/>
      <c r="G893" s="11"/>
    </row>
    <row r="894" spans="1:7" ht="14.25" customHeight="1" x14ac:dyDescent="0.3">
      <c r="A894" s="11"/>
      <c r="B894" s="11"/>
      <c r="C894" s="11"/>
      <c r="D894" s="11"/>
      <c r="E894" s="11"/>
      <c r="F894" s="11"/>
      <c r="G894" s="11"/>
    </row>
    <row r="895" spans="1:7" ht="14.25" customHeight="1" x14ac:dyDescent="0.3">
      <c r="A895" s="11"/>
      <c r="B895" s="11"/>
      <c r="C895" s="11"/>
      <c r="D895" s="11"/>
      <c r="E895" s="11"/>
      <c r="F895" s="11"/>
      <c r="G895" s="11"/>
    </row>
    <row r="896" spans="1:7" ht="14.25" customHeight="1" x14ac:dyDescent="0.3">
      <c r="A896" s="11"/>
      <c r="B896" s="11"/>
      <c r="C896" s="11"/>
      <c r="D896" s="11"/>
      <c r="E896" s="11"/>
      <c r="F896" s="11"/>
      <c r="G896" s="11"/>
    </row>
    <row r="897" spans="1:7" ht="14.25" customHeight="1" x14ac:dyDescent="0.3">
      <c r="A897" s="11"/>
      <c r="B897" s="11"/>
      <c r="C897" s="11"/>
      <c r="D897" s="11"/>
      <c r="E897" s="11"/>
      <c r="F897" s="11"/>
      <c r="G897" s="11"/>
    </row>
    <row r="898" spans="1:7" ht="14.25" customHeight="1" x14ac:dyDescent="0.3">
      <c r="A898" s="11"/>
      <c r="B898" s="11"/>
      <c r="C898" s="11"/>
      <c r="D898" s="11"/>
      <c r="E898" s="11"/>
      <c r="F898" s="11"/>
      <c r="G898" s="11"/>
    </row>
    <row r="899" spans="1:7" ht="14.25" customHeight="1" x14ac:dyDescent="0.3">
      <c r="A899" s="11"/>
      <c r="B899" s="11"/>
      <c r="C899" s="11"/>
      <c r="D899" s="11"/>
      <c r="E899" s="11"/>
      <c r="F899" s="11"/>
      <c r="G899" s="11"/>
    </row>
    <row r="900" spans="1:7" ht="14.25" customHeight="1" x14ac:dyDescent="0.3">
      <c r="A900" s="11"/>
      <c r="B900" s="11"/>
      <c r="C900" s="11"/>
      <c r="D900" s="11"/>
      <c r="E900" s="11"/>
      <c r="F900" s="11"/>
      <c r="G900" s="11"/>
    </row>
    <row r="901" spans="1:7" ht="14.25" customHeight="1" x14ac:dyDescent="0.3">
      <c r="A901" s="11"/>
      <c r="B901" s="11"/>
      <c r="C901" s="11"/>
      <c r="D901" s="11"/>
      <c r="E901" s="11"/>
      <c r="F901" s="11"/>
      <c r="G901" s="11"/>
    </row>
    <row r="902" spans="1:7" ht="14.25" customHeight="1" x14ac:dyDescent="0.3">
      <c r="A902" s="11"/>
      <c r="B902" s="11"/>
      <c r="C902" s="11"/>
      <c r="D902" s="11"/>
      <c r="E902" s="11"/>
      <c r="F902" s="11"/>
      <c r="G902" s="11"/>
    </row>
    <row r="903" spans="1:7" ht="14.25" customHeight="1" x14ac:dyDescent="0.3">
      <c r="A903" s="11"/>
      <c r="B903" s="11"/>
      <c r="C903" s="11"/>
      <c r="D903" s="11"/>
      <c r="E903" s="11"/>
      <c r="F903" s="11"/>
      <c r="G903" s="11"/>
    </row>
    <row r="904" spans="1:7" ht="14.25" customHeight="1" x14ac:dyDescent="0.3">
      <c r="A904" s="11"/>
      <c r="B904" s="11"/>
      <c r="C904" s="11"/>
      <c r="D904" s="11"/>
      <c r="E904" s="11"/>
      <c r="F904" s="11"/>
      <c r="G904" s="11"/>
    </row>
    <row r="905" spans="1:7" ht="14.25" customHeight="1" x14ac:dyDescent="0.3">
      <c r="A905" s="11"/>
      <c r="B905" s="11"/>
      <c r="C905" s="11"/>
      <c r="D905" s="11"/>
      <c r="E905" s="11"/>
      <c r="F905" s="11"/>
      <c r="G905" s="11"/>
    </row>
    <row r="906" spans="1:7" ht="14.25" customHeight="1" x14ac:dyDescent="0.3">
      <c r="A906" s="11"/>
      <c r="B906" s="11"/>
      <c r="C906" s="11"/>
      <c r="D906" s="11"/>
      <c r="E906" s="11"/>
      <c r="F906" s="11"/>
      <c r="G906" s="11"/>
    </row>
    <row r="907" spans="1:7" ht="14.25" customHeight="1" x14ac:dyDescent="0.3">
      <c r="A907" s="11"/>
      <c r="B907" s="11"/>
      <c r="C907" s="11"/>
      <c r="D907" s="11"/>
      <c r="E907" s="11"/>
      <c r="F907" s="11"/>
      <c r="G907" s="11"/>
    </row>
    <row r="908" spans="1:7" ht="14.25" customHeight="1" x14ac:dyDescent="0.3">
      <c r="A908" s="11"/>
      <c r="B908" s="11"/>
      <c r="C908" s="11"/>
      <c r="D908" s="11"/>
      <c r="E908" s="11"/>
      <c r="F908" s="11"/>
      <c r="G908" s="11"/>
    </row>
    <row r="909" spans="1:7" ht="14.25" customHeight="1" x14ac:dyDescent="0.3">
      <c r="A909" s="11"/>
      <c r="B909" s="11"/>
      <c r="C909" s="11"/>
      <c r="D909" s="11"/>
      <c r="E909" s="11"/>
      <c r="F909" s="11"/>
      <c r="G909" s="11"/>
    </row>
    <row r="910" spans="1:7" ht="14.25" customHeight="1" x14ac:dyDescent="0.3">
      <c r="A910" s="11"/>
      <c r="B910" s="11"/>
      <c r="C910" s="11"/>
      <c r="D910" s="11"/>
      <c r="E910" s="11"/>
      <c r="F910" s="11"/>
      <c r="G910" s="11"/>
    </row>
    <row r="911" spans="1:7" ht="14.25" customHeight="1" x14ac:dyDescent="0.3">
      <c r="A911" s="11"/>
      <c r="B911" s="11"/>
      <c r="C911" s="11"/>
      <c r="D911" s="11"/>
      <c r="E911" s="11"/>
      <c r="F911" s="11"/>
      <c r="G911" s="11"/>
    </row>
    <row r="912" spans="1:7" ht="14.25" customHeight="1" x14ac:dyDescent="0.3">
      <c r="A912" s="11"/>
      <c r="B912" s="11"/>
      <c r="C912" s="11"/>
      <c r="D912" s="11"/>
      <c r="E912" s="11"/>
      <c r="F912" s="11"/>
      <c r="G912" s="11"/>
    </row>
    <row r="913" spans="1:7" ht="14.25" customHeight="1" x14ac:dyDescent="0.3">
      <c r="A913" s="11"/>
      <c r="B913" s="11"/>
      <c r="C913" s="11"/>
      <c r="D913" s="11"/>
      <c r="E913" s="11"/>
      <c r="F913" s="11"/>
      <c r="G913" s="11"/>
    </row>
    <row r="914" spans="1:7" ht="14.25" customHeight="1" x14ac:dyDescent="0.3">
      <c r="A914" s="11"/>
      <c r="B914" s="11"/>
      <c r="C914" s="11"/>
      <c r="D914" s="11"/>
      <c r="E914" s="11"/>
      <c r="F914" s="11"/>
      <c r="G914" s="11"/>
    </row>
    <row r="915" spans="1:7" ht="14.25" customHeight="1" x14ac:dyDescent="0.3">
      <c r="A915" s="11"/>
      <c r="B915" s="11"/>
      <c r="C915" s="11"/>
      <c r="D915" s="11"/>
      <c r="E915" s="11"/>
      <c r="F915" s="11"/>
      <c r="G915" s="11"/>
    </row>
    <row r="916" spans="1:7" ht="14.25" customHeight="1" x14ac:dyDescent="0.3">
      <c r="A916" s="11"/>
      <c r="B916" s="11"/>
      <c r="C916" s="11"/>
      <c r="D916" s="11"/>
      <c r="E916" s="11"/>
      <c r="F916" s="11"/>
      <c r="G916" s="11"/>
    </row>
    <row r="917" spans="1:7" ht="14.25" customHeight="1" x14ac:dyDescent="0.3">
      <c r="A917" s="11"/>
      <c r="B917" s="11"/>
      <c r="C917" s="11"/>
      <c r="D917" s="11"/>
      <c r="E917" s="11"/>
      <c r="F917" s="11"/>
      <c r="G917" s="11"/>
    </row>
    <row r="918" spans="1:7" ht="14.25" customHeight="1" x14ac:dyDescent="0.3">
      <c r="A918" s="11"/>
      <c r="B918" s="11"/>
      <c r="C918" s="11"/>
      <c r="D918" s="11"/>
      <c r="E918" s="11"/>
      <c r="F918" s="11"/>
      <c r="G918" s="11"/>
    </row>
    <row r="919" spans="1:7" ht="14.25" customHeight="1" x14ac:dyDescent="0.3">
      <c r="A919" s="11"/>
      <c r="B919" s="11"/>
      <c r="C919" s="11"/>
      <c r="D919" s="11"/>
      <c r="E919" s="11"/>
      <c r="F919" s="11"/>
      <c r="G919" s="11"/>
    </row>
    <row r="920" spans="1:7" ht="14.25" customHeight="1" x14ac:dyDescent="0.3">
      <c r="A920" s="11"/>
      <c r="B920" s="11"/>
      <c r="C920" s="11"/>
      <c r="D920" s="11"/>
      <c r="E920" s="11"/>
      <c r="F920" s="11"/>
      <c r="G920" s="11"/>
    </row>
    <row r="921" spans="1:7" ht="14.25" customHeight="1" x14ac:dyDescent="0.3">
      <c r="A921" s="11"/>
      <c r="B921" s="11"/>
      <c r="C921" s="11"/>
      <c r="D921" s="11"/>
      <c r="E921" s="11"/>
      <c r="F921" s="11"/>
      <c r="G921" s="11"/>
    </row>
    <row r="922" spans="1:7" ht="14.25" customHeight="1" x14ac:dyDescent="0.3">
      <c r="A922" s="11"/>
      <c r="B922" s="11"/>
      <c r="C922" s="11"/>
      <c r="D922" s="11"/>
      <c r="E922" s="11"/>
      <c r="F922" s="11"/>
      <c r="G922" s="11"/>
    </row>
    <row r="923" spans="1:7" ht="14.25" customHeight="1" x14ac:dyDescent="0.3">
      <c r="A923" s="11"/>
      <c r="B923" s="11"/>
      <c r="C923" s="11"/>
      <c r="D923" s="11"/>
      <c r="E923" s="11"/>
      <c r="F923" s="11"/>
      <c r="G923" s="11"/>
    </row>
    <row r="924" spans="1:7" ht="14.25" customHeight="1" x14ac:dyDescent="0.3">
      <c r="A924" s="11"/>
      <c r="B924" s="11"/>
      <c r="C924" s="11"/>
      <c r="D924" s="11"/>
      <c r="E924" s="11"/>
      <c r="F924" s="11"/>
      <c r="G924" s="11"/>
    </row>
    <row r="925" spans="1:7" ht="14.25" customHeight="1" x14ac:dyDescent="0.3">
      <c r="A925" s="11"/>
      <c r="B925" s="11"/>
      <c r="C925" s="11"/>
      <c r="D925" s="11"/>
      <c r="E925" s="11"/>
      <c r="F925" s="11"/>
      <c r="G925" s="11"/>
    </row>
    <row r="926" spans="1:7" ht="14.25" customHeight="1" x14ac:dyDescent="0.3">
      <c r="A926" s="11"/>
      <c r="B926" s="11"/>
      <c r="C926" s="11"/>
      <c r="D926" s="11"/>
      <c r="E926" s="11"/>
      <c r="F926" s="11"/>
      <c r="G926" s="11"/>
    </row>
    <row r="927" spans="1:7" ht="14.25" customHeight="1" x14ac:dyDescent="0.3">
      <c r="A927" s="11"/>
      <c r="B927" s="11"/>
      <c r="C927" s="11"/>
      <c r="D927" s="11"/>
      <c r="E927" s="11"/>
      <c r="F927" s="11"/>
      <c r="G927" s="11"/>
    </row>
    <row r="928" spans="1:7" ht="14.25" customHeight="1" x14ac:dyDescent="0.3">
      <c r="A928" s="11"/>
      <c r="B928" s="11"/>
      <c r="C928" s="11"/>
      <c r="D928" s="11"/>
      <c r="E928" s="11"/>
      <c r="F928" s="11"/>
      <c r="G928" s="11"/>
    </row>
    <row r="929" spans="1:7" ht="14.25" customHeight="1" x14ac:dyDescent="0.3">
      <c r="A929" s="11"/>
      <c r="B929" s="11"/>
      <c r="C929" s="11"/>
      <c r="D929" s="11"/>
      <c r="E929" s="11"/>
      <c r="F929" s="11"/>
      <c r="G929" s="11"/>
    </row>
    <row r="930" spans="1:7" ht="14.25" customHeight="1" x14ac:dyDescent="0.3">
      <c r="A930" s="11"/>
      <c r="B930" s="11"/>
      <c r="C930" s="11"/>
      <c r="D930" s="11"/>
      <c r="E930" s="11"/>
      <c r="F930" s="11"/>
      <c r="G930" s="11"/>
    </row>
    <row r="931" spans="1:7" ht="14.25" customHeight="1" x14ac:dyDescent="0.3">
      <c r="A931" s="11"/>
      <c r="B931" s="11"/>
      <c r="C931" s="11"/>
      <c r="D931" s="11"/>
      <c r="E931" s="11"/>
      <c r="F931" s="11"/>
      <c r="G931" s="11"/>
    </row>
    <row r="932" spans="1:7" ht="14.25" customHeight="1" x14ac:dyDescent="0.3">
      <c r="A932" s="11"/>
      <c r="B932" s="11"/>
      <c r="C932" s="11"/>
      <c r="D932" s="11"/>
      <c r="E932" s="11"/>
      <c r="F932" s="11"/>
      <c r="G932" s="11"/>
    </row>
    <row r="933" spans="1:7" ht="14.25" customHeight="1" x14ac:dyDescent="0.3">
      <c r="A933" s="11"/>
      <c r="B933" s="11"/>
      <c r="C933" s="11"/>
      <c r="D933" s="11"/>
      <c r="E933" s="11"/>
      <c r="F933" s="11"/>
      <c r="G933" s="11"/>
    </row>
    <row r="934" spans="1:7" ht="14.25" customHeight="1" x14ac:dyDescent="0.3">
      <c r="A934" s="11"/>
      <c r="B934" s="11"/>
      <c r="C934" s="11"/>
      <c r="D934" s="11"/>
      <c r="E934" s="11"/>
      <c r="F934" s="11"/>
      <c r="G934" s="11"/>
    </row>
    <row r="935" spans="1:7" ht="14.25" customHeight="1" x14ac:dyDescent="0.3">
      <c r="A935" s="11"/>
      <c r="B935" s="11"/>
      <c r="C935" s="11"/>
      <c r="D935" s="11"/>
      <c r="E935" s="11"/>
      <c r="F935" s="11"/>
      <c r="G935" s="11"/>
    </row>
    <row r="936" spans="1:7" ht="14.25" customHeight="1" x14ac:dyDescent="0.3">
      <c r="A936" s="11"/>
      <c r="B936" s="11"/>
      <c r="C936" s="11"/>
      <c r="D936" s="11"/>
      <c r="E936" s="11"/>
      <c r="F936" s="11"/>
      <c r="G936" s="11"/>
    </row>
    <row r="937" spans="1:7" ht="14.25" customHeight="1" x14ac:dyDescent="0.3">
      <c r="A937" s="11"/>
      <c r="B937" s="11"/>
      <c r="C937" s="11"/>
      <c r="D937" s="11"/>
      <c r="E937" s="11"/>
      <c r="F937" s="11"/>
      <c r="G937" s="11"/>
    </row>
    <row r="938" spans="1:7" ht="14.25" customHeight="1" x14ac:dyDescent="0.3">
      <c r="A938" s="11"/>
      <c r="B938" s="11"/>
      <c r="C938" s="11"/>
      <c r="D938" s="11"/>
      <c r="E938" s="11"/>
      <c r="F938" s="11"/>
      <c r="G938" s="11"/>
    </row>
    <row r="939" spans="1:7" ht="14.25" customHeight="1" x14ac:dyDescent="0.3">
      <c r="A939" s="11"/>
      <c r="B939" s="11"/>
      <c r="C939" s="11"/>
      <c r="D939" s="11"/>
      <c r="E939" s="11"/>
      <c r="F939" s="11"/>
      <c r="G939" s="11"/>
    </row>
    <row r="940" spans="1:7" ht="14.25" customHeight="1" x14ac:dyDescent="0.3">
      <c r="A940" s="11"/>
      <c r="B940" s="11"/>
      <c r="C940" s="11"/>
      <c r="D940" s="11"/>
      <c r="E940" s="11"/>
      <c r="F940" s="11"/>
      <c r="G940" s="11"/>
    </row>
    <row r="941" spans="1:7" ht="14.25" customHeight="1" x14ac:dyDescent="0.3">
      <c r="A941" s="11"/>
      <c r="B941" s="11"/>
      <c r="C941" s="11"/>
      <c r="D941" s="11"/>
      <c r="E941" s="11"/>
      <c r="F941" s="11"/>
      <c r="G941" s="11"/>
    </row>
    <row r="942" spans="1:7" ht="14.25" customHeight="1" x14ac:dyDescent="0.3">
      <c r="A942" s="11"/>
      <c r="B942" s="11"/>
      <c r="C942" s="11"/>
      <c r="D942" s="11"/>
      <c r="E942" s="11"/>
      <c r="F942" s="11"/>
      <c r="G942" s="11"/>
    </row>
    <row r="943" spans="1:7" ht="14.25" customHeight="1" x14ac:dyDescent="0.3">
      <c r="A943" s="11"/>
      <c r="B943" s="11"/>
      <c r="C943" s="11"/>
      <c r="D943" s="11"/>
      <c r="E943" s="11"/>
      <c r="F943" s="11"/>
      <c r="G943" s="11"/>
    </row>
    <row r="944" spans="1:7" ht="14.25" customHeight="1" x14ac:dyDescent="0.3">
      <c r="A944" s="11"/>
      <c r="B944" s="11"/>
      <c r="C944" s="11"/>
      <c r="D944" s="11"/>
      <c r="E944" s="11"/>
      <c r="F944" s="11"/>
      <c r="G944" s="11"/>
    </row>
    <row r="945" spans="1:7" ht="14.25" customHeight="1" x14ac:dyDescent="0.3">
      <c r="A945" s="11"/>
      <c r="B945" s="11"/>
      <c r="C945" s="11"/>
      <c r="D945" s="11"/>
      <c r="E945" s="11"/>
      <c r="F945" s="11"/>
      <c r="G945" s="11"/>
    </row>
    <row r="946" spans="1:7" ht="14.25" customHeight="1" x14ac:dyDescent="0.3">
      <c r="A946" s="11"/>
      <c r="B946" s="11"/>
      <c r="C946" s="11"/>
      <c r="D946" s="11"/>
      <c r="E946" s="11"/>
      <c r="F946" s="11"/>
      <c r="G946" s="11"/>
    </row>
    <row r="947" spans="1:7" ht="14.25" customHeight="1" x14ac:dyDescent="0.3">
      <c r="A947" s="11"/>
      <c r="B947" s="11"/>
      <c r="C947" s="11"/>
      <c r="D947" s="11"/>
      <c r="E947" s="11"/>
      <c r="F947" s="11"/>
      <c r="G947" s="11"/>
    </row>
    <row r="948" spans="1:7" ht="14.25" customHeight="1" x14ac:dyDescent="0.3">
      <c r="A948" s="11"/>
      <c r="B948" s="11"/>
      <c r="C948" s="11"/>
      <c r="D948" s="11"/>
      <c r="E948" s="11"/>
      <c r="F948" s="11"/>
      <c r="G948" s="11"/>
    </row>
    <row r="949" spans="1:7" ht="14.25" customHeight="1" x14ac:dyDescent="0.3">
      <c r="A949" s="11"/>
      <c r="B949" s="11"/>
      <c r="C949" s="11"/>
      <c r="D949" s="11"/>
      <c r="E949" s="11"/>
      <c r="F949" s="11"/>
      <c r="G949" s="11"/>
    </row>
    <row r="950" spans="1:7" ht="14.25" customHeight="1" x14ac:dyDescent="0.3">
      <c r="A950" s="11"/>
      <c r="B950" s="11"/>
      <c r="C950" s="11"/>
      <c r="D950" s="11"/>
      <c r="E950" s="11"/>
      <c r="F950" s="11"/>
      <c r="G950" s="11"/>
    </row>
    <row r="951" spans="1:7" ht="14.25" customHeight="1" x14ac:dyDescent="0.3">
      <c r="A951" s="11"/>
      <c r="B951" s="11"/>
      <c r="C951" s="11"/>
      <c r="D951" s="11"/>
      <c r="E951" s="11"/>
      <c r="F951" s="11"/>
      <c r="G951" s="11"/>
    </row>
    <row r="952" spans="1:7" ht="14.25" customHeight="1" x14ac:dyDescent="0.3">
      <c r="A952" s="11"/>
      <c r="B952" s="11"/>
      <c r="C952" s="11"/>
      <c r="D952" s="11"/>
      <c r="E952" s="11"/>
      <c r="F952" s="11"/>
      <c r="G952" s="11"/>
    </row>
    <row r="953" spans="1:7" ht="14.25" customHeight="1" x14ac:dyDescent="0.3">
      <c r="A953" s="11"/>
      <c r="B953" s="11"/>
      <c r="C953" s="11"/>
      <c r="D953" s="11"/>
      <c r="E953" s="11"/>
      <c r="F953" s="11"/>
      <c r="G953" s="11"/>
    </row>
    <row r="954" spans="1:7" ht="14.25" customHeight="1" x14ac:dyDescent="0.3">
      <c r="A954" s="11"/>
      <c r="B954" s="11"/>
      <c r="C954" s="11"/>
      <c r="D954" s="11"/>
      <c r="E954" s="11"/>
      <c r="F954" s="11"/>
      <c r="G954" s="11"/>
    </row>
    <row r="955" spans="1:7" ht="14.25" customHeight="1" x14ac:dyDescent="0.3">
      <c r="A955" s="11"/>
      <c r="B955" s="11"/>
      <c r="C955" s="11"/>
      <c r="D955" s="11"/>
      <c r="E955" s="11"/>
      <c r="F955" s="11"/>
      <c r="G955" s="11"/>
    </row>
    <row r="956" spans="1:7" ht="14.25" customHeight="1" x14ac:dyDescent="0.3">
      <c r="A956" s="11"/>
      <c r="B956" s="11"/>
      <c r="C956" s="11"/>
      <c r="D956" s="11"/>
      <c r="E956" s="11"/>
      <c r="F956" s="11"/>
      <c r="G956" s="11"/>
    </row>
    <row r="957" spans="1:7" ht="14.25" customHeight="1" x14ac:dyDescent="0.3">
      <c r="A957" s="11"/>
      <c r="B957" s="11"/>
      <c r="C957" s="11"/>
      <c r="D957" s="11"/>
      <c r="E957" s="11"/>
      <c r="F957" s="11"/>
      <c r="G957" s="11"/>
    </row>
    <row r="958" spans="1:7" ht="14.25" customHeight="1" x14ac:dyDescent="0.3">
      <c r="A958" s="11"/>
      <c r="B958" s="11"/>
      <c r="C958" s="11"/>
      <c r="D958" s="11"/>
      <c r="E958" s="11"/>
      <c r="F958" s="11"/>
      <c r="G958" s="11"/>
    </row>
    <row r="959" spans="1:7" ht="14.25" customHeight="1" x14ac:dyDescent="0.3">
      <c r="A959" s="11"/>
      <c r="B959" s="11"/>
      <c r="C959" s="11"/>
      <c r="D959" s="11"/>
      <c r="E959" s="11"/>
      <c r="F959" s="11"/>
      <c r="G959" s="11"/>
    </row>
    <row r="960" spans="1:7" ht="14.25" customHeight="1" x14ac:dyDescent="0.3">
      <c r="A960" s="11"/>
      <c r="B960" s="11"/>
      <c r="C960" s="11"/>
      <c r="D960" s="11"/>
      <c r="E960" s="11"/>
      <c r="F960" s="11"/>
      <c r="G960" s="11"/>
    </row>
    <row r="961" spans="1:7" ht="14.25" customHeight="1" x14ac:dyDescent="0.3">
      <c r="A961" s="11"/>
      <c r="B961" s="11"/>
      <c r="C961" s="11"/>
      <c r="D961" s="11"/>
      <c r="E961" s="11"/>
      <c r="F961" s="11"/>
      <c r="G961" s="11"/>
    </row>
    <row r="962" spans="1:7" ht="14.25" customHeight="1" x14ac:dyDescent="0.3">
      <c r="A962" s="11"/>
      <c r="B962" s="11"/>
      <c r="C962" s="11"/>
      <c r="D962" s="11"/>
      <c r="E962" s="11"/>
      <c r="F962" s="11"/>
      <c r="G962" s="11"/>
    </row>
    <row r="963" spans="1:7" ht="14.25" customHeight="1" x14ac:dyDescent="0.3">
      <c r="A963" s="11"/>
      <c r="B963" s="11"/>
      <c r="C963" s="11"/>
      <c r="D963" s="11"/>
      <c r="E963" s="11"/>
      <c r="F963" s="11"/>
      <c r="G963" s="11"/>
    </row>
    <row r="964" spans="1:7" ht="14.25" customHeight="1" x14ac:dyDescent="0.3">
      <c r="A964" s="11"/>
      <c r="B964" s="11"/>
      <c r="C964" s="11"/>
      <c r="D964" s="11"/>
      <c r="E964" s="11"/>
      <c r="F964" s="11"/>
      <c r="G964" s="11"/>
    </row>
    <row r="965" spans="1:7" ht="14.25" customHeight="1" x14ac:dyDescent="0.3">
      <c r="A965" s="11"/>
      <c r="B965" s="11"/>
      <c r="C965" s="11"/>
      <c r="D965" s="11"/>
      <c r="E965" s="11"/>
      <c r="F965" s="11"/>
      <c r="G965" s="11"/>
    </row>
    <row r="966" spans="1:7" ht="14.25" customHeight="1" x14ac:dyDescent="0.3">
      <c r="A966" s="11"/>
      <c r="B966" s="11"/>
      <c r="C966" s="11"/>
      <c r="D966" s="11"/>
      <c r="E966" s="11"/>
      <c r="F966" s="11"/>
      <c r="G966" s="11"/>
    </row>
    <row r="967" spans="1:7" ht="14.25" customHeight="1" x14ac:dyDescent="0.3">
      <c r="A967" s="11"/>
      <c r="B967" s="11"/>
      <c r="C967" s="11"/>
      <c r="D967" s="11"/>
      <c r="E967" s="11"/>
      <c r="F967" s="11"/>
      <c r="G967" s="11"/>
    </row>
    <row r="968" spans="1:7" ht="14.25" customHeight="1" x14ac:dyDescent="0.3">
      <c r="A968" s="11"/>
      <c r="B968" s="11"/>
      <c r="C968" s="11"/>
      <c r="D968" s="11"/>
      <c r="E968" s="11"/>
      <c r="F968" s="11"/>
      <c r="G968" s="11"/>
    </row>
    <row r="969" spans="1:7" ht="14.25" customHeight="1" x14ac:dyDescent="0.3">
      <c r="A969" s="11"/>
      <c r="B969" s="11"/>
      <c r="C969" s="11"/>
      <c r="D969" s="11"/>
      <c r="E969" s="11"/>
      <c r="F969" s="11"/>
      <c r="G969" s="11"/>
    </row>
    <row r="970" spans="1:7" ht="14.25" customHeight="1" x14ac:dyDescent="0.3">
      <c r="A970" s="11"/>
      <c r="B970" s="11"/>
      <c r="C970" s="11"/>
      <c r="D970" s="11"/>
      <c r="E970" s="11"/>
      <c r="F970" s="11"/>
      <c r="G970" s="11"/>
    </row>
    <row r="971" spans="1:7" ht="14.25" customHeight="1" x14ac:dyDescent="0.3">
      <c r="A971" s="11"/>
      <c r="B971" s="11"/>
      <c r="C971" s="11"/>
      <c r="D971" s="11"/>
      <c r="E971" s="11"/>
      <c r="F971" s="11"/>
      <c r="G971" s="11"/>
    </row>
    <row r="972" spans="1:7" ht="14.25" customHeight="1" x14ac:dyDescent="0.3">
      <c r="A972" s="11"/>
      <c r="B972" s="11"/>
      <c r="C972" s="11"/>
      <c r="D972" s="11"/>
      <c r="E972" s="11"/>
      <c r="F972" s="11"/>
      <c r="G972" s="11"/>
    </row>
    <row r="973" spans="1:7" ht="14.25" customHeight="1" x14ac:dyDescent="0.3">
      <c r="A973" s="11"/>
      <c r="B973" s="11"/>
      <c r="C973" s="11"/>
      <c r="D973" s="11"/>
      <c r="E973" s="11"/>
      <c r="F973" s="11"/>
      <c r="G973" s="11"/>
    </row>
    <row r="974" spans="1:7" ht="14.25" customHeight="1" x14ac:dyDescent="0.3">
      <c r="A974" s="11"/>
      <c r="B974" s="11"/>
      <c r="C974" s="11"/>
      <c r="D974" s="11"/>
      <c r="E974" s="11"/>
      <c r="F974" s="11"/>
      <c r="G974" s="11"/>
    </row>
    <row r="975" spans="1:7" ht="14.25" customHeight="1" x14ac:dyDescent="0.3">
      <c r="A975" s="11"/>
      <c r="B975" s="11"/>
      <c r="C975" s="11"/>
      <c r="D975" s="11"/>
      <c r="E975" s="11"/>
      <c r="F975" s="11"/>
      <c r="G975" s="11"/>
    </row>
    <row r="976" spans="1:7" ht="14.25" customHeight="1" x14ac:dyDescent="0.3">
      <c r="A976" s="11"/>
      <c r="B976" s="11"/>
      <c r="C976" s="11"/>
      <c r="D976" s="11"/>
      <c r="E976" s="11"/>
      <c r="F976" s="11"/>
      <c r="G976" s="11"/>
    </row>
    <row r="977" spans="1:7" ht="14.25" customHeight="1" x14ac:dyDescent="0.3">
      <c r="A977" s="11"/>
      <c r="B977" s="11"/>
      <c r="C977" s="11"/>
      <c r="D977" s="11"/>
      <c r="E977" s="11"/>
      <c r="F977" s="11"/>
      <c r="G977" s="11"/>
    </row>
    <row r="978" spans="1:7" ht="14.25" customHeight="1" x14ac:dyDescent="0.3">
      <c r="A978" s="11"/>
      <c r="B978" s="11"/>
      <c r="C978" s="11"/>
      <c r="D978" s="11"/>
      <c r="E978" s="11"/>
      <c r="F978" s="11"/>
      <c r="G978" s="11"/>
    </row>
    <row r="979" spans="1:7" ht="14.25" customHeight="1" x14ac:dyDescent="0.3">
      <c r="A979" s="11"/>
      <c r="B979" s="11"/>
      <c r="C979" s="11"/>
      <c r="D979" s="11"/>
      <c r="E979" s="11"/>
      <c r="F979" s="11"/>
      <c r="G979" s="11"/>
    </row>
    <row r="980" spans="1:7" ht="14.25" customHeight="1" x14ac:dyDescent="0.3">
      <c r="A980" s="11"/>
      <c r="B980" s="11"/>
      <c r="C980" s="11"/>
      <c r="D980" s="11"/>
      <c r="E980" s="11"/>
      <c r="F980" s="11"/>
      <c r="G980" s="11"/>
    </row>
    <row r="981" spans="1:7" ht="14.25" customHeight="1" x14ac:dyDescent="0.3">
      <c r="A981" s="11"/>
      <c r="B981" s="11"/>
      <c r="C981" s="11"/>
      <c r="D981" s="11"/>
      <c r="E981" s="11"/>
      <c r="F981" s="11"/>
      <c r="G981" s="11"/>
    </row>
    <row r="982" spans="1:7" ht="14.25" customHeight="1" x14ac:dyDescent="0.3">
      <c r="A982" s="11"/>
      <c r="B982" s="11"/>
      <c r="C982" s="11"/>
      <c r="D982" s="11"/>
      <c r="E982" s="11"/>
      <c r="F982" s="11"/>
      <c r="G982" s="11"/>
    </row>
    <row r="983" spans="1:7" ht="14.25" customHeight="1" x14ac:dyDescent="0.3">
      <c r="A983" s="11"/>
      <c r="B983" s="11"/>
      <c r="C983" s="11"/>
      <c r="D983" s="11"/>
      <c r="E983" s="11"/>
      <c r="F983" s="11"/>
      <c r="G983" s="11"/>
    </row>
    <row r="984" spans="1:7" ht="14.25" customHeight="1" x14ac:dyDescent="0.3">
      <c r="A984" s="11"/>
      <c r="B984" s="11"/>
      <c r="C984" s="11"/>
      <c r="D984" s="11"/>
      <c r="E984" s="11"/>
      <c r="F984" s="11"/>
      <c r="G984" s="11"/>
    </row>
    <row r="985" spans="1:7" ht="14.25" customHeight="1" x14ac:dyDescent="0.3">
      <c r="A985" s="11"/>
      <c r="B985" s="11"/>
      <c r="C985" s="11"/>
      <c r="D985" s="11"/>
      <c r="E985" s="11"/>
      <c r="F985" s="11"/>
      <c r="G985" s="11"/>
    </row>
    <row r="986" spans="1:7" ht="14.25" customHeight="1" x14ac:dyDescent="0.3">
      <c r="A986" s="11"/>
      <c r="B986" s="11"/>
      <c r="C986" s="11"/>
      <c r="D986" s="11"/>
      <c r="E986" s="11"/>
      <c r="F986" s="11"/>
      <c r="G986" s="11"/>
    </row>
    <row r="987" spans="1:7" ht="14.25" customHeight="1" x14ac:dyDescent="0.3">
      <c r="A987" s="11"/>
      <c r="B987" s="11"/>
      <c r="C987" s="11"/>
      <c r="D987" s="11"/>
      <c r="E987" s="11"/>
      <c r="F987" s="11"/>
      <c r="G987" s="11"/>
    </row>
    <row r="988" spans="1:7" ht="14.25" customHeight="1" x14ac:dyDescent="0.3">
      <c r="A988" s="11"/>
      <c r="B988" s="11"/>
      <c r="C988" s="11"/>
      <c r="D988" s="11"/>
      <c r="E988" s="11"/>
      <c r="F988" s="11"/>
      <c r="G988" s="11"/>
    </row>
    <row r="989" spans="1:7" ht="14.25" customHeight="1" x14ac:dyDescent="0.3">
      <c r="A989" s="11"/>
      <c r="B989" s="11"/>
      <c r="C989" s="11"/>
      <c r="D989" s="11"/>
      <c r="E989" s="11"/>
      <c r="F989" s="11"/>
      <c r="G989" s="11"/>
    </row>
    <row r="990" spans="1:7" ht="14.25" customHeight="1" x14ac:dyDescent="0.3">
      <c r="A990" s="11"/>
      <c r="B990" s="11"/>
      <c r="C990" s="11"/>
      <c r="D990" s="11"/>
      <c r="E990" s="11"/>
      <c r="F990" s="11"/>
      <c r="G990" s="11"/>
    </row>
    <row r="991" spans="1:7" ht="14.25" customHeight="1" x14ac:dyDescent="0.3">
      <c r="A991" s="11"/>
      <c r="B991" s="11"/>
      <c r="C991" s="11"/>
      <c r="D991" s="11"/>
      <c r="E991" s="11"/>
      <c r="F991" s="11"/>
      <c r="G991" s="11"/>
    </row>
    <row r="992" spans="1:7" ht="14.25" customHeight="1" x14ac:dyDescent="0.3">
      <c r="A992" s="11"/>
      <c r="B992" s="11"/>
      <c r="C992" s="11"/>
      <c r="D992" s="11"/>
      <c r="E992" s="11"/>
      <c r="F992" s="11"/>
      <c r="G992" s="11"/>
    </row>
    <row r="993" spans="1:7" ht="14.25" customHeight="1" x14ac:dyDescent="0.3">
      <c r="A993" s="11"/>
      <c r="B993" s="11"/>
      <c r="C993" s="11"/>
      <c r="D993" s="11"/>
      <c r="E993" s="11"/>
      <c r="F993" s="11"/>
      <c r="G993" s="11"/>
    </row>
    <row r="994" spans="1:7" ht="14.25" customHeight="1" x14ac:dyDescent="0.3">
      <c r="A994" s="11"/>
      <c r="B994" s="11"/>
      <c r="C994" s="11"/>
      <c r="D994" s="11"/>
      <c r="E994" s="11"/>
      <c r="F994" s="11"/>
      <c r="G994" s="11"/>
    </row>
    <row r="995" spans="1:7" ht="14.25" customHeight="1" x14ac:dyDescent="0.3">
      <c r="A995" s="11"/>
      <c r="B995" s="11"/>
      <c r="C995" s="11"/>
      <c r="D995" s="11"/>
      <c r="E995" s="11"/>
      <c r="F995" s="11"/>
      <c r="G995" s="11"/>
    </row>
    <row r="996" spans="1:7" ht="14.25" customHeight="1" x14ac:dyDescent="0.3">
      <c r="A996" s="11"/>
      <c r="B996" s="11"/>
      <c r="C996" s="11"/>
      <c r="D996" s="11"/>
      <c r="E996" s="11"/>
      <c r="F996" s="11"/>
      <c r="G996" s="11"/>
    </row>
    <row r="997" spans="1:7" ht="14.25" customHeight="1" x14ac:dyDescent="0.3">
      <c r="A997" s="11"/>
      <c r="B997" s="11"/>
      <c r="C997" s="11"/>
      <c r="D997" s="11"/>
      <c r="E997" s="11"/>
      <c r="F997" s="11"/>
      <c r="G997" s="11"/>
    </row>
    <row r="998" spans="1:7" ht="14.25" customHeight="1" x14ac:dyDescent="0.3">
      <c r="A998" s="11"/>
      <c r="B998" s="11"/>
      <c r="C998" s="11"/>
      <c r="D998" s="11"/>
      <c r="E998" s="11"/>
      <c r="F998" s="11"/>
      <c r="G998" s="11"/>
    </row>
    <row r="999" spans="1:7" ht="14.25" customHeight="1" x14ac:dyDescent="0.3">
      <c r="A999" s="11"/>
      <c r="B999" s="11"/>
      <c r="C999" s="11"/>
      <c r="D999" s="11"/>
      <c r="E999" s="11"/>
      <c r="F999" s="11"/>
      <c r="G999" s="11"/>
    </row>
    <row r="1000" spans="1:7" ht="14.25" customHeight="1" x14ac:dyDescent="0.3">
      <c r="A1000" s="11"/>
      <c r="B1000" s="11"/>
      <c r="C1000" s="11"/>
      <c r="D1000" s="11"/>
      <c r="E1000" s="11"/>
      <c r="F1000" s="11"/>
      <c r="G1000" s="11"/>
    </row>
  </sheetData>
  <mergeCells count="3">
    <mergeCell ref="A1:G1"/>
    <mergeCell ref="A2:G2"/>
    <mergeCell ref="A3:G3"/>
  </mergeCells>
  <conditionalFormatting sqref="E19">
    <cfRule type="expression" dxfId="17" priority="2" stopIfTrue="1">
      <formula>$Q12&gt;=1</formula>
    </cfRule>
  </conditionalFormatting>
  <conditionalFormatting sqref="E23">
    <cfRule type="expression" dxfId="16" priority="3" stopIfTrue="1">
      <formula>$Q16&gt;=1</formula>
    </cfRule>
  </conditionalFormatting>
  <conditionalFormatting sqref="F5">
    <cfRule type="expression" dxfId="15" priority="1" stopIfTrue="1">
      <formula>$Q6&gt;=1</formula>
    </cfRule>
  </conditionalFormatting>
  <conditionalFormatting sqref="F34">
    <cfRule type="expression" dxfId="14" priority="4" stopIfTrue="1">
      <formula>$Q27&gt;=1</formula>
    </cfRule>
  </conditionalFormatting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97CFF-C158-4C8E-80E5-E972B1D1BB5C}">
  <sheetPr codeName="Munka3">
    <tabColor rgb="FF00FF00"/>
  </sheetPr>
  <dimension ref="A1:AK1000"/>
  <sheetViews>
    <sheetView workbookViewId="0">
      <selection sqref="A1:F1"/>
    </sheetView>
  </sheetViews>
  <sheetFormatPr defaultColWidth="12.5546875" defaultRowHeight="15" customHeight="1" x14ac:dyDescent="0.3"/>
  <cols>
    <col min="1" max="1" width="5.44140625" style="29" customWidth="1"/>
    <col min="2" max="2" width="4.44140625" style="29" customWidth="1"/>
    <col min="3" max="3" width="8.33203125" style="29" customWidth="1"/>
    <col min="4" max="4" width="7.109375" style="29" customWidth="1"/>
    <col min="5" max="5" width="9.33203125" style="29" customWidth="1"/>
    <col min="6" max="6" width="7.109375" style="29" customWidth="1"/>
    <col min="7" max="7" width="9.33203125" style="29" customWidth="1"/>
    <col min="8" max="8" width="7.109375" style="29" customWidth="1"/>
    <col min="9" max="9" width="9.33203125" style="29" customWidth="1"/>
    <col min="10" max="10" width="8.44140625" style="29" customWidth="1"/>
    <col min="11" max="13" width="8.5546875" style="29" customWidth="1"/>
    <col min="14" max="14" width="8" style="29" customWidth="1"/>
    <col min="15" max="15" width="5.5546875" style="29" customWidth="1"/>
    <col min="16" max="16" width="4.5546875" style="29" customWidth="1"/>
    <col min="17" max="17" width="11.6640625" style="29" customWidth="1"/>
    <col min="18" max="24" width="8" style="29" customWidth="1"/>
    <col min="25" max="25" width="10.33203125" style="29" hidden="1" customWidth="1"/>
    <col min="26" max="37" width="8" style="29" hidden="1" customWidth="1"/>
    <col min="38" max="16384" width="12.5546875" style="29"/>
  </cols>
  <sheetData>
    <row r="1" spans="1:37" ht="26.25" customHeight="1" x14ac:dyDescent="0.3">
      <c r="A1" s="23" t="str">
        <f>[2]Altalanos!$A$6</f>
        <v>OB</v>
      </c>
      <c r="B1" s="24"/>
      <c r="C1" s="24"/>
      <c r="D1" s="24"/>
      <c r="E1" s="24"/>
      <c r="F1" s="24"/>
      <c r="G1" s="25"/>
      <c r="H1" s="26" t="s">
        <v>67</v>
      </c>
      <c r="I1" s="27"/>
      <c r="J1" s="28"/>
      <c r="L1" s="30"/>
      <c r="M1" s="31"/>
      <c r="N1" s="32"/>
      <c r="O1" s="32" t="s">
        <v>68</v>
      </c>
      <c r="P1" s="32"/>
      <c r="Q1" s="33"/>
      <c r="R1" s="32"/>
      <c r="S1" s="34"/>
      <c r="AB1" s="35" t="str">
        <f>IF(Y5=1,CONCATENATE(VLOOKUP(Y3,AA16:AH27,2)),CONCATENATE(VLOOKUP(Y3,AA2:AK13,2)))</f>
        <v>90</v>
      </c>
      <c r="AC1" s="35" t="str">
        <f>IF(Y5=1,CONCATENATE(VLOOKUP(Y3,AA16:AK27,3)),CONCATENATE(VLOOKUP(Y3,AA2:AK13,3)))</f>
        <v>60</v>
      </c>
      <c r="AD1" s="35" t="str">
        <f>IF(Y5=1,CONCATENATE(VLOOKUP(Y3,AA16:AK27,4)),CONCATENATE(VLOOKUP(Y3,AA2:AK13,4)))</f>
        <v>45</v>
      </c>
      <c r="AE1" s="35" t="str">
        <f>IF(Y5=1,CONCATENATE(VLOOKUP(Y3,AA16:AK27,5)),CONCATENATE(VLOOKUP(Y3,AA2:AK13,5)))</f>
        <v>34</v>
      </c>
      <c r="AF1" s="35" t="str">
        <f>IF(Y5=1,CONCATENATE(VLOOKUP(Y3,AA16:AK27,6)),CONCATENATE(VLOOKUP(Y3,AA2:AK13,6)))</f>
        <v>27</v>
      </c>
      <c r="AG1" s="35" t="str">
        <f>IF(Y5=1,CONCATENATE(VLOOKUP(Y3,AA16:AK27,7)),CONCATENATE(VLOOKUP(Y3,AA2:AK13,7)))</f>
        <v>22</v>
      </c>
      <c r="AH1" s="35" t="str">
        <f>IF(Y5=1,CONCATENATE(VLOOKUP(Y3,AA16:AK27,8)),CONCATENATE(VLOOKUP(Y3,AA2:AK13,8)))</f>
        <v>18</v>
      </c>
      <c r="AI1" s="35" t="str">
        <f>IF(Y5=1,CONCATENATE(VLOOKUP(Y3,AA16:AK27,9)),CONCATENATE(VLOOKUP(Y3,AA2:AK13,9)))</f>
        <v>15</v>
      </c>
      <c r="AJ1" s="35" t="str">
        <f>IF(Y5=1,CONCATENATE(VLOOKUP(Y3,AA16:AK27,10)),CONCATENATE(VLOOKUP(Y3,AA2:AK13,10)))</f>
        <v>12</v>
      </c>
      <c r="AK1" s="35" t="str">
        <f>IF(Y5=1,CONCATENATE(VLOOKUP(Y3,AA16:AK27,11)),CONCATENATE(VLOOKUP(Y3,AA2:AK13,11)))</f>
        <v>9</v>
      </c>
    </row>
    <row r="2" spans="1:37" ht="12.75" customHeight="1" x14ac:dyDescent="0.3">
      <c r="A2" s="36" t="s">
        <v>69</v>
      </c>
      <c r="B2" s="37"/>
      <c r="C2" s="37"/>
      <c r="D2" s="37" t="s">
        <v>66</v>
      </c>
      <c r="E2" s="37">
        <f>[2]Altalanos!$A$8</f>
        <v>0</v>
      </c>
      <c r="F2" s="37"/>
      <c r="G2" s="38"/>
      <c r="H2" s="39"/>
      <c r="I2" s="39"/>
      <c r="J2" s="40"/>
      <c r="K2" s="30"/>
      <c r="L2" s="30"/>
      <c r="M2" s="30"/>
      <c r="N2" s="41"/>
      <c r="O2" s="42"/>
      <c r="P2" s="41"/>
      <c r="Q2" s="42"/>
      <c r="R2" s="41"/>
      <c r="S2" s="34"/>
      <c r="Y2" s="43"/>
      <c r="Z2" s="44"/>
      <c r="AA2" s="44" t="s">
        <v>70</v>
      </c>
      <c r="AB2" s="45">
        <v>150</v>
      </c>
      <c r="AC2" s="45">
        <v>120</v>
      </c>
      <c r="AD2" s="45">
        <v>100</v>
      </c>
      <c r="AE2" s="45">
        <v>80</v>
      </c>
      <c r="AF2" s="45">
        <v>70</v>
      </c>
      <c r="AG2" s="45">
        <v>60</v>
      </c>
      <c r="AH2" s="45">
        <v>55</v>
      </c>
      <c r="AI2" s="45">
        <v>50</v>
      </c>
      <c r="AJ2" s="45">
        <v>45</v>
      </c>
      <c r="AK2" s="45">
        <v>40</v>
      </c>
    </row>
    <row r="3" spans="1:37" ht="12.75" customHeight="1" x14ac:dyDescent="0.3">
      <c r="A3" s="46" t="s">
        <v>71</v>
      </c>
      <c r="B3" s="46"/>
      <c r="C3" s="46"/>
      <c r="D3" s="46"/>
      <c r="E3" s="46" t="s">
        <v>72</v>
      </c>
      <c r="F3" s="46"/>
      <c r="G3" s="46"/>
      <c r="H3" s="46" t="s">
        <v>73</v>
      </c>
      <c r="I3" s="46"/>
      <c r="J3" s="47"/>
      <c r="K3" s="46"/>
      <c r="L3" s="48" t="s">
        <v>74</v>
      </c>
      <c r="M3" s="46"/>
      <c r="N3" s="49"/>
      <c r="O3" s="50"/>
      <c r="P3" s="49"/>
      <c r="Q3" s="43" t="s">
        <v>75</v>
      </c>
      <c r="R3" s="45" t="s">
        <v>76</v>
      </c>
      <c r="S3" s="34"/>
      <c r="Y3" s="43" t="str">
        <f>IF(H4="OB","A",IF(H4="IX","W",H4))</f>
        <v>II. KCS lány</v>
      </c>
      <c r="Z3" s="44"/>
      <c r="AA3" s="44" t="s">
        <v>77</v>
      </c>
      <c r="AB3" s="45">
        <v>120</v>
      </c>
      <c r="AC3" s="45">
        <v>90</v>
      </c>
      <c r="AD3" s="45">
        <v>65</v>
      </c>
      <c r="AE3" s="45">
        <v>55</v>
      </c>
      <c r="AF3" s="45">
        <v>50</v>
      </c>
      <c r="AG3" s="45">
        <v>45</v>
      </c>
      <c r="AH3" s="45">
        <v>40</v>
      </c>
      <c r="AI3" s="45">
        <v>35</v>
      </c>
      <c r="AJ3" s="45">
        <v>25</v>
      </c>
      <c r="AK3" s="45">
        <v>20</v>
      </c>
    </row>
    <row r="4" spans="1:37" ht="13.5" customHeight="1" thickBot="1" x14ac:dyDescent="0.35">
      <c r="A4" s="51" t="s">
        <v>124</v>
      </c>
      <c r="B4" s="52"/>
      <c r="C4" s="52"/>
      <c r="D4" s="53"/>
      <c r="E4" s="54">
        <f>[2]Altalanos!$C$10</f>
        <v>0</v>
      </c>
      <c r="F4" s="54"/>
      <c r="G4" s="54"/>
      <c r="H4" s="54" t="s">
        <v>125</v>
      </c>
      <c r="I4" s="54"/>
      <c r="J4" s="55"/>
      <c r="K4" s="54"/>
      <c r="L4" s="56">
        <f>[2]Altalanos!$E$10</f>
        <v>0</v>
      </c>
      <c r="M4" s="54"/>
      <c r="N4" s="57"/>
      <c r="O4" s="58"/>
      <c r="P4" s="57"/>
      <c r="Q4" s="59" t="s">
        <v>79</v>
      </c>
      <c r="R4" s="60" t="s">
        <v>80</v>
      </c>
      <c r="S4" s="34"/>
      <c r="Y4" s="44"/>
      <c r="Z4" s="44"/>
      <c r="AA4" s="44" t="s">
        <v>81</v>
      </c>
      <c r="AB4" s="45">
        <v>90</v>
      </c>
      <c r="AC4" s="45">
        <v>60</v>
      </c>
      <c r="AD4" s="45">
        <v>45</v>
      </c>
      <c r="AE4" s="45">
        <v>34</v>
      </c>
      <c r="AF4" s="45">
        <v>27</v>
      </c>
      <c r="AG4" s="45">
        <v>22</v>
      </c>
      <c r="AH4" s="45">
        <v>18</v>
      </c>
      <c r="AI4" s="45">
        <v>15</v>
      </c>
      <c r="AJ4" s="45">
        <v>12</v>
      </c>
      <c r="AK4" s="45">
        <v>9</v>
      </c>
    </row>
    <row r="5" spans="1:37" ht="12.75" customHeight="1" x14ac:dyDescent="0.3">
      <c r="A5" s="61"/>
      <c r="B5" s="61" t="s">
        <v>82</v>
      </c>
      <c r="C5" s="61" t="s">
        <v>83</v>
      </c>
      <c r="D5" s="61" t="s">
        <v>84</v>
      </c>
      <c r="E5" s="61" t="s">
        <v>85</v>
      </c>
      <c r="F5" s="61"/>
      <c r="G5" s="61" t="s">
        <v>86</v>
      </c>
      <c r="H5" s="61"/>
      <c r="I5" s="61" t="s">
        <v>87</v>
      </c>
      <c r="J5" s="61"/>
      <c r="K5" s="62" t="s">
        <v>88</v>
      </c>
      <c r="L5" s="62" t="s">
        <v>89</v>
      </c>
      <c r="M5" s="62" t="s">
        <v>90</v>
      </c>
      <c r="N5" s="34"/>
      <c r="O5" s="34"/>
      <c r="P5" s="34"/>
      <c r="Q5" s="63" t="s">
        <v>91</v>
      </c>
      <c r="R5" s="64" t="s">
        <v>92</v>
      </c>
      <c r="S5" s="34"/>
      <c r="Y5" s="44">
        <f>IF(OR([2]Altalanos!$A$8="F1",[2]Altalanos!$A$8="F2",[2]Altalanos!$A$8="N1",[2]Altalanos!$A$8="N2"),1,2)</f>
        <v>2</v>
      </c>
      <c r="Z5" s="44"/>
      <c r="AA5" s="44" t="s">
        <v>93</v>
      </c>
      <c r="AB5" s="45">
        <v>60</v>
      </c>
      <c r="AC5" s="45">
        <v>40</v>
      </c>
      <c r="AD5" s="45">
        <v>30</v>
      </c>
      <c r="AE5" s="45">
        <v>20</v>
      </c>
      <c r="AF5" s="45">
        <v>18</v>
      </c>
      <c r="AG5" s="45">
        <v>15</v>
      </c>
      <c r="AH5" s="45">
        <v>12</v>
      </c>
      <c r="AI5" s="45">
        <v>10</v>
      </c>
      <c r="AJ5" s="45">
        <v>8</v>
      </c>
      <c r="AK5" s="45">
        <v>6</v>
      </c>
    </row>
    <row r="6" spans="1:37" ht="12.75" customHeight="1" x14ac:dyDescent="0.3">
      <c r="A6" s="65"/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34"/>
      <c r="O6" s="34"/>
      <c r="P6" s="34"/>
      <c r="Q6" s="34"/>
      <c r="R6" s="34"/>
      <c r="S6" s="34"/>
      <c r="Y6" s="44"/>
      <c r="Z6" s="44"/>
      <c r="AA6" s="44" t="s">
        <v>94</v>
      </c>
      <c r="AB6" s="45">
        <v>40</v>
      </c>
      <c r="AC6" s="45">
        <v>25</v>
      </c>
      <c r="AD6" s="45">
        <v>18</v>
      </c>
      <c r="AE6" s="45">
        <v>13</v>
      </c>
      <c r="AF6" s="45">
        <v>10</v>
      </c>
      <c r="AG6" s="45">
        <v>8</v>
      </c>
      <c r="AH6" s="45">
        <v>6</v>
      </c>
      <c r="AI6" s="45">
        <v>5</v>
      </c>
      <c r="AJ6" s="45">
        <v>4</v>
      </c>
      <c r="AK6" s="45">
        <v>3</v>
      </c>
    </row>
    <row r="7" spans="1:37" ht="12.75" customHeight="1" x14ac:dyDescent="0.3">
      <c r="A7" s="66" t="s">
        <v>70</v>
      </c>
      <c r="B7" s="67"/>
      <c r="C7" s="68" t="s">
        <v>56</v>
      </c>
      <c r="D7" s="68" t="str">
        <f>IF($B7="","",VLOOKUP($B7,'[2]1MD ELO'!$A$7:$O$22,15))</f>
        <v/>
      </c>
      <c r="E7" s="69"/>
      <c r="F7" s="70"/>
      <c r="G7" s="69" t="str">
        <f>IF($B7="","",VLOOKUP($B7,'[2]1MD ELO'!$A$7:$O$22,3))</f>
        <v/>
      </c>
      <c r="H7" s="70"/>
      <c r="I7" s="69" t="str">
        <f>IF($B7="","",VLOOKUP($B7,'[2]1MD ELO'!$A$7:$O$22,4))</f>
        <v/>
      </c>
      <c r="J7" s="65"/>
      <c r="K7" s="71">
        <v>2</v>
      </c>
      <c r="L7" s="72"/>
      <c r="M7" s="73"/>
      <c r="N7" s="34"/>
      <c r="O7" s="34"/>
      <c r="P7" s="34"/>
      <c r="Q7" s="34"/>
      <c r="R7" s="34"/>
      <c r="S7" s="34"/>
      <c r="Y7" s="44"/>
      <c r="Z7" s="44"/>
      <c r="AA7" s="44" t="s">
        <v>95</v>
      </c>
      <c r="AB7" s="45">
        <v>25</v>
      </c>
      <c r="AC7" s="45">
        <v>15</v>
      </c>
      <c r="AD7" s="45">
        <v>13</v>
      </c>
      <c r="AE7" s="45">
        <v>8</v>
      </c>
      <c r="AF7" s="45">
        <v>6</v>
      </c>
      <c r="AG7" s="45">
        <v>4</v>
      </c>
      <c r="AH7" s="45">
        <v>3</v>
      </c>
      <c r="AI7" s="45">
        <v>2</v>
      </c>
      <c r="AJ7" s="45">
        <v>1</v>
      </c>
      <c r="AK7" s="45">
        <v>0</v>
      </c>
    </row>
    <row r="8" spans="1:37" ht="12.75" customHeight="1" x14ac:dyDescent="0.3">
      <c r="A8" s="66"/>
      <c r="B8" s="74"/>
      <c r="C8" s="65"/>
      <c r="D8" s="65"/>
      <c r="E8" s="65"/>
      <c r="F8" s="65"/>
      <c r="G8" s="65"/>
      <c r="H8" s="65"/>
      <c r="I8" s="65"/>
      <c r="J8" s="65"/>
      <c r="K8" s="66"/>
      <c r="L8" s="66"/>
      <c r="M8" s="75"/>
      <c r="N8" s="34"/>
      <c r="O8" s="34"/>
      <c r="P8" s="34"/>
      <c r="Q8" s="34"/>
      <c r="R8" s="34"/>
      <c r="S8" s="34"/>
      <c r="Y8" s="44"/>
      <c r="Z8" s="44"/>
      <c r="AA8" s="44" t="s">
        <v>96</v>
      </c>
      <c r="AB8" s="45">
        <v>15</v>
      </c>
      <c r="AC8" s="45">
        <v>10</v>
      </c>
      <c r="AD8" s="45">
        <v>7</v>
      </c>
      <c r="AE8" s="45">
        <v>5</v>
      </c>
      <c r="AF8" s="45">
        <v>4</v>
      </c>
      <c r="AG8" s="45">
        <v>3</v>
      </c>
      <c r="AH8" s="45">
        <v>2</v>
      </c>
      <c r="AI8" s="45">
        <v>1</v>
      </c>
      <c r="AJ8" s="45">
        <v>0</v>
      </c>
      <c r="AK8" s="45">
        <v>0</v>
      </c>
    </row>
    <row r="9" spans="1:37" ht="12.75" customHeight="1" x14ac:dyDescent="0.3">
      <c r="A9" s="66" t="s">
        <v>97</v>
      </c>
      <c r="B9" s="67"/>
      <c r="C9" s="68" t="s">
        <v>126</v>
      </c>
      <c r="D9" s="68" t="str">
        <f>IF($B9="","",VLOOKUP($B9,'[2]1MD ELO'!$A$7:$O$22,15))</f>
        <v/>
      </c>
      <c r="E9" s="69"/>
      <c r="F9" s="70"/>
      <c r="G9" s="69" t="str">
        <f>IF($B9="","",VLOOKUP($B9,'[2]1MD ELO'!$A$7:$O$22,3))</f>
        <v/>
      </c>
      <c r="H9" s="70"/>
      <c r="I9" s="69" t="str">
        <f>IF($B9="","",VLOOKUP($B9,'[2]1MD ELO'!$A$7:$O$22,4))</f>
        <v/>
      </c>
      <c r="J9" s="65"/>
      <c r="K9" s="71">
        <v>3</v>
      </c>
      <c r="L9" s="72"/>
      <c r="M9" s="73"/>
      <c r="N9" s="34"/>
      <c r="O9" s="34"/>
      <c r="P9" s="34"/>
      <c r="Q9" s="34"/>
      <c r="R9" s="34"/>
      <c r="S9" s="34"/>
      <c r="Y9" s="44"/>
      <c r="Z9" s="44"/>
      <c r="AA9" s="44" t="s">
        <v>98</v>
      </c>
      <c r="AB9" s="45">
        <v>10</v>
      </c>
      <c r="AC9" s="45">
        <v>6</v>
      </c>
      <c r="AD9" s="45">
        <v>4</v>
      </c>
      <c r="AE9" s="45">
        <v>2</v>
      </c>
      <c r="AF9" s="45">
        <v>1</v>
      </c>
      <c r="AG9" s="45">
        <v>0</v>
      </c>
      <c r="AH9" s="45">
        <v>0</v>
      </c>
      <c r="AI9" s="45">
        <v>0</v>
      </c>
      <c r="AJ9" s="45">
        <v>0</v>
      </c>
      <c r="AK9" s="45">
        <v>0</v>
      </c>
    </row>
    <row r="10" spans="1:37" ht="12.75" customHeight="1" x14ac:dyDescent="0.3">
      <c r="A10" s="66"/>
      <c r="B10" s="74"/>
      <c r="C10" s="65"/>
      <c r="D10" s="65"/>
      <c r="E10" s="65"/>
      <c r="F10" s="65"/>
      <c r="G10" s="65"/>
      <c r="H10" s="65"/>
      <c r="I10" s="65"/>
      <c r="J10" s="65"/>
      <c r="K10" s="66"/>
      <c r="L10" s="66"/>
      <c r="M10" s="75"/>
      <c r="N10" s="34"/>
      <c r="O10" s="34"/>
      <c r="P10" s="34"/>
      <c r="Q10" s="34"/>
      <c r="R10" s="34"/>
      <c r="S10" s="34"/>
      <c r="Y10" s="44"/>
      <c r="Z10" s="44"/>
      <c r="AA10" s="44" t="s">
        <v>99</v>
      </c>
      <c r="AB10" s="45">
        <v>6</v>
      </c>
      <c r="AC10" s="45">
        <v>3</v>
      </c>
      <c r="AD10" s="45">
        <v>2</v>
      </c>
      <c r="AE10" s="45">
        <v>1</v>
      </c>
      <c r="AF10" s="45">
        <v>0</v>
      </c>
      <c r="AG10" s="45">
        <v>0</v>
      </c>
      <c r="AH10" s="45">
        <v>0</v>
      </c>
      <c r="AI10" s="45">
        <v>0</v>
      </c>
      <c r="AJ10" s="45">
        <v>0</v>
      </c>
      <c r="AK10" s="45">
        <v>0</v>
      </c>
    </row>
    <row r="11" spans="1:37" ht="12.75" customHeight="1" x14ac:dyDescent="0.3">
      <c r="A11" s="66" t="s">
        <v>100</v>
      </c>
      <c r="B11" s="67"/>
      <c r="C11" s="68" t="s">
        <v>63</v>
      </c>
      <c r="D11" s="68" t="str">
        <f>IF($B11="","",VLOOKUP($B11,'[2]1MD ELO'!$A$7:$O$22,15))</f>
        <v/>
      </c>
      <c r="E11" s="69"/>
      <c r="F11" s="70"/>
      <c r="G11" s="69" t="str">
        <f>IF($B11="","",VLOOKUP($B11,'[2]1MD ELO'!$A$7:$O$22,3))</f>
        <v/>
      </c>
      <c r="H11" s="70"/>
      <c r="I11" s="69" t="str">
        <f>IF($B11="","",VLOOKUP($B11,'[2]1MD ELO'!$A$7:$O$22,4))</f>
        <v/>
      </c>
      <c r="J11" s="65"/>
      <c r="K11" s="71">
        <v>1</v>
      </c>
      <c r="L11" s="72"/>
      <c r="M11" s="73"/>
      <c r="N11" s="34"/>
      <c r="O11" s="34"/>
      <c r="P11" s="34"/>
      <c r="Q11" s="34"/>
      <c r="R11" s="34"/>
      <c r="S11" s="34"/>
      <c r="Y11" s="44"/>
      <c r="Z11" s="44"/>
      <c r="AA11" s="44" t="s">
        <v>101</v>
      </c>
      <c r="AB11" s="45">
        <v>3</v>
      </c>
      <c r="AC11" s="45">
        <v>2</v>
      </c>
      <c r="AD11" s="45">
        <v>1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5">
        <v>0</v>
      </c>
    </row>
    <row r="12" spans="1:37" ht="12.75" customHeight="1" x14ac:dyDescent="0.3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Y12" s="44"/>
      <c r="Z12" s="44"/>
      <c r="AA12" s="44" t="s">
        <v>102</v>
      </c>
      <c r="AB12" s="76">
        <v>0</v>
      </c>
      <c r="AC12" s="76">
        <v>0</v>
      </c>
      <c r="AD12" s="76">
        <v>0</v>
      </c>
      <c r="AE12" s="76">
        <v>0</v>
      </c>
      <c r="AF12" s="76">
        <v>0</v>
      </c>
      <c r="AG12" s="76">
        <v>0</v>
      </c>
      <c r="AH12" s="76">
        <v>0</v>
      </c>
      <c r="AI12" s="76">
        <v>0</v>
      </c>
      <c r="AJ12" s="76">
        <v>0</v>
      </c>
      <c r="AK12" s="76">
        <v>0</v>
      </c>
    </row>
    <row r="13" spans="1:37" ht="12.75" customHeight="1" x14ac:dyDescent="0.3">
      <c r="A13" s="65"/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Y13" s="44"/>
      <c r="Z13" s="44"/>
      <c r="AA13" s="44" t="s">
        <v>103</v>
      </c>
      <c r="AB13" s="76">
        <v>0</v>
      </c>
      <c r="AC13" s="76">
        <v>0</v>
      </c>
      <c r="AD13" s="76">
        <v>0</v>
      </c>
      <c r="AE13" s="76">
        <v>0</v>
      </c>
      <c r="AF13" s="76">
        <v>0</v>
      </c>
      <c r="AG13" s="76">
        <v>0</v>
      </c>
      <c r="AH13" s="76">
        <v>0</v>
      </c>
      <c r="AI13" s="76">
        <v>0</v>
      </c>
      <c r="AJ13" s="76">
        <v>0</v>
      </c>
      <c r="AK13" s="76">
        <v>0</v>
      </c>
    </row>
    <row r="14" spans="1:37" ht="12.75" customHeight="1" x14ac:dyDescent="0.3">
      <c r="A14" s="65"/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</row>
    <row r="15" spans="1:37" ht="12.75" customHeight="1" x14ac:dyDescent="0.3">
      <c r="A15" s="65"/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</row>
    <row r="16" spans="1:37" ht="12.75" customHeight="1" x14ac:dyDescent="0.3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Y16" s="44"/>
      <c r="Z16" s="44"/>
      <c r="AA16" s="44" t="s">
        <v>70</v>
      </c>
      <c r="AB16" s="44">
        <v>300</v>
      </c>
      <c r="AC16" s="44">
        <v>250</v>
      </c>
      <c r="AD16" s="44">
        <v>220</v>
      </c>
      <c r="AE16" s="44">
        <v>180</v>
      </c>
      <c r="AF16" s="44">
        <v>160</v>
      </c>
      <c r="AG16" s="44">
        <v>150</v>
      </c>
      <c r="AH16" s="44">
        <v>140</v>
      </c>
      <c r="AI16" s="44">
        <v>130</v>
      </c>
      <c r="AJ16" s="44">
        <v>120</v>
      </c>
      <c r="AK16" s="44">
        <v>110</v>
      </c>
    </row>
    <row r="17" spans="1:37" ht="12.75" customHeight="1" x14ac:dyDescent="0.3">
      <c r="A17" s="65"/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Y17" s="44"/>
      <c r="Z17" s="44"/>
      <c r="AA17" s="44" t="s">
        <v>77</v>
      </c>
      <c r="AB17" s="44">
        <v>250</v>
      </c>
      <c r="AC17" s="44">
        <v>200</v>
      </c>
      <c r="AD17" s="44">
        <v>160</v>
      </c>
      <c r="AE17" s="44">
        <v>140</v>
      </c>
      <c r="AF17" s="44">
        <v>120</v>
      </c>
      <c r="AG17" s="44">
        <v>110</v>
      </c>
      <c r="AH17" s="44">
        <v>100</v>
      </c>
      <c r="AI17" s="44">
        <v>90</v>
      </c>
      <c r="AJ17" s="44">
        <v>80</v>
      </c>
      <c r="AK17" s="44">
        <v>70</v>
      </c>
    </row>
    <row r="18" spans="1:37" ht="18.75" customHeight="1" x14ac:dyDescent="0.3">
      <c r="A18" s="65"/>
      <c r="B18" s="77"/>
      <c r="C18" s="78"/>
      <c r="D18" s="79" t="s">
        <v>56</v>
      </c>
      <c r="E18" s="78"/>
      <c r="F18" s="79" t="s">
        <v>126</v>
      </c>
      <c r="G18" s="78"/>
      <c r="H18" s="79" t="s">
        <v>63</v>
      </c>
      <c r="I18" s="78"/>
      <c r="J18" s="65"/>
      <c r="K18" s="65"/>
      <c r="L18" s="65"/>
      <c r="M18" s="65"/>
      <c r="Y18" s="44"/>
      <c r="Z18" s="44"/>
      <c r="AA18" s="44" t="s">
        <v>81</v>
      </c>
      <c r="AB18" s="44">
        <v>200</v>
      </c>
      <c r="AC18" s="44">
        <v>150</v>
      </c>
      <c r="AD18" s="44">
        <v>130</v>
      </c>
      <c r="AE18" s="44">
        <v>110</v>
      </c>
      <c r="AF18" s="44">
        <v>95</v>
      </c>
      <c r="AG18" s="44">
        <v>80</v>
      </c>
      <c r="AH18" s="44">
        <v>70</v>
      </c>
      <c r="AI18" s="44">
        <v>60</v>
      </c>
      <c r="AJ18" s="44">
        <v>55</v>
      </c>
      <c r="AK18" s="44">
        <v>50</v>
      </c>
    </row>
    <row r="19" spans="1:37" ht="18.75" customHeight="1" x14ac:dyDescent="0.3">
      <c r="A19" s="80" t="s">
        <v>70</v>
      </c>
      <c r="B19" s="81" t="s">
        <v>56</v>
      </c>
      <c r="C19" s="78"/>
      <c r="D19" s="82"/>
      <c r="E19" s="78"/>
      <c r="F19" s="83"/>
      <c r="G19" s="78"/>
      <c r="H19" s="83"/>
      <c r="I19" s="78"/>
      <c r="J19" s="65"/>
      <c r="K19" s="65"/>
      <c r="L19" s="65"/>
      <c r="M19" s="65"/>
      <c r="Y19" s="44"/>
      <c r="Z19" s="44"/>
      <c r="AA19" s="44" t="s">
        <v>93</v>
      </c>
      <c r="AB19" s="44">
        <v>150</v>
      </c>
      <c r="AC19" s="44">
        <v>120</v>
      </c>
      <c r="AD19" s="44">
        <v>100</v>
      </c>
      <c r="AE19" s="44">
        <v>80</v>
      </c>
      <c r="AF19" s="44">
        <v>70</v>
      </c>
      <c r="AG19" s="44">
        <v>60</v>
      </c>
      <c r="AH19" s="44">
        <v>55</v>
      </c>
      <c r="AI19" s="44">
        <v>50</v>
      </c>
      <c r="AJ19" s="44">
        <v>45</v>
      </c>
      <c r="AK19" s="44">
        <v>40</v>
      </c>
    </row>
    <row r="20" spans="1:37" ht="18.75" customHeight="1" x14ac:dyDescent="0.3">
      <c r="A20" s="80" t="s">
        <v>97</v>
      </c>
      <c r="B20" s="81" t="s">
        <v>126</v>
      </c>
      <c r="C20" s="78"/>
      <c r="D20" s="83"/>
      <c r="E20" s="78"/>
      <c r="F20" s="82"/>
      <c r="G20" s="78"/>
      <c r="H20" s="84"/>
      <c r="I20" s="78"/>
      <c r="J20" s="65"/>
      <c r="K20" s="65"/>
      <c r="L20" s="65"/>
      <c r="M20" s="65"/>
      <c r="Y20" s="44"/>
      <c r="Z20" s="44"/>
      <c r="AA20" s="44" t="s">
        <v>94</v>
      </c>
      <c r="AB20" s="44">
        <v>120</v>
      </c>
      <c r="AC20" s="44">
        <v>90</v>
      </c>
      <c r="AD20" s="44">
        <v>65</v>
      </c>
      <c r="AE20" s="44">
        <v>55</v>
      </c>
      <c r="AF20" s="44">
        <v>50</v>
      </c>
      <c r="AG20" s="44">
        <v>45</v>
      </c>
      <c r="AH20" s="44">
        <v>40</v>
      </c>
      <c r="AI20" s="44">
        <v>35</v>
      </c>
      <c r="AJ20" s="44">
        <v>25</v>
      </c>
      <c r="AK20" s="44">
        <v>20</v>
      </c>
    </row>
    <row r="21" spans="1:37" ht="18.75" customHeight="1" x14ac:dyDescent="0.3">
      <c r="A21" s="80" t="s">
        <v>100</v>
      </c>
      <c r="B21" s="81" t="s">
        <v>63</v>
      </c>
      <c r="C21" s="78"/>
      <c r="D21" s="83"/>
      <c r="E21" s="78"/>
      <c r="F21" s="83"/>
      <c r="G21" s="78"/>
      <c r="H21" s="82"/>
      <c r="I21" s="78"/>
      <c r="J21" s="65"/>
      <c r="K21" s="65"/>
      <c r="L21" s="65"/>
      <c r="M21" s="65"/>
      <c r="Y21" s="44"/>
      <c r="Z21" s="44"/>
      <c r="AA21" s="44" t="s">
        <v>95</v>
      </c>
      <c r="AB21" s="44">
        <v>90</v>
      </c>
      <c r="AC21" s="44">
        <v>60</v>
      </c>
      <c r="AD21" s="44">
        <v>45</v>
      </c>
      <c r="AE21" s="44">
        <v>34</v>
      </c>
      <c r="AF21" s="44">
        <v>27</v>
      </c>
      <c r="AG21" s="44">
        <v>22</v>
      </c>
      <c r="AH21" s="44">
        <v>18</v>
      </c>
      <c r="AI21" s="44">
        <v>15</v>
      </c>
      <c r="AJ21" s="44">
        <v>12</v>
      </c>
      <c r="AK21" s="44">
        <v>9</v>
      </c>
    </row>
    <row r="22" spans="1:37" ht="12.75" customHeight="1" x14ac:dyDescent="0.3">
      <c r="A22" s="65"/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Y22" s="44"/>
      <c r="Z22" s="44"/>
      <c r="AA22" s="44" t="s">
        <v>96</v>
      </c>
      <c r="AB22" s="44">
        <v>60</v>
      </c>
      <c r="AC22" s="44">
        <v>40</v>
      </c>
      <c r="AD22" s="44">
        <v>30</v>
      </c>
      <c r="AE22" s="44">
        <v>20</v>
      </c>
      <c r="AF22" s="44">
        <v>18</v>
      </c>
      <c r="AG22" s="44">
        <v>15</v>
      </c>
      <c r="AH22" s="44">
        <v>12</v>
      </c>
      <c r="AI22" s="44">
        <v>10</v>
      </c>
      <c r="AJ22" s="44">
        <v>8</v>
      </c>
      <c r="AK22" s="44">
        <v>6</v>
      </c>
    </row>
    <row r="23" spans="1:37" ht="12.75" customHeight="1" x14ac:dyDescent="0.3">
      <c r="A23" s="65"/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Y23" s="44"/>
      <c r="Z23" s="44"/>
      <c r="AA23" s="44" t="s">
        <v>98</v>
      </c>
      <c r="AB23" s="44">
        <v>40</v>
      </c>
      <c r="AC23" s="44">
        <v>25</v>
      </c>
      <c r="AD23" s="44">
        <v>18</v>
      </c>
      <c r="AE23" s="44">
        <v>13</v>
      </c>
      <c r="AF23" s="44">
        <v>8</v>
      </c>
      <c r="AG23" s="44">
        <v>7</v>
      </c>
      <c r="AH23" s="44">
        <v>6</v>
      </c>
      <c r="AI23" s="44">
        <v>5</v>
      </c>
      <c r="AJ23" s="44">
        <v>4</v>
      </c>
      <c r="AK23" s="44">
        <v>3</v>
      </c>
    </row>
    <row r="24" spans="1:37" ht="12.75" customHeight="1" x14ac:dyDescent="0.3">
      <c r="A24" s="65"/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Y24" s="44"/>
      <c r="Z24" s="44"/>
      <c r="AA24" s="44" t="s">
        <v>99</v>
      </c>
      <c r="AB24" s="44">
        <v>25</v>
      </c>
      <c r="AC24" s="44">
        <v>15</v>
      </c>
      <c r="AD24" s="44">
        <v>13</v>
      </c>
      <c r="AE24" s="44">
        <v>7</v>
      </c>
      <c r="AF24" s="44">
        <v>6</v>
      </c>
      <c r="AG24" s="44">
        <v>5</v>
      </c>
      <c r="AH24" s="44">
        <v>4</v>
      </c>
      <c r="AI24" s="44">
        <v>3</v>
      </c>
      <c r="AJ24" s="44">
        <v>2</v>
      </c>
      <c r="AK24" s="44">
        <v>1</v>
      </c>
    </row>
    <row r="25" spans="1:37" ht="12.75" customHeight="1" x14ac:dyDescent="0.3">
      <c r="A25" s="65"/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Y25" s="44"/>
      <c r="Z25" s="44"/>
      <c r="AA25" s="44" t="s">
        <v>101</v>
      </c>
      <c r="AB25" s="44">
        <v>15</v>
      </c>
      <c r="AC25" s="44">
        <v>10</v>
      </c>
      <c r="AD25" s="44">
        <v>8</v>
      </c>
      <c r="AE25" s="44">
        <v>4</v>
      </c>
      <c r="AF25" s="44">
        <v>3</v>
      </c>
      <c r="AG25" s="44">
        <v>2</v>
      </c>
      <c r="AH25" s="44">
        <v>1</v>
      </c>
      <c r="AI25" s="44">
        <v>0</v>
      </c>
      <c r="AJ25" s="44">
        <v>0</v>
      </c>
      <c r="AK25" s="44">
        <v>0</v>
      </c>
    </row>
    <row r="26" spans="1:37" ht="12.75" customHeight="1" x14ac:dyDescent="0.3">
      <c r="A26" s="65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Y26" s="44"/>
      <c r="Z26" s="44"/>
      <c r="AA26" s="44" t="s">
        <v>102</v>
      </c>
      <c r="AB26" s="44">
        <v>10</v>
      </c>
      <c r="AC26" s="44">
        <v>6</v>
      </c>
      <c r="AD26" s="44">
        <v>4</v>
      </c>
      <c r="AE26" s="44">
        <v>2</v>
      </c>
      <c r="AF26" s="44">
        <v>1</v>
      </c>
      <c r="AG26" s="44">
        <v>0</v>
      </c>
      <c r="AH26" s="44">
        <v>0</v>
      </c>
      <c r="AI26" s="44">
        <v>0</v>
      </c>
      <c r="AJ26" s="44">
        <v>0</v>
      </c>
      <c r="AK26" s="44">
        <v>0</v>
      </c>
    </row>
    <row r="27" spans="1:37" ht="12.75" customHeight="1" x14ac:dyDescent="0.3">
      <c r="A27" s="65"/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Y27" s="44"/>
      <c r="Z27" s="44"/>
      <c r="AA27" s="44" t="s">
        <v>103</v>
      </c>
      <c r="AB27" s="44">
        <v>3</v>
      </c>
      <c r="AC27" s="44">
        <v>2</v>
      </c>
      <c r="AD27" s="44">
        <v>1</v>
      </c>
      <c r="AE27" s="44">
        <v>0</v>
      </c>
      <c r="AF27" s="44">
        <v>0</v>
      </c>
      <c r="AG27" s="44">
        <v>0</v>
      </c>
      <c r="AH27" s="44">
        <v>0</v>
      </c>
      <c r="AI27" s="44">
        <v>0</v>
      </c>
      <c r="AJ27" s="44">
        <v>0</v>
      </c>
      <c r="AK27" s="44">
        <v>0</v>
      </c>
    </row>
    <row r="28" spans="1:37" ht="12.75" customHeight="1" x14ac:dyDescent="0.3">
      <c r="A28" s="65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</row>
    <row r="29" spans="1:37" ht="12.75" customHeight="1" x14ac:dyDescent="0.3">
      <c r="A29" s="65"/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</row>
    <row r="30" spans="1:37" ht="12.75" customHeight="1" x14ac:dyDescent="0.3">
      <c r="A30" s="65"/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</row>
    <row r="31" spans="1:37" ht="12.75" customHeight="1" x14ac:dyDescent="0.3">
      <c r="A31" s="65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</row>
    <row r="32" spans="1:37" ht="12.75" customHeight="1" x14ac:dyDescent="0.3">
      <c r="A32" s="65"/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70"/>
      <c r="M32" s="70"/>
      <c r="O32" s="34"/>
      <c r="P32" s="34"/>
      <c r="Q32" s="34"/>
      <c r="R32" s="34"/>
      <c r="S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</row>
    <row r="33" spans="1:37" ht="12.75" customHeight="1" x14ac:dyDescent="0.3">
      <c r="A33" s="85" t="s">
        <v>84</v>
      </c>
      <c r="B33" s="86"/>
      <c r="C33" s="87"/>
      <c r="D33" s="88" t="s">
        <v>104</v>
      </c>
      <c r="E33" s="89" t="s">
        <v>105</v>
      </c>
      <c r="F33" s="90"/>
      <c r="G33" s="88" t="s">
        <v>104</v>
      </c>
      <c r="H33" s="89" t="s">
        <v>106</v>
      </c>
      <c r="I33" s="91"/>
      <c r="J33" s="89" t="s">
        <v>107</v>
      </c>
      <c r="K33" s="92" t="s">
        <v>108</v>
      </c>
      <c r="L33" s="61"/>
      <c r="M33" s="93"/>
      <c r="N33" s="94"/>
      <c r="O33" s="34"/>
      <c r="P33" s="95"/>
      <c r="Q33" s="95"/>
      <c r="R33" s="49"/>
      <c r="S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</row>
    <row r="34" spans="1:37" ht="12.75" customHeight="1" x14ac:dyDescent="0.3">
      <c r="A34" s="96" t="s">
        <v>109</v>
      </c>
      <c r="B34" s="97"/>
      <c r="C34" s="98"/>
      <c r="D34" s="99"/>
      <c r="E34" s="100"/>
      <c r="F34" s="101"/>
      <c r="G34" s="102" t="s">
        <v>110</v>
      </c>
      <c r="H34" s="97"/>
      <c r="I34" s="103"/>
      <c r="J34" s="104"/>
      <c r="K34" s="105" t="s">
        <v>111</v>
      </c>
      <c r="L34" s="106"/>
      <c r="M34" s="107"/>
      <c r="O34" s="34"/>
      <c r="P34" s="50"/>
      <c r="Q34" s="50"/>
      <c r="R34" s="108"/>
      <c r="S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</row>
    <row r="35" spans="1:37" ht="12.75" customHeight="1" x14ac:dyDescent="0.3">
      <c r="A35" s="109" t="s">
        <v>112</v>
      </c>
      <c r="B35" s="110"/>
      <c r="C35" s="111"/>
      <c r="D35" s="112"/>
      <c r="E35" s="113"/>
      <c r="F35" s="24"/>
      <c r="G35" s="114" t="s">
        <v>11</v>
      </c>
      <c r="H35" s="115"/>
      <c r="I35" s="116"/>
      <c r="J35" s="117"/>
      <c r="K35" s="118"/>
      <c r="L35" s="70"/>
      <c r="M35" s="119"/>
      <c r="O35" s="34"/>
      <c r="P35" s="108"/>
      <c r="Q35" s="120"/>
      <c r="R35" s="108"/>
      <c r="S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</row>
    <row r="36" spans="1:37" ht="12.75" customHeight="1" x14ac:dyDescent="0.3">
      <c r="A36" s="121"/>
      <c r="B36" s="122"/>
      <c r="C36" s="123"/>
      <c r="D36" s="112"/>
      <c r="E36" s="124"/>
      <c r="F36" s="65"/>
      <c r="G36" s="114" t="s">
        <v>15</v>
      </c>
      <c r="H36" s="115"/>
      <c r="I36" s="116"/>
      <c r="J36" s="117"/>
      <c r="K36" s="105" t="s">
        <v>113</v>
      </c>
      <c r="L36" s="106"/>
      <c r="M36" s="125"/>
      <c r="O36" s="34"/>
      <c r="P36" s="50"/>
      <c r="Q36" s="50"/>
      <c r="R36" s="108"/>
      <c r="S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</row>
    <row r="37" spans="1:37" ht="12.75" customHeight="1" x14ac:dyDescent="0.3">
      <c r="A37" s="126"/>
      <c r="B37" s="127"/>
      <c r="C37" s="128"/>
      <c r="D37" s="112"/>
      <c r="E37" s="124"/>
      <c r="F37" s="65"/>
      <c r="G37" s="114" t="s">
        <v>18</v>
      </c>
      <c r="H37" s="115"/>
      <c r="I37" s="116"/>
      <c r="J37" s="117"/>
      <c r="K37" s="129"/>
      <c r="L37" s="65"/>
      <c r="M37" s="107"/>
      <c r="O37" s="34"/>
      <c r="P37" s="108"/>
      <c r="Q37" s="120"/>
      <c r="R37" s="108"/>
      <c r="S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</row>
    <row r="38" spans="1:37" ht="12.75" customHeight="1" x14ac:dyDescent="0.3">
      <c r="A38" s="130"/>
      <c r="B38" s="131"/>
      <c r="C38" s="132"/>
      <c r="D38" s="112"/>
      <c r="E38" s="124"/>
      <c r="F38" s="65"/>
      <c r="G38" s="114" t="s">
        <v>22</v>
      </c>
      <c r="H38" s="115"/>
      <c r="I38" s="116"/>
      <c r="J38" s="117"/>
      <c r="K38" s="109"/>
      <c r="L38" s="70"/>
      <c r="M38" s="119"/>
      <c r="O38" s="34"/>
      <c r="P38" s="108"/>
      <c r="Q38" s="120"/>
      <c r="R38" s="108"/>
      <c r="S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</row>
    <row r="39" spans="1:37" ht="12.75" customHeight="1" x14ac:dyDescent="0.3">
      <c r="A39" s="133"/>
      <c r="B39" s="134"/>
      <c r="C39" s="128"/>
      <c r="D39" s="112"/>
      <c r="E39" s="124"/>
      <c r="F39" s="65"/>
      <c r="G39" s="114" t="s">
        <v>26</v>
      </c>
      <c r="H39" s="115"/>
      <c r="I39" s="116"/>
      <c r="J39" s="117"/>
      <c r="K39" s="105" t="s">
        <v>114</v>
      </c>
      <c r="L39" s="106"/>
      <c r="M39" s="125"/>
      <c r="O39" s="34"/>
      <c r="P39" s="50"/>
      <c r="Q39" s="50"/>
      <c r="R39" s="108"/>
      <c r="S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</row>
    <row r="40" spans="1:37" ht="12.75" customHeight="1" x14ac:dyDescent="0.3">
      <c r="A40" s="133"/>
      <c r="B40" s="134"/>
      <c r="C40" s="135"/>
      <c r="D40" s="112"/>
      <c r="E40" s="124"/>
      <c r="F40" s="65"/>
      <c r="G40" s="114" t="s">
        <v>115</v>
      </c>
      <c r="H40" s="115"/>
      <c r="I40" s="116"/>
      <c r="J40" s="117"/>
      <c r="K40" s="129"/>
      <c r="L40" s="65"/>
      <c r="M40" s="107"/>
      <c r="O40" s="34"/>
      <c r="P40" s="108"/>
      <c r="Q40" s="120"/>
      <c r="R40" s="108"/>
      <c r="S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</row>
    <row r="41" spans="1:37" ht="12.75" customHeight="1" x14ac:dyDescent="0.3">
      <c r="A41" s="136"/>
      <c r="B41" s="137"/>
      <c r="C41" s="138"/>
      <c r="D41" s="139"/>
      <c r="E41" s="140"/>
      <c r="F41" s="70"/>
      <c r="G41" s="141" t="s">
        <v>116</v>
      </c>
      <c r="H41" s="110"/>
      <c r="I41" s="142"/>
      <c r="J41" s="143"/>
      <c r="K41" s="109">
        <f>L4</f>
        <v>0</v>
      </c>
      <c r="L41" s="70"/>
      <c r="M41" s="119"/>
      <c r="O41" s="34"/>
      <c r="P41" s="108"/>
      <c r="Q41" s="120"/>
      <c r="R41" s="144"/>
      <c r="S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</row>
    <row r="42" spans="1:37" ht="12.75" customHeight="1" x14ac:dyDescent="0.3">
      <c r="O42" s="34"/>
      <c r="P42" s="34"/>
      <c r="Q42" s="34"/>
      <c r="R42" s="34"/>
      <c r="S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</row>
    <row r="43" spans="1:37" ht="12.75" customHeight="1" x14ac:dyDescent="0.3">
      <c r="O43" s="34"/>
      <c r="P43" s="34"/>
      <c r="Q43" s="34"/>
      <c r="R43" s="34"/>
      <c r="S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</row>
    <row r="44" spans="1:37" ht="12.75" customHeight="1" x14ac:dyDescent="0.3"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</row>
    <row r="45" spans="1:37" ht="12.75" customHeight="1" x14ac:dyDescent="0.3"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</row>
    <row r="46" spans="1:37" ht="12.75" customHeight="1" x14ac:dyDescent="0.3"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</row>
    <row r="47" spans="1:37" ht="12.75" customHeight="1" x14ac:dyDescent="0.3"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</row>
    <row r="48" spans="1:37" ht="12.75" customHeight="1" x14ac:dyDescent="0.3"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</row>
    <row r="49" spans="25:37" ht="12.75" customHeight="1" x14ac:dyDescent="0.3"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</row>
    <row r="50" spans="25:37" ht="12.75" customHeight="1" x14ac:dyDescent="0.3"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</row>
    <row r="51" spans="25:37" ht="12.75" customHeight="1" x14ac:dyDescent="0.3"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</row>
    <row r="52" spans="25:37" ht="12.75" customHeight="1" x14ac:dyDescent="0.3"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</row>
    <row r="53" spans="25:37" ht="12.75" customHeight="1" x14ac:dyDescent="0.3"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</row>
    <row r="54" spans="25:37" ht="12.75" customHeight="1" x14ac:dyDescent="0.3"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</row>
    <row r="55" spans="25:37" ht="12.75" customHeight="1" x14ac:dyDescent="0.3"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</row>
    <row r="56" spans="25:37" ht="12.75" customHeight="1" x14ac:dyDescent="0.3"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</row>
    <row r="57" spans="25:37" ht="12.75" customHeight="1" x14ac:dyDescent="0.3"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</row>
    <row r="58" spans="25:37" ht="12.75" customHeight="1" x14ac:dyDescent="0.3"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</row>
    <row r="59" spans="25:37" ht="12.75" customHeight="1" x14ac:dyDescent="0.3"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</row>
    <row r="60" spans="25:37" ht="12.75" customHeight="1" x14ac:dyDescent="0.3"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/>
    </row>
    <row r="61" spans="25:37" ht="12.75" customHeight="1" x14ac:dyDescent="0.3"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</row>
    <row r="62" spans="25:37" ht="12.75" customHeight="1" x14ac:dyDescent="0.3"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4"/>
    </row>
    <row r="63" spans="25:37" ht="12.75" customHeight="1" x14ac:dyDescent="0.3"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/>
    </row>
    <row r="64" spans="25:37" ht="12.75" customHeight="1" x14ac:dyDescent="0.3"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/>
    </row>
    <row r="65" spans="25:37" ht="12.75" customHeight="1" x14ac:dyDescent="0.3"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</row>
    <row r="66" spans="25:37" ht="12.75" customHeight="1" x14ac:dyDescent="0.3"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</row>
    <row r="67" spans="25:37" ht="12.75" customHeight="1" x14ac:dyDescent="0.3"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</row>
    <row r="68" spans="25:37" ht="12.75" customHeight="1" x14ac:dyDescent="0.3"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  <c r="AK68" s="34"/>
    </row>
    <row r="69" spans="25:37" ht="12.75" customHeight="1" x14ac:dyDescent="0.3"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  <c r="AK69" s="34"/>
    </row>
    <row r="70" spans="25:37" ht="12.75" customHeight="1" x14ac:dyDescent="0.3"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</row>
    <row r="71" spans="25:37" ht="12.75" customHeight="1" x14ac:dyDescent="0.3"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  <c r="AK71" s="34"/>
    </row>
    <row r="72" spans="25:37" ht="12.75" customHeight="1" x14ac:dyDescent="0.3">
      <c r="Y72" s="34"/>
      <c r="Z72" s="34"/>
      <c r="AA72" s="34"/>
      <c r="AB72" s="34"/>
      <c r="AC72" s="34"/>
      <c r="AD72" s="34"/>
      <c r="AE72" s="34"/>
      <c r="AF72" s="34"/>
      <c r="AG72" s="34"/>
      <c r="AH72" s="34"/>
      <c r="AI72" s="34"/>
      <c r="AJ72" s="34"/>
      <c r="AK72" s="34"/>
    </row>
    <row r="73" spans="25:37" ht="12.75" customHeight="1" x14ac:dyDescent="0.3"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  <c r="AK73" s="34"/>
    </row>
    <row r="74" spans="25:37" ht="12.75" customHeight="1" x14ac:dyDescent="0.3"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</row>
    <row r="75" spans="25:37" ht="12.75" customHeight="1" x14ac:dyDescent="0.3">
      <c r="Y75" s="34"/>
      <c r="Z75" s="34"/>
      <c r="AA75" s="34"/>
      <c r="AB75" s="34"/>
      <c r="AC75" s="34"/>
      <c r="AD75" s="34"/>
      <c r="AE75" s="34"/>
      <c r="AF75" s="34"/>
      <c r="AG75" s="34"/>
      <c r="AH75" s="34"/>
      <c r="AI75" s="34"/>
      <c r="AJ75" s="34"/>
      <c r="AK75" s="34"/>
    </row>
    <row r="76" spans="25:37" ht="12.75" customHeight="1" x14ac:dyDescent="0.3"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</row>
    <row r="77" spans="25:37" ht="12.75" customHeight="1" x14ac:dyDescent="0.3"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4"/>
      <c r="AK77" s="34"/>
    </row>
    <row r="78" spans="25:37" ht="12.75" customHeight="1" x14ac:dyDescent="0.3"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4"/>
      <c r="AK78" s="34"/>
    </row>
    <row r="79" spans="25:37" ht="12.75" customHeight="1" x14ac:dyDescent="0.3"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  <c r="AK79" s="34"/>
    </row>
    <row r="80" spans="25:37" ht="12.75" customHeight="1" x14ac:dyDescent="0.3"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34"/>
      <c r="AJ80" s="34"/>
      <c r="AK80" s="34"/>
    </row>
    <row r="81" spans="25:37" ht="12.75" customHeight="1" x14ac:dyDescent="0.3"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</row>
    <row r="82" spans="25:37" ht="12.75" customHeight="1" x14ac:dyDescent="0.3"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</row>
    <row r="83" spans="25:37" ht="12.75" customHeight="1" x14ac:dyDescent="0.3"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</row>
    <row r="84" spans="25:37" ht="12.75" customHeight="1" x14ac:dyDescent="0.3"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34"/>
      <c r="AJ84" s="34"/>
      <c r="AK84" s="34"/>
    </row>
    <row r="85" spans="25:37" ht="12.75" customHeight="1" x14ac:dyDescent="0.3">
      <c r="Y85" s="34"/>
      <c r="Z85" s="34"/>
      <c r="AA85" s="34"/>
      <c r="AB85" s="34"/>
      <c r="AC85" s="34"/>
      <c r="AD85" s="34"/>
      <c r="AE85" s="34"/>
      <c r="AF85" s="34"/>
      <c r="AG85" s="34"/>
      <c r="AH85" s="34"/>
      <c r="AI85" s="34"/>
      <c r="AJ85" s="34"/>
      <c r="AK85" s="34"/>
    </row>
    <row r="86" spans="25:37" ht="12.75" customHeight="1" x14ac:dyDescent="0.3"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</row>
    <row r="87" spans="25:37" ht="12.75" customHeight="1" x14ac:dyDescent="0.3"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34"/>
      <c r="AJ87" s="34"/>
      <c r="AK87" s="34"/>
    </row>
    <row r="88" spans="25:37" ht="12.75" customHeight="1" x14ac:dyDescent="0.3"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</row>
    <row r="89" spans="25:37" ht="12.75" customHeight="1" x14ac:dyDescent="0.3"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34"/>
      <c r="AJ89" s="34"/>
      <c r="AK89" s="34"/>
    </row>
    <row r="90" spans="25:37" ht="12.75" customHeight="1" x14ac:dyDescent="0.3"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34"/>
      <c r="AJ90" s="34"/>
      <c r="AK90" s="34"/>
    </row>
    <row r="91" spans="25:37" ht="12.75" customHeight="1" x14ac:dyDescent="0.3"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</row>
    <row r="92" spans="25:37" ht="12.75" customHeight="1" x14ac:dyDescent="0.3">
      <c r="Y92" s="34"/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4"/>
      <c r="AK92" s="34"/>
    </row>
    <row r="93" spans="25:37" ht="12.75" customHeight="1" x14ac:dyDescent="0.3"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</row>
    <row r="94" spans="25:37" ht="12.75" customHeight="1" x14ac:dyDescent="0.3">
      <c r="Y94" s="34"/>
      <c r="Z94" s="34"/>
      <c r="AA94" s="34"/>
      <c r="AB94" s="34"/>
      <c r="AC94" s="34"/>
      <c r="AD94" s="34"/>
      <c r="AE94" s="34"/>
      <c r="AF94" s="34"/>
      <c r="AG94" s="34"/>
      <c r="AH94" s="34"/>
      <c r="AI94" s="34"/>
      <c r="AJ94" s="34"/>
      <c r="AK94" s="34"/>
    </row>
    <row r="95" spans="25:37" ht="12.75" customHeight="1" x14ac:dyDescent="0.3"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</row>
    <row r="96" spans="25:37" ht="12.75" customHeight="1" x14ac:dyDescent="0.3"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</row>
    <row r="97" spans="25:37" ht="12.75" customHeight="1" x14ac:dyDescent="0.3"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</row>
    <row r="98" spans="25:37" ht="12.75" customHeight="1" x14ac:dyDescent="0.3"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</row>
    <row r="99" spans="25:37" ht="12.75" customHeight="1" x14ac:dyDescent="0.3">
      <c r="Y99" s="34"/>
      <c r="Z99" s="34"/>
      <c r="AA99" s="34"/>
      <c r="AB99" s="34"/>
      <c r="AC99" s="34"/>
      <c r="AD99" s="34"/>
      <c r="AE99" s="34"/>
      <c r="AF99" s="34"/>
      <c r="AG99" s="34"/>
      <c r="AH99" s="34"/>
      <c r="AI99" s="34"/>
      <c r="AJ99" s="34"/>
      <c r="AK99" s="34"/>
    </row>
    <row r="100" spans="25:37" ht="12.75" customHeight="1" x14ac:dyDescent="0.3"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</row>
    <row r="101" spans="25:37" ht="12.75" customHeight="1" x14ac:dyDescent="0.3">
      <c r="Y101" s="34"/>
      <c r="Z101" s="34"/>
      <c r="AA101" s="34"/>
      <c r="AB101" s="34"/>
      <c r="AC101" s="34"/>
      <c r="AD101" s="34"/>
      <c r="AE101" s="34"/>
      <c r="AF101" s="34"/>
      <c r="AG101" s="34"/>
      <c r="AH101" s="34"/>
      <c r="AI101" s="34"/>
      <c r="AJ101" s="34"/>
      <c r="AK101" s="34"/>
    </row>
    <row r="102" spans="25:37" ht="12.75" customHeight="1" x14ac:dyDescent="0.3">
      <c r="Y102" s="34"/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  <c r="AK102" s="34"/>
    </row>
    <row r="103" spans="25:37" ht="12.75" customHeight="1" x14ac:dyDescent="0.3">
      <c r="Y103" s="34"/>
      <c r="Z103" s="34"/>
      <c r="AA103" s="34"/>
      <c r="AB103" s="34"/>
      <c r="AC103" s="34"/>
      <c r="AD103" s="34"/>
      <c r="AE103" s="34"/>
      <c r="AF103" s="34"/>
      <c r="AG103" s="34"/>
      <c r="AH103" s="34"/>
      <c r="AI103" s="34"/>
      <c r="AJ103" s="34"/>
      <c r="AK103" s="34"/>
    </row>
    <row r="104" spans="25:37" ht="12.75" customHeight="1" x14ac:dyDescent="0.3">
      <c r="Y104" s="34"/>
      <c r="Z104" s="34"/>
      <c r="AA104" s="34"/>
      <c r="AB104" s="34"/>
      <c r="AC104" s="34"/>
      <c r="AD104" s="34"/>
      <c r="AE104" s="34"/>
      <c r="AF104" s="34"/>
      <c r="AG104" s="34"/>
      <c r="AH104" s="34"/>
      <c r="AI104" s="34"/>
      <c r="AJ104" s="34"/>
      <c r="AK104" s="34"/>
    </row>
    <row r="105" spans="25:37" ht="12.75" customHeight="1" x14ac:dyDescent="0.3">
      <c r="Y105" s="34"/>
      <c r="Z105" s="34"/>
      <c r="AA105" s="34"/>
      <c r="AB105" s="34"/>
      <c r="AC105" s="34"/>
      <c r="AD105" s="34"/>
      <c r="AE105" s="34"/>
      <c r="AF105" s="34"/>
      <c r="AG105" s="34"/>
      <c r="AH105" s="34"/>
      <c r="AI105" s="34"/>
      <c r="AJ105" s="34"/>
      <c r="AK105" s="34"/>
    </row>
    <row r="106" spans="25:37" ht="12.75" customHeight="1" x14ac:dyDescent="0.3">
      <c r="Y106" s="34"/>
      <c r="Z106" s="34"/>
      <c r="AA106" s="34"/>
      <c r="AB106" s="34"/>
      <c r="AC106" s="34"/>
      <c r="AD106" s="34"/>
      <c r="AE106" s="34"/>
      <c r="AF106" s="34"/>
      <c r="AG106" s="34"/>
      <c r="AH106" s="34"/>
      <c r="AI106" s="34"/>
      <c r="AJ106" s="34"/>
      <c r="AK106" s="34"/>
    </row>
    <row r="107" spans="25:37" ht="12.75" customHeight="1" x14ac:dyDescent="0.3">
      <c r="Y107" s="34"/>
      <c r="Z107" s="34"/>
      <c r="AA107" s="34"/>
      <c r="AB107" s="34"/>
      <c r="AC107" s="34"/>
      <c r="AD107" s="34"/>
      <c r="AE107" s="34"/>
      <c r="AF107" s="34"/>
      <c r="AG107" s="34"/>
      <c r="AH107" s="34"/>
      <c r="AI107" s="34"/>
      <c r="AJ107" s="34"/>
      <c r="AK107" s="34"/>
    </row>
    <row r="108" spans="25:37" ht="12.75" customHeight="1" x14ac:dyDescent="0.3">
      <c r="Y108" s="34"/>
      <c r="Z108" s="34"/>
      <c r="AA108" s="34"/>
      <c r="AB108" s="34"/>
      <c r="AC108" s="34"/>
      <c r="AD108" s="34"/>
      <c r="AE108" s="34"/>
      <c r="AF108" s="34"/>
      <c r="AG108" s="34"/>
      <c r="AH108" s="34"/>
      <c r="AI108" s="34"/>
      <c r="AJ108" s="34"/>
      <c r="AK108" s="34"/>
    </row>
    <row r="109" spans="25:37" ht="12.75" customHeight="1" x14ac:dyDescent="0.3">
      <c r="Y109" s="34"/>
      <c r="Z109" s="34"/>
      <c r="AA109" s="34"/>
      <c r="AB109" s="34"/>
      <c r="AC109" s="34"/>
      <c r="AD109" s="34"/>
      <c r="AE109" s="34"/>
      <c r="AF109" s="34"/>
      <c r="AG109" s="34"/>
      <c r="AH109" s="34"/>
      <c r="AI109" s="34"/>
      <c r="AJ109" s="34"/>
      <c r="AK109" s="34"/>
    </row>
    <row r="110" spans="25:37" ht="12.75" customHeight="1" x14ac:dyDescent="0.3">
      <c r="Y110" s="34"/>
      <c r="Z110" s="34"/>
      <c r="AA110" s="34"/>
      <c r="AB110" s="34"/>
      <c r="AC110" s="34"/>
      <c r="AD110" s="34"/>
      <c r="AE110" s="34"/>
      <c r="AF110" s="34"/>
      <c r="AG110" s="34"/>
      <c r="AH110" s="34"/>
      <c r="AI110" s="34"/>
      <c r="AJ110" s="34"/>
      <c r="AK110" s="34"/>
    </row>
    <row r="111" spans="25:37" ht="12.75" customHeight="1" x14ac:dyDescent="0.3">
      <c r="Y111" s="34"/>
      <c r="Z111" s="34"/>
      <c r="AA111" s="34"/>
      <c r="AB111" s="34"/>
      <c r="AC111" s="34"/>
      <c r="AD111" s="34"/>
      <c r="AE111" s="34"/>
      <c r="AF111" s="34"/>
      <c r="AG111" s="34"/>
      <c r="AH111" s="34"/>
      <c r="AI111" s="34"/>
      <c r="AJ111" s="34"/>
      <c r="AK111" s="34"/>
    </row>
    <row r="112" spans="25:37" ht="12.75" customHeight="1" x14ac:dyDescent="0.3">
      <c r="Y112" s="34"/>
      <c r="Z112" s="34"/>
      <c r="AA112" s="34"/>
      <c r="AB112" s="34"/>
      <c r="AC112" s="34"/>
      <c r="AD112" s="34"/>
      <c r="AE112" s="34"/>
      <c r="AF112" s="34"/>
      <c r="AG112" s="34"/>
      <c r="AH112" s="34"/>
      <c r="AI112" s="34"/>
      <c r="AJ112" s="34"/>
      <c r="AK112" s="34"/>
    </row>
    <row r="113" spans="25:37" ht="12.75" customHeight="1" x14ac:dyDescent="0.3">
      <c r="Y113" s="34"/>
      <c r="Z113" s="34"/>
      <c r="AA113" s="34"/>
      <c r="AB113" s="34"/>
      <c r="AC113" s="34"/>
      <c r="AD113" s="34"/>
      <c r="AE113" s="34"/>
      <c r="AF113" s="34"/>
      <c r="AG113" s="34"/>
      <c r="AH113" s="34"/>
      <c r="AI113" s="34"/>
      <c r="AJ113" s="34"/>
      <c r="AK113" s="34"/>
    </row>
    <row r="114" spans="25:37" ht="12.75" customHeight="1" x14ac:dyDescent="0.3">
      <c r="Y114" s="34"/>
      <c r="Z114" s="34"/>
      <c r="AA114" s="34"/>
      <c r="AB114" s="34"/>
      <c r="AC114" s="34"/>
      <c r="AD114" s="34"/>
      <c r="AE114" s="34"/>
      <c r="AF114" s="34"/>
      <c r="AG114" s="34"/>
      <c r="AH114" s="34"/>
      <c r="AI114" s="34"/>
      <c r="AJ114" s="34"/>
      <c r="AK114" s="34"/>
    </row>
    <row r="115" spans="25:37" ht="12.75" customHeight="1" x14ac:dyDescent="0.3">
      <c r="Y115" s="34"/>
      <c r="Z115" s="34"/>
      <c r="AA115" s="34"/>
      <c r="AB115" s="34"/>
      <c r="AC115" s="34"/>
      <c r="AD115" s="34"/>
      <c r="AE115" s="34"/>
      <c r="AF115" s="34"/>
      <c r="AG115" s="34"/>
      <c r="AH115" s="34"/>
      <c r="AI115" s="34"/>
      <c r="AJ115" s="34"/>
      <c r="AK115" s="34"/>
    </row>
    <row r="116" spans="25:37" ht="12.75" customHeight="1" x14ac:dyDescent="0.3">
      <c r="Y116" s="34"/>
      <c r="Z116" s="34"/>
      <c r="AA116" s="34"/>
      <c r="AB116" s="34"/>
      <c r="AC116" s="34"/>
      <c r="AD116" s="34"/>
      <c r="AE116" s="34"/>
      <c r="AF116" s="34"/>
      <c r="AG116" s="34"/>
      <c r="AH116" s="34"/>
      <c r="AI116" s="34"/>
      <c r="AJ116" s="34"/>
      <c r="AK116" s="34"/>
    </row>
    <row r="117" spans="25:37" ht="12.75" customHeight="1" x14ac:dyDescent="0.3">
      <c r="Y117" s="34"/>
      <c r="Z117" s="34"/>
      <c r="AA117" s="34"/>
      <c r="AB117" s="34"/>
      <c r="AC117" s="34"/>
      <c r="AD117" s="34"/>
      <c r="AE117" s="34"/>
      <c r="AF117" s="34"/>
      <c r="AG117" s="34"/>
      <c r="AH117" s="34"/>
      <c r="AI117" s="34"/>
      <c r="AJ117" s="34"/>
      <c r="AK117" s="34"/>
    </row>
    <row r="118" spans="25:37" ht="12.75" customHeight="1" x14ac:dyDescent="0.3">
      <c r="Y118" s="34"/>
      <c r="Z118" s="34"/>
      <c r="AA118" s="34"/>
      <c r="AB118" s="34"/>
      <c r="AC118" s="34"/>
      <c r="AD118" s="34"/>
      <c r="AE118" s="34"/>
      <c r="AF118" s="34"/>
      <c r="AG118" s="34"/>
      <c r="AH118" s="34"/>
      <c r="AI118" s="34"/>
      <c r="AJ118" s="34"/>
      <c r="AK118" s="34"/>
    </row>
    <row r="119" spans="25:37" ht="12.75" customHeight="1" x14ac:dyDescent="0.3">
      <c r="Y119" s="34"/>
      <c r="Z119" s="34"/>
      <c r="AA119" s="34"/>
      <c r="AB119" s="34"/>
      <c r="AC119" s="34"/>
      <c r="AD119" s="34"/>
      <c r="AE119" s="34"/>
      <c r="AF119" s="34"/>
      <c r="AG119" s="34"/>
      <c r="AH119" s="34"/>
      <c r="AI119" s="34"/>
      <c r="AJ119" s="34"/>
      <c r="AK119" s="34"/>
    </row>
    <row r="120" spans="25:37" ht="12.75" customHeight="1" x14ac:dyDescent="0.3">
      <c r="Y120" s="34"/>
      <c r="Z120" s="34"/>
      <c r="AA120" s="34"/>
      <c r="AB120" s="34"/>
      <c r="AC120" s="34"/>
      <c r="AD120" s="34"/>
      <c r="AE120" s="34"/>
      <c r="AF120" s="34"/>
      <c r="AG120" s="34"/>
      <c r="AH120" s="34"/>
      <c r="AI120" s="34"/>
      <c r="AJ120" s="34"/>
      <c r="AK120" s="34"/>
    </row>
    <row r="121" spans="25:37" ht="12.75" customHeight="1" x14ac:dyDescent="0.3">
      <c r="Y121" s="34"/>
      <c r="Z121" s="34"/>
      <c r="AA121" s="34"/>
      <c r="AB121" s="34"/>
      <c r="AC121" s="34"/>
      <c r="AD121" s="34"/>
      <c r="AE121" s="34"/>
      <c r="AF121" s="34"/>
      <c r="AG121" s="34"/>
      <c r="AH121" s="34"/>
      <c r="AI121" s="34"/>
      <c r="AJ121" s="34"/>
      <c r="AK121" s="34"/>
    </row>
    <row r="122" spans="25:37" ht="12.75" customHeight="1" x14ac:dyDescent="0.3">
      <c r="Y122" s="34"/>
      <c r="Z122" s="34"/>
      <c r="AA122" s="34"/>
      <c r="AB122" s="34"/>
      <c r="AC122" s="34"/>
      <c r="AD122" s="34"/>
      <c r="AE122" s="34"/>
      <c r="AF122" s="34"/>
      <c r="AG122" s="34"/>
      <c r="AH122" s="34"/>
      <c r="AI122" s="34"/>
      <c r="AJ122" s="34"/>
      <c r="AK122" s="34"/>
    </row>
    <row r="123" spans="25:37" ht="12.75" customHeight="1" x14ac:dyDescent="0.3"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</row>
    <row r="124" spans="25:37" ht="12.75" customHeight="1" x14ac:dyDescent="0.3">
      <c r="Y124" s="34"/>
      <c r="Z124" s="34"/>
      <c r="AA124" s="34"/>
      <c r="AB124" s="34"/>
      <c r="AC124" s="34"/>
      <c r="AD124" s="34"/>
      <c r="AE124" s="34"/>
      <c r="AF124" s="34"/>
      <c r="AG124" s="34"/>
      <c r="AH124" s="34"/>
      <c r="AI124" s="34"/>
      <c r="AJ124" s="34"/>
      <c r="AK124" s="34"/>
    </row>
    <row r="125" spans="25:37" ht="12.75" customHeight="1" x14ac:dyDescent="0.3">
      <c r="Y125" s="34"/>
      <c r="Z125" s="34"/>
      <c r="AA125" s="34"/>
      <c r="AB125" s="34"/>
      <c r="AC125" s="34"/>
      <c r="AD125" s="34"/>
      <c r="AE125" s="34"/>
      <c r="AF125" s="34"/>
      <c r="AG125" s="34"/>
      <c r="AH125" s="34"/>
      <c r="AI125" s="34"/>
      <c r="AJ125" s="34"/>
      <c r="AK125" s="34"/>
    </row>
    <row r="126" spans="25:37" ht="12.75" customHeight="1" x14ac:dyDescent="0.3">
      <c r="Y126" s="34"/>
      <c r="Z126" s="34"/>
      <c r="AA126" s="34"/>
      <c r="AB126" s="34"/>
      <c r="AC126" s="34"/>
      <c r="AD126" s="34"/>
      <c r="AE126" s="34"/>
      <c r="AF126" s="34"/>
      <c r="AG126" s="34"/>
      <c r="AH126" s="34"/>
      <c r="AI126" s="34"/>
      <c r="AJ126" s="34"/>
      <c r="AK126" s="34"/>
    </row>
    <row r="127" spans="25:37" ht="12.75" customHeight="1" x14ac:dyDescent="0.3">
      <c r="Y127" s="34"/>
      <c r="Z127" s="34"/>
      <c r="AA127" s="34"/>
      <c r="AB127" s="34"/>
      <c r="AC127" s="34"/>
      <c r="AD127" s="34"/>
      <c r="AE127" s="34"/>
      <c r="AF127" s="34"/>
      <c r="AG127" s="34"/>
      <c r="AH127" s="34"/>
      <c r="AI127" s="34"/>
      <c r="AJ127" s="34"/>
      <c r="AK127" s="34"/>
    </row>
    <row r="128" spans="25:37" ht="12.75" customHeight="1" x14ac:dyDescent="0.3">
      <c r="Y128" s="34"/>
      <c r="Z128" s="34"/>
      <c r="AA128" s="34"/>
      <c r="AB128" s="34"/>
      <c r="AC128" s="34"/>
      <c r="AD128" s="34"/>
      <c r="AE128" s="34"/>
      <c r="AF128" s="34"/>
      <c r="AG128" s="34"/>
      <c r="AH128" s="34"/>
      <c r="AI128" s="34"/>
      <c r="AJ128" s="34"/>
      <c r="AK128" s="34"/>
    </row>
    <row r="129" spans="25:37" ht="12.75" customHeight="1" x14ac:dyDescent="0.3">
      <c r="Y129" s="34"/>
      <c r="Z129" s="34"/>
      <c r="AA129" s="34"/>
      <c r="AB129" s="34"/>
      <c r="AC129" s="34"/>
      <c r="AD129" s="34"/>
      <c r="AE129" s="34"/>
      <c r="AF129" s="34"/>
      <c r="AG129" s="34"/>
      <c r="AH129" s="34"/>
      <c r="AI129" s="34"/>
      <c r="AJ129" s="34"/>
      <c r="AK129" s="34"/>
    </row>
    <row r="130" spans="25:37" ht="12.75" customHeight="1" x14ac:dyDescent="0.3">
      <c r="Y130" s="34"/>
      <c r="Z130" s="34"/>
      <c r="AA130" s="34"/>
      <c r="AB130" s="34"/>
      <c r="AC130" s="34"/>
      <c r="AD130" s="34"/>
      <c r="AE130" s="34"/>
      <c r="AF130" s="34"/>
      <c r="AG130" s="34"/>
      <c r="AH130" s="34"/>
      <c r="AI130" s="34"/>
      <c r="AJ130" s="34"/>
      <c r="AK130" s="34"/>
    </row>
    <row r="131" spans="25:37" ht="12.75" customHeight="1" x14ac:dyDescent="0.3">
      <c r="Y131" s="34"/>
      <c r="Z131" s="34"/>
      <c r="AA131" s="34"/>
      <c r="AB131" s="34"/>
      <c r="AC131" s="34"/>
      <c r="AD131" s="34"/>
      <c r="AE131" s="34"/>
      <c r="AF131" s="34"/>
      <c r="AG131" s="34"/>
      <c r="AH131" s="34"/>
      <c r="AI131" s="34"/>
      <c r="AJ131" s="34"/>
      <c r="AK131" s="34"/>
    </row>
    <row r="132" spans="25:37" ht="12.75" customHeight="1" x14ac:dyDescent="0.3">
      <c r="Y132" s="34"/>
      <c r="Z132" s="34"/>
      <c r="AA132" s="34"/>
      <c r="AB132" s="34"/>
      <c r="AC132" s="34"/>
      <c r="AD132" s="34"/>
      <c r="AE132" s="34"/>
      <c r="AF132" s="34"/>
      <c r="AG132" s="34"/>
      <c r="AH132" s="34"/>
      <c r="AI132" s="34"/>
      <c r="AJ132" s="34"/>
      <c r="AK132" s="34"/>
    </row>
    <row r="133" spans="25:37" ht="12.75" customHeight="1" x14ac:dyDescent="0.3">
      <c r="Y133" s="34"/>
      <c r="Z133" s="34"/>
      <c r="AA133" s="34"/>
      <c r="AB133" s="34"/>
      <c r="AC133" s="34"/>
      <c r="AD133" s="34"/>
      <c r="AE133" s="34"/>
      <c r="AF133" s="34"/>
      <c r="AG133" s="34"/>
      <c r="AH133" s="34"/>
      <c r="AI133" s="34"/>
      <c r="AJ133" s="34"/>
      <c r="AK133" s="34"/>
    </row>
    <row r="134" spans="25:37" ht="12.75" customHeight="1" x14ac:dyDescent="0.3">
      <c r="Y134" s="34"/>
      <c r="Z134" s="34"/>
      <c r="AA134" s="34"/>
      <c r="AB134" s="34"/>
      <c r="AC134" s="34"/>
      <c r="AD134" s="34"/>
      <c r="AE134" s="34"/>
      <c r="AF134" s="34"/>
      <c r="AG134" s="34"/>
      <c r="AH134" s="34"/>
      <c r="AI134" s="34"/>
      <c r="AJ134" s="34"/>
      <c r="AK134" s="34"/>
    </row>
    <row r="135" spans="25:37" ht="12.75" customHeight="1" x14ac:dyDescent="0.3">
      <c r="Y135" s="34"/>
      <c r="Z135" s="34"/>
      <c r="AA135" s="34"/>
      <c r="AB135" s="34"/>
      <c r="AC135" s="34"/>
      <c r="AD135" s="34"/>
      <c r="AE135" s="34"/>
      <c r="AF135" s="34"/>
      <c r="AG135" s="34"/>
      <c r="AH135" s="34"/>
      <c r="AI135" s="34"/>
      <c r="AJ135" s="34"/>
      <c r="AK135" s="34"/>
    </row>
    <row r="136" spans="25:37" ht="12.75" customHeight="1" x14ac:dyDescent="0.3">
      <c r="Y136" s="34"/>
      <c r="Z136" s="34"/>
      <c r="AA136" s="34"/>
      <c r="AB136" s="34"/>
      <c r="AC136" s="34"/>
      <c r="AD136" s="34"/>
      <c r="AE136" s="34"/>
      <c r="AF136" s="34"/>
      <c r="AG136" s="34"/>
      <c r="AH136" s="34"/>
      <c r="AI136" s="34"/>
      <c r="AJ136" s="34"/>
      <c r="AK136" s="34"/>
    </row>
    <row r="137" spans="25:37" ht="12.75" customHeight="1" x14ac:dyDescent="0.3">
      <c r="Y137" s="34"/>
      <c r="Z137" s="34"/>
      <c r="AA137" s="34"/>
      <c r="AB137" s="34"/>
      <c r="AC137" s="34"/>
      <c r="AD137" s="34"/>
      <c r="AE137" s="34"/>
      <c r="AF137" s="34"/>
      <c r="AG137" s="34"/>
      <c r="AH137" s="34"/>
      <c r="AI137" s="34"/>
      <c r="AJ137" s="34"/>
      <c r="AK137" s="34"/>
    </row>
    <row r="138" spans="25:37" ht="12.75" customHeight="1" x14ac:dyDescent="0.3">
      <c r="Y138" s="34"/>
      <c r="Z138" s="34"/>
      <c r="AA138" s="34"/>
      <c r="AB138" s="34"/>
      <c r="AC138" s="34"/>
      <c r="AD138" s="34"/>
      <c r="AE138" s="34"/>
      <c r="AF138" s="34"/>
      <c r="AG138" s="34"/>
      <c r="AH138" s="34"/>
      <c r="AI138" s="34"/>
      <c r="AJ138" s="34"/>
      <c r="AK138" s="34"/>
    </row>
    <row r="139" spans="25:37" ht="12.75" customHeight="1" x14ac:dyDescent="0.3">
      <c r="Y139" s="34"/>
      <c r="Z139" s="34"/>
      <c r="AA139" s="34"/>
      <c r="AB139" s="34"/>
      <c r="AC139" s="34"/>
      <c r="AD139" s="34"/>
      <c r="AE139" s="34"/>
      <c r="AF139" s="34"/>
      <c r="AG139" s="34"/>
      <c r="AH139" s="34"/>
      <c r="AI139" s="34"/>
      <c r="AJ139" s="34"/>
      <c r="AK139" s="34"/>
    </row>
    <row r="140" spans="25:37" ht="12.75" customHeight="1" x14ac:dyDescent="0.3">
      <c r="Y140" s="34"/>
      <c r="Z140" s="34"/>
      <c r="AA140" s="34"/>
      <c r="AB140" s="34"/>
      <c r="AC140" s="34"/>
      <c r="AD140" s="34"/>
      <c r="AE140" s="34"/>
      <c r="AF140" s="34"/>
      <c r="AG140" s="34"/>
      <c r="AH140" s="34"/>
      <c r="AI140" s="34"/>
      <c r="AJ140" s="34"/>
      <c r="AK140" s="34"/>
    </row>
    <row r="141" spans="25:37" ht="12.75" customHeight="1" x14ac:dyDescent="0.3">
      <c r="Y141" s="34"/>
      <c r="Z141" s="34"/>
      <c r="AA141" s="34"/>
      <c r="AB141" s="34"/>
      <c r="AC141" s="34"/>
      <c r="AD141" s="34"/>
      <c r="AE141" s="34"/>
      <c r="AF141" s="34"/>
      <c r="AG141" s="34"/>
      <c r="AH141" s="34"/>
      <c r="AI141" s="34"/>
      <c r="AJ141" s="34"/>
      <c r="AK141" s="34"/>
    </row>
    <row r="142" spans="25:37" ht="12.75" customHeight="1" x14ac:dyDescent="0.3">
      <c r="Y142" s="34"/>
      <c r="Z142" s="34"/>
      <c r="AA142" s="34"/>
      <c r="AB142" s="34"/>
      <c r="AC142" s="34"/>
      <c r="AD142" s="34"/>
      <c r="AE142" s="34"/>
      <c r="AF142" s="34"/>
      <c r="AG142" s="34"/>
      <c r="AH142" s="34"/>
      <c r="AI142" s="34"/>
      <c r="AJ142" s="34"/>
      <c r="AK142" s="34"/>
    </row>
    <row r="143" spans="25:37" ht="12.75" customHeight="1" x14ac:dyDescent="0.3">
      <c r="Y143" s="34"/>
      <c r="Z143" s="34"/>
      <c r="AA143" s="34"/>
      <c r="AB143" s="34"/>
      <c r="AC143" s="34"/>
      <c r="AD143" s="34"/>
      <c r="AE143" s="34"/>
      <c r="AF143" s="34"/>
      <c r="AG143" s="34"/>
      <c r="AH143" s="34"/>
      <c r="AI143" s="34"/>
      <c r="AJ143" s="34"/>
      <c r="AK143" s="34"/>
    </row>
    <row r="144" spans="25:37" ht="12.75" customHeight="1" x14ac:dyDescent="0.3">
      <c r="Y144" s="34"/>
      <c r="Z144" s="34"/>
      <c r="AA144" s="34"/>
      <c r="AB144" s="34"/>
      <c r="AC144" s="34"/>
      <c r="AD144" s="34"/>
      <c r="AE144" s="34"/>
      <c r="AF144" s="34"/>
      <c r="AG144" s="34"/>
      <c r="AH144" s="34"/>
      <c r="AI144" s="34"/>
      <c r="AJ144" s="34"/>
      <c r="AK144" s="34"/>
    </row>
    <row r="145" spans="25:37" ht="12.75" customHeight="1" x14ac:dyDescent="0.3">
      <c r="Y145" s="34"/>
      <c r="Z145" s="34"/>
      <c r="AA145" s="34"/>
      <c r="AB145" s="34"/>
      <c r="AC145" s="34"/>
      <c r="AD145" s="34"/>
      <c r="AE145" s="34"/>
      <c r="AF145" s="34"/>
      <c r="AG145" s="34"/>
      <c r="AH145" s="34"/>
      <c r="AI145" s="34"/>
      <c r="AJ145" s="34"/>
      <c r="AK145" s="34"/>
    </row>
    <row r="146" spans="25:37" ht="12.75" customHeight="1" x14ac:dyDescent="0.3">
      <c r="Y146" s="34"/>
      <c r="Z146" s="34"/>
      <c r="AA146" s="34"/>
      <c r="AB146" s="34"/>
      <c r="AC146" s="34"/>
      <c r="AD146" s="34"/>
      <c r="AE146" s="34"/>
      <c r="AF146" s="34"/>
      <c r="AG146" s="34"/>
      <c r="AH146" s="34"/>
      <c r="AI146" s="34"/>
      <c r="AJ146" s="34"/>
      <c r="AK146" s="34"/>
    </row>
    <row r="147" spans="25:37" ht="12.75" customHeight="1" x14ac:dyDescent="0.3">
      <c r="Y147" s="34"/>
      <c r="Z147" s="34"/>
      <c r="AA147" s="34"/>
      <c r="AB147" s="34"/>
      <c r="AC147" s="34"/>
      <c r="AD147" s="34"/>
      <c r="AE147" s="34"/>
      <c r="AF147" s="34"/>
      <c r="AG147" s="34"/>
      <c r="AH147" s="34"/>
      <c r="AI147" s="34"/>
      <c r="AJ147" s="34"/>
      <c r="AK147" s="34"/>
    </row>
    <row r="148" spans="25:37" ht="12.75" customHeight="1" x14ac:dyDescent="0.3">
      <c r="Y148" s="34"/>
      <c r="Z148" s="34"/>
      <c r="AA148" s="34"/>
      <c r="AB148" s="34"/>
      <c r="AC148" s="34"/>
      <c r="AD148" s="34"/>
      <c r="AE148" s="34"/>
      <c r="AF148" s="34"/>
      <c r="AG148" s="34"/>
      <c r="AH148" s="34"/>
      <c r="AI148" s="34"/>
      <c r="AJ148" s="34"/>
      <c r="AK148" s="34"/>
    </row>
    <row r="149" spans="25:37" ht="12.75" customHeight="1" x14ac:dyDescent="0.3">
      <c r="Y149" s="34"/>
      <c r="Z149" s="34"/>
      <c r="AA149" s="34"/>
      <c r="AB149" s="34"/>
      <c r="AC149" s="34"/>
      <c r="AD149" s="34"/>
      <c r="AE149" s="34"/>
      <c r="AF149" s="34"/>
      <c r="AG149" s="34"/>
      <c r="AH149" s="34"/>
      <c r="AI149" s="34"/>
      <c r="AJ149" s="34"/>
      <c r="AK149" s="34"/>
    </row>
    <row r="150" spans="25:37" ht="12.75" customHeight="1" x14ac:dyDescent="0.3">
      <c r="Y150" s="34"/>
      <c r="Z150" s="34"/>
      <c r="AA150" s="34"/>
      <c r="AB150" s="34"/>
      <c r="AC150" s="34"/>
      <c r="AD150" s="34"/>
      <c r="AE150" s="34"/>
      <c r="AF150" s="34"/>
      <c r="AG150" s="34"/>
      <c r="AH150" s="34"/>
      <c r="AI150" s="34"/>
      <c r="AJ150" s="34"/>
      <c r="AK150" s="34"/>
    </row>
    <row r="151" spans="25:37" ht="12.75" customHeight="1" x14ac:dyDescent="0.3">
      <c r="Y151" s="34"/>
      <c r="Z151" s="34"/>
      <c r="AA151" s="34"/>
      <c r="AB151" s="34"/>
      <c r="AC151" s="34"/>
      <c r="AD151" s="34"/>
      <c r="AE151" s="34"/>
      <c r="AF151" s="34"/>
      <c r="AG151" s="34"/>
      <c r="AH151" s="34"/>
      <c r="AI151" s="34"/>
      <c r="AJ151" s="34"/>
      <c r="AK151" s="34"/>
    </row>
    <row r="152" spans="25:37" ht="12.75" customHeight="1" x14ac:dyDescent="0.3">
      <c r="Y152" s="34"/>
      <c r="Z152" s="34"/>
      <c r="AA152" s="34"/>
      <c r="AB152" s="34"/>
      <c r="AC152" s="34"/>
      <c r="AD152" s="34"/>
      <c r="AE152" s="34"/>
      <c r="AF152" s="34"/>
      <c r="AG152" s="34"/>
      <c r="AH152" s="34"/>
      <c r="AI152" s="34"/>
      <c r="AJ152" s="34"/>
      <c r="AK152" s="34"/>
    </row>
    <row r="153" spans="25:37" ht="12.75" customHeight="1" x14ac:dyDescent="0.3">
      <c r="Y153" s="34"/>
      <c r="Z153" s="34"/>
      <c r="AA153" s="34"/>
      <c r="AB153" s="34"/>
      <c r="AC153" s="34"/>
      <c r="AD153" s="34"/>
      <c r="AE153" s="34"/>
      <c r="AF153" s="34"/>
      <c r="AG153" s="34"/>
      <c r="AH153" s="34"/>
      <c r="AI153" s="34"/>
      <c r="AJ153" s="34"/>
      <c r="AK153" s="34"/>
    </row>
    <row r="154" spans="25:37" ht="12.75" customHeight="1" x14ac:dyDescent="0.3">
      <c r="Y154" s="34"/>
      <c r="Z154" s="34"/>
      <c r="AA154" s="34"/>
      <c r="AB154" s="34"/>
      <c r="AC154" s="34"/>
      <c r="AD154" s="34"/>
      <c r="AE154" s="34"/>
      <c r="AF154" s="34"/>
      <c r="AG154" s="34"/>
      <c r="AH154" s="34"/>
      <c r="AI154" s="34"/>
      <c r="AJ154" s="34"/>
      <c r="AK154" s="34"/>
    </row>
    <row r="155" spans="25:37" ht="12.75" customHeight="1" x14ac:dyDescent="0.3">
      <c r="Y155" s="34"/>
      <c r="Z155" s="34"/>
      <c r="AA155" s="34"/>
      <c r="AB155" s="34"/>
      <c r="AC155" s="34"/>
      <c r="AD155" s="34"/>
      <c r="AE155" s="34"/>
      <c r="AF155" s="34"/>
      <c r="AG155" s="34"/>
      <c r="AH155" s="34"/>
      <c r="AI155" s="34"/>
      <c r="AJ155" s="34"/>
      <c r="AK155" s="34"/>
    </row>
    <row r="156" spans="25:37" ht="12.75" customHeight="1" x14ac:dyDescent="0.3">
      <c r="Y156" s="34"/>
      <c r="Z156" s="34"/>
      <c r="AA156" s="34"/>
      <c r="AB156" s="34"/>
      <c r="AC156" s="34"/>
      <c r="AD156" s="34"/>
      <c r="AE156" s="34"/>
      <c r="AF156" s="34"/>
      <c r="AG156" s="34"/>
      <c r="AH156" s="34"/>
      <c r="AI156" s="34"/>
      <c r="AJ156" s="34"/>
      <c r="AK156" s="34"/>
    </row>
    <row r="157" spans="25:37" ht="12.75" customHeight="1" x14ac:dyDescent="0.3">
      <c r="Y157" s="34"/>
      <c r="Z157" s="34"/>
      <c r="AA157" s="34"/>
      <c r="AB157" s="34"/>
      <c r="AC157" s="34"/>
      <c r="AD157" s="34"/>
      <c r="AE157" s="34"/>
      <c r="AF157" s="34"/>
      <c r="AG157" s="34"/>
      <c r="AH157" s="34"/>
      <c r="AI157" s="34"/>
      <c r="AJ157" s="34"/>
      <c r="AK157" s="34"/>
    </row>
    <row r="158" spans="25:37" ht="12.75" customHeight="1" x14ac:dyDescent="0.3">
      <c r="Y158" s="34"/>
      <c r="Z158" s="34"/>
      <c r="AA158" s="34"/>
      <c r="AB158" s="34"/>
      <c r="AC158" s="34"/>
      <c r="AD158" s="34"/>
      <c r="AE158" s="34"/>
      <c r="AF158" s="34"/>
      <c r="AG158" s="34"/>
      <c r="AH158" s="34"/>
      <c r="AI158" s="34"/>
      <c r="AJ158" s="34"/>
      <c r="AK158" s="34"/>
    </row>
    <row r="159" spans="25:37" ht="12.75" customHeight="1" x14ac:dyDescent="0.3">
      <c r="Y159" s="34"/>
      <c r="Z159" s="34"/>
      <c r="AA159" s="34"/>
      <c r="AB159" s="34"/>
      <c r="AC159" s="34"/>
      <c r="AD159" s="34"/>
      <c r="AE159" s="34"/>
      <c r="AF159" s="34"/>
      <c r="AG159" s="34"/>
      <c r="AH159" s="34"/>
      <c r="AI159" s="34"/>
      <c r="AJ159" s="34"/>
      <c r="AK159" s="34"/>
    </row>
    <row r="160" spans="25:37" ht="12.75" customHeight="1" x14ac:dyDescent="0.3">
      <c r="Y160" s="34"/>
      <c r="Z160" s="34"/>
      <c r="AA160" s="34"/>
      <c r="AB160" s="34"/>
      <c r="AC160" s="34"/>
      <c r="AD160" s="34"/>
      <c r="AE160" s="34"/>
      <c r="AF160" s="34"/>
      <c r="AG160" s="34"/>
      <c r="AH160" s="34"/>
      <c r="AI160" s="34"/>
      <c r="AJ160" s="34"/>
      <c r="AK160" s="34"/>
    </row>
    <row r="161" spans="25:37" ht="12.75" customHeight="1" x14ac:dyDescent="0.3">
      <c r="Y161" s="34"/>
      <c r="Z161" s="34"/>
      <c r="AA161" s="34"/>
      <c r="AB161" s="34"/>
      <c r="AC161" s="34"/>
      <c r="AD161" s="34"/>
      <c r="AE161" s="34"/>
      <c r="AF161" s="34"/>
      <c r="AG161" s="34"/>
      <c r="AH161" s="34"/>
      <c r="AI161" s="34"/>
      <c r="AJ161" s="34"/>
      <c r="AK161" s="34"/>
    </row>
    <row r="162" spans="25:37" ht="12.75" customHeight="1" x14ac:dyDescent="0.3">
      <c r="Y162" s="34"/>
      <c r="Z162" s="34"/>
      <c r="AA162" s="34"/>
      <c r="AB162" s="34"/>
      <c r="AC162" s="34"/>
      <c r="AD162" s="34"/>
      <c r="AE162" s="34"/>
      <c r="AF162" s="34"/>
      <c r="AG162" s="34"/>
      <c r="AH162" s="34"/>
      <c r="AI162" s="34"/>
      <c r="AJ162" s="34"/>
      <c r="AK162" s="34"/>
    </row>
    <row r="163" spans="25:37" ht="12.75" customHeight="1" x14ac:dyDescent="0.3">
      <c r="Y163" s="34"/>
      <c r="Z163" s="34"/>
      <c r="AA163" s="34"/>
      <c r="AB163" s="34"/>
      <c r="AC163" s="34"/>
      <c r="AD163" s="34"/>
      <c r="AE163" s="34"/>
      <c r="AF163" s="34"/>
      <c r="AG163" s="34"/>
      <c r="AH163" s="34"/>
      <c r="AI163" s="34"/>
      <c r="AJ163" s="34"/>
      <c r="AK163" s="34"/>
    </row>
    <row r="164" spans="25:37" ht="12.75" customHeight="1" x14ac:dyDescent="0.3">
      <c r="Y164" s="34"/>
      <c r="Z164" s="34"/>
      <c r="AA164" s="34"/>
      <c r="AB164" s="34"/>
      <c r="AC164" s="34"/>
      <c r="AD164" s="34"/>
      <c r="AE164" s="34"/>
      <c r="AF164" s="34"/>
      <c r="AG164" s="34"/>
      <c r="AH164" s="34"/>
      <c r="AI164" s="34"/>
      <c r="AJ164" s="34"/>
      <c r="AK164" s="34"/>
    </row>
    <row r="165" spans="25:37" ht="12.75" customHeight="1" x14ac:dyDescent="0.3">
      <c r="Y165" s="34"/>
      <c r="Z165" s="34"/>
      <c r="AA165" s="34"/>
      <c r="AB165" s="34"/>
      <c r="AC165" s="34"/>
      <c r="AD165" s="34"/>
      <c r="AE165" s="34"/>
      <c r="AF165" s="34"/>
      <c r="AG165" s="34"/>
      <c r="AH165" s="34"/>
      <c r="AI165" s="34"/>
      <c r="AJ165" s="34"/>
      <c r="AK165" s="34"/>
    </row>
    <row r="166" spans="25:37" ht="12.75" customHeight="1" x14ac:dyDescent="0.3">
      <c r="Y166" s="34"/>
      <c r="Z166" s="34"/>
      <c r="AA166" s="34"/>
      <c r="AB166" s="34"/>
      <c r="AC166" s="34"/>
      <c r="AD166" s="34"/>
      <c r="AE166" s="34"/>
      <c r="AF166" s="34"/>
      <c r="AG166" s="34"/>
      <c r="AH166" s="34"/>
      <c r="AI166" s="34"/>
      <c r="AJ166" s="34"/>
      <c r="AK166" s="34"/>
    </row>
    <row r="167" spans="25:37" ht="12.75" customHeight="1" x14ac:dyDescent="0.3">
      <c r="Y167" s="34"/>
      <c r="Z167" s="34"/>
      <c r="AA167" s="34"/>
      <c r="AB167" s="34"/>
      <c r="AC167" s="34"/>
      <c r="AD167" s="34"/>
      <c r="AE167" s="34"/>
      <c r="AF167" s="34"/>
      <c r="AG167" s="34"/>
      <c r="AH167" s="34"/>
      <c r="AI167" s="34"/>
      <c r="AJ167" s="34"/>
      <c r="AK167" s="34"/>
    </row>
    <row r="168" spans="25:37" ht="12.75" customHeight="1" x14ac:dyDescent="0.3">
      <c r="Y168" s="34"/>
      <c r="Z168" s="34"/>
      <c r="AA168" s="34"/>
      <c r="AB168" s="34"/>
      <c r="AC168" s="34"/>
      <c r="AD168" s="34"/>
      <c r="AE168" s="34"/>
      <c r="AF168" s="34"/>
      <c r="AG168" s="34"/>
      <c r="AH168" s="34"/>
      <c r="AI168" s="34"/>
      <c r="AJ168" s="34"/>
      <c r="AK168" s="34"/>
    </row>
    <row r="169" spans="25:37" ht="12.75" customHeight="1" x14ac:dyDescent="0.3">
      <c r="Y169" s="34"/>
      <c r="Z169" s="34"/>
      <c r="AA169" s="34"/>
      <c r="AB169" s="34"/>
      <c r="AC169" s="34"/>
      <c r="AD169" s="34"/>
      <c r="AE169" s="34"/>
      <c r="AF169" s="34"/>
      <c r="AG169" s="34"/>
      <c r="AH169" s="34"/>
      <c r="AI169" s="34"/>
      <c r="AJ169" s="34"/>
      <c r="AK169" s="34"/>
    </row>
    <row r="170" spans="25:37" ht="12.75" customHeight="1" x14ac:dyDescent="0.3">
      <c r="Y170" s="34"/>
      <c r="Z170" s="34"/>
      <c r="AA170" s="34"/>
      <c r="AB170" s="34"/>
      <c r="AC170" s="34"/>
      <c r="AD170" s="34"/>
      <c r="AE170" s="34"/>
      <c r="AF170" s="34"/>
      <c r="AG170" s="34"/>
      <c r="AH170" s="34"/>
      <c r="AI170" s="34"/>
      <c r="AJ170" s="34"/>
      <c r="AK170" s="34"/>
    </row>
    <row r="171" spans="25:37" ht="12.75" customHeight="1" x14ac:dyDescent="0.3">
      <c r="Y171" s="34"/>
      <c r="Z171" s="34"/>
      <c r="AA171" s="34"/>
      <c r="AB171" s="34"/>
      <c r="AC171" s="34"/>
      <c r="AD171" s="34"/>
      <c r="AE171" s="34"/>
      <c r="AF171" s="34"/>
      <c r="AG171" s="34"/>
      <c r="AH171" s="34"/>
      <c r="AI171" s="34"/>
      <c r="AJ171" s="34"/>
      <c r="AK171" s="34"/>
    </row>
    <row r="172" spans="25:37" ht="12.75" customHeight="1" x14ac:dyDescent="0.3">
      <c r="Y172" s="34"/>
      <c r="Z172" s="34"/>
      <c r="AA172" s="34"/>
      <c r="AB172" s="34"/>
      <c r="AC172" s="34"/>
      <c r="AD172" s="34"/>
      <c r="AE172" s="34"/>
      <c r="AF172" s="34"/>
      <c r="AG172" s="34"/>
      <c r="AH172" s="34"/>
      <c r="AI172" s="34"/>
      <c r="AJ172" s="34"/>
      <c r="AK172" s="34"/>
    </row>
    <row r="173" spans="25:37" ht="12.75" customHeight="1" x14ac:dyDescent="0.3">
      <c r="Y173" s="34"/>
      <c r="Z173" s="34"/>
      <c r="AA173" s="34"/>
      <c r="AB173" s="34"/>
      <c r="AC173" s="34"/>
      <c r="AD173" s="34"/>
      <c r="AE173" s="34"/>
      <c r="AF173" s="34"/>
      <c r="AG173" s="34"/>
      <c r="AH173" s="34"/>
      <c r="AI173" s="34"/>
      <c r="AJ173" s="34"/>
      <c r="AK173" s="34"/>
    </row>
    <row r="174" spans="25:37" ht="12.75" customHeight="1" x14ac:dyDescent="0.3">
      <c r="Y174" s="34"/>
      <c r="Z174" s="34"/>
      <c r="AA174" s="34"/>
      <c r="AB174" s="34"/>
      <c r="AC174" s="34"/>
      <c r="AD174" s="34"/>
      <c r="AE174" s="34"/>
      <c r="AF174" s="34"/>
      <c r="AG174" s="34"/>
      <c r="AH174" s="34"/>
      <c r="AI174" s="34"/>
      <c r="AJ174" s="34"/>
      <c r="AK174" s="34"/>
    </row>
    <row r="175" spans="25:37" ht="12.75" customHeight="1" x14ac:dyDescent="0.3">
      <c r="Y175" s="34"/>
      <c r="Z175" s="34"/>
      <c r="AA175" s="34"/>
      <c r="AB175" s="34"/>
      <c r="AC175" s="34"/>
      <c r="AD175" s="34"/>
      <c r="AE175" s="34"/>
      <c r="AF175" s="34"/>
      <c r="AG175" s="34"/>
      <c r="AH175" s="34"/>
      <c r="AI175" s="34"/>
      <c r="AJ175" s="34"/>
      <c r="AK175" s="34"/>
    </row>
    <row r="176" spans="25:37" ht="12.75" customHeight="1" x14ac:dyDescent="0.3">
      <c r="Y176" s="34"/>
      <c r="Z176" s="34"/>
      <c r="AA176" s="34"/>
      <c r="AB176" s="34"/>
      <c r="AC176" s="34"/>
      <c r="AD176" s="34"/>
      <c r="AE176" s="34"/>
      <c r="AF176" s="34"/>
      <c r="AG176" s="34"/>
      <c r="AH176" s="34"/>
      <c r="AI176" s="34"/>
      <c r="AJ176" s="34"/>
      <c r="AK176" s="34"/>
    </row>
    <row r="177" spans="25:37" ht="12.75" customHeight="1" x14ac:dyDescent="0.3">
      <c r="Y177" s="34"/>
      <c r="Z177" s="34"/>
      <c r="AA177" s="34"/>
      <c r="AB177" s="34"/>
      <c r="AC177" s="34"/>
      <c r="AD177" s="34"/>
      <c r="AE177" s="34"/>
      <c r="AF177" s="34"/>
      <c r="AG177" s="34"/>
      <c r="AH177" s="34"/>
      <c r="AI177" s="34"/>
      <c r="AJ177" s="34"/>
      <c r="AK177" s="34"/>
    </row>
    <row r="178" spans="25:37" ht="12.75" customHeight="1" x14ac:dyDescent="0.3">
      <c r="Y178" s="34"/>
      <c r="Z178" s="34"/>
      <c r="AA178" s="34"/>
      <c r="AB178" s="34"/>
      <c r="AC178" s="34"/>
      <c r="AD178" s="34"/>
      <c r="AE178" s="34"/>
      <c r="AF178" s="34"/>
      <c r="AG178" s="34"/>
      <c r="AH178" s="34"/>
      <c r="AI178" s="34"/>
      <c r="AJ178" s="34"/>
      <c r="AK178" s="34"/>
    </row>
    <row r="179" spans="25:37" ht="12.75" customHeight="1" x14ac:dyDescent="0.3">
      <c r="Y179" s="34"/>
      <c r="Z179" s="34"/>
      <c r="AA179" s="34"/>
      <c r="AB179" s="34"/>
      <c r="AC179" s="34"/>
      <c r="AD179" s="34"/>
      <c r="AE179" s="34"/>
      <c r="AF179" s="34"/>
      <c r="AG179" s="34"/>
      <c r="AH179" s="34"/>
      <c r="AI179" s="34"/>
      <c r="AJ179" s="34"/>
      <c r="AK179" s="34"/>
    </row>
    <row r="180" spans="25:37" ht="12.75" customHeight="1" x14ac:dyDescent="0.3">
      <c r="Y180" s="34"/>
      <c r="Z180" s="34"/>
      <c r="AA180" s="34"/>
      <c r="AB180" s="34"/>
      <c r="AC180" s="34"/>
      <c r="AD180" s="34"/>
      <c r="AE180" s="34"/>
      <c r="AF180" s="34"/>
      <c r="AG180" s="34"/>
      <c r="AH180" s="34"/>
      <c r="AI180" s="34"/>
      <c r="AJ180" s="34"/>
      <c r="AK180" s="34"/>
    </row>
    <row r="181" spans="25:37" ht="12.75" customHeight="1" x14ac:dyDescent="0.3">
      <c r="Y181" s="34"/>
      <c r="Z181" s="34"/>
      <c r="AA181" s="34"/>
      <c r="AB181" s="34"/>
      <c r="AC181" s="34"/>
      <c r="AD181" s="34"/>
      <c r="AE181" s="34"/>
      <c r="AF181" s="34"/>
      <c r="AG181" s="34"/>
      <c r="AH181" s="34"/>
      <c r="AI181" s="34"/>
      <c r="AJ181" s="34"/>
      <c r="AK181" s="34"/>
    </row>
    <row r="182" spans="25:37" ht="12.75" customHeight="1" x14ac:dyDescent="0.3">
      <c r="Y182" s="34"/>
      <c r="Z182" s="34"/>
      <c r="AA182" s="34"/>
      <c r="AB182" s="34"/>
      <c r="AC182" s="34"/>
      <c r="AD182" s="34"/>
      <c r="AE182" s="34"/>
      <c r="AF182" s="34"/>
      <c r="AG182" s="34"/>
      <c r="AH182" s="34"/>
      <c r="AI182" s="34"/>
      <c r="AJ182" s="34"/>
      <c r="AK182" s="34"/>
    </row>
    <row r="183" spans="25:37" ht="12.75" customHeight="1" x14ac:dyDescent="0.3">
      <c r="Y183" s="34"/>
      <c r="Z183" s="34"/>
      <c r="AA183" s="34"/>
      <c r="AB183" s="34"/>
      <c r="AC183" s="34"/>
      <c r="AD183" s="34"/>
      <c r="AE183" s="34"/>
      <c r="AF183" s="34"/>
      <c r="AG183" s="34"/>
      <c r="AH183" s="34"/>
      <c r="AI183" s="34"/>
      <c r="AJ183" s="34"/>
      <c r="AK183" s="34"/>
    </row>
    <row r="184" spans="25:37" ht="12.75" customHeight="1" x14ac:dyDescent="0.3">
      <c r="Y184" s="34"/>
      <c r="Z184" s="34"/>
      <c r="AA184" s="34"/>
      <c r="AB184" s="34"/>
      <c r="AC184" s="34"/>
      <c r="AD184" s="34"/>
      <c r="AE184" s="34"/>
      <c r="AF184" s="34"/>
      <c r="AG184" s="34"/>
      <c r="AH184" s="34"/>
      <c r="AI184" s="34"/>
      <c r="AJ184" s="34"/>
      <c r="AK184" s="34"/>
    </row>
    <row r="185" spans="25:37" ht="12.75" customHeight="1" x14ac:dyDescent="0.3">
      <c r="Y185" s="34"/>
      <c r="Z185" s="34"/>
      <c r="AA185" s="34"/>
      <c r="AB185" s="34"/>
      <c r="AC185" s="34"/>
      <c r="AD185" s="34"/>
      <c r="AE185" s="34"/>
      <c r="AF185" s="34"/>
      <c r="AG185" s="34"/>
      <c r="AH185" s="34"/>
      <c r="AI185" s="34"/>
      <c r="AJ185" s="34"/>
      <c r="AK185" s="34"/>
    </row>
    <row r="186" spans="25:37" ht="12.75" customHeight="1" x14ac:dyDescent="0.3">
      <c r="Y186" s="34"/>
      <c r="Z186" s="34"/>
      <c r="AA186" s="34"/>
      <c r="AB186" s="34"/>
      <c r="AC186" s="34"/>
      <c r="AD186" s="34"/>
      <c r="AE186" s="34"/>
      <c r="AF186" s="34"/>
      <c r="AG186" s="34"/>
      <c r="AH186" s="34"/>
      <c r="AI186" s="34"/>
      <c r="AJ186" s="34"/>
      <c r="AK186" s="34"/>
    </row>
    <row r="187" spans="25:37" ht="12.75" customHeight="1" x14ac:dyDescent="0.3">
      <c r="Y187" s="34"/>
      <c r="Z187" s="34"/>
      <c r="AA187" s="34"/>
      <c r="AB187" s="34"/>
      <c r="AC187" s="34"/>
      <c r="AD187" s="34"/>
      <c r="AE187" s="34"/>
      <c r="AF187" s="34"/>
      <c r="AG187" s="34"/>
      <c r="AH187" s="34"/>
      <c r="AI187" s="34"/>
      <c r="AJ187" s="34"/>
      <c r="AK187" s="34"/>
    </row>
    <row r="188" spans="25:37" ht="12.75" customHeight="1" x14ac:dyDescent="0.3">
      <c r="Y188" s="34"/>
      <c r="Z188" s="34"/>
      <c r="AA188" s="34"/>
      <c r="AB188" s="34"/>
      <c r="AC188" s="34"/>
      <c r="AD188" s="34"/>
      <c r="AE188" s="34"/>
      <c r="AF188" s="34"/>
      <c r="AG188" s="34"/>
      <c r="AH188" s="34"/>
      <c r="AI188" s="34"/>
      <c r="AJ188" s="34"/>
      <c r="AK188" s="34"/>
    </row>
    <row r="189" spans="25:37" ht="12.75" customHeight="1" x14ac:dyDescent="0.3">
      <c r="Y189" s="34"/>
      <c r="Z189" s="34"/>
      <c r="AA189" s="34"/>
      <c r="AB189" s="34"/>
      <c r="AC189" s="34"/>
      <c r="AD189" s="34"/>
      <c r="AE189" s="34"/>
      <c r="AF189" s="34"/>
      <c r="AG189" s="34"/>
      <c r="AH189" s="34"/>
      <c r="AI189" s="34"/>
      <c r="AJ189" s="34"/>
      <c r="AK189" s="34"/>
    </row>
    <row r="190" spans="25:37" ht="12.75" customHeight="1" x14ac:dyDescent="0.3">
      <c r="Y190" s="34"/>
      <c r="Z190" s="34"/>
      <c r="AA190" s="34"/>
      <c r="AB190" s="34"/>
      <c r="AC190" s="34"/>
      <c r="AD190" s="34"/>
      <c r="AE190" s="34"/>
      <c r="AF190" s="34"/>
      <c r="AG190" s="34"/>
      <c r="AH190" s="34"/>
      <c r="AI190" s="34"/>
      <c r="AJ190" s="34"/>
      <c r="AK190" s="34"/>
    </row>
    <row r="191" spans="25:37" ht="12.75" customHeight="1" x14ac:dyDescent="0.3">
      <c r="Y191" s="34"/>
      <c r="Z191" s="34"/>
      <c r="AA191" s="34"/>
      <c r="AB191" s="34"/>
      <c r="AC191" s="34"/>
      <c r="AD191" s="34"/>
      <c r="AE191" s="34"/>
      <c r="AF191" s="34"/>
      <c r="AG191" s="34"/>
      <c r="AH191" s="34"/>
      <c r="AI191" s="34"/>
      <c r="AJ191" s="34"/>
      <c r="AK191" s="34"/>
    </row>
    <row r="192" spans="25:37" ht="12.75" customHeight="1" x14ac:dyDescent="0.3">
      <c r="Y192" s="34"/>
      <c r="Z192" s="34"/>
      <c r="AA192" s="34"/>
      <c r="AB192" s="34"/>
      <c r="AC192" s="34"/>
      <c r="AD192" s="34"/>
      <c r="AE192" s="34"/>
      <c r="AF192" s="34"/>
      <c r="AG192" s="34"/>
      <c r="AH192" s="34"/>
      <c r="AI192" s="34"/>
      <c r="AJ192" s="34"/>
      <c r="AK192" s="34"/>
    </row>
    <row r="193" spans="25:37" ht="12.75" customHeight="1" x14ac:dyDescent="0.3">
      <c r="Y193" s="34"/>
      <c r="Z193" s="34"/>
      <c r="AA193" s="34"/>
      <c r="AB193" s="34"/>
      <c r="AC193" s="34"/>
      <c r="AD193" s="34"/>
      <c r="AE193" s="34"/>
      <c r="AF193" s="34"/>
      <c r="AG193" s="34"/>
      <c r="AH193" s="34"/>
      <c r="AI193" s="34"/>
      <c r="AJ193" s="34"/>
      <c r="AK193" s="34"/>
    </row>
    <row r="194" spans="25:37" ht="12.75" customHeight="1" x14ac:dyDescent="0.3">
      <c r="Y194" s="34"/>
      <c r="Z194" s="34"/>
      <c r="AA194" s="34"/>
      <c r="AB194" s="34"/>
      <c r="AC194" s="34"/>
      <c r="AD194" s="34"/>
      <c r="AE194" s="34"/>
      <c r="AF194" s="34"/>
      <c r="AG194" s="34"/>
      <c r="AH194" s="34"/>
      <c r="AI194" s="34"/>
      <c r="AJ194" s="34"/>
      <c r="AK194" s="34"/>
    </row>
    <row r="195" spans="25:37" ht="12.75" customHeight="1" x14ac:dyDescent="0.3"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</row>
    <row r="196" spans="25:37" ht="12.75" customHeight="1" x14ac:dyDescent="0.3">
      <c r="Y196" s="34"/>
      <c r="Z196" s="34"/>
      <c r="AA196" s="34"/>
      <c r="AB196" s="34"/>
      <c r="AC196" s="34"/>
      <c r="AD196" s="34"/>
      <c r="AE196" s="34"/>
      <c r="AF196" s="34"/>
      <c r="AG196" s="34"/>
      <c r="AH196" s="34"/>
      <c r="AI196" s="34"/>
      <c r="AJ196" s="34"/>
      <c r="AK196" s="34"/>
    </row>
    <row r="197" spans="25:37" ht="12.75" customHeight="1" x14ac:dyDescent="0.3">
      <c r="Y197" s="34"/>
      <c r="Z197" s="34"/>
      <c r="AA197" s="34"/>
      <c r="AB197" s="34"/>
      <c r="AC197" s="34"/>
      <c r="AD197" s="34"/>
      <c r="AE197" s="34"/>
      <c r="AF197" s="34"/>
      <c r="AG197" s="34"/>
      <c r="AH197" s="34"/>
      <c r="AI197" s="34"/>
      <c r="AJ197" s="34"/>
      <c r="AK197" s="34"/>
    </row>
    <row r="198" spans="25:37" ht="12.75" customHeight="1" x14ac:dyDescent="0.3">
      <c r="Y198" s="34"/>
      <c r="Z198" s="34"/>
      <c r="AA198" s="34"/>
      <c r="AB198" s="34"/>
      <c r="AC198" s="34"/>
      <c r="AD198" s="34"/>
      <c r="AE198" s="34"/>
      <c r="AF198" s="34"/>
      <c r="AG198" s="34"/>
      <c r="AH198" s="34"/>
      <c r="AI198" s="34"/>
      <c r="AJ198" s="34"/>
      <c r="AK198" s="34"/>
    </row>
    <row r="199" spans="25:37" ht="12.75" customHeight="1" x14ac:dyDescent="0.3">
      <c r="Y199" s="34"/>
      <c r="Z199" s="34"/>
      <c r="AA199" s="34"/>
      <c r="AB199" s="34"/>
      <c r="AC199" s="34"/>
      <c r="AD199" s="34"/>
      <c r="AE199" s="34"/>
      <c r="AF199" s="34"/>
      <c r="AG199" s="34"/>
      <c r="AH199" s="34"/>
      <c r="AI199" s="34"/>
      <c r="AJ199" s="34"/>
      <c r="AK199" s="34"/>
    </row>
    <row r="200" spans="25:37" ht="12.75" customHeight="1" x14ac:dyDescent="0.3">
      <c r="Y200" s="34"/>
      <c r="Z200" s="34"/>
      <c r="AA200" s="34"/>
      <c r="AB200" s="34"/>
      <c r="AC200" s="34"/>
      <c r="AD200" s="34"/>
      <c r="AE200" s="34"/>
      <c r="AF200" s="34"/>
      <c r="AG200" s="34"/>
      <c r="AH200" s="34"/>
      <c r="AI200" s="34"/>
      <c r="AJ200" s="34"/>
      <c r="AK200" s="34"/>
    </row>
    <row r="201" spans="25:37" ht="12.75" customHeight="1" x14ac:dyDescent="0.3">
      <c r="Y201" s="34"/>
      <c r="Z201" s="34"/>
      <c r="AA201" s="34"/>
      <c r="AB201" s="34"/>
      <c r="AC201" s="34"/>
      <c r="AD201" s="34"/>
      <c r="AE201" s="34"/>
      <c r="AF201" s="34"/>
      <c r="AG201" s="34"/>
      <c r="AH201" s="34"/>
      <c r="AI201" s="34"/>
      <c r="AJ201" s="34"/>
      <c r="AK201" s="34"/>
    </row>
    <row r="202" spans="25:37" ht="12.75" customHeight="1" x14ac:dyDescent="0.3">
      <c r="Y202" s="34"/>
      <c r="Z202" s="34"/>
      <c r="AA202" s="34"/>
      <c r="AB202" s="34"/>
      <c r="AC202" s="34"/>
      <c r="AD202" s="34"/>
      <c r="AE202" s="34"/>
      <c r="AF202" s="34"/>
      <c r="AG202" s="34"/>
      <c r="AH202" s="34"/>
      <c r="AI202" s="34"/>
      <c r="AJ202" s="34"/>
      <c r="AK202" s="34"/>
    </row>
    <row r="203" spans="25:37" ht="12.75" customHeight="1" x14ac:dyDescent="0.3">
      <c r="Y203" s="34"/>
      <c r="Z203" s="34"/>
      <c r="AA203" s="34"/>
      <c r="AB203" s="34"/>
      <c r="AC203" s="34"/>
      <c r="AD203" s="34"/>
      <c r="AE203" s="34"/>
      <c r="AF203" s="34"/>
      <c r="AG203" s="34"/>
      <c r="AH203" s="34"/>
      <c r="AI203" s="34"/>
      <c r="AJ203" s="34"/>
      <c r="AK203" s="34"/>
    </row>
    <row r="204" spans="25:37" ht="12.75" customHeight="1" x14ac:dyDescent="0.3">
      <c r="Y204" s="34"/>
      <c r="Z204" s="34"/>
      <c r="AA204" s="34"/>
      <c r="AB204" s="34"/>
      <c r="AC204" s="34"/>
      <c r="AD204" s="34"/>
      <c r="AE204" s="34"/>
      <c r="AF204" s="34"/>
      <c r="AG204" s="34"/>
      <c r="AH204" s="34"/>
      <c r="AI204" s="34"/>
      <c r="AJ204" s="34"/>
      <c r="AK204" s="34"/>
    </row>
    <row r="205" spans="25:37" ht="12.75" customHeight="1" x14ac:dyDescent="0.3">
      <c r="Y205" s="34"/>
      <c r="Z205" s="34"/>
      <c r="AA205" s="34"/>
      <c r="AB205" s="34"/>
      <c r="AC205" s="34"/>
      <c r="AD205" s="34"/>
      <c r="AE205" s="34"/>
      <c r="AF205" s="34"/>
      <c r="AG205" s="34"/>
      <c r="AH205" s="34"/>
      <c r="AI205" s="34"/>
      <c r="AJ205" s="34"/>
      <c r="AK205" s="34"/>
    </row>
    <row r="206" spans="25:37" ht="12.75" customHeight="1" x14ac:dyDescent="0.3">
      <c r="Y206" s="34"/>
      <c r="Z206" s="34"/>
      <c r="AA206" s="34"/>
      <c r="AB206" s="34"/>
      <c r="AC206" s="34"/>
      <c r="AD206" s="34"/>
      <c r="AE206" s="34"/>
      <c r="AF206" s="34"/>
      <c r="AG206" s="34"/>
      <c r="AH206" s="34"/>
      <c r="AI206" s="34"/>
      <c r="AJ206" s="34"/>
      <c r="AK206" s="34"/>
    </row>
    <row r="207" spans="25:37" ht="12.75" customHeight="1" x14ac:dyDescent="0.3">
      <c r="Y207" s="34"/>
      <c r="Z207" s="34"/>
      <c r="AA207" s="34"/>
      <c r="AB207" s="34"/>
      <c r="AC207" s="34"/>
      <c r="AD207" s="34"/>
      <c r="AE207" s="34"/>
      <c r="AF207" s="34"/>
      <c r="AG207" s="34"/>
      <c r="AH207" s="34"/>
      <c r="AI207" s="34"/>
      <c r="AJ207" s="34"/>
      <c r="AK207" s="34"/>
    </row>
    <row r="208" spans="25:37" ht="12.75" customHeight="1" x14ac:dyDescent="0.3">
      <c r="Y208" s="34"/>
      <c r="Z208" s="34"/>
      <c r="AA208" s="34"/>
      <c r="AB208" s="34"/>
      <c r="AC208" s="34"/>
      <c r="AD208" s="34"/>
      <c r="AE208" s="34"/>
      <c r="AF208" s="34"/>
      <c r="AG208" s="34"/>
      <c r="AH208" s="34"/>
      <c r="AI208" s="34"/>
      <c r="AJ208" s="34"/>
      <c r="AK208" s="34"/>
    </row>
    <row r="209" spans="25:37" ht="12.75" customHeight="1" x14ac:dyDescent="0.3">
      <c r="Y209" s="34"/>
      <c r="Z209" s="34"/>
      <c r="AA209" s="34"/>
      <c r="AB209" s="34"/>
      <c r="AC209" s="34"/>
      <c r="AD209" s="34"/>
      <c r="AE209" s="34"/>
      <c r="AF209" s="34"/>
      <c r="AG209" s="34"/>
      <c r="AH209" s="34"/>
      <c r="AI209" s="34"/>
      <c r="AJ209" s="34"/>
      <c r="AK209" s="34"/>
    </row>
    <row r="210" spans="25:37" ht="12.75" customHeight="1" x14ac:dyDescent="0.3">
      <c r="Y210" s="34"/>
      <c r="Z210" s="34"/>
      <c r="AA210" s="34"/>
      <c r="AB210" s="34"/>
      <c r="AC210" s="34"/>
      <c r="AD210" s="34"/>
      <c r="AE210" s="34"/>
      <c r="AF210" s="34"/>
      <c r="AG210" s="34"/>
      <c r="AH210" s="34"/>
      <c r="AI210" s="34"/>
      <c r="AJ210" s="34"/>
      <c r="AK210" s="34"/>
    </row>
    <row r="211" spans="25:37" ht="12.75" customHeight="1" x14ac:dyDescent="0.3">
      <c r="Y211" s="34"/>
      <c r="Z211" s="34"/>
      <c r="AA211" s="34"/>
      <c r="AB211" s="34"/>
      <c r="AC211" s="34"/>
      <c r="AD211" s="34"/>
      <c r="AE211" s="34"/>
      <c r="AF211" s="34"/>
      <c r="AG211" s="34"/>
      <c r="AH211" s="34"/>
      <c r="AI211" s="34"/>
      <c r="AJ211" s="34"/>
      <c r="AK211" s="34"/>
    </row>
    <row r="212" spans="25:37" ht="12.75" customHeight="1" x14ac:dyDescent="0.3">
      <c r="Y212" s="34"/>
      <c r="Z212" s="34"/>
      <c r="AA212" s="34"/>
      <c r="AB212" s="34"/>
      <c r="AC212" s="34"/>
      <c r="AD212" s="34"/>
      <c r="AE212" s="34"/>
      <c r="AF212" s="34"/>
      <c r="AG212" s="34"/>
      <c r="AH212" s="34"/>
      <c r="AI212" s="34"/>
      <c r="AJ212" s="34"/>
      <c r="AK212" s="34"/>
    </row>
    <row r="213" spans="25:37" ht="12.75" customHeight="1" x14ac:dyDescent="0.3">
      <c r="Y213" s="34"/>
      <c r="Z213" s="34"/>
      <c r="AA213" s="34"/>
      <c r="AB213" s="34"/>
      <c r="AC213" s="34"/>
      <c r="AD213" s="34"/>
      <c r="AE213" s="34"/>
      <c r="AF213" s="34"/>
      <c r="AG213" s="34"/>
      <c r="AH213" s="34"/>
      <c r="AI213" s="34"/>
      <c r="AJ213" s="34"/>
      <c r="AK213" s="34"/>
    </row>
    <row r="214" spans="25:37" ht="12.75" customHeight="1" x14ac:dyDescent="0.3">
      <c r="Y214" s="34"/>
      <c r="Z214" s="34"/>
      <c r="AA214" s="34"/>
      <c r="AB214" s="34"/>
      <c r="AC214" s="34"/>
      <c r="AD214" s="34"/>
      <c r="AE214" s="34"/>
      <c r="AF214" s="34"/>
      <c r="AG214" s="34"/>
      <c r="AH214" s="34"/>
      <c r="AI214" s="34"/>
      <c r="AJ214" s="34"/>
      <c r="AK214" s="34"/>
    </row>
    <row r="215" spans="25:37" ht="12.75" customHeight="1" x14ac:dyDescent="0.3">
      <c r="Y215" s="34"/>
      <c r="Z215" s="34"/>
      <c r="AA215" s="34"/>
      <c r="AB215" s="34"/>
      <c r="AC215" s="34"/>
      <c r="AD215" s="34"/>
      <c r="AE215" s="34"/>
      <c r="AF215" s="34"/>
      <c r="AG215" s="34"/>
      <c r="AH215" s="34"/>
      <c r="AI215" s="34"/>
      <c r="AJ215" s="34"/>
      <c r="AK215" s="34"/>
    </row>
    <row r="216" spans="25:37" ht="12.75" customHeight="1" x14ac:dyDescent="0.3">
      <c r="Y216" s="34"/>
      <c r="Z216" s="34"/>
      <c r="AA216" s="34"/>
      <c r="AB216" s="34"/>
      <c r="AC216" s="34"/>
      <c r="AD216" s="34"/>
      <c r="AE216" s="34"/>
      <c r="AF216" s="34"/>
      <c r="AG216" s="34"/>
      <c r="AH216" s="34"/>
      <c r="AI216" s="34"/>
      <c r="AJ216" s="34"/>
      <c r="AK216" s="34"/>
    </row>
    <row r="217" spans="25:37" ht="12.75" customHeight="1" x14ac:dyDescent="0.3">
      <c r="Y217" s="34"/>
      <c r="Z217" s="34"/>
      <c r="AA217" s="34"/>
      <c r="AB217" s="34"/>
      <c r="AC217" s="34"/>
      <c r="AD217" s="34"/>
      <c r="AE217" s="34"/>
      <c r="AF217" s="34"/>
      <c r="AG217" s="34"/>
      <c r="AH217" s="34"/>
      <c r="AI217" s="34"/>
      <c r="AJ217" s="34"/>
      <c r="AK217" s="34"/>
    </row>
    <row r="218" spans="25:37" ht="12.75" customHeight="1" x14ac:dyDescent="0.3">
      <c r="Y218" s="34"/>
      <c r="Z218" s="34"/>
      <c r="AA218" s="34"/>
      <c r="AB218" s="34"/>
      <c r="AC218" s="34"/>
      <c r="AD218" s="34"/>
      <c r="AE218" s="34"/>
      <c r="AF218" s="34"/>
      <c r="AG218" s="34"/>
      <c r="AH218" s="34"/>
      <c r="AI218" s="34"/>
      <c r="AJ218" s="34"/>
      <c r="AK218" s="34"/>
    </row>
    <row r="219" spans="25:37" ht="12.75" customHeight="1" x14ac:dyDescent="0.3">
      <c r="Y219" s="34"/>
      <c r="Z219" s="34"/>
      <c r="AA219" s="34"/>
      <c r="AB219" s="34"/>
      <c r="AC219" s="34"/>
      <c r="AD219" s="34"/>
      <c r="AE219" s="34"/>
      <c r="AF219" s="34"/>
      <c r="AG219" s="34"/>
      <c r="AH219" s="34"/>
      <c r="AI219" s="34"/>
      <c r="AJ219" s="34"/>
      <c r="AK219" s="34"/>
    </row>
    <row r="220" spans="25:37" ht="12.75" customHeight="1" x14ac:dyDescent="0.3">
      <c r="Y220" s="34"/>
      <c r="Z220" s="34"/>
      <c r="AA220" s="34"/>
      <c r="AB220" s="34"/>
      <c r="AC220" s="34"/>
      <c r="AD220" s="34"/>
      <c r="AE220" s="34"/>
      <c r="AF220" s="34"/>
      <c r="AG220" s="34"/>
      <c r="AH220" s="34"/>
      <c r="AI220" s="34"/>
      <c r="AJ220" s="34"/>
      <c r="AK220" s="34"/>
    </row>
    <row r="221" spans="25:37" ht="12.75" customHeight="1" x14ac:dyDescent="0.3">
      <c r="Y221" s="34"/>
      <c r="Z221" s="34"/>
      <c r="AA221" s="34"/>
      <c r="AB221" s="34"/>
      <c r="AC221" s="34"/>
      <c r="AD221" s="34"/>
      <c r="AE221" s="34"/>
      <c r="AF221" s="34"/>
      <c r="AG221" s="34"/>
      <c r="AH221" s="34"/>
      <c r="AI221" s="34"/>
      <c r="AJ221" s="34"/>
      <c r="AK221" s="34"/>
    </row>
    <row r="222" spans="25:37" ht="12.75" customHeight="1" x14ac:dyDescent="0.3">
      <c r="Y222" s="34"/>
      <c r="Z222" s="34"/>
      <c r="AA222" s="34"/>
      <c r="AB222" s="34"/>
      <c r="AC222" s="34"/>
      <c r="AD222" s="34"/>
      <c r="AE222" s="34"/>
      <c r="AF222" s="34"/>
      <c r="AG222" s="34"/>
      <c r="AH222" s="34"/>
      <c r="AI222" s="34"/>
      <c r="AJ222" s="34"/>
      <c r="AK222" s="34"/>
    </row>
    <row r="223" spans="25:37" ht="12.75" customHeight="1" x14ac:dyDescent="0.3">
      <c r="Y223" s="34"/>
      <c r="Z223" s="34"/>
      <c r="AA223" s="34"/>
      <c r="AB223" s="34"/>
      <c r="AC223" s="34"/>
      <c r="AD223" s="34"/>
      <c r="AE223" s="34"/>
      <c r="AF223" s="34"/>
      <c r="AG223" s="34"/>
      <c r="AH223" s="34"/>
      <c r="AI223" s="34"/>
      <c r="AJ223" s="34"/>
      <c r="AK223" s="34"/>
    </row>
    <row r="224" spans="25:37" ht="12.75" customHeight="1" x14ac:dyDescent="0.3">
      <c r="Y224" s="34"/>
      <c r="Z224" s="34"/>
      <c r="AA224" s="34"/>
      <c r="AB224" s="34"/>
      <c r="AC224" s="34"/>
      <c r="AD224" s="34"/>
      <c r="AE224" s="34"/>
      <c r="AF224" s="34"/>
      <c r="AG224" s="34"/>
      <c r="AH224" s="34"/>
      <c r="AI224" s="34"/>
      <c r="AJ224" s="34"/>
      <c r="AK224" s="34"/>
    </row>
    <row r="225" spans="25:37" ht="12.75" customHeight="1" x14ac:dyDescent="0.3">
      <c r="Y225" s="34"/>
      <c r="Z225" s="34"/>
      <c r="AA225" s="34"/>
      <c r="AB225" s="34"/>
      <c r="AC225" s="34"/>
      <c r="AD225" s="34"/>
      <c r="AE225" s="34"/>
      <c r="AF225" s="34"/>
      <c r="AG225" s="34"/>
      <c r="AH225" s="34"/>
      <c r="AI225" s="34"/>
      <c r="AJ225" s="34"/>
      <c r="AK225" s="34"/>
    </row>
    <row r="226" spans="25:37" ht="12.75" customHeight="1" x14ac:dyDescent="0.3">
      <c r="Y226" s="34"/>
      <c r="Z226" s="34"/>
      <c r="AA226" s="34"/>
      <c r="AB226" s="34"/>
      <c r="AC226" s="34"/>
      <c r="AD226" s="34"/>
      <c r="AE226" s="34"/>
      <c r="AF226" s="34"/>
      <c r="AG226" s="34"/>
      <c r="AH226" s="34"/>
      <c r="AI226" s="34"/>
      <c r="AJ226" s="34"/>
      <c r="AK226" s="34"/>
    </row>
    <row r="227" spans="25:37" ht="12.75" customHeight="1" x14ac:dyDescent="0.3">
      <c r="Y227" s="34"/>
      <c r="Z227" s="34"/>
      <c r="AA227" s="34"/>
      <c r="AB227" s="34"/>
      <c r="AC227" s="34"/>
      <c r="AD227" s="34"/>
      <c r="AE227" s="34"/>
      <c r="AF227" s="34"/>
      <c r="AG227" s="34"/>
      <c r="AH227" s="34"/>
      <c r="AI227" s="34"/>
      <c r="AJ227" s="34"/>
      <c r="AK227" s="34"/>
    </row>
    <row r="228" spans="25:37" ht="12.75" customHeight="1" x14ac:dyDescent="0.3">
      <c r="Y228" s="34"/>
      <c r="Z228" s="34"/>
      <c r="AA228" s="34"/>
      <c r="AB228" s="34"/>
      <c r="AC228" s="34"/>
      <c r="AD228" s="34"/>
      <c r="AE228" s="34"/>
      <c r="AF228" s="34"/>
      <c r="AG228" s="34"/>
      <c r="AH228" s="34"/>
      <c r="AI228" s="34"/>
      <c r="AJ228" s="34"/>
      <c r="AK228" s="34"/>
    </row>
    <row r="229" spans="25:37" ht="12.75" customHeight="1" x14ac:dyDescent="0.3">
      <c r="Y229" s="34"/>
      <c r="Z229" s="34"/>
      <c r="AA229" s="34"/>
      <c r="AB229" s="34"/>
      <c r="AC229" s="34"/>
      <c r="AD229" s="34"/>
      <c r="AE229" s="34"/>
      <c r="AF229" s="34"/>
      <c r="AG229" s="34"/>
      <c r="AH229" s="34"/>
      <c r="AI229" s="34"/>
      <c r="AJ229" s="34"/>
      <c r="AK229" s="34"/>
    </row>
    <row r="230" spans="25:37" ht="12.75" customHeight="1" x14ac:dyDescent="0.3">
      <c r="Y230" s="34"/>
      <c r="Z230" s="34"/>
      <c r="AA230" s="34"/>
      <c r="AB230" s="34"/>
      <c r="AC230" s="34"/>
      <c r="AD230" s="34"/>
      <c r="AE230" s="34"/>
      <c r="AF230" s="34"/>
      <c r="AG230" s="34"/>
      <c r="AH230" s="34"/>
      <c r="AI230" s="34"/>
      <c r="AJ230" s="34"/>
      <c r="AK230" s="34"/>
    </row>
    <row r="231" spans="25:37" ht="12.75" customHeight="1" x14ac:dyDescent="0.3">
      <c r="Y231" s="34"/>
      <c r="Z231" s="34"/>
      <c r="AA231" s="34"/>
      <c r="AB231" s="34"/>
      <c r="AC231" s="34"/>
      <c r="AD231" s="34"/>
      <c r="AE231" s="34"/>
      <c r="AF231" s="34"/>
      <c r="AG231" s="34"/>
      <c r="AH231" s="34"/>
      <c r="AI231" s="34"/>
      <c r="AJ231" s="34"/>
      <c r="AK231" s="34"/>
    </row>
    <row r="232" spans="25:37" ht="12.75" customHeight="1" x14ac:dyDescent="0.3">
      <c r="Y232" s="34"/>
      <c r="Z232" s="34"/>
      <c r="AA232" s="34"/>
      <c r="AB232" s="34"/>
      <c r="AC232" s="34"/>
      <c r="AD232" s="34"/>
      <c r="AE232" s="34"/>
      <c r="AF232" s="34"/>
      <c r="AG232" s="34"/>
      <c r="AH232" s="34"/>
      <c r="AI232" s="34"/>
      <c r="AJ232" s="34"/>
      <c r="AK232" s="34"/>
    </row>
    <row r="233" spans="25:37" ht="12.75" customHeight="1" x14ac:dyDescent="0.3">
      <c r="Y233" s="34"/>
      <c r="Z233" s="34"/>
      <c r="AA233" s="34"/>
      <c r="AB233" s="34"/>
      <c r="AC233" s="34"/>
      <c r="AD233" s="34"/>
      <c r="AE233" s="34"/>
      <c r="AF233" s="34"/>
      <c r="AG233" s="34"/>
      <c r="AH233" s="34"/>
      <c r="AI233" s="34"/>
      <c r="AJ233" s="34"/>
      <c r="AK233" s="34"/>
    </row>
    <row r="234" spans="25:37" ht="12.75" customHeight="1" x14ac:dyDescent="0.3">
      <c r="Y234" s="34"/>
      <c r="Z234" s="34"/>
      <c r="AA234" s="34"/>
      <c r="AB234" s="34"/>
      <c r="AC234" s="34"/>
      <c r="AD234" s="34"/>
      <c r="AE234" s="34"/>
      <c r="AF234" s="34"/>
      <c r="AG234" s="34"/>
      <c r="AH234" s="34"/>
      <c r="AI234" s="34"/>
      <c r="AJ234" s="34"/>
      <c r="AK234" s="34"/>
    </row>
    <row r="235" spans="25:37" ht="12.75" customHeight="1" x14ac:dyDescent="0.3">
      <c r="Y235" s="34"/>
      <c r="Z235" s="34"/>
      <c r="AA235" s="34"/>
      <c r="AB235" s="34"/>
      <c r="AC235" s="34"/>
      <c r="AD235" s="34"/>
      <c r="AE235" s="34"/>
      <c r="AF235" s="34"/>
      <c r="AG235" s="34"/>
      <c r="AH235" s="34"/>
      <c r="AI235" s="34"/>
      <c r="AJ235" s="34"/>
      <c r="AK235" s="34"/>
    </row>
    <row r="236" spans="25:37" ht="12.75" customHeight="1" x14ac:dyDescent="0.3">
      <c r="Y236" s="34"/>
      <c r="Z236" s="34"/>
      <c r="AA236" s="34"/>
      <c r="AB236" s="34"/>
      <c r="AC236" s="34"/>
      <c r="AD236" s="34"/>
      <c r="AE236" s="34"/>
      <c r="AF236" s="34"/>
      <c r="AG236" s="34"/>
      <c r="AH236" s="34"/>
      <c r="AI236" s="34"/>
      <c r="AJ236" s="34"/>
      <c r="AK236" s="34"/>
    </row>
    <row r="237" spans="25:37" ht="12.75" customHeight="1" x14ac:dyDescent="0.3">
      <c r="Y237" s="34"/>
      <c r="Z237" s="34"/>
      <c r="AA237" s="34"/>
      <c r="AB237" s="34"/>
      <c r="AC237" s="34"/>
      <c r="AD237" s="34"/>
      <c r="AE237" s="34"/>
      <c r="AF237" s="34"/>
      <c r="AG237" s="34"/>
      <c r="AH237" s="34"/>
      <c r="AI237" s="34"/>
      <c r="AJ237" s="34"/>
      <c r="AK237" s="34"/>
    </row>
    <row r="238" spans="25:37" ht="12.75" customHeight="1" x14ac:dyDescent="0.3">
      <c r="Y238" s="34"/>
      <c r="Z238" s="34"/>
      <c r="AA238" s="34"/>
      <c r="AB238" s="34"/>
      <c r="AC238" s="34"/>
      <c r="AD238" s="34"/>
      <c r="AE238" s="34"/>
      <c r="AF238" s="34"/>
      <c r="AG238" s="34"/>
      <c r="AH238" s="34"/>
      <c r="AI238" s="34"/>
      <c r="AJ238" s="34"/>
      <c r="AK238" s="34"/>
    </row>
    <row r="239" spans="25:37" ht="12.75" customHeight="1" x14ac:dyDescent="0.3">
      <c r="Y239" s="34"/>
      <c r="Z239" s="34"/>
      <c r="AA239" s="34"/>
      <c r="AB239" s="34"/>
      <c r="AC239" s="34"/>
      <c r="AD239" s="34"/>
      <c r="AE239" s="34"/>
      <c r="AF239" s="34"/>
      <c r="AG239" s="34"/>
      <c r="AH239" s="34"/>
      <c r="AI239" s="34"/>
      <c r="AJ239" s="34"/>
      <c r="AK239" s="34"/>
    </row>
    <row r="240" spans="25:37" ht="12.75" customHeight="1" x14ac:dyDescent="0.3">
      <c r="Y240" s="34"/>
      <c r="Z240" s="34"/>
      <c r="AA240" s="34"/>
      <c r="AB240" s="34"/>
      <c r="AC240" s="34"/>
      <c r="AD240" s="34"/>
      <c r="AE240" s="34"/>
      <c r="AF240" s="34"/>
      <c r="AG240" s="34"/>
      <c r="AH240" s="34"/>
      <c r="AI240" s="34"/>
      <c r="AJ240" s="34"/>
      <c r="AK240" s="34"/>
    </row>
    <row r="241" spans="25:37" ht="12.75" customHeight="1" x14ac:dyDescent="0.3">
      <c r="Y241" s="34"/>
      <c r="Z241" s="34"/>
      <c r="AA241" s="34"/>
      <c r="AB241" s="34"/>
      <c r="AC241" s="34"/>
      <c r="AD241" s="34"/>
      <c r="AE241" s="34"/>
      <c r="AF241" s="34"/>
      <c r="AG241" s="34"/>
      <c r="AH241" s="34"/>
      <c r="AI241" s="34"/>
      <c r="AJ241" s="34"/>
      <c r="AK241" s="34"/>
    </row>
    <row r="242" spans="25:37" ht="12.75" customHeight="1" x14ac:dyDescent="0.3">
      <c r="Y242" s="34"/>
      <c r="Z242" s="34"/>
      <c r="AA242" s="34"/>
      <c r="AB242" s="34"/>
      <c r="AC242" s="34"/>
      <c r="AD242" s="34"/>
      <c r="AE242" s="34"/>
      <c r="AF242" s="34"/>
      <c r="AG242" s="34"/>
      <c r="AH242" s="34"/>
      <c r="AI242" s="34"/>
      <c r="AJ242" s="34"/>
      <c r="AK242" s="34"/>
    </row>
    <row r="243" spans="25:37" ht="12.75" customHeight="1" x14ac:dyDescent="0.3">
      <c r="Y243" s="34"/>
      <c r="Z243" s="34"/>
      <c r="AA243" s="34"/>
      <c r="AB243" s="34"/>
      <c r="AC243" s="34"/>
      <c r="AD243" s="34"/>
      <c r="AE243" s="34"/>
      <c r="AF243" s="34"/>
      <c r="AG243" s="34"/>
      <c r="AH243" s="34"/>
      <c r="AI243" s="34"/>
      <c r="AJ243" s="34"/>
      <c r="AK243" s="34"/>
    </row>
    <row r="244" spans="25:37" ht="12.75" customHeight="1" x14ac:dyDescent="0.3">
      <c r="Y244" s="34"/>
      <c r="Z244" s="34"/>
      <c r="AA244" s="34"/>
      <c r="AB244" s="34"/>
      <c r="AC244" s="34"/>
      <c r="AD244" s="34"/>
      <c r="AE244" s="34"/>
      <c r="AF244" s="34"/>
      <c r="AG244" s="34"/>
      <c r="AH244" s="34"/>
      <c r="AI244" s="34"/>
      <c r="AJ244" s="34"/>
      <c r="AK244" s="34"/>
    </row>
    <row r="245" spans="25:37" ht="12.75" customHeight="1" x14ac:dyDescent="0.3">
      <c r="Y245" s="34"/>
      <c r="Z245" s="34"/>
      <c r="AA245" s="34"/>
      <c r="AB245" s="34"/>
      <c r="AC245" s="34"/>
      <c r="AD245" s="34"/>
      <c r="AE245" s="34"/>
      <c r="AF245" s="34"/>
      <c r="AG245" s="34"/>
      <c r="AH245" s="34"/>
      <c r="AI245" s="34"/>
      <c r="AJ245" s="34"/>
      <c r="AK245" s="34"/>
    </row>
    <row r="246" spans="25:37" ht="12.75" customHeight="1" x14ac:dyDescent="0.3">
      <c r="Y246" s="34"/>
      <c r="Z246" s="34"/>
      <c r="AA246" s="34"/>
      <c r="AB246" s="34"/>
      <c r="AC246" s="34"/>
      <c r="AD246" s="34"/>
      <c r="AE246" s="34"/>
      <c r="AF246" s="34"/>
      <c r="AG246" s="34"/>
      <c r="AH246" s="34"/>
      <c r="AI246" s="34"/>
      <c r="AJ246" s="34"/>
      <c r="AK246" s="34"/>
    </row>
    <row r="247" spans="25:37" ht="12.75" customHeight="1" x14ac:dyDescent="0.3">
      <c r="Y247" s="34"/>
      <c r="Z247" s="34"/>
      <c r="AA247" s="34"/>
      <c r="AB247" s="34"/>
      <c r="AC247" s="34"/>
      <c r="AD247" s="34"/>
      <c r="AE247" s="34"/>
      <c r="AF247" s="34"/>
      <c r="AG247" s="34"/>
      <c r="AH247" s="34"/>
      <c r="AI247" s="34"/>
      <c r="AJ247" s="34"/>
      <c r="AK247" s="34"/>
    </row>
    <row r="248" spans="25:37" ht="12.75" customHeight="1" x14ac:dyDescent="0.3">
      <c r="Y248" s="34"/>
      <c r="Z248" s="34"/>
      <c r="AA248" s="34"/>
      <c r="AB248" s="34"/>
      <c r="AC248" s="34"/>
      <c r="AD248" s="34"/>
      <c r="AE248" s="34"/>
      <c r="AF248" s="34"/>
      <c r="AG248" s="34"/>
      <c r="AH248" s="34"/>
      <c r="AI248" s="34"/>
      <c r="AJ248" s="34"/>
      <c r="AK248" s="34"/>
    </row>
    <row r="249" spans="25:37" ht="12.75" customHeight="1" x14ac:dyDescent="0.3">
      <c r="Y249" s="34"/>
      <c r="Z249" s="34"/>
      <c r="AA249" s="34"/>
      <c r="AB249" s="34"/>
      <c r="AC249" s="34"/>
      <c r="AD249" s="34"/>
      <c r="AE249" s="34"/>
      <c r="AF249" s="34"/>
      <c r="AG249" s="34"/>
      <c r="AH249" s="34"/>
      <c r="AI249" s="34"/>
      <c r="AJ249" s="34"/>
      <c r="AK249" s="34"/>
    </row>
    <row r="250" spans="25:37" ht="12.75" customHeight="1" x14ac:dyDescent="0.3">
      <c r="Y250" s="34"/>
      <c r="Z250" s="34"/>
      <c r="AA250" s="34"/>
      <c r="AB250" s="34"/>
      <c r="AC250" s="34"/>
      <c r="AD250" s="34"/>
      <c r="AE250" s="34"/>
      <c r="AF250" s="34"/>
      <c r="AG250" s="34"/>
      <c r="AH250" s="34"/>
      <c r="AI250" s="34"/>
      <c r="AJ250" s="34"/>
      <c r="AK250" s="34"/>
    </row>
    <row r="251" spans="25:37" ht="12.75" customHeight="1" x14ac:dyDescent="0.3">
      <c r="Y251" s="34"/>
      <c r="Z251" s="34"/>
      <c r="AA251" s="34"/>
      <c r="AB251" s="34"/>
      <c r="AC251" s="34"/>
      <c r="AD251" s="34"/>
      <c r="AE251" s="34"/>
      <c r="AF251" s="34"/>
      <c r="AG251" s="34"/>
      <c r="AH251" s="34"/>
      <c r="AI251" s="34"/>
      <c r="AJ251" s="34"/>
      <c r="AK251" s="34"/>
    </row>
    <row r="252" spans="25:37" ht="12.75" customHeight="1" x14ac:dyDescent="0.3">
      <c r="Y252" s="34"/>
      <c r="Z252" s="34"/>
      <c r="AA252" s="34"/>
      <c r="AB252" s="34"/>
      <c r="AC252" s="34"/>
      <c r="AD252" s="34"/>
      <c r="AE252" s="34"/>
      <c r="AF252" s="34"/>
      <c r="AG252" s="34"/>
      <c r="AH252" s="34"/>
      <c r="AI252" s="34"/>
      <c r="AJ252" s="34"/>
      <c r="AK252" s="34"/>
    </row>
    <row r="253" spans="25:37" ht="12.75" customHeight="1" x14ac:dyDescent="0.3">
      <c r="Y253" s="34"/>
      <c r="Z253" s="34"/>
      <c r="AA253" s="34"/>
      <c r="AB253" s="34"/>
      <c r="AC253" s="34"/>
      <c r="AD253" s="34"/>
      <c r="AE253" s="34"/>
      <c r="AF253" s="34"/>
      <c r="AG253" s="34"/>
      <c r="AH253" s="34"/>
      <c r="AI253" s="34"/>
      <c r="AJ253" s="34"/>
      <c r="AK253" s="34"/>
    </row>
    <row r="254" spans="25:37" ht="12.75" customHeight="1" x14ac:dyDescent="0.3">
      <c r="Y254" s="34"/>
      <c r="Z254" s="34"/>
      <c r="AA254" s="34"/>
      <c r="AB254" s="34"/>
      <c r="AC254" s="34"/>
      <c r="AD254" s="34"/>
      <c r="AE254" s="34"/>
      <c r="AF254" s="34"/>
      <c r="AG254" s="34"/>
      <c r="AH254" s="34"/>
      <c r="AI254" s="34"/>
      <c r="AJ254" s="34"/>
      <c r="AK254" s="34"/>
    </row>
    <row r="255" spans="25:37" ht="12.75" customHeight="1" x14ac:dyDescent="0.3">
      <c r="Y255" s="34"/>
      <c r="Z255" s="34"/>
      <c r="AA255" s="34"/>
      <c r="AB255" s="34"/>
      <c r="AC255" s="34"/>
      <c r="AD255" s="34"/>
      <c r="AE255" s="34"/>
      <c r="AF255" s="34"/>
      <c r="AG255" s="34"/>
      <c r="AH255" s="34"/>
      <c r="AI255" s="34"/>
      <c r="AJ255" s="34"/>
      <c r="AK255" s="34"/>
    </row>
    <row r="256" spans="25:37" ht="12.75" customHeight="1" x14ac:dyDescent="0.3">
      <c r="Y256" s="34"/>
      <c r="Z256" s="34"/>
      <c r="AA256" s="34"/>
      <c r="AB256" s="34"/>
      <c r="AC256" s="34"/>
      <c r="AD256" s="34"/>
      <c r="AE256" s="34"/>
      <c r="AF256" s="34"/>
      <c r="AG256" s="34"/>
      <c r="AH256" s="34"/>
      <c r="AI256" s="34"/>
      <c r="AJ256" s="34"/>
      <c r="AK256" s="34"/>
    </row>
    <row r="257" spans="25:37" ht="12.75" customHeight="1" x14ac:dyDescent="0.3">
      <c r="Y257" s="34"/>
      <c r="Z257" s="34"/>
      <c r="AA257" s="34"/>
      <c r="AB257" s="34"/>
      <c r="AC257" s="34"/>
      <c r="AD257" s="34"/>
      <c r="AE257" s="34"/>
      <c r="AF257" s="34"/>
      <c r="AG257" s="34"/>
      <c r="AH257" s="34"/>
      <c r="AI257" s="34"/>
      <c r="AJ257" s="34"/>
      <c r="AK257" s="34"/>
    </row>
    <row r="258" spans="25:37" ht="12.75" customHeight="1" x14ac:dyDescent="0.3">
      <c r="Y258" s="34"/>
      <c r="Z258" s="34"/>
      <c r="AA258" s="34"/>
      <c r="AB258" s="34"/>
      <c r="AC258" s="34"/>
      <c r="AD258" s="34"/>
      <c r="AE258" s="34"/>
      <c r="AF258" s="34"/>
      <c r="AG258" s="34"/>
      <c r="AH258" s="34"/>
      <c r="AI258" s="34"/>
      <c r="AJ258" s="34"/>
      <c r="AK258" s="34"/>
    </row>
    <row r="259" spans="25:37" ht="12.75" customHeight="1" x14ac:dyDescent="0.3">
      <c r="Y259" s="34"/>
      <c r="Z259" s="34"/>
      <c r="AA259" s="34"/>
      <c r="AB259" s="34"/>
      <c r="AC259" s="34"/>
      <c r="AD259" s="34"/>
      <c r="AE259" s="34"/>
      <c r="AF259" s="34"/>
      <c r="AG259" s="34"/>
      <c r="AH259" s="34"/>
      <c r="AI259" s="34"/>
      <c r="AJ259" s="34"/>
      <c r="AK259" s="34"/>
    </row>
    <row r="260" spans="25:37" ht="12.75" customHeight="1" x14ac:dyDescent="0.3">
      <c r="Y260" s="34"/>
      <c r="Z260" s="34"/>
      <c r="AA260" s="34"/>
      <c r="AB260" s="34"/>
      <c r="AC260" s="34"/>
      <c r="AD260" s="34"/>
      <c r="AE260" s="34"/>
      <c r="AF260" s="34"/>
      <c r="AG260" s="34"/>
      <c r="AH260" s="34"/>
      <c r="AI260" s="34"/>
      <c r="AJ260" s="34"/>
      <c r="AK260" s="34"/>
    </row>
    <row r="261" spans="25:37" ht="12.75" customHeight="1" x14ac:dyDescent="0.3">
      <c r="Y261" s="34"/>
      <c r="Z261" s="34"/>
      <c r="AA261" s="34"/>
      <c r="AB261" s="34"/>
      <c r="AC261" s="34"/>
      <c r="AD261" s="34"/>
      <c r="AE261" s="34"/>
      <c r="AF261" s="34"/>
      <c r="AG261" s="34"/>
      <c r="AH261" s="34"/>
      <c r="AI261" s="34"/>
      <c r="AJ261" s="34"/>
      <c r="AK261" s="34"/>
    </row>
    <row r="262" spans="25:37" ht="12.75" customHeight="1" x14ac:dyDescent="0.3">
      <c r="Y262" s="34"/>
      <c r="Z262" s="34"/>
      <c r="AA262" s="34"/>
      <c r="AB262" s="34"/>
      <c r="AC262" s="34"/>
      <c r="AD262" s="34"/>
      <c r="AE262" s="34"/>
      <c r="AF262" s="34"/>
      <c r="AG262" s="34"/>
      <c r="AH262" s="34"/>
      <c r="AI262" s="34"/>
      <c r="AJ262" s="34"/>
      <c r="AK262" s="34"/>
    </row>
    <row r="263" spans="25:37" ht="12.75" customHeight="1" x14ac:dyDescent="0.3">
      <c r="Y263" s="34"/>
      <c r="Z263" s="34"/>
      <c r="AA263" s="34"/>
      <c r="AB263" s="34"/>
      <c r="AC263" s="34"/>
      <c r="AD263" s="34"/>
      <c r="AE263" s="34"/>
      <c r="AF263" s="34"/>
      <c r="AG263" s="34"/>
      <c r="AH263" s="34"/>
      <c r="AI263" s="34"/>
      <c r="AJ263" s="34"/>
      <c r="AK263" s="34"/>
    </row>
    <row r="264" spans="25:37" ht="12.75" customHeight="1" x14ac:dyDescent="0.3">
      <c r="Y264" s="34"/>
      <c r="Z264" s="34"/>
      <c r="AA264" s="34"/>
      <c r="AB264" s="34"/>
      <c r="AC264" s="34"/>
      <c r="AD264" s="34"/>
      <c r="AE264" s="34"/>
      <c r="AF264" s="34"/>
      <c r="AG264" s="34"/>
      <c r="AH264" s="34"/>
      <c r="AI264" s="34"/>
      <c r="AJ264" s="34"/>
      <c r="AK264" s="34"/>
    </row>
    <row r="265" spans="25:37" ht="12.75" customHeight="1" x14ac:dyDescent="0.3">
      <c r="Y265" s="34"/>
      <c r="Z265" s="34"/>
      <c r="AA265" s="34"/>
      <c r="AB265" s="34"/>
      <c r="AC265" s="34"/>
      <c r="AD265" s="34"/>
      <c r="AE265" s="34"/>
      <c r="AF265" s="34"/>
      <c r="AG265" s="34"/>
      <c r="AH265" s="34"/>
      <c r="AI265" s="34"/>
      <c r="AJ265" s="34"/>
      <c r="AK265" s="34"/>
    </row>
    <row r="266" spans="25:37" ht="12.75" customHeight="1" x14ac:dyDescent="0.3">
      <c r="Y266" s="34"/>
      <c r="Z266" s="34"/>
      <c r="AA266" s="34"/>
      <c r="AB266" s="34"/>
      <c r="AC266" s="34"/>
      <c r="AD266" s="34"/>
      <c r="AE266" s="34"/>
      <c r="AF266" s="34"/>
      <c r="AG266" s="34"/>
      <c r="AH266" s="34"/>
      <c r="AI266" s="34"/>
      <c r="AJ266" s="34"/>
      <c r="AK266" s="34"/>
    </row>
    <row r="267" spans="25:37" ht="12.75" customHeight="1" x14ac:dyDescent="0.3">
      <c r="Y267" s="34"/>
      <c r="Z267" s="34"/>
      <c r="AA267" s="34"/>
      <c r="AB267" s="34"/>
      <c r="AC267" s="34"/>
      <c r="AD267" s="34"/>
      <c r="AE267" s="34"/>
      <c r="AF267" s="34"/>
      <c r="AG267" s="34"/>
      <c r="AH267" s="34"/>
      <c r="AI267" s="34"/>
      <c r="AJ267" s="34"/>
      <c r="AK267" s="34"/>
    </row>
    <row r="268" spans="25:37" ht="12.75" customHeight="1" x14ac:dyDescent="0.3">
      <c r="Y268" s="34"/>
      <c r="Z268" s="34"/>
      <c r="AA268" s="34"/>
      <c r="AB268" s="34"/>
      <c r="AC268" s="34"/>
      <c r="AD268" s="34"/>
      <c r="AE268" s="34"/>
      <c r="AF268" s="34"/>
      <c r="AG268" s="34"/>
      <c r="AH268" s="34"/>
      <c r="AI268" s="34"/>
      <c r="AJ268" s="34"/>
      <c r="AK268" s="34"/>
    </row>
    <row r="269" spans="25:37" ht="12.75" customHeight="1" x14ac:dyDescent="0.3">
      <c r="Y269" s="34"/>
      <c r="Z269" s="34"/>
      <c r="AA269" s="34"/>
      <c r="AB269" s="34"/>
      <c r="AC269" s="34"/>
      <c r="AD269" s="34"/>
      <c r="AE269" s="34"/>
      <c r="AF269" s="34"/>
      <c r="AG269" s="34"/>
      <c r="AH269" s="34"/>
      <c r="AI269" s="34"/>
      <c r="AJ269" s="34"/>
      <c r="AK269" s="34"/>
    </row>
    <row r="270" spans="25:37" ht="12.75" customHeight="1" x14ac:dyDescent="0.3">
      <c r="Y270" s="34"/>
      <c r="Z270" s="34"/>
      <c r="AA270" s="34"/>
      <c r="AB270" s="34"/>
      <c r="AC270" s="34"/>
      <c r="AD270" s="34"/>
      <c r="AE270" s="34"/>
      <c r="AF270" s="34"/>
      <c r="AG270" s="34"/>
      <c r="AH270" s="34"/>
      <c r="AI270" s="34"/>
      <c r="AJ270" s="34"/>
      <c r="AK270" s="34"/>
    </row>
    <row r="271" spans="25:37" ht="12.75" customHeight="1" x14ac:dyDescent="0.3">
      <c r="Y271" s="34"/>
      <c r="Z271" s="34"/>
      <c r="AA271" s="34"/>
      <c r="AB271" s="34"/>
      <c r="AC271" s="34"/>
      <c r="AD271" s="34"/>
      <c r="AE271" s="34"/>
      <c r="AF271" s="34"/>
      <c r="AG271" s="34"/>
      <c r="AH271" s="34"/>
      <c r="AI271" s="34"/>
      <c r="AJ271" s="34"/>
      <c r="AK271" s="34"/>
    </row>
    <row r="272" spans="25:37" ht="12.75" customHeight="1" x14ac:dyDescent="0.3">
      <c r="Y272" s="34"/>
      <c r="Z272" s="34"/>
      <c r="AA272" s="34"/>
      <c r="AB272" s="34"/>
      <c r="AC272" s="34"/>
      <c r="AD272" s="34"/>
      <c r="AE272" s="34"/>
      <c r="AF272" s="34"/>
      <c r="AG272" s="34"/>
      <c r="AH272" s="34"/>
      <c r="AI272" s="34"/>
      <c r="AJ272" s="34"/>
      <c r="AK272" s="34"/>
    </row>
    <row r="273" spans="25:37" ht="12.75" customHeight="1" x14ac:dyDescent="0.3">
      <c r="Y273" s="34"/>
      <c r="Z273" s="34"/>
      <c r="AA273" s="34"/>
      <c r="AB273" s="34"/>
      <c r="AC273" s="34"/>
      <c r="AD273" s="34"/>
      <c r="AE273" s="34"/>
      <c r="AF273" s="34"/>
      <c r="AG273" s="34"/>
      <c r="AH273" s="34"/>
      <c r="AI273" s="34"/>
      <c r="AJ273" s="34"/>
      <c r="AK273" s="34"/>
    </row>
    <row r="274" spans="25:37" ht="12.75" customHeight="1" x14ac:dyDescent="0.3">
      <c r="Y274" s="34"/>
      <c r="Z274" s="34"/>
      <c r="AA274" s="34"/>
      <c r="AB274" s="34"/>
      <c r="AC274" s="34"/>
      <c r="AD274" s="34"/>
      <c r="AE274" s="34"/>
      <c r="AF274" s="34"/>
      <c r="AG274" s="34"/>
      <c r="AH274" s="34"/>
      <c r="AI274" s="34"/>
      <c r="AJ274" s="34"/>
      <c r="AK274" s="34"/>
    </row>
    <row r="275" spans="25:37" ht="12.75" customHeight="1" x14ac:dyDescent="0.3">
      <c r="Y275" s="34"/>
      <c r="Z275" s="34"/>
      <c r="AA275" s="34"/>
      <c r="AB275" s="34"/>
      <c r="AC275" s="34"/>
      <c r="AD275" s="34"/>
      <c r="AE275" s="34"/>
      <c r="AF275" s="34"/>
      <c r="AG275" s="34"/>
      <c r="AH275" s="34"/>
      <c r="AI275" s="34"/>
      <c r="AJ275" s="34"/>
      <c r="AK275" s="34"/>
    </row>
    <row r="276" spans="25:37" ht="12.75" customHeight="1" x14ac:dyDescent="0.3">
      <c r="Y276" s="34"/>
      <c r="Z276" s="34"/>
      <c r="AA276" s="34"/>
      <c r="AB276" s="34"/>
      <c r="AC276" s="34"/>
      <c r="AD276" s="34"/>
      <c r="AE276" s="34"/>
      <c r="AF276" s="34"/>
      <c r="AG276" s="34"/>
      <c r="AH276" s="34"/>
      <c r="AI276" s="34"/>
      <c r="AJ276" s="34"/>
      <c r="AK276" s="34"/>
    </row>
    <row r="277" spans="25:37" ht="12.75" customHeight="1" x14ac:dyDescent="0.3">
      <c r="Y277" s="34"/>
      <c r="Z277" s="34"/>
      <c r="AA277" s="34"/>
      <c r="AB277" s="34"/>
      <c r="AC277" s="34"/>
      <c r="AD277" s="34"/>
      <c r="AE277" s="34"/>
      <c r="AF277" s="34"/>
      <c r="AG277" s="34"/>
      <c r="AH277" s="34"/>
      <c r="AI277" s="34"/>
      <c r="AJ277" s="34"/>
      <c r="AK277" s="34"/>
    </row>
    <row r="278" spans="25:37" ht="12.75" customHeight="1" x14ac:dyDescent="0.3">
      <c r="Y278" s="34"/>
      <c r="Z278" s="34"/>
      <c r="AA278" s="34"/>
      <c r="AB278" s="34"/>
      <c r="AC278" s="34"/>
      <c r="AD278" s="34"/>
      <c r="AE278" s="34"/>
      <c r="AF278" s="34"/>
      <c r="AG278" s="34"/>
      <c r="AH278" s="34"/>
      <c r="AI278" s="34"/>
      <c r="AJ278" s="34"/>
      <c r="AK278" s="34"/>
    </row>
    <row r="279" spans="25:37" ht="12.75" customHeight="1" x14ac:dyDescent="0.3">
      <c r="Y279" s="34"/>
      <c r="Z279" s="34"/>
      <c r="AA279" s="34"/>
      <c r="AB279" s="34"/>
      <c r="AC279" s="34"/>
      <c r="AD279" s="34"/>
      <c r="AE279" s="34"/>
      <c r="AF279" s="34"/>
      <c r="AG279" s="34"/>
      <c r="AH279" s="34"/>
      <c r="AI279" s="34"/>
      <c r="AJ279" s="34"/>
      <c r="AK279" s="34"/>
    </row>
    <row r="280" spans="25:37" ht="12.75" customHeight="1" x14ac:dyDescent="0.3">
      <c r="Y280" s="34"/>
      <c r="Z280" s="34"/>
      <c r="AA280" s="34"/>
      <c r="AB280" s="34"/>
      <c r="AC280" s="34"/>
      <c r="AD280" s="34"/>
      <c r="AE280" s="34"/>
      <c r="AF280" s="34"/>
      <c r="AG280" s="34"/>
      <c r="AH280" s="34"/>
      <c r="AI280" s="34"/>
      <c r="AJ280" s="34"/>
      <c r="AK280" s="34"/>
    </row>
    <row r="281" spans="25:37" ht="12.75" customHeight="1" x14ac:dyDescent="0.3">
      <c r="Y281" s="34"/>
      <c r="Z281" s="34"/>
      <c r="AA281" s="34"/>
      <c r="AB281" s="34"/>
      <c r="AC281" s="34"/>
      <c r="AD281" s="34"/>
      <c r="AE281" s="34"/>
      <c r="AF281" s="34"/>
      <c r="AG281" s="34"/>
      <c r="AH281" s="34"/>
      <c r="AI281" s="34"/>
      <c r="AJ281" s="34"/>
      <c r="AK281" s="34"/>
    </row>
    <row r="282" spans="25:37" ht="12.75" customHeight="1" x14ac:dyDescent="0.3">
      <c r="Y282" s="34"/>
      <c r="Z282" s="34"/>
      <c r="AA282" s="34"/>
      <c r="AB282" s="34"/>
      <c r="AC282" s="34"/>
      <c r="AD282" s="34"/>
      <c r="AE282" s="34"/>
      <c r="AF282" s="34"/>
      <c r="AG282" s="34"/>
      <c r="AH282" s="34"/>
      <c r="AI282" s="34"/>
      <c r="AJ282" s="34"/>
      <c r="AK282" s="34"/>
    </row>
    <row r="283" spans="25:37" ht="12.75" customHeight="1" x14ac:dyDescent="0.3">
      <c r="Y283" s="34"/>
      <c r="Z283" s="34"/>
      <c r="AA283" s="34"/>
      <c r="AB283" s="34"/>
      <c r="AC283" s="34"/>
      <c r="AD283" s="34"/>
      <c r="AE283" s="34"/>
      <c r="AF283" s="34"/>
      <c r="AG283" s="34"/>
      <c r="AH283" s="34"/>
      <c r="AI283" s="34"/>
      <c r="AJ283" s="34"/>
      <c r="AK283" s="34"/>
    </row>
    <row r="284" spans="25:37" ht="12.75" customHeight="1" x14ac:dyDescent="0.3">
      <c r="Y284" s="34"/>
      <c r="Z284" s="34"/>
      <c r="AA284" s="34"/>
      <c r="AB284" s="34"/>
      <c r="AC284" s="34"/>
      <c r="AD284" s="34"/>
      <c r="AE284" s="34"/>
      <c r="AF284" s="34"/>
      <c r="AG284" s="34"/>
      <c r="AH284" s="34"/>
      <c r="AI284" s="34"/>
      <c r="AJ284" s="34"/>
      <c r="AK284" s="34"/>
    </row>
    <row r="285" spans="25:37" ht="12.75" customHeight="1" x14ac:dyDescent="0.3">
      <c r="Y285" s="34"/>
      <c r="Z285" s="34"/>
      <c r="AA285" s="34"/>
      <c r="AB285" s="34"/>
      <c r="AC285" s="34"/>
      <c r="AD285" s="34"/>
      <c r="AE285" s="34"/>
      <c r="AF285" s="34"/>
      <c r="AG285" s="34"/>
      <c r="AH285" s="34"/>
      <c r="AI285" s="34"/>
      <c r="AJ285" s="34"/>
      <c r="AK285" s="34"/>
    </row>
    <row r="286" spans="25:37" ht="12.75" customHeight="1" x14ac:dyDescent="0.3">
      <c r="Y286" s="34"/>
      <c r="Z286" s="34"/>
      <c r="AA286" s="34"/>
      <c r="AB286" s="34"/>
      <c r="AC286" s="34"/>
      <c r="AD286" s="34"/>
      <c r="AE286" s="34"/>
      <c r="AF286" s="34"/>
      <c r="AG286" s="34"/>
      <c r="AH286" s="34"/>
      <c r="AI286" s="34"/>
      <c r="AJ286" s="34"/>
      <c r="AK286" s="34"/>
    </row>
    <row r="287" spans="25:37" ht="12.75" customHeight="1" x14ac:dyDescent="0.3">
      <c r="Y287" s="34"/>
      <c r="Z287" s="34"/>
      <c r="AA287" s="34"/>
      <c r="AB287" s="34"/>
      <c r="AC287" s="34"/>
      <c r="AD287" s="34"/>
      <c r="AE287" s="34"/>
      <c r="AF287" s="34"/>
      <c r="AG287" s="34"/>
      <c r="AH287" s="34"/>
      <c r="AI287" s="34"/>
      <c r="AJ287" s="34"/>
      <c r="AK287" s="34"/>
    </row>
    <row r="288" spans="25:37" ht="12.75" customHeight="1" x14ac:dyDescent="0.3">
      <c r="Y288" s="34"/>
      <c r="Z288" s="34"/>
      <c r="AA288" s="34"/>
      <c r="AB288" s="34"/>
      <c r="AC288" s="34"/>
      <c r="AD288" s="34"/>
      <c r="AE288" s="34"/>
      <c r="AF288" s="34"/>
      <c r="AG288" s="34"/>
      <c r="AH288" s="34"/>
      <c r="AI288" s="34"/>
      <c r="AJ288" s="34"/>
      <c r="AK288" s="34"/>
    </row>
    <row r="289" spans="25:37" ht="12.75" customHeight="1" x14ac:dyDescent="0.3">
      <c r="Y289" s="34"/>
      <c r="Z289" s="34"/>
      <c r="AA289" s="34"/>
      <c r="AB289" s="34"/>
      <c r="AC289" s="34"/>
      <c r="AD289" s="34"/>
      <c r="AE289" s="34"/>
      <c r="AF289" s="34"/>
      <c r="AG289" s="34"/>
      <c r="AH289" s="34"/>
      <c r="AI289" s="34"/>
      <c r="AJ289" s="34"/>
      <c r="AK289" s="34"/>
    </row>
    <row r="290" spans="25:37" ht="12.75" customHeight="1" x14ac:dyDescent="0.3">
      <c r="Y290" s="34"/>
      <c r="Z290" s="34"/>
      <c r="AA290" s="34"/>
      <c r="AB290" s="34"/>
      <c r="AC290" s="34"/>
      <c r="AD290" s="34"/>
      <c r="AE290" s="34"/>
      <c r="AF290" s="34"/>
      <c r="AG290" s="34"/>
      <c r="AH290" s="34"/>
      <c r="AI290" s="34"/>
      <c r="AJ290" s="34"/>
      <c r="AK290" s="34"/>
    </row>
    <row r="291" spans="25:37" ht="12.75" customHeight="1" x14ac:dyDescent="0.3">
      <c r="Y291" s="34"/>
      <c r="Z291" s="34"/>
      <c r="AA291" s="34"/>
      <c r="AB291" s="34"/>
      <c r="AC291" s="34"/>
      <c r="AD291" s="34"/>
      <c r="AE291" s="34"/>
      <c r="AF291" s="34"/>
      <c r="AG291" s="34"/>
      <c r="AH291" s="34"/>
      <c r="AI291" s="34"/>
      <c r="AJ291" s="34"/>
      <c r="AK291" s="34"/>
    </row>
    <row r="292" spans="25:37" ht="12.75" customHeight="1" x14ac:dyDescent="0.3">
      <c r="Y292" s="34"/>
      <c r="Z292" s="34"/>
      <c r="AA292" s="34"/>
      <c r="AB292" s="34"/>
      <c r="AC292" s="34"/>
      <c r="AD292" s="34"/>
      <c r="AE292" s="34"/>
      <c r="AF292" s="34"/>
      <c r="AG292" s="34"/>
      <c r="AH292" s="34"/>
      <c r="AI292" s="34"/>
      <c r="AJ292" s="34"/>
      <c r="AK292" s="34"/>
    </row>
    <row r="293" spans="25:37" ht="12.75" customHeight="1" x14ac:dyDescent="0.3">
      <c r="Y293" s="34"/>
      <c r="Z293" s="34"/>
      <c r="AA293" s="34"/>
      <c r="AB293" s="34"/>
      <c r="AC293" s="34"/>
      <c r="AD293" s="34"/>
      <c r="AE293" s="34"/>
      <c r="AF293" s="34"/>
      <c r="AG293" s="34"/>
      <c r="AH293" s="34"/>
      <c r="AI293" s="34"/>
      <c r="AJ293" s="34"/>
      <c r="AK293" s="34"/>
    </row>
    <row r="294" spans="25:37" ht="12.75" customHeight="1" x14ac:dyDescent="0.3">
      <c r="Y294" s="34"/>
      <c r="Z294" s="34"/>
      <c r="AA294" s="34"/>
      <c r="AB294" s="34"/>
      <c r="AC294" s="34"/>
      <c r="AD294" s="34"/>
      <c r="AE294" s="34"/>
      <c r="AF294" s="34"/>
      <c r="AG294" s="34"/>
      <c r="AH294" s="34"/>
      <c r="AI294" s="34"/>
      <c r="AJ294" s="34"/>
      <c r="AK294" s="34"/>
    </row>
    <row r="295" spans="25:37" ht="12.75" customHeight="1" x14ac:dyDescent="0.3">
      <c r="Y295" s="34"/>
      <c r="Z295" s="34"/>
      <c r="AA295" s="34"/>
      <c r="AB295" s="34"/>
      <c r="AC295" s="34"/>
      <c r="AD295" s="34"/>
      <c r="AE295" s="34"/>
      <c r="AF295" s="34"/>
      <c r="AG295" s="34"/>
      <c r="AH295" s="34"/>
      <c r="AI295" s="34"/>
      <c r="AJ295" s="34"/>
      <c r="AK295" s="34"/>
    </row>
    <row r="296" spans="25:37" ht="12.75" customHeight="1" x14ac:dyDescent="0.3">
      <c r="Y296" s="34"/>
      <c r="Z296" s="34"/>
      <c r="AA296" s="34"/>
      <c r="AB296" s="34"/>
      <c r="AC296" s="34"/>
      <c r="AD296" s="34"/>
      <c r="AE296" s="34"/>
      <c r="AF296" s="34"/>
      <c r="AG296" s="34"/>
      <c r="AH296" s="34"/>
      <c r="AI296" s="34"/>
      <c r="AJ296" s="34"/>
      <c r="AK296" s="34"/>
    </row>
    <row r="297" spans="25:37" ht="12.75" customHeight="1" x14ac:dyDescent="0.3">
      <c r="Y297" s="34"/>
      <c r="Z297" s="34"/>
      <c r="AA297" s="34"/>
      <c r="AB297" s="34"/>
      <c r="AC297" s="34"/>
      <c r="AD297" s="34"/>
      <c r="AE297" s="34"/>
      <c r="AF297" s="34"/>
      <c r="AG297" s="34"/>
      <c r="AH297" s="34"/>
      <c r="AI297" s="34"/>
      <c r="AJ297" s="34"/>
      <c r="AK297" s="34"/>
    </row>
    <row r="298" spans="25:37" ht="12.75" customHeight="1" x14ac:dyDescent="0.3">
      <c r="Y298" s="34"/>
      <c r="Z298" s="34"/>
      <c r="AA298" s="34"/>
      <c r="AB298" s="34"/>
      <c r="AC298" s="34"/>
      <c r="AD298" s="34"/>
      <c r="AE298" s="34"/>
      <c r="AF298" s="34"/>
      <c r="AG298" s="34"/>
      <c r="AH298" s="34"/>
      <c r="AI298" s="34"/>
      <c r="AJ298" s="34"/>
      <c r="AK298" s="34"/>
    </row>
    <row r="299" spans="25:37" ht="12.75" customHeight="1" x14ac:dyDescent="0.3">
      <c r="Y299" s="34"/>
      <c r="Z299" s="34"/>
      <c r="AA299" s="34"/>
      <c r="AB299" s="34"/>
      <c r="AC299" s="34"/>
      <c r="AD299" s="34"/>
      <c r="AE299" s="34"/>
      <c r="AF299" s="34"/>
      <c r="AG299" s="34"/>
      <c r="AH299" s="34"/>
      <c r="AI299" s="34"/>
      <c r="AJ299" s="34"/>
      <c r="AK299" s="34"/>
    </row>
    <row r="300" spans="25:37" ht="12.75" customHeight="1" x14ac:dyDescent="0.3">
      <c r="Y300" s="34"/>
      <c r="Z300" s="34"/>
      <c r="AA300" s="34"/>
      <c r="AB300" s="34"/>
      <c r="AC300" s="34"/>
      <c r="AD300" s="34"/>
      <c r="AE300" s="34"/>
      <c r="AF300" s="34"/>
      <c r="AG300" s="34"/>
      <c r="AH300" s="34"/>
      <c r="AI300" s="34"/>
      <c r="AJ300" s="34"/>
      <c r="AK300" s="34"/>
    </row>
    <row r="301" spans="25:37" ht="12.75" customHeight="1" x14ac:dyDescent="0.3">
      <c r="Y301" s="34"/>
      <c r="Z301" s="34"/>
      <c r="AA301" s="34"/>
      <c r="AB301" s="34"/>
      <c r="AC301" s="34"/>
      <c r="AD301" s="34"/>
      <c r="AE301" s="34"/>
      <c r="AF301" s="34"/>
      <c r="AG301" s="34"/>
      <c r="AH301" s="34"/>
      <c r="AI301" s="34"/>
      <c r="AJ301" s="34"/>
      <c r="AK301" s="34"/>
    </row>
    <row r="302" spans="25:37" ht="12.75" customHeight="1" x14ac:dyDescent="0.3">
      <c r="Y302" s="34"/>
      <c r="Z302" s="34"/>
      <c r="AA302" s="34"/>
      <c r="AB302" s="34"/>
      <c r="AC302" s="34"/>
      <c r="AD302" s="34"/>
      <c r="AE302" s="34"/>
      <c r="AF302" s="34"/>
      <c r="AG302" s="34"/>
      <c r="AH302" s="34"/>
      <c r="AI302" s="34"/>
      <c r="AJ302" s="34"/>
      <c r="AK302" s="34"/>
    </row>
    <row r="303" spans="25:37" ht="12.75" customHeight="1" x14ac:dyDescent="0.3">
      <c r="Y303" s="34"/>
      <c r="Z303" s="34"/>
      <c r="AA303" s="34"/>
      <c r="AB303" s="34"/>
      <c r="AC303" s="34"/>
      <c r="AD303" s="34"/>
      <c r="AE303" s="34"/>
      <c r="AF303" s="34"/>
      <c r="AG303" s="34"/>
      <c r="AH303" s="34"/>
      <c r="AI303" s="34"/>
      <c r="AJ303" s="34"/>
      <c r="AK303" s="34"/>
    </row>
    <row r="304" spans="25:37" ht="12.75" customHeight="1" x14ac:dyDescent="0.3">
      <c r="Y304" s="34"/>
      <c r="Z304" s="34"/>
      <c r="AA304" s="34"/>
      <c r="AB304" s="34"/>
      <c r="AC304" s="34"/>
      <c r="AD304" s="34"/>
      <c r="AE304" s="34"/>
      <c r="AF304" s="34"/>
      <c r="AG304" s="34"/>
      <c r="AH304" s="34"/>
      <c r="AI304" s="34"/>
      <c r="AJ304" s="34"/>
      <c r="AK304" s="34"/>
    </row>
    <row r="305" spans="25:37" ht="12.75" customHeight="1" x14ac:dyDescent="0.3">
      <c r="Y305" s="34"/>
      <c r="Z305" s="34"/>
      <c r="AA305" s="34"/>
      <c r="AB305" s="34"/>
      <c r="AC305" s="34"/>
      <c r="AD305" s="34"/>
      <c r="AE305" s="34"/>
      <c r="AF305" s="34"/>
      <c r="AG305" s="34"/>
      <c r="AH305" s="34"/>
      <c r="AI305" s="34"/>
      <c r="AJ305" s="34"/>
      <c r="AK305" s="34"/>
    </row>
    <row r="306" spans="25:37" ht="12.75" customHeight="1" x14ac:dyDescent="0.3">
      <c r="Y306" s="34"/>
      <c r="Z306" s="34"/>
      <c r="AA306" s="34"/>
      <c r="AB306" s="34"/>
      <c r="AC306" s="34"/>
      <c r="AD306" s="34"/>
      <c r="AE306" s="34"/>
      <c r="AF306" s="34"/>
      <c r="AG306" s="34"/>
      <c r="AH306" s="34"/>
      <c r="AI306" s="34"/>
      <c r="AJ306" s="34"/>
      <c r="AK306" s="34"/>
    </row>
    <row r="307" spans="25:37" ht="12.75" customHeight="1" x14ac:dyDescent="0.3">
      <c r="Y307" s="34"/>
      <c r="Z307" s="34"/>
      <c r="AA307" s="34"/>
      <c r="AB307" s="34"/>
      <c r="AC307" s="34"/>
      <c r="AD307" s="34"/>
      <c r="AE307" s="34"/>
      <c r="AF307" s="34"/>
      <c r="AG307" s="34"/>
      <c r="AH307" s="34"/>
      <c r="AI307" s="34"/>
      <c r="AJ307" s="34"/>
      <c r="AK307" s="34"/>
    </row>
    <row r="308" spans="25:37" ht="12.75" customHeight="1" x14ac:dyDescent="0.3">
      <c r="Y308" s="34"/>
      <c r="Z308" s="34"/>
      <c r="AA308" s="34"/>
      <c r="AB308" s="34"/>
      <c r="AC308" s="34"/>
      <c r="AD308" s="34"/>
      <c r="AE308" s="34"/>
      <c r="AF308" s="34"/>
      <c r="AG308" s="34"/>
      <c r="AH308" s="34"/>
      <c r="AI308" s="34"/>
      <c r="AJ308" s="34"/>
      <c r="AK308" s="34"/>
    </row>
    <row r="309" spans="25:37" ht="12.75" customHeight="1" x14ac:dyDescent="0.3">
      <c r="Y309" s="34"/>
      <c r="Z309" s="34"/>
      <c r="AA309" s="34"/>
      <c r="AB309" s="34"/>
      <c r="AC309" s="34"/>
      <c r="AD309" s="34"/>
      <c r="AE309" s="34"/>
      <c r="AF309" s="34"/>
      <c r="AG309" s="34"/>
      <c r="AH309" s="34"/>
      <c r="AI309" s="34"/>
      <c r="AJ309" s="34"/>
      <c r="AK309" s="34"/>
    </row>
    <row r="310" spans="25:37" ht="12.75" customHeight="1" x14ac:dyDescent="0.3">
      <c r="Y310" s="34"/>
      <c r="Z310" s="34"/>
      <c r="AA310" s="34"/>
      <c r="AB310" s="34"/>
      <c r="AC310" s="34"/>
      <c r="AD310" s="34"/>
      <c r="AE310" s="34"/>
      <c r="AF310" s="34"/>
      <c r="AG310" s="34"/>
      <c r="AH310" s="34"/>
      <c r="AI310" s="34"/>
      <c r="AJ310" s="34"/>
      <c r="AK310" s="34"/>
    </row>
    <row r="311" spans="25:37" ht="12.75" customHeight="1" x14ac:dyDescent="0.3">
      <c r="Y311" s="34"/>
      <c r="Z311" s="34"/>
      <c r="AA311" s="34"/>
      <c r="AB311" s="34"/>
      <c r="AC311" s="34"/>
      <c r="AD311" s="34"/>
      <c r="AE311" s="34"/>
      <c r="AF311" s="34"/>
      <c r="AG311" s="34"/>
      <c r="AH311" s="34"/>
      <c r="AI311" s="34"/>
      <c r="AJ311" s="34"/>
      <c r="AK311" s="34"/>
    </row>
    <row r="312" spans="25:37" ht="12.75" customHeight="1" x14ac:dyDescent="0.3">
      <c r="Y312" s="34"/>
      <c r="Z312" s="34"/>
      <c r="AA312" s="34"/>
      <c r="AB312" s="34"/>
      <c r="AC312" s="34"/>
      <c r="AD312" s="34"/>
      <c r="AE312" s="34"/>
      <c r="AF312" s="34"/>
      <c r="AG312" s="34"/>
      <c r="AH312" s="34"/>
      <c r="AI312" s="34"/>
      <c r="AJ312" s="34"/>
      <c r="AK312" s="34"/>
    </row>
    <row r="313" spans="25:37" ht="12.75" customHeight="1" x14ac:dyDescent="0.3">
      <c r="Y313" s="34"/>
      <c r="Z313" s="34"/>
      <c r="AA313" s="34"/>
      <c r="AB313" s="34"/>
      <c r="AC313" s="34"/>
      <c r="AD313" s="34"/>
      <c r="AE313" s="34"/>
      <c r="AF313" s="34"/>
      <c r="AG313" s="34"/>
      <c r="AH313" s="34"/>
      <c r="AI313" s="34"/>
      <c r="AJ313" s="34"/>
      <c r="AK313" s="34"/>
    </row>
    <row r="314" spans="25:37" ht="12.75" customHeight="1" x14ac:dyDescent="0.3">
      <c r="Y314" s="34"/>
      <c r="Z314" s="34"/>
      <c r="AA314" s="34"/>
      <c r="AB314" s="34"/>
      <c r="AC314" s="34"/>
      <c r="AD314" s="34"/>
      <c r="AE314" s="34"/>
      <c r="AF314" s="34"/>
      <c r="AG314" s="34"/>
      <c r="AH314" s="34"/>
      <c r="AI314" s="34"/>
      <c r="AJ314" s="34"/>
      <c r="AK314" s="34"/>
    </row>
    <row r="315" spans="25:37" ht="12.75" customHeight="1" x14ac:dyDescent="0.3">
      <c r="Y315" s="34"/>
      <c r="Z315" s="34"/>
      <c r="AA315" s="34"/>
      <c r="AB315" s="34"/>
      <c r="AC315" s="34"/>
      <c r="AD315" s="34"/>
      <c r="AE315" s="34"/>
      <c r="AF315" s="34"/>
      <c r="AG315" s="34"/>
      <c r="AH315" s="34"/>
      <c r="AI315" s="34"/>
      <c r="AJ315" s="34"/>
      <c r="AK315" s="34"/>
    </row>
    <row r="316" spans="25:37" ht="12.75" customHeight="1" x14ac:dyDescent="0.3">
      <c r="Y316" s="34"/>
      <c r="Z316" s="34"/>
      <c r="AA316" s="34"/>
      <c r="AB316" s="34"/>
      <c r="AC316" s="34"/>
      <c r="AD316" s="34"/>
      <c r="AE316" s="34"/>
      <c r="AF316" s="34"/>
      <c r="AG316" s="34"/>
      <c r="AH316" s="34"/>
      <c r="AI316" s="34"/>
      <c r="AJ316" s="34"/>
      <c r="AK316" s="34"/>
    </row>
    <row r="317" spans="25:37" ht="12.75" customHeight="1" x14ac:dyDescent="0.3">
      <c r="Y317" s="34"/>
      <c r="Z317" s="34"/>
      <c r="AA317" s="34"/>
      <c r="AB317" s="34"/>
      <c r="AC317" s="34"/>
      <c r="AD317" s="34"/>
      <c r="AE317" s="34"/>
      <c r="AF317" s="34"/>
      <c r="AG317" s="34"/>
      <c r="AH317" s="34"/>
      <c r="AI317" s="34"/>
      <c r="AJ317" s="34"/>
      <c r="AK317" s="34"/>
    </row>
    <row r="318" spans="25:37" ht="12.75" customHeight="1" x14ac:dyDescent="0.3">
      <c r="Y318" s="34"/>
      <c r="Z318" s="34"/>
      <c r="AA318" s="34"/>
      <c r="AB318" s="34"/>
      <c r="AC318" s="34"/>
      <c r="AD318" s="34"/>
      <c r="AE318" s="34"/>
      <c r="AF318" s="34"/>
      <c r="AG318" s="34"/>
      <c r="AH318" s="34"/>
      <c r="AI318" s="34"/>
      <c r="AJ318" s="34"/>
      <c r="AK318" s="34"/>
    </row>
    <row r="319" spans="25:37" ht="12.75" customHeight="1" x14ac:dyDescent="0.3">
      <c r="Y319" s="34"/>
      <c r="Z319" s="34"/>
      <c r="AA319" s="34"/>
      <c r="AB319" s="34"/>
      <c r="AC319" s="34"/>
      <c r="AD319" s="34"/>
      <c r="AE319" s="34"/>
      <c r="AF319" s="34"/>
      <c r="AG319" s="34"/>
      <c r="AH319" s="34"/>
      <c r="AI319" s="34"/>
      <c r="AJ319" s="34"/>
      <c r="AK319" s="34"/>
    </row>
    <row r="320" spans="25:37" ht="12.75" customHeight="1" x14ac:dyDescent="0.3">
      <c r="Y320" s="34"/>
      <c r="Z320" s="34"/>
      <c r="AA320" s="34"/>
      <c r="AB320" s="34"/>
      <c r="AC320" s="34"/>
      <c r="AD320" s="34"/>
      <c r="AE320" s="34"/>
      <c r="AF320" s="34"/>
      <c r="AG320" s="34"/>
      <c r="AH320" s="34"/>
      <c r="AI320" s="34"/>
      <c r="AJ320" s="34"/>
      <c r="AK320" s="34"/>
    </row>
    <row r="321" spans="25:37" ht="12.75" customHeight="1" x14ac:dyDescent="0.3">
      <c r="Y321" s="34"/>
      <c r="Z321" s="34"/>
      <c r="AA321" s="34"/>
      <c r="AB321" s="34"/>
      <c r="AC321" s="34"/>
      <c r="AD321" s="34"/>
      <c r="AE321" s="34"/>
      <c r="AF321" s="34"/>
      <c r="AG321" s="34"/>
      <c r="AH321" s="34"/>
      <c r="AI321" s="34"/>
      <c r="AJ321" s="34"/>
      <c r="AK321" s="34"/>
    </row>
    <row r="322" spans="25:37" ht="12.75" customHeight="1" x14ac:dyDescent="0.3">
      <c r="Y322" s="34"/>
      <c r="Z322" s="34"/>
      <c r="AA322" s="34"/>
      <c r="AB322" s="34"/>
      <c r="AC322" s="34"/>
      <c r="AD322" s="34"/>
      <c r="AE322" s="34"/>
      <c r="AF322" s="34"/>
      <c r="AG322" s="34"/>
      <c r="AH322" s="34"/>
      <c r="AI322" s="34"/>
      <c r="AJ322" s="34"/>
      <c r="AK322" s="34"/>
    </row>
    <row r="323" spans="25:37" ht="12.75" customHeight="1" x14ac:dyDescent="0.3">
      <c r="Y323" s="34"/>
      <c r="Z323" s="34"/>
      <c r="AA323" s="34"/>
      <c r="AB323" s="34"/>
      <c r="AC323" s="34"/>
      <c r="AD323" s="34"/>
      <c r="AE323" s="34"/>
      <c r="AF323" s="34"/>
      <c r="AG323" s="34"/>
      <c r="AH323" s="34"/>
      <c r="AI323" s="34"/>
      <c r="AJ323" s="34"/>
      <c r="AK323" s="34"/>
    </row>
    <row r="324" spans="25:37" ht="12.75" customHeight="1" x14ac:dyDescent="0.3">
      <c r="Y324" s="34"/>
      <c r="Z324" s="34"/>
      <c r="AA324" s="34"/>
      <c r="AB324" s="34"/>
      <c r="AC324" s="34"/>
      <c r="AD324" s="34"/>
      <c r="AE324" s="34"/>
      <c r="AF324" s="34"/>
      <c r="AG324" s="34"/>
      <c r="AH324" s="34"/>
      <c r="AI324" s="34"/>
      <c r="AJ324" s="34"/>
      <c r="AK324" s="34"/>
    </row>
    <row r="325" spans="25:37" ht="12.75" customHeight="1" x14ac:dyDescent="0.3">
      <c r="Y325" s="34"/>
      <c r="Z325" s="34"/>
      <c r="AA325" s="34"/>
      <c r="AB325" s="34"/>
      <c r="AC325" s="34"/>
      <c r="AD325" s="34"/>
      <c r="AE325" s="34"/>
      <c r="AF325" s="34"/>
      <c r="AG325" s="34"/>
      <c r="AH325" s="34"/>
      <c r="AI325" s="34"/>
      <c r="AJ325" s="34"/>
      <c r="AK325" s="34"/>
    </row>
    <row r="326" spans="25:37" ht="12.75" customHeight="1" x14ac:dyDescent="0.3">
      <c r="Y326" s="34"/>
      <c r="Z326" s="34"/>
      <c r="AA326" s="34"/>
      <c r="AB326" s="34"/>
      <c r="AC326" s="34"/>
      <c r="AD326" s="34"/>
      <c r="AE326" s="34"/>
      <c r="AF326" s="34"/>
      <c r="AG326" s="34"/>
      <c r="AH326" s="34"/>
      <c r="AI326" s="34"/>
      <c r="AJ326" s="34"/>
      <c r="AK326" s="34"/>
    </row>
    <row r="327" spans="25:37" ht="12.75" customHeight="1" x14ac:dyDescent="0.3">
      <c r="Y327" s="34"/>
      <c r="Z327" s="34"/>
      <c r="AA327" s="34"/>
      <c r="AB327" s="34"/>
      <c r="AC327" s="34"/>
      <c r="AD327" s="34"/>
      <c r="AE327" s="34"/>
      <c r="AF327" s="34"/>
      <c r="AG327" s="34"/>
      <c r="AH327" s="34"/>
      <c r="AI327" s="34"/>
      <c r="AJ327" s="34"/>
      <c r="AK327" s="34"/>
    </row>
    <row r="328" spans="25:37" ht="12.75" customHeight="1" x14ac:dyDescent="0.3">
      <c r="Y328" s="34"/>
      <c r="Z328" s="34"/>
      <c r="AA328" s="34"/>
      <c r="AB328" s="34"/>
      <c r="AC328" s="34"/>
      <c r="AD328" s="34"/>
      <c r="AE328" s="34"/>
      <c r="AF328" s="34"/>
      <c r="AG328" s="34"/>
      <c r="AH328" s="34"/>
      <c r="AI328" s="34"/>
      <c r="AJ328" s="34"/>
      <c r="AK328" s="34"/>
    </row>
    <row r="329" spans="25:37" ht="12.75" customHeight="1" x14ac:dyDescent="0.3">
      <c r="Y329" s="34"/>
      <c r="Z329" s="34"/>
      <c r="AA329" s="34"/>
      <c r="AB329" s="34"/>
      <c r="AC329" s="34"/>
      <c r="AD329" s="34"/>
      <c r="AE329" s="34"/>
      <c r="AF329" s="34"/>
      <c r="AG329" s="34"/>
      <c r="AH329" s="34"/>
      <c r="AI329" s="34"/>
      <c r="AJ329" s="34"/>
      <c r="AK329" s="34"/>
    </row>
    <row r="330" spans="25:37" ht="12.75" customHeight="1" x14ac:dyDescent="0.3">
      <c r="Y330" s="34"/>
      <c r="Z330" s="34"/>
      <c r="AA330" s="34"/>
      <c r="AB330" s="34"/>
      <c r="AC330" s="34"/>
      <c r="AD330" s="34"/>
      <c r="AE330" s="34"/>
      <c r="AF330" s="34"/>
      <c r="AG330" s="34"/>
      <c r="AH330" s="34"/>
      <c r="AI330" s="34"/>
      <c r="AJ330" s="34"/>
      <c r="AK330" s="34"/>
    </row>
    <row r="331" spans="25:37" ht="12.75" customHeight="1" x14ac:dyDescent="0.3">
      <c r="Y331" s="34"/>
      <c r="Z331" s="34"/>
      <c r="AA331" s="34"/>
      <c r="AB331" s="34"/>
      <c r="AC331" s="34"/>
      <c r="AD331" s="34"/>
      <c r="AE331" s="34"/>
      <c r="AF331" s="34"/>
      <c r="AG331" s="34"/>
      <c r="AH331" s="34"/>
      <c r="AI331" s="34"/>
      <c r="AJ331" s="34"/>
      <c r="AK331" s="34"/>
    </row>
    <row r="332" spans="25:37" ht="12.75" customHeight="1" x14ac:dyDescent="0.3">
      <c r="Y332" s="34"/>
      <c r="Z332" s="34"/>
      <c r="AA332" s="34"/>
      <c r="AB332" s="34"/>
      <c r="AC332" s="34"/>
      <c r="AD332" s="34"/>
      <c r="AE332" s="34"/>
      <c r="AF332" s="34"/>
      <c r="AG332" s="34"/>
      <c r="AH332" s="34"/>
      <c r="AI332" s="34"/>
      <c r="AJ332" s="34"/>
      <c r="AK332" s="34"/>
    </row>
    <row r="333" spans="25:37" ht="12.75" customHeight="1" x14ac:dyDescent="0.3">
      <c r="Y333" s="34"/>
      <c r="Z333" s="34"/>
      <c r="AA333" s="34"/>
      <c r="AB333" s="34"/>
      <c r="AC333" s="34"/>
      <c r="AD333" s="34"/>
      <c r="AE333" s="34"/>
      <c r="AF333" s="34"/>
      <c r="AG333" s="34"/>
      <c r="AH333" s="34"/>
      <c r="AI333" s="34"/>
      <c r="AJ333" s="34"/>
      <c r="AK333" s="34"/>
    </row>
    <row r="334" spans="25:37" ht="12.75" customHeight="1" x14ac:dyDescent="0.3">
      <c r="Y334" s="34"/>
      <c r="Z334" s="34"/>
      <c r="AA334" s="34"/>
      <c r="AB334" s="34"/>
      <c r="AC334" s="34"/>
      <c r="AD334" s="34"/>
      <c r="AE334" s="34"/>
      <c r="AF334" s="34"/>
      <c r="AG334" s="34"/>
      <c r="AH334" s="34"/>
      <c r="AI334" s="34"/>
      <c r="AJ334" s="34"/>
      <c r="AK334" s="34"/>
    </row>
    <row r="335" spans="25:37" ht="12.75" customHeight="1" x14ac:dyDescent="0.3">
      <c r="Y335" s="34"/>
      <c r="Z335" s="34"/>
      <c r="AA335" s="34"/>
      <c r="AB335" s="34"/>
      <c r="AC335" s="34"/>
      <c r="AD335" s="34"/>
      <c r="AE335" s="34"/>
      <c r="AF335" s="34"/>
      <c r="AG335" s="34"/>
      <c r="AH335" s="34"/>
      <c r="AI335" s="34"/>
      <c r="AJ335" s="34"/>
      <c r="AK335" s="34"/>
    </row>
    <row r="336" spans="25:37" ht="12.75" customHeight="1" x14ac:dyDescent="0.3">
      <c r="Y336" s="34"/>
      <c r="Z336" s="34"/>
      <c r="AA336" s="34"/>
      <c r="AB336" s="34"/>
      <c r="AC336" s="34"/>
      <c r="AD336" s="34"/>
      <c r="AE336" s="34"/>
      <c r="AF336" s="34"/>
      <c r="AG336" s="34"/>
      <c r="AH336" s="34"/>
      <c r="AI336" s="34"/>
      <c r="AJ336" s="34"/>
      <c r="AK336" s="34"/>
    </row>
    <row r="337" spans="25:37" ht="12.75" customHeight="1" x14ac:dyDescent="0.3">
      <c r="Y337" s="34"/>
      <c r="Z337" s="34"/>
      <c r="AA337" s="34"/>
      <c r="AB337" s="34"/>
      <c r="AC337" s="34"/>
      <c r="AD337" s="34"/>
      <c r="AE337" s="34"/>
      <c r="AF337" s="34"/>
      <c r="AG337" s="34"/>
      <c r="AH337" s="34"/>
      <c r="AI337" s="34"/>
      <c r="AJ337" s="34"/>
      <c r="AK337" s="34"/>
    </row>
    <row r="338" spans="25:37" ht="12.75" customHeight="1" x14ac:dyDescent="0.3">
      <c r="Y338" s="34"/>
      <c r="Z338" s="34"/>
      <c r="AA338" s="34"/>
      <c r="AB338" s="34"/>
      <c r="AC338" s="34"/>
      <c r="AD338" s="34"/>
      <c r="AE338" s="34"/>
      <c r="AF338" s="34"/>
      <c r="AG338" s="34"/>
      <c r="AH338" s="34"/>
      <c r="AI338" s="34"/>
      <c r="AJ338" s="34"/>
      <c r="AK338" s="34"/>
    </row>
    <row r="339" spans="25:37" ht="12.75" customHeight="1" x14ac:dyDescent="0.3">
      <c r="Y339" s="34"/>
      <c r="Z339" s="34"/>
      <c r="AA339" s="34"/>
      <c r="AB339" s="34"/>
      <c r="AC339" s="34"/>
      <c r="AD339" s="34"/>
      <c r="AE339" s="34"/>
      <c r="AF339" s="34"/>
      <c r="AG339" s="34"/>
      <c r="AH339" s="34"/>
      <c r="AI339" s="34"/>
      <c r="AJ339" s="34"/>
      <c r="AK339" s="34"/>
    </row>
    <row r="340" spans="25:37" ht="12.75" customHeight="1" x14ac:dyDescent="0.3">
      <c r="Y340" s="34"/>
      <c r="Z340" s="34"/>
      <c r="AA340" s="34"/>
      <c r="AB340" s="34"/>
      <c r="AC340" s="34"/>
      <c r="AD340" s="34"/>
      <c r="AE340" s="34"/>
      <c r="AF340" s="34"/>
      <c r="AG340" s="34"/>
      <c r="AH340" s="34"/>
      <c r="AI340" s="34"/>
      <c r="AJ340" s="34"/>
      <c r="AK340" s="34"/>
    </row>
    <row r="341" spans="25:37" ht="12.75" customHeight="1" x14ac:dyDescent="0.3">
      <c r="Y341" s="34"/>
      <c r="Z341" s="34"/>
      <c r="AA341" s="34"/>
      <c r="AB341" s="34"/>
      <c r="AC341" s="34"/>
      <c r="AD341" s="34"/>
      <c r="AE341" s="34"/>
      <c r="AF341" s="34"/>
      <c r="AG341" s="34"/>
      <c r="AH341" s="34"/>
      <c r="AI341" s="34"/>
      <c r="AJ341" s="34"/>
      <c r="AK341" s="34"/>
    </row>
    <row r="342" spans="25:37" ht="12.75" customHeight="1" x14ac:dyDescent="0.3">
      <c r="Y342" s="34"/>
      <c r="Z342" s="34"/>
      <c r="AA342" s="34"/>
      <c r="AB342" s="34"/>
      <c r="AC342" s="34"/>
      <c r="AD342" s="34"/>
      <c r="AE342" s="34"/>
      <c r="AF342" s="34"/>
      <c r="AG342" s="34"/>
      <c r="AH342" s="34"/>
      <c r="AI342" s="34"/>
      <c r="AJ342" s="34"/>
      <c r="AK342" s="34"/>
    </row>
    <row r="343" spans="25:37" ht="12.75" customHeight="1" x14ac:dyDescent="0.3">
      <c r="Y343" s="34"/>
      <c r="Z343" s="34"/>
      <c r="AA343" s="34"/>
      <c r="AB343" s="34"/>
      <c r="AC343" s="34"/>
      <c r="AD343" s="34"/>
      <c r="AE343" s="34"/>
      <c r="AF343" s="34"/>
      <c r="AG343" s="34"/>
      <c r="AH343" s="34"/>
      <c r="AI343" s="34"/>
      <c r="AJ343" s="34"/>
      <c r="AK343" s="34"/>
    </row>
    <row r="344" spans="25:37" ht="12.75" customHeight="1" x14ac:dyDescent="0.3">
      <c r="Y344" s="34"/>
      <c r="Z344" s="34"/>
      <c r="AA344" s="34"/>
      <c r="AB344" s="34"/>
      <c r="AC344" s="34"/>
      <c r="AD344" s="34"/>
      <c r="AE344" s="34"/>
      <c r="AF344" s="34"/>
      <c r="AG344" s="34"/>
      <c r="AH344" s="34"/>
      <c r="AI344" s="34"/>
      <c r="AJ344" s="34"/>
      <c r="AK344" s="34"/>
    </row>
    <row r="345" spans="25:37" ht="12.75" customHeight="1" x14ac:dyDescent="0.3">
      <c r="Y345" s="34"/>
      <c r="Z345" s="34"/>
      <c r="AA345" s="34"/>
      <c r="AB345" s="34"/>
      <c r="AC345" s="34"/>
      <c r="AD345" s="34"/>
      <c r="AE345" s="34"/>
      <c r="AF345" s="34"/>
      <c r="AG345" s="34"/>
      <c r="AH345" s="34"/>
      <c r="AI345" s="34"/>
      <c r="AJ345" s="34"/>
      <c r="AK345" s="34"/>
    </row>
    <row r="346" spans="25:37" ht="12.75" customHeight="1" x14ac:dyDescent="0.3">
      <c r="Y346" s="34"/>
      <c r="Z346" s="34"/>
      <c r="AA346" s="34"/>
      <c r="AB346" s="34"/>
      <c r="AC346" s="34"/>
      <c r="AD346" s="34"/>
      <c r="AE346" s="34"/>
      <c r="AF346" s="34"/>
      <c r="AG346" s="34"/>
      <c r="AH346" s="34"/>
      <c r="AI346" s="34"/>
      <c r="AJ346" s="34"/>
      <c r="AK346" s="34"/>
    </row>
    <row r="347" spans="25:37" ht="12.75" customHeight="1" x14ac:dyDescent="0.3">
      <c r="Y347" s="34"/>
      <c r="Z347" s="34"/>
      <c r="AA347" s="34"/>
      <c r="AB347" s="34"/>
      <c r="AC347" s="34"/>
      <c r="AD347" s="34"/>
      <c r="AE347" s="34"/>
      <c r="AF347" s="34"/>
      <c r="AG347" s="34"/>
      <c r="AH347" s="34"/>
      <c r="AI347" s="34"/>
      <c r="AJ347" s="34"/>
      <c r="AK347" s="34"/>
    </row>
    <row r="348" spans="25:37" ht="12.75" customHeight="1" x14ac:dyDescent="0.3">
      <c r="Y348" s="34"/>
      <c r="Z348" s="34"/>
      <c r="AA348" s="34"/>
      <c r="AB348" s="34"/>
      <c r="AC348" s="34"/>
      <c r="AD348" s="34"/>
      <c r="AE348" s="34"/>
      <c r="AF348" s="34"/>
      <c r="AG348" s="34"/>
      <c r="AH348" s="34"/>
      <c r="AI348" s="34"/>
      <c r="AJ348" s="34"/>
      <c r="AK348" s="34"/>
    </row>
    <row r="349" spans="25:37" ht="12.75" customHeight="1" x14ac:dyDescent="0.3">
      <c r="Y349" s="34"/>
      <c r="Z349" s="34"/>
      <c r="AA349" s="34"/>
      <c r="AB349" s="34"/>
      <c r="AC349" s="34"/>
      <c r="AD349" s="34"/>
      <c r="AE349" s="34"/>
      <c r="AF349" s="34"/>
      <c r="AG349" s="34"/>
      <c r="AH349" s="34"/>
      <c r="AI349" s="34"/>
      <c r="AJ349" s="34"/>
      <c r="AK349" s="34"/>
    </row>
    <row r="350" spans="25:37" ht="12.75" customHeight="1" x14ac:dyDescent="0.3">
      <c r="Y350" s="34"/>
      <c r="Z350" s="34"/>
      <c r="AA350" s="34"/>
      <c r="AB350" s="34"/>
      <c r="AC350" s="34"/>
      <c r="AD350" s="34"/>
      <c r="AE350" s="34"/>
      <c r="AF350" s="34"/>
      <c r="AG350" s="34"/>
      <c r="AH350" s="34"/>
      <c r="AI350" s="34"/>
      <c r="AJ350" s="34"/>
      <c r="AK350" s="34"/>
    </row>
    <row r="351" spans="25:37" ht="12.75" customHeight="1" x14ac:dyDescent="0.3">
      <c r="Y351" s="34"/>
      <c r="Z351" s="34"/>
      <c r="AA351" s="34"/>
      <c r="AB351" s="34"/>
      <c r="AC351" s="34"/>
      <c r="AD351" s="34"/>
      <c r="AE351" s="34"/>
      <c r="AF351" s="34"/>
      <c r="AG351" s="34"/>
      <c r="AH351" s="34"/>
      <c r="AI351" s="34"/>
      <c r="AJ351" s="34"/>
      <c r="AK351" s="34"/>
    </row>
    <row r="352" spans="25:37" ht="12.75" customHeight="1" x14ac:dyDescent="0.3">
      <c r="Y352" s="34"/>
      <c r="Z352" s="34"/>
      <c r="AA352" s="34"/>
      <c r="AB352" s="34"/>
      <c r="AC352" s="34"/>
      <c r="AD352" s="34"/>
      <c r="AE352" s="34"/>
      <c r="AF352" s="34"/>
      <c r="AG352" s="34"/>
      <c r="AH352" s="34"/>
      <c r="AI352" s="34"/>
      <c r="AJ352" s="34"/>
      <c r="AK352" s="34"/>
    </row>
    <row r="353" spans="25:37" ht="12.75" customHeight="1" x14ac:dyDescent="0.3">
      <c r="Y353" s="34"/>
      <c r="Z353" s="34"/>
      <c r="AA353" s="34"/>
      <c r="AB353" s="34"/>
      <c r="AC353" s="34"/>
      <c r="AD353" s="34"/>
      <c r="AE353" s="34"/>
      <c r="AF353" s="34"/>
      <c r="AG353" s="34"/>
      <c r="AH353" s="34"/>
      <c r="AI353" s="34"/>
      <c r="AJ353" s="34"/>
      <c r="AK353" s="34"/>
    </row>
    <row r="354" spans="25:37" ht="12.75" customHeight="1" x14ac:dyDescent="0.3">
      <c r="Y354" s="34"/>
      <c r="Z354" s="34"/>
      <c r="AA354" s="34"/>
      <c r="AB354" s="34"/>
      <c r="AC354" s="34"/>
      <c r="AD354" s="34"/>
      <c r="AE354" s="34"/>
      <c r="AF354" s="34"/>
      <c r="AG354" s="34"/>
      <c r="AH354" s="34"/>
      <c r="AI354" s="34"/>
      <c r="AJ354" s="34"/>
      <c r="AK354" s="34"/>
    </row>
    <row r="355" spans="25:37" ht="12.75" customHeight="1" x14ac:dyDescent="0.3">
      <c r="Y355" s="34"/>
      <c r="Z355" s="34"/>
      <c r="AA355" s="34"/>
      <c r="AB355" s="34"/>
      <c r="AC355" s="34"/>
      <c r="AD355" s="34"/>
      <c r="AE355" s="34"/>
      <c r="AF355" s="34"/>
      <c r="AG355" s="34"/>
      <c r="AH355" s="34"/>
      <c r="AI355" s="34"/>
      <c r="AJ355" s="34"/>
      <c r="AK355" s="34"/>
    </row>
    <row r="356" spans="25:37" ht="12.75" customHeight="1" x14ac:dyDescent="0.3">
      <c r="Y356" s="34"/>
      <c r="Z356" s="34"/>
      <c r="AA356" s="34"/>
      <c r="AB356" s="34"/>
      <c r="AC356" s="34"/>
      <c r="AD356" s="34"/>
      <c r="AE356" s="34"/>
      <c r="AF356" s="34"/>
      <c r="AG356" s="34"/>
      <c r="AH356" s="34"/>
      <c r="AI356" s="34"/>
      <c r="AJ356" s="34"/>
      <c r="AK356" s="34"/>
    </row>
    <row r="357" spans="25:37" ht="12.75" customHeight="1" x14ac:dyDescent="0.3">
      <c r="Y357" s="34"/>
      <c r="Z357" s="34"/>
      <c r="AA357" s="34"/>
      <c r="AB357" s="34"/>
      <c r="AC357" s="34"/>
      <c r="AD357" s="34"/>
      <c r="AE357" s="34"/>
      <c r="AF357" s="34"/>
      <c r="AG357" s="34"/>
      <c r="AH357" s="34"/>
      <c r="AI357" s="34"/>
      <c r="AJ357" s="34"/>
      <c r="AK357" s="34"/>
    </row>
    <row r="358" spans="25:37" ht="12.75" customHeight="1" x14ac:dyDescent="0.3">
      <c r="Y358" s="34"/>
      <c r="Z358" s="34"/>
      <c r="AA358" s="34"/>
      <c r="AB358" s="34"/>
      <c r="AC358" s="34"/>
      <c r="AD358" s="34"/>
      <c r="AE358" s="34"/>
      <c r="AF358" s="34"/>
      <c r="AG358" s="34"/>
      <c r="AH358" s="34"/>
      <c r="AI358" s="34"/>
      <c r="AJ358" s="34"/>
      <c r="AK358" s="34"/>
    </row>
    <row r="359" spans="25:37" ht="12.75" customHeight="1" x14ac:dyDescent="0.3">
      <c r="Y359" s="34"/>
      <c r="Z359" s="34"/>
      <c r="AA359" s="34"/>
      <c r="AB359" s="34"/>
      <c r="AC359" s="34"/>
      <c r="AD359" s="34"/>
      <c r="AE359" s="34"/>
      <c r="AF359" s="34"/>
      <c r="AG359" s="34"/>
      <c r="AH359" s="34"/>
      <c r="AI359" s="34"/>
      <c r="AJ359" s="34"/>
      <c r="AK359" s="34"/>
    </row>
    <row r="360" spans="25:37" ht="12.75" customHeight="1" x14ac:dyDescent="0.3">
      <c r="Y360" s="34"/>
      <c r="Z360" s="34"/>
      <c r="AA360" s="34"/>
      <c r="AB360" s="34"/>
      <c r="AC360" s="34"/>
      <c r="AD360" s="34"/>
      <c r="AE360" s="34"/>
      <c r="AF360" s="34"/>
      <c r="AG360" s="34"/>
      <c r="AH360" s="34"/>
      <c r="AI360" s="34"/>
      <c r="AJ360" s="34"/>
      <c r="AK360" s="34"/>
    </row>
    <row r="361" spans="25:37" ht="12.75" customHeight="1" x14ac:dyDescent="0.3">
      <c r="Y361" s="34"/>
      <c r="Z361" s="34"/>
      <c r="AA361" s="34"/>
      <c r="AB361" s="34"/>
      <c r="AC361" s="34"/>
      <c r="AD361" s="34"/>
      <c r="AE361" s="34"/>
      <c r="AF361" s="34"/>
      <c r="AG361" s="34"/>
      <c r="AH361" s="34"/>
      <c r="AI361" s="34"/>
      <c r="AJ361" s="34"/>
      <c r="AK361" s="34"/>
    </row>
    <row r="362" spans="25:37" ht="12.75" customHeight="1" x14ac:dyDescent="0.3">
      <c r="Y362" s="34"/>
      <c r="Z362" s="34"/>
      <c r="AA362" s="34"/>
      <c r="AB362" s="34"/>
      <c r="AC362" s="34"/>
      <c r="AD362" s="34"/>
      <c r="AE362" s="34"/>
      <c r="AF362" s="34"/>
      <c r="AG362" s="34"/>
      <c r="AH362" s="34"/>
      <c r="AI362" s="34"/>
      <c r="AJ362" s="34"/>
      <c r="AK362" s="34"/>
    </row>
    <row r="363" spans="25:37" ht="12.75" customHeight="1" x14ac:dyDescent="0.3">
      <c r="Y363" s="34"/>
      <c r="Z363" s="34"/>
      <c r="AA363" s="34"/>
      <c r="AB363" s="34"/>
      <c r="AC363" s="34"/>
      <c r="AD363" s="34"/>
      <c r="AE363" s="34"/>
      <c r="AF363" s="34"/>
      <c r="AG363" s="34"/>
      <c r="AH363" s="34"/>
      <c r="AI363" s="34"/>
      <c r="AJ363" s="34"/>
      <c r="AK363" s="34"/>
    </row>
    <row r="364" spans="25:37" ht="12.75" customHeight="1" x14ac:dyDescent="0.3">
      <c r="Y364" s="34"/>
      <c r="Z364" s="34"/>
      <c r="AA364" s="34"/>
      <c r="AB364" s="34"/>
      <c r="AC364" s="34"/>
      <c r="AD364" s="34"/>
      <c r="AE364" s="34"/>
      <c r="AF364" s="34"/>
      <c r="AG364" s="34"/>
      <c r="AH364" s="34"/>
      <c r="AI364" s="34"/>
      <c r="AJ364" s="34"/>
      <c r="AK364" s="34"/>
    </row>
    <row r="365" spans="25:37" ht="12.75" customHeight="1" x14ac:dyDescent="0.3">
      <c r="Y365" s="34"/>
      <c r="Z365" s="34"/>
      <c r="AA365" s="34"/>
      <c r="AB365" s="34"/>
      <c r="AC365" s="34"/>
      <c r="AD365" s="34"/>
      <c r="AE365" s="34"/>
      <c r="AF365" s="34"/>
      <c r="AG365" s="34"/>
      <c r="AH365" s="34"/>
      <c r="AI365" s="34"/>
      <c r="AJ365" s="34"/>
      <c r="AK365" s="34"/>
    </row>
    <row r="366" spans="25:37" ht="12.75" customHeight="1" x14ac:dyDescent="0.3">
      <c r="Y366" s="34"/>
      <c r="Z366" s="34"/>
      <c r="AA366" s="34"/>
      <c r="AB366" s="34"/>
      <c r="AC366" s="34"/>
      <c r="AD366" s="34"/>
      <c r="AE366" s="34"/>
      <c r="AF366" s="34"/>
      <c r="AG366" s="34"/>
      <c r="AH366" s="34"/>
      <c r="AI366" s="34"/>
      <c r="AJ366" s="34"/>
      <c r="AK366" s="34"/>
    </row>
    <row r="367" spans="25:37" ht="12.75" customHeight="1" x14ac:dyDescent="0.3">
      <c r="Y367" s="34"/>
      <c r="Z367" s="34"/>
      <c r="AA367" s="34"/>
      <c r="AB367" s="34"/>
      <c r="AC367" s="34"/>
      <c r="AD367" s="34"/>
      <c r="AE367" s="34"/>
      <c r="AF367" s="34"/>
      <c r="AG367" s="34"/>
      <c r="AH367" s="34"/>
      <c r="AI367" s="34"/>
      <c r="AJ367" s="34"/>
      <c r="AK367" s="34"/>
    </row>
    <row r="368" spans="25:37" ht="12.75" customHeight="1" x14ac:dyDescent="0.3">
      <c r="Y368" s="34"/>
      <c r="Z368" s="34"/>
      <c r="AA368" s="34"/>
      <c r="AB368" s="34"/>
      <c r="AC368" s="34"/>
      <c r="AD368" s="34"/>
      <c r="AE368" s="34"/>
      <c r="AF368" s="34"/>
      <c r="AG368" s="34"/>
      <c r="AH368" s="34"/>
      <c r="AI368" s="34"/>
      <c r="AJ368" s="34"/>
      <c r="AK368" s="34"/>
    </row>
    <row r="369" spans="25:37" ht="12.75" customHeight="1" x14ac:dyDescent="0.3">
      <c r="Y369" s="34"/>
      <c r="Z369" s="34"/>
      <c r="AA369" s="34"/>
      <c r="AB369" s="34"/>
      <c r="AC369" s="34"/>
      <c r="AD369" s="34"/>
      <c r="AE369" s="34"/>
      <c r="AF369" s="34"/>
      <c r="AG369" s="34"/>
      <c r="AH369" s="34"/>
      <c r="AI369" s="34"/>
      <c r="AJ369" s="34"/>
      <c r="AK369" s="34"/>
    </row>
    <row r="370" spans="25:37" ht="12.75" customHeight="1" x14ac:dyDescent="0.3">
      <c r="Y370" s="34"/>
      <c r="Z370" s="34"/>
      <c r="AA370" s="34"/>
      <c r="AB370" s="34"/>
      <c r="AC370" s="34"/>
      <c r="AD370" s="34"/>
      <c r="AE370" s="34"/>
      <c r="AF370" s="34"/>
      <c r="AG370" s="34"/>
      <c r="AH370" s="34"/>
      <c r="AI370" s="34"/>
      <c r="AJ370" s="34"/>
      <c r="AK370" s="34"/>
    </row>
    <row r="371" spans="25:37" ht="12.75" customHeight="1" x14ac:dyDescent="0.3">
      <c r="Y371" s="34"/>
      <c r="Z371" s="34"/>
      <c r="AA371" s="34"/>
      <c r="AB371" s="34"/>
      <c r="AC371" s="34"/>
      <c r="AD371" s="34"/>
      <c r="AE371" s="34"/>
      <c r="AF371" s="34"/>
      <c r="AG371" s="34"/>
      <c r="AH371" s="34"/>
      <c r="AI371" s="34"/>
      <c r="AJ371" s="34"/>
      <c r="AK371" s="34"/>
    </row>
    <row r="372" spans="25:37" ht="12.75" customHeight="1" x14ac:dyDescent="0.3">
      <c r="Y372" s="34"/>
      <c r="Z372" s="34"/>
      <c r="AA372" s="34"/>
      <c r="AB372" s="34"/>
      <c r="AC372" s="34"/>
      <c r="AD372" s="34"/>
      <c r="AE372" s="34"/>
      <c r="AF372" s="34"/>
      <c r="AG372" s="34"/>
      <c r="AH372" s="34"/>
      <c r="AI372" s="34"/>
      <c r="AJ372" s="34"/>
      <c r="AK372" s="34"/>
    </row>
    <row r="373" spans="25:37" ht="12.75" customHeight="1" x14ac:dyDescent="0.3">
      <c r="Y373" s="34"/>
      <c r="Z373" s="34"/>
      <c r="AA373" s="34"/>
      <c r="AB373" s="34"/>
      <c r="AC373" s="34"/>
      <c r="AD373" s="34"/>
      <c r="AE373" s="34"/>
      <c r="AF373" s="34"/>
      <c r="AG373" s="34"/>
      <c r="AH373" s="34"/>
      <c r="AI373" s="34"/>
      <c r="AJ373" s="34"/>
      <c r="AK373" s="34"/>
    </row>
    <row r="374" spans="25:37" ht="12.75" customHeight="1" x14ac:dyDescent="0.3">
      <c r="Y374" s="34"/>
      <c r="Z374" s="34"/>
      <c r="AA374" s="34"/>
      <c r="AB374" s="34"/>
      <c r="AC374" s="34"/>
      <c r="AD374" s="34"/>
      <c r="AE374" s="34"/>
      <c r="AF374" s="34"/>
      <c r="AG374" s="34"/>
      <c r="AH374" s="34"/>
      <c r="AI374" s="34"/>
      <c r="AJ374" s="34"/>
      <c r="AK374" s="34"/>
    </row>
    <row r="375" spans="25:37" ht="12.75" customHeight="1" x14ac:dyDescent="0.3">
      <c r="Y375" s="34"/>
      <c r="Z375" s="34"/>
      <c r="AA375" s="34"/>
      <c r="AB375" s="34"/>
      <c r="AC375" s="34"/>
      <c r="AD375" s="34"/>
      <c r="AE375" s="34"/>
      <c r="AF375" s="34"/>
      <c r="AG375" s="34"/>
      <c r="AH375" s="34"/>
      <c r="AI375" s="34"/>
      <c r="AJ375" s="34"/>
      <c r="AK375" s="34"/>
    </row>
    <row r="376" spans="25:37" ht="12.75" customHeight="1" x14ac:dyDescent="0.3">
      <c r="Y376" s="34"/>
      <c r="Z376" s="34"/>
      <c r="AA376" s="34"/>
      <c r="AB376" s="34"/>
      <c r="AC376" s="34"/>
      <c r="AD376" s="34"/>
      <c r="AE376" s="34"/>
      <c r="AF376" s="34"/>
      <c r="AG376" s="34"/>
      <c r="AH376" s="34"/>
      <c r="AI376" s="34"/>
      <c r="AJ376" s="34"/>
      <c r="AK376" s="34"/>
    </row>
    <row r="377" spans="25:37" ht="12.75" customHeight="1" x14ac:dyDescent="0.3">
      <c r="Y377" s="34"/>
      <c r="Z377" s="34"/>
      <c r="AA377" s="34"/>
      <c r="AB377" s="34"/>
      <c r="AC377" s="34"/>
      <c r="AD377" s="34"/>
      <c r="AE377" s="34"/>
      <c r="AF377" s="34"/>
      <c r="AG377" s="34"/>
      <c r="AH377" s="34"/>
      <c r="AI377" s="34"/>
      <c r="AJ377" s="34"/>
      <c r="AK377" s="34"/>
    </row>
    <row r="378" spans="25:37" ht="12.75" customHeight="1" x14ac:dyDescent="0.3">
      <c r="Y378" s="34"/>
      <c r="Z378" s="34"/>
      <c r="AA378" s="34"/>
      <c r="AB378" s="34"/>
      <c r="AC378" s="34"/>
      <c r="AD378" s="34"/>
      <c r="AE378" s="34"/>
      <c r="AF378" s="34"/>
      <c r="AG378" s="34"/>
      <c r="AH378" s="34"/>
      <c r="AI378" s="34"/>
      <c r="AJ378" s="34"/>
      <c r="AK378" s="34"/>
    </row>
    <row r="379" spans="25:37" ht="12.75" customHeight="1" x14ac:dyDescent="0.3">
      <c r="Y379" s="34"/>
      <c r="Z379" s="34"/>
      <c r="AA379" s="34"/>
      <c r="AB379" s="34"/>
      <c r="AC379" s="34"/>
      <c r="AD379" s="34"/>
      <c r="AE379" s="34"/>
      <c r="AF379" s="34"/>
      <c r="AG379" s="34"/>
      <c r="AH379" s="34"/>
      <c r="AI379" s="34"/>
      <c r="AJ379" s="34"/>
      <c r="AK379" s="34"/>
    </row>
    <row r="380" spans="25:37" ht="12.75" customHeight="1" x14ac:dyDescent="0.3">
      <c r="Y380" s="34"/>
      <c r="Z380" s="34"/>
      <c r="AA380" s="34"/>
      <c r="AB380" s="34"/>
      <c r="AC380" s="34"/>
      <c r="AD380" s="34"/>
      <c r="AE380" s="34"/>
      <c r="AF380" s="34"/>
      <c r="AG380" s="34"/>
      <c r="AH380" s="34"/>
      <c r="AI380" s="34"/>
      <c r="AJ380" s="34"/>
      <c r="AK380" s="34"/>
    </row>
    <row r="381" spans="25:37" ht="12.75" customHeight="1" x14ac:dyDescent="0.3">
      <c r="Y381" s="34"/>
      <c r="Z381" s="34"/>
      <c r="AA381" s="34"/>
      <c r="AB381" s="34"/>
      <c r="AC381" s="34"/>
      <c r="AD381" s="34"/>
      <c r="AE381" s="34"/>
      <c r="AF381" s="34"/>
      <c r="AG381" s="34"/>
      <c r="AH381" s="34"/>
      <c r="AI381" s="34"/>
      <c r="AJ381" s="34"/>
      <c r="AK381" s="34"/>
    </row>
    <row r="382" spans="25:37" ht="12.75" customHeight="1" x14ac:dyDescent="0.3">
      <c r="Y382" s="34"/>
      <c r="Z382" s="34"/>
      <c r="AA382" s="34"/>
      <c r="AB382" s="34"/>
      <c r="AC382" s="34"/>
      <c r="AD382" s="34"/>
      <c r="AE382" s="34"/>
      <c r="AF382" s="34"/>
      <c r="AG382" s="34"/>
      <c r="AH382" s="34"/>
      <c r="AI382" s="34"/>
      <c r="AJ382" s="34"/>
      <c r="AK382" s="34"/>
    </row>
    <row r="383" spans="25:37" ht="12.75" customHeight="1" x14ac:dyDescent="0.3">
      <c r="Y383" s="34"/>
      <c r="Z383" s="34"/>
      <c r="AA383" s="34"/>
      <c r="AB383" s="34"/>
      <c r="AC383" s="34"/>
      <c r="AD383" s="34"/>
      <c r="AE383" s="34"/>
      <c r="AF383" s="34"/>
      <c r="AG383" s="34"/>
      <c r="AH383" s="34"/>
      <c r="AI383" s="34"/>
      <c r="AJ383" s="34"/>
      <c r="AK383" s="34"/>
    </row>
    <row r="384" spans="25:37" ht="12.75" customHeight="1" x14ac:dyDescent="0.3">
      <c r="Y384" s="34"/>
      <c r="Z384" s="34"/>
      <c r="AA384" s="34"/>
      <c r="AB384" s="34"/>
      <c r="AC384" s="34"/>
      <c r="AD384" s="34"/>
      <c r="AE384" s="34"/>
      <c r="AF384" s="34"/>
      <c r="AG384" s="34"/>
      <c r="AH384" s="34"/>
      <c r="AI384" s="34"/>
      <c r="AJ384" s="34"/>
      <c r="AK384" s="34"/>
    </row>
    <row r="385" spans="25:37" ht="12.75" customHeight="1" x14ac:dyDescent="0.3">
      <c r="Y385" s="34"/>
      <c r="Z385" s="34"/>
      <c r="AA385" s="34"/>
      <c r="AB385" s="34"/>
      <c r="AC385" s="34"/>
      <c r="AD385" s="34"/>
      <c r="AE385" s="34"/>
      <c r="AF385" s="34"/>
      <c r="AG385" s="34"/>
      <c r="AH385" s="34"/>
      <c r="AI385" s="34"/>
      <c r="AJ385" s="34"/>
      <c r="AK385" s="34"/>
    </row>
    <row r="386" spans="25:37" ht="12.75" customHeight="1" x14ac:dyDescent="0.3">
      <c r="Y386" s="34"/>
      <c r="Z386" s="34"/>
      <c r="AA386" s="34"/>
      <c r="AB386" s="34"/>
      <c r="AC386" s="34"/>
      <c r="AD386" s="34"/>
      <c r="AE386" s="34"/>
      <c r="AF386" s="34"/>
      <c r="AG386" s="34"/>
      <c r="AH386" s="34"/>
      <c r="AI386" s="34"/>
      <c r="AJ386" s="34"/>
      <c r="AK386" s="34"/>
    </row>
    <row r="387" spans="25:37" ht="12.75" customHeight="1" x14ac:dyDescent="0.3">
      <c r="Y387" s="34"/>
      <c r="Z387" s="34"/>
      <c r="AA387" s="34"/>
      <c r="AB387" s="34"/>
      <c r="AC387" s="34"/>
      <c r="AD387" s="34"/>
      <c r="AE387" s="34"/>
      <c r="AF387" s="34"/>
      <c r="AG387" s="34"/>
      <c r="AH387" s="34"/>
      <c r="AI387" s="34"/>
      <c r="AJ387" s="34"/>
      <c r="AK387" s="34"/>
    </row>
    <row r="388" spans="25:37" ht="12.75" customHeight="1" x14ac:dyDescent="0.3">
      <c r="Y388" s="34"/>
      <c r="Z388" s="34"/>
      <c r="AA388" s="34"/>
      <c r="AB388" s="34"/>
      <c r="AC388" s="34"/>
      <c r="AD388" s="34"/>
      <c r="AE388" s="34"/>
      <c r="AF388" s="34"/>
      <c r="AG388" s="34"/>
      <c r="AH388" s="34"/>
      <c r="AI388" s="34"/>
      <c r="AJ388" s="34"/>
      <c r="AK388" s="34"/>
    </row>
    <row r="389" spans="25:37" ht="12.75" customHeight="1" x14ac:dyDescent="0.3">
      <c r="Y389" s="34"/>
      <c r="Z389" s="34"/>
      <c r="AA389" s="34"/>
      <c r="AB389" s="34"/>
      <c r="AC389" s="34"/>
      <c r="AD389" s="34"/>
      <c r="AE389" s="34"/>
      <c r="AF389" s="34"/>
      <c r="AG389" s="34"/>
      <c r="AH389" s="34"/>
      <c r="AI389" s="34"/>
      <c r="AJ389" s="34"/>
      <c r="AK389" s="34"/>
    </row>
    <row r="390" spans="25:37" ht="12.75" customHeight="1" x14ac:dyDescent="0.3">
      <c r="Y390" s="34"/>
      <c r="Z390" s="34"/>
      <c r="AA390" s="34"/>
      <c r="AB390" s="34"/>
      <c r="AC390" s="34"/>
      <c r="AD390" s="34"/>
      <c r="AE390" s="34"/>
      <c r="AF390" s="34"/>
      <c r="AG390" s="34"/>
      <c r="AH390" s="34"/>
      <c r="AI390" s="34"/>
      <c r="AJ390" s="34"/>
      <c r="AK390" s="34"/>
    </row>
    <row r="391" spans="25:37" ht="12.75" customHeight="1" x14ac:dyDescent="0.3">
      <c r="Y391" s="34"/>
      <c r="Z391" s="34"/>
      <c r="AA391" s="34"/>
      <c r="AB391" s="34"/>
      <c r="AC391" s="34"/>
      <c r="AD391" s="34"/>
      <c r="AE391" s="34"/>
      <c r="AF391" s="34"/>
      <c r="AG391" s="34"/>
      <c r="AH391" s="34"/>
      <c r="AI391" s="34"/>
      <c r="AJ391" s="34"/>
      <c r="AK391" s="34"/>
    </row>
    <row r="392" spans="25:37" ht="12.75" customHeight="1" x14ac:dyDescent="0.3">
      <c r="Y392" s="34"/>
      <c r="Z392" s="34"/>
      <c r="AA392" s="34"/>
      <c r="AB392" s="34"/>
      <c r="AC392" s="34"/>
      <c r="AD392" s="34"/>
      <c r="AE392" s="34"/>
      <c r="AF392" s="34"/>
      <c r="AG392" s="34"/>
      <c r="AH392" s="34"/>
      <c r="AI392" s="34"/>
      <c r="AJ392" s="34"/>
      <c r="AK392" s="34"/>
    </row>
    <row r="393" spans="25:37" ht="12.75" customHeight="1" x14ac:dyDescent="0.3">
      <c r="Y393" s="34"/>
      <c r="Z393" s="34"/>
      <c r="AA393" s="34"/>
      <c r="AB393" s="34"/>
      <c r="AC393" s="34"/>
      <c r="AD393" s="34"/>
      <c r="AE393" s="34"/>
      <c r="AF393" s="34"/>
      <c r="AG393" s="34"/>
      <c r="AH393" s="34"/>
      <c r="AI393" s="34"/>
      <c r="AJ393" s="34"/>
      <c r="AK393" s="34"/>
    </row>
    <row r="394" spans="25:37" ht="12.75" customHeight="1" x14ac:dyDescent="0.3">
      <c r="Y394" s="34"/>
      <c r="Z394" s="34"/>
      <c r="AA394" s="34"/>
      <c r="AB394" s="34"/>
      <c r="AC394" s="34"/>
      <c r="AD394" s="34"/>
      <c r="AE394" s="34"/>
      <c r="AF394" s="34"/>
      <c r="AG394" s="34"/>
      <c r="AH394" s="34"/>
      <c r="AI394" s="34"/>
      <c r="AJ394" s="34"/>
      <c r="AK394" s="34"/>
    </row>
    <row r="395" spans="25:37" ht="12.75" customHeight="1" x14ac:dyDescent="0.3">
      <c r="Y395" s="34"/>
      <c r="Z395" s="34"/>
      <c r="AA395" s="34"/>
      <c r="AB395" s="34"/>
      <c r="AC395" s="34"/>
      <c r="AD395" s="34"/>
      <c r="AE395" s="34"/>
      <c r="AF395" s="34"/>
      <c r="AG395" s="34"/>
      <c r="AH395" s="34"/>
      <c r="AI395" s="34"/>
      <c r="AJ395" s="34"/>
      <c r="AK395" s="34"/>
    </row>
    <row r="396" spans="25:37" ht="12.75" customHeight="1" x14ac:dyDescent="0.3">
      <c r="Y396" s="34"/>
      <c r="Z396" s="34"/>
      <c r="AA396" s="34"/>
      <c r="AB396" s="34"/>
      <c r="AC396" s="34"/>
      <c r="AD396" s="34"/>
      <c r="AE396" s="34"/>
      <c r="AF396" s="34"/>
      <c r="AG396" s="34"/>
      <c r="AH396" s="34"/>
      <c r="AI396" s="34"/>
      <c r="AJ396" s="34"/>
      <c r="AK396" s="34"/>
    </row>
    <row r="397" spans="25:37" ht="12.75" customHeight="1" x14ac:dyDescent="0.3">
      <c r="Y397" s="34"/>
      <c r="Z397" s="34"/>
      <c r="AA397" s="34"/>
      <c r="AB397" s="34"/>
      <c r="AC397" s="34"/>
      <c r="AD397" s="34"/>
      <c r="AE397" s="34"/>
      <c r="AF397" s="34"/>
      <c r="AG397" s="34"/>
      <c r="AH397" s="34"/>
      <c r="AI397" s="34"/>
      <c r="AJ397" s="34"/>
      <c r="AK397" s="34"/>
    </row>
    <row r="398" spans="25:37" ht="12.75" customHeight="1" x14ac:dyDescent="0.3">
      <c r="Y398" s="34"/>
      <c r="Z398" s="34"/>
      <c r="AA398" s="34"/>
      <c r="AB398" s="34"/>
      <c r="AC398" s="34"/>
      <c r="AD398" s="34"/>
      <c r="AE398" s="34"/>
      <c r="AF398" s="34"/>
      <c r="AG398" s="34"/>
      <c r="AH398" s="34"/>
      <c r="AI398" s="34"/>
      <c r="AJ398" s="34"/>
      <c r="AK398" s="34"/>
    </row>
    <row r="399" spans="25:37" ht="12.75" customHeight="1" x14ac:dyDescent="0.3">
      <c r="Y399" s="34"/>
      <c r="Z399" s="34"/>
      <c r="AA399" s="34"/>
      <c r="AB399" s="34"/>
      <c r="AC399" s="34"/>
      <c r="AD399" s="34"/>
      <c r="AE399" s="34"/>
      <c r="AF399" s="34"/>
      <c r="AG399" s="34"/>
      <c r="AH399" s="34"/>
      <c r="AI399" s="34"/>
      <c r="AJ399" s="34"/>
      <c r="AK399" s="34"/>
    </row>
    <row r="400" spans="25:37" ht="12.75" customHeight="1" x14ac:dyDescent="0.3">
      <c r="Y400" s="34"/>
      <c r="Z400" s="34"/>
      <c r="AA400" s="34"/>
      <c r="AB400" s="34"/>
      <c r="AC400" s="34"/>
      <c r="AD400" s="34"/>
      <c r="AE400" s="34"/>
      <c r="AF400" s="34"/>
      <c r="AG400" s="34"/>
      <c r="AH400" s="34"/>
      <c r="AI400" s="34"/>
      <c r="AJ400" s="34"/>
      <c r="AK400" s="34"/>
    </row>
    <row r="401" spans="25:37" ht="12.75" customHeight="1" x14ac:dyDescent="0.3">
      <c r="Y401" s="34"/>
      <c r="Z401" s="34"/>
      <c r="AA401" s="34"/>
      <c r="AB401" s="34"/>
      <c r="AC401" s="34"/>
      <c r="AD401" s="34"/>
      <c r="AE401" s="34"/>
      <c r="AF401" s="34"/>
      <c r="AG401" s="34"/>
      <c r="AH401" s="34"/>
      <c r="AI401" s="34"/>
      <c r="AJ401" s="34"/>
      <c r="AK401" s="34"/>
    </row>
    <row r="402" spans="25:37" ht="12.75" customHeight="1" x14ac:dyDescent="0.3">
      <c r="Y402" s="34"/>
      <c r="Z402" s="34"/>
      <c r="AA402" s="34"/>
      <c r="AB402" s="34"/>
      <c r="AC402" s="34"/>
      <c r="AD402" s="34"/>
      <c r="AE402" s="34"/>
      <c r="AF402" s="34"/>
      <c r="AG402" s="34"/>
      <c r="AH402" s="34"/>
      <c r="AI402" s="34"/>
      <c r="AJ402" s="34"/>
      <c r="AK402" s="34"/>
    </row>
    <row r="403" spans="25:37" ht="12.75" customHeight="1" x14ac:dyDescent="0.3">
      <c r="Y403" s="34"/>
      <c r="Z403" s="34"/>
      <c r="AA403" s="34"/>
      <c r="AB403" s="34"/>
      <c r="AC403" s="34"/>
      <c r="AD403" s="34"/>
      <c r="AE403" s="34"/>
      <c r="AF403" s="34"/>
      <c r="AG403" s="34"/>
      <c r="AH403" s="34"/>
      <c r="AI403" s="34"/>
      <c r="AJ403" s="34"/>
      <c r="AK403" s="34"/>
    </row>
    <row r="404" spans="25:37" ht="12.75" customHeight="1" x14ac:dyDescent="0.3">
      <c r="Y404" s="34"/>
      <c r="Z404" s="34"/>
      <c r="AA404" s="34"/>
      <c r="AB404" s="34"/>
      <c r="AC404" s="34"/>
      <c r="AD404" s="34"/>
      <c r="AE404" s="34"/>
      <c r="AF404" s="34"/>
      <c r="AG404" s="34"/>
      <c r="AH404" s="34"/>
      <c r="AI404" s="34"/>
      <c r="AJ404" s="34"/>
      <c r="AK404" s="34"/>
    </row>
    <row r="405" spans="25:37" ht="12.75" customHeight="1" x14ac:dyDescent="0.3">
      <c r="Y405" s="34"/>
      <c r="Z405" s="34"/>
      <c r="AA405" s="34"/>
      <c r="AB405" s="34"/>
      <c r="AC405" s="34"/>
      <c r="AD405" s="34"/>
      <c r="AE405" s="34"/>
      <c r="AF405" s="34"/>
      <c r="AG405" s="34"/>
      <c r="AH405" s="34"/>
      <c r="AI405" s="34"/>
      <c r="AJ405" s="34"/>
      <c r="AK405" s="34"/>
    </row>
    <row r="406" spans="25:37" ht="12.75" customHeight="1" x14ac:dyDescent="0.3">
      <c r="Y406" s="34"/>
      <c r="Z406" s="34"/>
      <c r="AA406" s="34"/>
      <c r="AB406" s="34"/>
      <c r="AC406" s="34"/>
      <c r="AD406" s="34"/>
      <c r="AE406" s="34"/>
      <c r="AF406" s="34"/>
      <c r="AG406" s="34"/>
      <c r="AH406" s="34"/>
      <c r="AI406" s="34"/>
      <c r="AJ406" s="34"/>
      <c r="AK406" s="34"/>
    </row>
    <row r="407" spans="25:37" ht="12.75" customHeight="1" x14ac:dyDescent="0.3">
      <c r="Y407" s="34"/>
      <c r="Z407" s="34"/>
      <c r="AA407" s="34"/>
      <c r="AB407" s="34"/>
      <c r="AC407" s="34"/>
      <c r="AD407" s="34"/>
      <c r="AE407" s="34"/>
      <c r="AF407" s="34"/>
      <c r="AG407" s="34"/>
      <c r="AH407" s="34"/>
      <c r="AI407" s="34"/>
      <c r="AJ407" s="34"/>
      <c r="AK407" s="34"/>
    </row>
    <row r="408" spans="25:37" ht="12.75" customHeight="1" x14ac:dyDescent="0.3">
      <c r="Y408" s="34"/>
      <c r="Z408" s="34"/>
      <c r="AA408" s="34"/>
      <c r="AB408" s="34"/>
      <c r="AC408" s="34"/>
      <c r="AD408" s="34"/>
      <c r="AE408" s="34"/>
      <c r="AF408" s="34"/>
      <c r="AG408" s="34"/>
      <c r="AH408" s="34"/>
      <c r="AI408" s="34"/>
      <c r="AJ408" s="34"/>
      <c r="AK408" s="34"/>
    </row>
    <row r="409" spans="25:37" ht="12.75" customHeight="1" x14ac:dyDescent="0.3">
      <c r="Y409" s="34"/>
      <c r="Z409" s="34"/>
      <c r="AA409" s="34"/>
      <c r="AB409" s="34"/>
      <c r="AC409" s="34"/>
      <c r="AD409" s="34"/>
      <c r="AE409" s="34"/>
      <c r="AF409" s="34"/>
      <c r="AG409" s="34"/>
      <c r="AH409" s="34"/>
      <c r="AI409" s="34"/>
      <c r="AJ409" s="34"/>
      <c r="AK409" s="34"/>
    </row>
    <row r="410" spans="25:37" ht="12.75" customHeight="1" x14ac:dyDescent="0.3">
      <c r="Y410" s="34"/>
      <c r="Z410" s="34"/>
      <c r="AA410" s="34"/>
      <c r="AB410" s="34"/>
      <c r="AC410" s="34"/>
      <c r="AD410" s="34"/>
      <c r="AE410" s="34"/>
      <c r="AF410" s="34"/>
      <c r="AG410" s="34"/>
      <c r="AH410" s="34"/>
      <c r="AI410" s="34"/>
      <c r="AJ410" s="34"/>
      <c r="AK410" s="34"/>
    </row>
    <row r="411" spans="25:37" ht="12.75" customHeight="1" x14ac:dyDescent="0.3">
      <c r="Y411" s="34"/>
      <c r="Z411" s="34"/>
      <c r="AA411" s="34"/>
      <c r="AB411" s="34"/>
      <c r="AC411" s="34"/>
      <c r="AD411" s="34"/>
      <c r="AE411" s="34"/>
      <c r="AF411" s="34"/>
      <c r="AG411" s="34"/>
      <c r="AH411" s="34"/>
      <c r="AI411" s="34"/>
      <c r="AJ411" s="34"/>
      <c r="AK411" s="34"/>
    </row>
    <row r="412" spans="25:37" ht="12.75" customHeight="1" x14ac:dyDescent="0.3">
      <c r="Y412" s="34"/>
      <c r="Z412" s="34"/>
      <c r="AA412" s="34"/>
      <c r="AB412" s="34"/>
      <c r="AC412" s="34"/>
      <c r="AD412" s="34"/>
      <c r="AE412" s="34"/>
      <c r="AF412" s="34"/>
      <c r="AG412" s="34"/>
      <c r="AH412" s="34"/>
      <c r="AI412" s="34"/>
      <c r="AJ412" s="34"/>
      <c r="AK412" s="34"/>
    </row>
    <row r="413" spans="25:37" ht="12.75" customHeight="1" x14ac:dyDescent="0.3">
      <c r="Y413" s="34"/>
      <c r="Z413" s="34"/>
      <c r="AA413" s="34"/>
      <c r="AB413" s="34"/>
      <c r="AC413" s="34"/>
      <c r="AD413" s="34"/>
      <c r="AE413" s="34"/>
      <c r="AF413" s="34"/>
      <c r="AG413" s="34"/>
      <c r="AH413" s="34"/>
      <c r="AI413" s="34"/>
      <c r="AJ413" s="34"/>
      <c r="AK413" s="34"/>
    </row>
    <row r="414" spans="25:37" ht="12.75" customHeight="1" x14ac:dyDescent="0.3">
      <c r="Y414" s="34"/>
      <c r="Z414" s="34"/>
      <c r="AA414" s="34"/>
      <c r="AB414" s="34"/>
      <c r="AC414" s="34"/>
      <c r="AD414" s="34"/>
      <c r="AE414" s="34"/>
      <c r="AF414" s="34"/>
      <c r="AG414" s="34"/>
      <c r="AH414" s="34"/>
      <c r="AI414" s="34"/>
      <c r="AJ414" s="34"/>
      <c r="AK414" s="34"/>
    </row>
    <row r="415" spans="25:37" ht="12.75" customHeight="1" x14ac:dyDescent="0.3">
      <c r="Y415" s="34"/>
      <c r="Z415" s="34"/>
      <c r="AA415" s="34"/>
      <c r="AB415" s="34"/>
      <c r="AC415" s="34"/>
      <c r="AD415" s="34"/>
      <c r="AE415" s="34"/>
      <c r="AF415" s="34"/>
      <c r="AG415" s="34"/>
      <c r="AH415" s="34"/>
      <c r="AI415" s="34"/>
      <c r="AJ415" s="34"/>
      <c r="AK415" s="34"/>
    </row>
    <row r="416" spans="25:37" ht="12.75" customHeight="1" x14ac:dyDescent="0.3">
      <c r="Y416" s="34"/>
      <c r="Z416" s="34"/>
      <c r="AA416" s="34"/>
      <c r="AB416" s="34"/>
      <c r="AC416" s="34"/>
      <c r="AD416" s="34"/>
      <c r="AE416" s="34"/>
      <c r="AF416" s="34"/>
      <c r="AG416" s="34"/>
      <c r="AH416" s="34"/>
      <c r="AI416" s="34"/>
      <c r="AJ416" s="34"/>
      <c r="AK416" s="34"/>
    </row>
    <row r="417" spans="25:37" ht="12.75" customHeight="1" x14ac:dyDescent="0.3">
      <c r="Y417" s="34"/>
      <c r="Z417" s="34"/>
      <c r="AA417" s="34"/>
      <c r="AB417" s="34"/>
      <c r="AC417" s="34"/>
      <c r="AD417" s="34"/>
      <c r="AE417" s="34"/>
      <c r="AF417" s="34"/>
      <c r="AG417" s="34"/>
      <c r="AH417" s="34"/>
      <c r="AI417" s="34"/>
      <c r="AJ417" s="34"/>
      <c r="AK417" s="34"/>
    </row>
    <row r="418" spans="25:37" ht="12.75" customHeight="1" x14ac:dyDescent="0.3">
      <c r="Y418" s="34"/>
      <c r="Z418" s="34"/>
      <c r="AA418" s="34"/>
      <c r="AB418" s="34"/>
      <c r="AC418" s="34"/>
      <c r="AD418" s="34"/>
      <c r="AE418" s="34"/>
      <c r="AF418" s="34"/>
      <c r="AG418" s="34"/>
      <c r="AH418" s="34"/>
      <c r="AI418" s="34"/>
      <c r="AJ418" s="34"/>
      <c r="AK418" s="34"/>
    </row>
    <row r="419" spans="25:37" ht="12.75" customHeight="1" x14ac:dyDescent="0.3">
      <c r="Y419" s="34"/>
      <c r="Z419" s="34"/>
      <c r="AA419" s="34"/>
      <c r="AB419" s="34"/>
      <c r="AC419" s="34"/>
      <c r="AD419" s="34"/>
      <c r="AE419" s="34"/>
      <c r="AF419" s="34"/>
      <c r="AG419" s="34"/>
      <c r="AH419" s="34"/>
      <c r="AI419" s="34"/>
      <c r="AJ419" s="34"/>
      <c r="AK419" s="34"/>
    </row>
    <row r="420" spans="25:37" ht="12.75" customHeight="1" x14ac:dyDescent="0.3">
      <c r="Y420" s="34"/>
      <c r="Z420" s="34"/>
      <c r="AA420" s="34"/>
      <c r="AB420" s="34"/>
      <c r="AC420" s="34"/>
      <c r="AD420" s="34"/>
      <c r="AE420" s="34"/>
      <c r="AF420" s="34"/>
      <c r="AG420" s="34"/>
      <c r="AH420" s="34"/>
      <c r="AI420" s="34"/>
      <c r="AJ420" s="34"/>
      <c r="AK420" s="34"/>
    </row>
    <row r="421" spans="25:37" ht="12.75" customHeight="1" x14ac:dyDescent="0.3">
      <c r="Y421" s="34"/>
      <c r="Z421" s="34"/>
      <c r="AA421" s="34"/>
      <c r="AB421" s="34"/>
      <c r="AC421" s="34"/>
      <c r="AD421" s="34"/>
      <c r="AE421" s="34"/>
      <c r="AF421" s="34"/>
      <c r="AG421" s="34"/>
      <c r="AH421" s="34"/>
      <c r="AI421" s="34"/>
      <c r="AJ421" s="34"/>
      <c r="AK421" s="34"/>
    </row>
    <row r="422" spans="25:37" ht="12.75" customHeight="1" x14ac:dyDescent="0.3">
      <c r="Y422" s="34"/>
      <c r="Z422" s="34"/>
      <c r="AA422" s="34"/>
      <c r="AB422" s="34"/>
      <c r="AC422" s="34"/>
      <c r="AD422" s="34"/>
      <c r="AE422" s="34"/>
      <c r="AF422" s="34"/>
      <c r="AG422" s="34"/>
      <c r="AH422" s="34"/>
      <c r="AI422" s="34"/>
      <c r="AJ422" s="34"/>
      <c r="AK422" s="34"/>
    </row>
    <row r="423" spans="25:37" ht="12.75" customHeight="1" x14ac:dyDescent="0.3">
      <c r="Y423" s="34"/>
      <c r="Z423" s="34"/>
      <c r="AA423" s="34"/>
      <c r="AB423" s="34"/>
      <c r="AC423" s="34"/>
      <c r="AD423" s="34"/>
      <c r="AE423" s="34"/>
      <c r="AF423" s="34"/>
      <c r="AG423" s="34"/>
      <c r="AH423" s="34"/>
      <c r="AI423" s="34"/>
      <c r="AJ423" s="34"/>
      <c r="AK423" s="34"/>
    </row>
    <row r="424" spans="25:37" ht="12.75" customHeight="1" x14ac:dyDescent="0.3">
      <c r="Y424" s="34"/>
      <c r="Z424" s="34"/>
      <c r="AA424" s="34"/>
      <c r="AB424" s="34"/>
      <c r="AC424" s="34"/>
      <c r="AD424" s="34"/>
      <c r="AE424" s="34"/>
      <c r="AF424" s="34"/>
      <c r="AG424" s="34"/>
      <c r="AH424" s="34"/>
      <c r="AI424" s="34"/>
      <c r="AJ424" s="34"/>
      <c r="AK424" s="34"/>
    </row>
    <row r="425" spans="25:37" ht="12.75" customHeight="1" x14ac:dyDescent="0.3">
      <c r="Y425" s="34"/>
      <c r="Z425" s="34"/>
      <c r="AA425" s="34"/>
      <c r="AB425" s="34"/>
      <c r="AC425" s="34"/>
      <c r="AD425" s="34"/>
      <c r="AE425" s="34"/>
      <c r="AF425" s="34"/>
      <c r="AG425" s="34"/>
      <c r="AH425" s="34"/>
      <c r="AI425" s="34"/>
      <c r="AJ425" s="34"/>
      <c r="AK425" s="34"/>
    </row>
    <row r="426" spans="25:37" ht="12.75" customHeight="1" x14ac:dyDescent="0.3">
      <c r="Y426" s="34"/>
      <c r="Z426" s="34"/>
      <c r="AA426" s="34"/>
      <c r="AB426" s="34"/>
      <c r="AC426" s="34"/>
      <c r="AD426" s="34"/>
      <c r="AE426" s="34"/>
      <c r="AF426" s="34"/>
      <c r="AG426" s="34"/>
      <c r="AH426" s="34"/>
      <c r="AI426" s="34"/>
      <c r="AJ426" s="34"/>
      <c r="AK426" s="34"/>
    </row>
    <row r="427" spans="25:37" ht="12.75" customHeight="1" x14ac:dyDescent="0.3">
      <c r="Y427" s="34"/>
      <c r="Z427" s="34"/>
      <c r="AA427" s="34"/>
      <c r="AB427" s="34"/>
      <c r="AC427" s="34"/>
      <c r="AD427" s="34"/>
      <c r="AE427" s="34"/>
      <c r="AF427" s="34"/>
      <c r="AG427" s="34"/>
      <c r="AH427" s="34"/>
      <c r="AI427" s="34"/>
      <c r="AJ427" s="34"/>
      <c r="AK427" s="34"/>
    </row>
    <row r="428" spans="25:37" ht="12.75" customHeight="1" x14ac:dyDescent="0.3">
      <c r="Y428" s="34"/>
      <c r="Z428" s="34"/>
      <c r="AA428" s="34"/>
      <c r="AB428" s="34"/>
      <c r="AC428" s="34"/>
      <c r="AD428" s="34"/>
      <c r="AE428" s="34"/>
      <c r="AF428" s="34"/>
      <c r="AG428" s="34"/>
      <c r="AH428" s="34"/>
      <c r="AI428" s="34"/>
      <c r="AJ428" s="34"/>
      <c r="AK428" s="34"/>
    </row>
    <row r="429" spans="25:37" ht="12.75" customHeight="1" x14ac:dyDescent="0.3">
      <c r="Y429" s="34"/>
      <c r="Z429" s="34"/>
      <c r="AA429" s="34"/>
      <c r="AB429" s="34"/>
      <c r="AC429" s="34"/>
      <c r="AD429" s="34"/>
      <c r="AE429" s="34"/>
      <c r="AF429" s="34"/>
      <c r="AG429" s="34"/>
      <c r="AH429" s="34"/>
      <c r="AI429" s="34"/>
      <c r="AJ429" s="34"/>
      <c r="AK429" s="34"/>
    </row>
    <row r="430" spans="25:37" ht="12.75" customHeight="1" x14ac:dyDescent="0.3">
      <c r="Y430" s="34"/>
      <c r="Z430" s="34"/>
      <c r="AA430" s="34"/>
      <c r="AB430" s="34"/>
      <c r="AC430" s="34"/>
      <c r="AD430" s="34"/>
      <c r="AE430" s="34"/>
      <c r="AF430" s="34"/>
      <c r="AG430" s="34"/>
      <c r="AH430" s="34"/>
      <c r="AI430" s="34"/>
      <c r="AJ430" s="34"/>
      <c r="AK430" s="34"/>
    </row>
    <row r="431" spans="25:37" ht="12.75" customHeight="1" x14ac:dyDescent="0.3">
      <c r="Y431" s="34"/>
      <c r="Z431" s="34"/>
      <c r="AA431" s="34"/>
      <c r="AB431" s="34"/>
      <c r="AC431" s="34"/>
      <c r="AD431" s="34"/>
      <c r="AE431" s="34"/>
      <c r="AF431" s="34"/>
      <c r="AG431" s="34"/>
      <c r="AH431" s="34"/>
      <c r="AI431" s="34"/>
      <c r="AJ431" s="34"/>
      <c r="AK431" s="34"/>
    </row>
    <row r="432" spans="25:37" ht="12.75" customHeight="1" x14ac:dyDescent="0.3">
      <c r="Y432" s="34"/>
      <c r="Z432" s="34"/>
      <c r="AA432" s="34"/>
      <c r="AB432" s="34"/>
      <c r="AC432" s="34"/>
      <c r="AD432" s="34"/>
      <c r="AE432" s="34"/>
      <c r="AF432" s="34"/>
      <c r="AG432" s="34"/>
      <c r="AH432" s="34"/>
      <c r="AI432" s="34"/>
      <c r="AJ432" s="34"/>
      <c r="AK432" s="34"/>
    </row>
    <row r="433" spans="25:37" ht="12.75" customHeight="1" x14ac:dyDescent="0.3">
      <c r="Y433" s="34"/>
      <c r="Z433" s="34"/>
      <c r="AA433" s="34"/>
      <c r="AB433" s="34"/>
      <c r="AC433" s="34"/>
      <c r="AD433" s="34"/>
      <c r="AE433" s="34"/>
      <c r="AF433" s="34"/>
      <c r="AG433" s="34"/>
      <c r="AH433" s="34"/>
      <c r="AI433" s="34"/>
      <c r="AJ433" s="34"/>
      <c r="AK433" s="34"/>
    </row>
    <row r="434" spans="25:37" ht="12.75" customHeight="1" x14ac:dyDescent="0.3">
      <c r="Y434" s="34"/>
      <c r="Z434" s="34"/>
      <c r="AA434" s="34"/>
      <c r="AB434" s="34"/>
      <c r="AC434" s="34"/>
      <c r="AD434" s="34"/>
      <c r="AE434" s="34"/>
      <c r="AF434" s="34"/>
      <c r="AG434" s="34"/>
      <c r="AH434" s="34"/>
      <c r="AI434" s="34"/>
      <c r="AJ434" s="34"/>
      <c r="AK434" s="34"/>
    </row>
    <row r="435" spans="25:37" ht="12.75" customHeight="1" x14ac:dyDescent="0.3">
      <c r="Y435" s="34"/>
      <c r="Z435" s="34"/>
      <c r="AA435" s="34"/>
      <c r="AB435" s="34"/>
      <c r="AC435" s="34"/>
      <c r="AD435" s="34"/>
      <c r="AE435" s="34"/>
      <c r="AF435" s="34"/>
      <c r="AG435" s="34"/>
      <c r="AH435" s="34"/>
      <c r="AI435" s="34"/>
      <c r="AJ435" s="34"/>
      <c r="AK435" s="34"/>
    </row>
    <row r="436" spans="25:37" ht="12.75" customHeight="1" x14ac:dyDescent="0.3">
      <c r="Y436" s="34"/>
      <c r="Z436" s="34"/>
      <c r="AA436" s="34"/>
      <c r="AB436" s="34"/>
      <c r="AC436" s="34"/>
      <c r="AD436" s="34"/>
      <c r="AE436" s="34"/>
      <c r="AF436" s="34"/>
      <c r="AG436" s="34"/>
      <c r="AH436" s="34"/>
      <c r="AI436" s="34"/>
      <c r="AJ436" s="34"/>
      <c r="AK436" s="34"/>
    </row>
    <row r="437" spans="25:37" ht="12.75" customHeight="1" x14ac:dyDescent="0.3">
      <c r="Y437" s="34"/>
      <c r="Z437" s="34"/>
      <c r="AA437" s="34"/>
      <c r="AB437" s="34"/>
      <c r="AC437" s="34"/>
      <c r="AD437" s="34"/>
      <c r="AE437" s="34"/>
      <c r="AF437" s="34"/>
      <c r="AG437" s="34"/>
      <c r="AH437" s="34"/>
      <c r="AI437" s="34"/>
      <c r="AJ437" s="34"/>
      <c r="AK437" s="34"/>
    </row>
    <row r="438" spans="25:37" ht="12.75" customHeight="1" x14ac:dyDescent="0.3">
      <c r="Y438" s="34"/>
      <c r="Z438" s="34"/>
      <c r="AA438" s="34"/>
      <c r="AB438" s="34"/>
      <c r="AC438" s="34"/>
      <c r="AD438" s="34"/>
      <c r="AE438" s="34"/>
      <c r="AF438" s="34"/>
      <c r="AG438" s="34"/>
      <c r="AH438" s="34"/>
      <c r="AI438" s="34"/>
      <c r="AJ438" s="34"/>
      <c r="AK438" s="34"/>
    </row>
    <row r="439" spans="25:37" ht="12.75" customHeight="1" x14ac:dyDescent="0.3">
      <c r="Y439" s="34"/>
      <c r="Z439" s="34"/>
      <c r="AA439" s="34"/>
      <c r="AB439" s="34"/>
      <c r="AC439" s="34"/>
      <c r="AD439" s="34"/>
      <c r="AE439" s="34"/>
      <c r="AF439" s="34"/>
      <c r="AG439" s="34"/>
      <c r="AH439" s="34"/>
      <c r="AI439" s="34"/>
      <c r="AJ439" s="34"/>
      <c r="AK439" s="34"/>
    </row>
    <row r="440" spans="25:37" ht="12.75" customHeight="1" x14ac:dyDescent="0.3">
      <c r="Y440" s="34"/>
      <c r="Z440" s="34"/>
      <c r="AA440" s="34"/>
      <c r="AB440" s="34"/>
      <c r="AC440" s="34"/>
      <c r="AD440" s="34"/>
      <c r="AE440" s="34"/>
      <c r="AF440" s="34"/>
      <c r="AG440" s="34"/>
      <c r="AH440" s="34"/>
      <c r="AI440" s="34"/>
      <c r="AJ440" s="34"/>
      <c r="AK440" s="34"/>
    </row>
    <row r="441" spans="25:37" ht="12.75" customHeight="1" x14ac:dyDescent="0.3">
      <c r="Y441" s="34"/>
      <c r="Z441" s="34"/>
      <c r="AA441" s="34"/>
      <c r="AB441" s="34"/>
      <c r="AC441" s="34"/>
      <c r="AD441" s="34"/>
      <c r="AE441" s="34"/>
      <c r="AF441" s="34"/>
      <c r="AG441" s="34"/>
      <c r="AH441" s="34"/>
      <c r="AI441" s="34"/>
      <c r="AJ441" s="34"/>
      <c r="AK441" s="34"/>
    </row>
    <row r="442" spans="25:37" ht="12.75" customHeight="1" x14ac:dyDescent="0.3">
      <c r="Y442" s="34"/>
      <c r="Z442" s="34"/>
      <c r="AA442" s="34"/>
      <c r="AB442" s="34"/>
      <c r="AC442" s="34"/>
      <c r="AD442" s="34"/>
      <c r="AE442" s="34"/>
      <c r="AF442" s="34"/>
      <c r="AG442" s="34"/>
      <c r="AH442" s="34"/>
      <c r="AI442" s="34"/>
      <c r="AJ442" s="34"/>
      <c r="AK442" s="34"/>
    </row>
    <row r="443" spans="25:37" ht="12.75" customHeight="1" x14ac:dyDescent="0.3">
      <c r="Y443" s="34"/>
      <c r="Z443" s="34"/>
      <c r="AA443" s="34"/>
      <c r="AB443" s="34"/>
      <c r="AC443" s="34"/>
      <c r="AD443" s="34"/>
      <c r="AE443" s="34"/>
      <c r="AF443" s="34"/>
      <c r="AG443" s="34"/>
      <c r="AH443" s="34"/>
      <c r="AI443" s="34"/>
      <c r="AJ443" s="34"/>
      <c r="AK443" s="34"/>
    </row>
    <row r="444" spans="25:37" ht="12.75" customHeight="1" x14ac:dyDescent="0.3">
      <c r="Y444" s="34"/>
      <c r="Z444" s="34"/>
      <c r="AA444" s="34"/>
      <c r="AB444" s="34"/>
      <c r="AC444" s="34"/>
      <c r="AD444" s="34"/>
      <c r="AE444" s="34"/>
      <c r="AF444" s="34"/>
      <c r="AG444" s="34"/>
      <c r="AH444" s="34"/>
      <c r="AI444" s="34"/>
      <c r="AJ444" s="34"/>
      <c r="AK444" s="34"/>
    </row>
    <row r="445" spans="25:37" ht="12.75" customHeight="1" x14ac:dyDescent="0.3">
      <c r="Y445" s="34"/>
      <c r="Z445" s="34"/>
      <c r="AA445" s="34"/>
      <c r="AB445" s="34"/>
      <c r="AC445" s="34"/>
      <c r="AD445" s="34"/>
      <c r="AE445" s="34"/>
      <c r="AF445" s="34"/>
      <c r="AG445" s="34"/>
      <c r="AH445" s="34"/>
      <c r="AI445" s="34"/>
      <c r="AJ445" s="34"/>
      <c r="AK445" s="34"/>
    </row>
    <row r="446" spans="25:37" ht="12.75" customHeight="1" x14ac:dyDescent="0.3">
      <c r="Y446" s="34"/>
      <c r="Z446" s="34"/>
      <c r="AA446" s="34"/>
      <c r="AB446" s="34"/>
      <c r="AC446" s="34"/>
      <c r="AD446" s="34"/>
      <c r="AE446" s="34"/>
      <c r="AF446" s="34"/>
      <c r="AG446" s="34"/>
      <c r="AH446" s="34"/>
      <c r="AI446" s="34"/>
      <c r="AJ446" s="34"/>
      <c r="AK446" s="34"/>
    </row>
    <row r="447" spans="25:37" ht="12.75" customHeight="1" x14ac:dyDescent="0.3">
      <c r="Y447" s="34"/>
      <c r="Z447" s="34"/>
      <c r="AA447" s="34"/>
      <c r="AB447" s="34"/>
      <c r="AC447" s="34"/>
      <c r="AD447" s="34"/>
      <c r="AE447" s="34"/>
      <c r="AF447" s="34"/>
      <c r="AG447" s="34"/>
      <c r="AH447" s="34"/>
      <c r="AI447" s="34"/>
      <c r="AJ447" s="34"/>
      <c r="AK447" s="34"/>
    </row>
    <row r="448" spans="25:37" ht="12.75" customHeight="1" x14ac:dyDescent="0.3">
      <c r="Y448" s="34"/>
      <c r="Z448" s="34"/>
      <c r="AA448" s="34"/>
      <c r="AB448" s="34"/>
      <c r="AC448" s="34"/>
      <c r="AD448" s="34"/>
      <c r="AE448" s="34"/>
      <c r="AF448" s="34"/>
      <c r="AG448" s="34"/>
      <c r="AH448" s="34"/>
      <c r="AI448" s="34"/>
      <c r="AJ448" s="34"/>
      <c r="AK448" s="34"/>
    </row>
    <row r="449" spans="25:37" ht="12.75" customHeight="1" x14ac:dyDescent="0.3">
      <c r="Y449" s="34"/>
      <c r="Z449" s="34"/>
      <c r="AA449" s="34"/>
      <c r="AB449" s="34"/>
      <c r="AC449" s="34"/>
      <c r="AD449" s="34"/>
      <c r="AE449" s="34"/>
      <c r="AF449" s="34"/>
      <c r="AG449" s="34"/>
      <c r="AH449" s="34"/>
      <c r="AI449" s="34"/>
      <c r="AJ449" s="34"/>
      <c r="AK449" s="34"/>
    </row>
    <row r="450" spans="25:37" ht="12.75" customHeight="1" x14ac:dyDescent="0.3">
      <c r="Y450" s="34"/>
      <c r="Z450" s="34"/>
      <c r="AA450" s="34"/>
      <c r="AB450" s="34"/>
      <c r="AC450" s="34"/>
      <c r="AD450" s="34"/>
      <c r="AE450" s="34"/>
      <c r="AF450" s="34"/>
      <c r="AG450" s="34"/>
      <c r="AH450" s="34"/>
      <c r="AI450" s="34"/>
      <c r="AJ450" s="34"/>
      <c r="AK450" s="34"/>
    </row>
    <row r="451" spans="25:37" ht="12.75" customHeight="1" x14ac:dyDescent="0.3">
      <c r="Y451" s="34"/>
      <c r="Z451" s="34"/>
      <c r="AA451" s="34"/>
      <c r="AB451" s="34"/>
      <c r="AC451" s="34"/>
      <c r="AD451" s="34"/>
      <c r="AE451" s="34"/>
      <c r="AF451" s="34"/>
      <c r="AG451" s="34"/>
      <c r="AH451" s="34"/>
      <c r="AI451" s="34"/>
      <c r="AJ451" s="34"/>
      <c r="AK451" s="34"/>
    </row>
    <row r="452" spans="25:37" ht="12.75" customHeight="1" x14ac:dyDescent="0.3">
      <c r="Y452" s="34"/>
      <c r="Z452" s="34"/>
      <c r="AA452" s="34"/>
      <c r="AB452" s="34"/>
      <c r="AC452" s="34"/>
      <c r="AD452" s="34"/>
      <c r="AE452" s="34"/>
      <c r="AF452" s="34"/>
      <c r="AG452" s="34"/>
      <c r="AH452" s="34"/>
      <c r="AI452" s="34"/>
      <c r="AJ452" s="34"/>
      <c r="AK452" s="34"/>
    </row>
    <row r="453" spans="25:37" ht="12.75" customHeight="1" x14ac:dyDescent="0.3">
      <c r="Y453" s="34"/>
      <c r="Z453" s="34"/>
      <c r="AA453" s="34"/>
      <c r="AB453" s="34"/>
      <c r="AC453" s="34"/>
      <c r="AD453" s="34"/>
      <c r="AE453" s="34"/>
      <c r="AF453" s="34"/>
      <c r="AG453" s="34"/>
      <c r="AH453" s="34"/>
      <c r="AI453" s="34"/>
      <c r="AJ453" s="34"/>
      <c r="AK453" s="34"/>
    </row>
    <row r="454" spans="25:37" ht="12.75" customHeight="1" x14ac:dyDescent="0.3">
      <c r="Y454" s="34"/>
      <c r="Z454" s="34"/>
      <c r="AA454" s="34"/>
      <c r="AB454" s="34"/>
      <c r="AC454" s="34"/>
      <c r="AD454" s="34"/>
      <c r="AE454" s="34"/>
      <c r="AF454" s="34"/>
      <c r="AG454" s="34"/>
      <c r="AH454" s="34"/>
      <c r="AI454" s="34"/>
      <c r="AJ454" s="34"/>
      <c r="AK454" s="34"/>
    </row>
    <row r="455" spans="25:37" ht="12.75" customHeight="1" x14ac:dyDescent="0.3">
      <c r="Y455" s="34"/>
      <c r="Z455" s="34"/>
      <c r="AA455" s="34"/>
      <c r="AB455" s="34"/>
      <c r="AC455" s="34"/>
      <c r="AD455" s="34"/>
      <c r="AE455" s="34"/>
      <c r="AF455" s="34"/>
      <c r="AG455" s="34"/>
      <c r="AH455" s="34"/>
      <c r="AI455" s="34"/>
      <c r="AJ455" s="34"/>
      <c r="AK455" s="34"/>
    </row>
    <row r="456" spans="25:37" ht="12.75" customHeight="1" x14ac:dyDescent="0.3">
      <c r="Y456" s="34"/>
      <c r="Z456" s="34"/>
      <c r="AA456" s="34"/>
      <c r="AB456" s="34"/>
      <c r="AC456" s="34"/>
      <c r="AD456" s="34"/>
      <c r="AE456" s="34"/>
      <c r="AF456" s="34"/>
      <c r="AG456" s="34"/>
      <c r="AH456" s="34"/>
      <c r="AI456" s="34"/>
      <c r="AJ456" s="34"/>
      <c r="AK456" s="34"/>
    </row>
    <row r="457" spans="25:37" ht="12.75" customHeight="1" x14ac:dyDescent="0.3">
      <c r="Y457" s="34"/>
      <c r="Z457" s="34"/>
      <c r="AA457" s="34"/>
      <c r="AB457" s="34"/>
      <c r="AC457" s="34"/>
      <c r="AD457" s="34"/>
      <c r="AE457" s="34"/>
      <c r="AF457" s="34"/>
      <c r="AG457" s="34"/>
      <c r="AH457" s="34"/>
      <c r="AI457" s="34"/>
      <c r="AJ457" s="34"/>
      <c r="AK457" s="34"/>
    </row>
    <row r="458" spans="25:37" ht="12.75" customHeight="1" x14ac:dyDescent="0.3">
      <c r="Y458" s="34"/>
      <c r="Z458" s="34"/>
      <c r="AA458" s="34"/>
      <c r="AB458" s="34"/>
      <c r="AC458" s="34"/>
      <c r="AD458" s="34"/>
      <c r="AE458" s="34"/>
      <c r="AF458" s="34"/>
      <c r="AG458" s="34"/>
      <c r="AH458" s="34"/>
      <c r="AI458" s="34"/>
      <c r="AJ458" s="34"/>
      <c r="AK458" s="34"/>
    </row>
    <row r="459" spans="25:37" ht="12.75" customHeight="1" x14ac:dyDescent="0.3">
      <c r="Y459" s="34"/>
      <c r="Z459" s="34"/>
      <c r="AA459" s="34"/>
      <c r="AB459" s="34"/>
      <c r="AC459" s="34"/>
      <c r="AD459" s="34"/>
      <c r="AE459" s="34"/>
      <c r="AF459" s="34"/>
      <c r="AG459" s="34"/>
      <c r="AH459" s="34"/>
      <c r="AI459" s="34"/>
      <c r="AJ459" s="34"/>
      <c r="AK459" s="34"/>
    </row>
    <row r="460" spans="25:37" ht="12.75" customHeight="1" x14ac:dyDescent="0.3">
      <c r="Y460" s="34"/>
      <c r="Z460" s="34"/>
      <c r="AA460" s="34"/>
      <c r="AB460" s="34"/>
      <c r="AC460" s="34"/>
      <c r="AD460" s="34"/>
      <c r="AE460" s="34"/>
      <c r="AF460" s="34"/>
      <c r="AG460" s="34"/>
      <c r="AH460" s="34"/>
      <c r="AI460" s="34"/>
      <c r="AJ460" s="34"/>
      <c r="AK460" s="34"/>
    </row>
    <row r="461" spans="25:37" ht="12.75" customHeight="1" x14ac:dyDescent="0.3">
      <c r="Y461" s="34"/>
      <c r="Z461" s="34"/>
      <c r="AA461" s="34"/>
      <c r="AB461" s="34"/>
      <c r="AC461" s="34"/>
      <c r="AD461" s="34"/>
      <c r="AE461" s="34"/>
      <c r="AF461" s="34"/>
      <c r="AG461" s="34"/>
      <c r="AH461" s="34"/>
      <c r="AI461" s="34"/>
      <c r="AJ461" s="34"/>
      <c r="AK461" s="34"/>
    </row>
    <row r="462" spans="25:37" ht="12.75" customHeight="1" x14ac:dyDescent="0.3">
      <c r="Y462" s="34"/>
      <c r="Z462" s="34"/>
      <c r="AA462" s="34"/>
      <c r="AB462" s="34"/>
      <c r="AC462" s="34"/>
      <c r="AD462" s="34"/>
      <c r="AE462" s="34"/>
      <c r="AF462" s="34"/>
      <c r="AG462" s="34"/>
      <c r="AH462" s="34"/>
      <c r="AI462" s="34"/>
      <c r="AJ462" s="34"/>
      <c r="AK462" s="34"/>
    </row>
    <row r="463" spans="25:37" ht="12.75" customHeight="1" x14ac:dyDescent="0.3">
      <c r="Y463" s="34"/>
      <c r="Z463" s="34"/>
      <c r="AA463" s="34"/>
      <c r="AB463" s="34"/>
      <c r="AC463" s="34"/>
      <c r="AD463" s="34"/>
      <c r="AE463" s="34"/>
      <c r="AF463" s="34"/>
      <c r="AG463" s="34"/>
      <c r="AH463" s="34"/>
      <c r="AI463" s="34"/>
      <c r="AJ463" s="34"/>
      <c r="AK463" s="34"/>
    </row>
    <row r="464" spans="25:37" ht="12.75" customHeight="1" x14ac:dyDescent="0.3">
      <c r="Y464" s="34"/>
      <c r="Z464" s="34"/>
      <c r="AA464" s="34"/>
      <c r="AB464" s="34"/>
      <c r="AC464" s="34"/>
      <c r="AD464" s="34"/>
      <c r="AE464" s="34"/>
      <c r="AF464" s="34"/>
      <c r="AG464" s="34"/>
      <c r="AH464" s="34"/>
      <c r="AI464" s="34"/>
      <c r="AJ464" s="34"/>
      <c r="AK464" s="34"/>
    </row>
    <row r="465" spans="25:37" ht="12.75" customHeight="1" x14ac:dyDescent="0.3">
      <c r="Y465" s="34"/>
      <c r="Z465" s="34"/>
      <c r="AA465" s="34"/>
      <c r="AB465" s="34"/>
      <c r="AC465" s="34"/>
      <c r="AD465" s="34"/>
      <c r="AE465" s="34"/>
      <c r="AF465" s="34"/>
      <c r="AG465" s="34"/>
      <c r="AH465" s="34"/>
      <c r="AI465" s="34"/>
      <c r="AJ465" s="34"/>
      <c r="AK465" s="34"/>
    </row>
    <row r="466" spans="25:37" ht="12.75" customHeight="1" x14ac:dyDescent="0.3">
      <c r="Y466" s="34"/>
      <c r="Z466" s="34"/>
      <c r="AA466" s="34"/>
      <c r="AB466" s="34"/>
      <c r="AC466" s="34"/>
      <c r="AD466" s="34"/>
      <c r="AE466" s="34"/>
      <c r="AF466" s="34"/>
      <c r="AG466" s="34"/>
      <c r="AH466" s="34"/>
      <c r="AI466" s="34"/>
      <c r="AJ466" s="34"/>
      <c r="AK466" s="34"/>
    </row>
    <row r="467" spans="25:37" ht="12.75" customHeight="1" x14ac:dyDescent="0.3">
      <c r="Y467" s="34"/>
      <c r="Z467" s="34"/>
      <c r="AA467" s="34"/>
      <c r="AB467" s="34"/>
      <c r="AC467" s="34"/>
      <c r="AD467" s="34"/>
      <c r="AE467" s="34"/>
      <c r="AF467" s="34"/>
      <c r="AG467" s="34"/>
      <c r="AH467" s="34"/>
      <c r="AI467" s="34"/>
      <c r="AJ467" s="34"/>
      <c r="AK467" s="34"/>
    </row>
    <row r="468" spans="25:37" ht="12.75" customHeight="1" x14ac:dyDescent="0.3">
      <c r="Y468" s="34"/>
      <c r="Z468" s="34"/>
      <c r="AA468" s="34"/>
      <c r="AB468" s="34"/>
      <c r="AC468" s="34"/>
      <c r="AD468" s="34"/>
      <c r="AE468" s="34"/>
      <c r="AF468" s="34"/>
      <c r="AG468" s="34"/>
      <c r="AH468" s="34"/>
      <c r="AI468" s="34"/>
      <c r="AJ468" s="34"/>
      <c r="AK468" s="34"/>
    </row>
    <row r="469" spans="25:37" ht="12.75" customHeight="1" x14ac:dyDescent="0.3">
      <c r="Y469" s="34"/>
      <c r="Z469" s="34"/>
      <c r="AA469" s="34"/>
      <c r="AB469" s="34"/>
      <c r="AC469" s="34"/>
      <c r="AD469" s="34"/>
      <c r="AE469" s="34"/>
      <c r="AF469" s="34"/>
      <c r="AG469" s="34"/>
      <c r="AH469" s="34"/>
      <c r="AI469" s="34"/>
      <c r="AJ469" s="34"/>
      <c r="AK469" s="34"/>
    </row>
    <row r="470" spans="25:37" ht="12.75" customHeight="1" x14ac:dyDescent="0.3">
      <c r="Y470" s="34"/>
      <c r="Z470" s="34"/>
      <c r="AA470" s="34"/>
      <c r="AB470" s="34"/>
      <c r="AC470" s="34"/>
      <c r="AD470" s="34"/>
      <c r="AE470" s="34"/>
      <c r="AF470" s="34"/>
      <c r="AG470" s="34"/>
      <c r="AH470" s="34"/>
      <c r="AI470" s="34"/>
      <c r="AJ470" s="34"/>
      <c r="AK470" s="34"/>
    </row>
    <row r="471" spans="25:37" ht="12.75" customHeight="1" x14ac:dyDescent="0.3">
      <c r="Y471" s="34"/>
      <c r="Z471" s="34"/>
      <c r="AA471" s="34"/>
      <c r="AB471" s="34"/>
      <c r="AC471" s="34"/>
      <c r="AD471" s="34"/>
      <c r="AE471" s="34"/>
      <c r="AF471" s="34"/>
      <c r="AG471" s="34"/>
      <c r="AH471" s="34"/>
      <c r="AI471" s="34"/>
      <c r="AJ471" s="34"/>
      <c r="AK471" s="34"/>
    </row>
    <row r="472" spans="25:37" ht="12.75" customHeight="1" x14ac:dyDescent="0.3">
      <c r="Y472" s="34"/>
      <c r="Z472" s="34"/>
      <c r="AA472" s="34"/>
      <c r="AB472" s="34"/>
      <c r="AC472" s="34"/>
      <c r="AD472" s="34"/>
      <c r="AE472" s="34"/>
      <c r="AF472" s="34"/>
      <c r="AG472" s="34"/>
      <c r="AH472" s="34"/>
      <c r="AI472" s="34"/>
      <c r="AJ472" s="34"/>
      <c r="AK472" s="34"/>
    </row>
    <row r="473" spans="25:37" ht="12.75" customHeight="1" x14ac:dyDescent="0.3">
      <c r="Y473" s="34"/>
      <c r="Z473" s="34"/>
      <c r="AA473" s="34"/>
      <c r="AB473" s="34"/>
      <c r="AC473" s="34"/>
      <c r="AD473" s="34"/>
      <c r="AE473" s="34"/>
      <c r="AF473" s="34"/>
      <c r="AG473" s="34"/>
      <c r="AH473" s="34"/>
      <c r="AI473" s="34"/>
      <c r="AJ473" s="34"/>
      <c r="AK473" s="34"/>
    </row>
    <row r="474" spans="25:37" ht="12.75" customHeight="1" x14ac:dyDescent="0.3">
      <c r="Y474" s="34"/>
      <c r="Z474" s="34"/>
      <c r="AA474" s="34"/>
      <c r="AB474" s="34"/>
      <c r="AC474" s="34"/>
      <c r="AD474" s="34"/>
      <c r="AE474" s="34"/>
      <c r="AF474" s="34"/>
      <c r="AG474" s="34"/>
      <c r="AH474" s="34"/>
      <c r="AI474" s="34"/>
      <c r="AJ474" s="34"/>
      <c r="AK474" s="34"/>
    </row>
    <row r="475" spans="25:37" ht="12.75" customHeight="1" x14ac:dyDescent="0.3">
      <c r="Y475" s="34"/>
      <c r="Z475" s="34"/>
      <c r="AA475" s="34"/>
      <c r="AB475" s="34"/>
      <c r="AC475" s="34"/>
      <c r="AD475" s="34"/>
      <c r="AE475" s="34"/>
      <c r="AF475" s="34"/>
      <c r="AG475" s="34"/>
      <c r="AH475" s="34"/>
      <c r="AI475" s="34"/>
      <c r="AJ475" s="34"/>
      <c r="AK475" s="34"/>
    </row>
    <row r="476" spans="25:37" ht="12.75" customHeight="1" x14ac:dyDescent="0.3">
      <c r="Y476" s="34"/>
      <c r="Z476" s="34"/>
      <c r="AA476" s="34"/>
      <c r="AB476" s="34"/>
      <c r="AC476" s="34"/>
      <c r="AD476" s="34"/>
      <c r="AE476" s="34"/>
      <c r="AF476" s="34"/>
      <c r="AG476" s="34"/>
      <c r="AH476" s="34"/>
      <c r="AI476" s="34"/>
      <c r="AJ476" s="34"/>
      <c r="AK476" s="34"/>
    </row>
    <row r="477" spans="25:37" ht="12.75" customHeight="1" x14ac:dyDescent="0.3">
      <c r="Y477" s="34"/>
      <c r="Z477" s="34"/>
      <c r="AA477" s="34"/>
      <c r="AB477" s="34"/>
      <c r="AC477" s="34"/>
      <c r="AD477" s="34"/>
      <c r="AE477" s="34"/>
      <c r="AF477" s="34"/>
      <c r="AG477" s="34"/>
      <c r="AH477" s="34"/>
      <c r="AI477" s="34"/>
      <c r="AJ477" s="34"/>
      <c r="AK477" s="34"/>
    </row>
    <row r="478" spans="25:37" ht="12.75" customHeight="1" x14ac:dyDescent="0.3">
      <c r="Y478" s="34"/>
      <c r="Z478" s="34"/>
      <c r="AA478" s="34"/>
      <c r="AB478" s="34"/>
      <c r="AC478" s="34"/>
      <c r="AD478" s="34"/>
      <c r="AE478" s="34"/>
      <c r="AF478" s="34"/>
      <c r="AG478" s="34"/>
      <c r="AH478" s="34"/>
      <c r="AI478" s="34"/>
      <c r="AJ478" s="34"/>
      <c r="AK478" s="34"/>
    </row>
    <row r="479" spans="25:37" ht="12.75" customHeight="1" x14ac:dyDescent="0.3">
      <c r="Y479" s="34"/>
      <c r="Z479" s="34"/>
      <c r="AA479" s="34"/>
      <c r="AB479" s="34"/>
      <c r="AC479" s="34"/>
      <c r="AD479" s="34"/>
      <c r="AE479" s="34"/>
      <c r="AF479" s="34"/>
      <c r="AG479" s="34"/>
      <c r="AH479" s="34"/>
      <c r="AI479" s="34"/>
      <c r="AJ479" s="34"/>
      <c r="AK479" s="34"/>
    </row>
    <row r="480" spans="25:37" ht="12.75" customHeight="1" x14ac:dyDescent="0.3">
      <c r="Y480" s="34"/>
      <c r="Z480" s="34"/>
      <c r="AA480" s="34"/>
      <c r="AB480" s="34"/>
      <c r="AC480" s="34"/>
      <c r="AD480" s="34"/>
      <c r="AE480" s="34"/>
      <c r="AF480" s="34"/>
      <c r="AG480" s="34"/>
      <c r="AH480" s="34"/>
      <c r="AI480" s="34"/>
      <c r="AJ480" s="34"/>
      <c r="AK480" s="34"/>
    </row>
    <row r="481" spans="25:37" ht="12.75" customHeight="1" x14ac:dyDescent="0.3">
      <c r="Y481" s="34"/>
      <c r="Z481" s="34"/>
      <c r="AA481" s="34"/>
      <c r="AB481" s="34"/>
      <c r="AC481" s="34"/>
      <c r="AD481" s="34"/>
      <c r="AE481" s="34"/>
      <c r="AF481" s="34"/>
      <c r="AG481" s="34"/>
      <c r="AH481" s="34"/>
      <c r="AI481" s="34"/>
      <c r="AJ481" s="34"/>
      <c r="AK481" s="34"/>
    </row>
    <row r="482" spans="25:37" ht="12.75" customHeight="1" x14ac:dyDescent="0.3">
      <c r="Y482" s="34"/>
      <c r="Z482" s="34"/>
      <c r="AA482" s="34"/>
      <c r="AB482" s="34"/>
      <c r="AC482" s="34"/>
      <c r="AD482" s="34"/>
      <c r="AE482" s="34"/>
      <c r="AF482" s="34"/>
      <c r="AG482" s="34"/>
      <c r="AH482" s="34"/>
      <c r="AI482" s="34"/>
      <c r="AJ482" s="34"/>
      <c r="AK482" s="34"/>
    </row>
    <row r="483" spans="25:37" ht="12.75" customHeight="1" x14ac:dyDescent="0.3">
      <c r="Y483" s="34"/>
      <c r="Z483" s="34"/>
      <c r="AA483" s="34"/>
      <c r="AB483" s="34"/>
      <c r="AC483" s="34"/>
      <c r="AD483" s="34"/>
      <c r="AE483" s="34"/>
      <c r="AF483" s="34"/>
      <c r="AG483" s="34"/>
      <c r="AH483" s="34"/>
      <c r="AI483" s="34"/>
      <c r="AJ483" s="34"/>
      <c r="AK483" s="34"/>
    </row>
    <row r="484" spans="25:37" ht="12.75" customHeight="1" x14ac:dyDescent="0.3">
      <c r="Y484" s="34"/>
      <c r="Z484" s="34"/>
      <c r="AA484" s="34"/>
      <c r="AB484" s="34"/>
      <c r="AC484" s="34"/>
      <c r="AD484" s="34"/>
      <c r="AE484" s="34"/>
      <c r="AF484" s="34"/>
      <c r="AG484" s="34"/>
      <c r="AH484" s="34"/>
      <c r="AI484" s="34"/>
      <c r="AJ484" s="34"/>
      <c r="AK484" s="34"/>
    </row>
    <row r="485" spans="25:37" ht="12.75" customHeight="1" x14ac:dyDescent="0.3">
      <c r="Y485" s="34"/>
      <c r="Z485" s="34"/>
      <c r="AA485" s="34"/>
      <c r="AB485" s="34"/>
      <c r="AC485" s="34"/>
      <c r="AD485" s="34"/>
      <c r="AE485" s="34"/>
      <c r="AF485" s="34"/>
      <c r="AG485" s="34"/>
      <c r="AH485" s="34"/>
      <c r="AI485" s="34"/>
      <c r="AJ485" s="34"/>
      <c r="AK485" s="34"/>
    </row>
    <row r="486" spans="25:37" ht="12.75" customHeight="1" x14ac:dyDescent="0.3">
      <c r="Y486" s="34"/>
      <c r="Z486" s="34"/>
      <c r="AA486" s="34"/>
      <c r="AB486" s="34"/>
      <c r="AC486" s="34"/>
      <c r="AD486" s="34"/>
      <c r="AE486" s="34"/>
      <c r="AF486" s="34"/>
      <c r="AG486" s="34"/>
      <c r="AH486" s="34"/>
      <c r="AI486" s="34"/>
      <c r="AJ486" s="34"/>
      <c r="AK486" s="34"/>
    </row>
    <row r="487" spans="25:37" ht="12.75" customHeight="1" x14ac:dyDescent="0.3">
      <c r="Y487" s="34"/>
      <c r="Z487" s="34"/>
      <c r="AA487" s="34"/>
      <c r="AB487" s="34"/>
      <c r="AC487" s="34"/>
      <c r="AD487" s="34"/>
      <c r="AE487" s="34"/>
      <c r="AF487" s="34"/>
      <c r="AG487" s="34"/>
      <c r="AH487" s="34"/>
      <c r="AI487" s="34"/>
      <c r="AJ487" s="34"/>
      <c r="AK487" s="34"/>
    </row>
    <row r="488" spans="25:37" ht="12.75" customHeight="1" x14ac:dyDescent="0.3">
      <c r="Y488" s="34"/>
      <c r="Z488" s="34"/>
      <c r="AA488" s="34"/>
      <c r="AB488" s="34"/>
      <c r="AC488" s="34"/>
      <c r="AD488" s="34"/>
      <c r="AE488" s="34"/>
      <c r="AF488" s="34"/>
      <c r="AG488" s="34"/>
      <c r="AH488" s="34"/>
      <c r="AI488" s="34"/>
      <c r="AJ488" s="34"/>
      <c r="AK488" s="34"/>
    </row>
    <row r="489" spans="25:37" ht="12.75" customHeight="1" x14ac:dyDescent="0.3">
      <c r="Y489" s="34"/>
      <c r="Z489" s="34"/>
      <c r="AA489" s="34"/>
      <c r="AB489" s="34"/>
      <c r="AC489" s="34"/>
      <c r="AD489" s="34"/>
      <c r="AE489" s="34"/>
      <c r="AF489" s="34"/>
      <c r="AG489" s="34"/>
      <c r="AH489" s="34"/>
      <c r="AI489" s="34"/>
      <c r="AJ489" s="34"/>
      <c r="AK489" s="34"/>
    </row>
    <row r="490" spans="25:37" ht="12.75" customHeight="1" x14ac:dyDescent="0.3">
      <c r="Y490" s="34"/>
      <c r="Z490" s="34"/>
      <c r="AA490" s="34"/>
      <c r="AB490" s="34"/>
      <c r="AC490" s="34"/>
      <c r="AD490" s="34"/>
      <c r="AE490" s="34"/>
      <c r="AF490" s="34"/>
      <c r="AG490" s="34"/>
      <c r="AH490" s="34"/>
      <c r="AI490" s="34"/>
      <c r="AJ490" s="34"/>
      <c r="AK490" s="34"/>
    </row>
    <row r="491" spans="25:37" ht="12.75" customHeight="1" x14ac:dyDescent="0.3">
      <c r="Y491" s="34"/>
      <c r="Z491" s="34"/>
      <c r="AA491" s="34"/>
      <c r="AB491" s="34"/>
      <c r="AC491" s="34"/>
      <c r="AD491" s="34"/>
      <c r="AE491" s="34"/>
      <c r="AF491" s="34"/>
      <c r="AG491" s="34"/>
      <c r="AH491" s="34"/>
      <c r="AI491" s="34"/>
      <c r="AJ491" s="34"/>
      <c r="AK491" s="34"/>
    </row>
    <row r="492" spans="25:37" ht="12.75" customHeight="1" x14ac:dyDescent="0.3">
      <c r="Y492" s="34"/>
      <c r="Z492" s="34"/>
      <c r="AA492" s="34"/>
      <c r="AB492" s="34"/>
      <c r="AC492" s="34"/>
      <c r="AD492" s="34"/>
      <c r="AE492" s="34"/>
      <c r="AF492" s="34"/>
      <c r="AG492" s="34"/>
      <c r="AH492" s="34"/>
      <c r="AI492" s="34"/>
      <c r="AJ492" s="34"/>
      <c r="AK492" s="34"/>
    </row>
    <row r="493" spans="25:37" ht="12.75" customHeight="1" x14ac:dyDescent="0.3">
      <c r="Y493" s="34"/>
      <c r="Z493" s="34"/>
      <c r="AA493" s="34"/>
      <c r="AB493" s="34"/>
      <c r="AC493" s="34"/>
      <c r="AD493" s="34"/>
      <c r="AE493" s="34"/>
      <c r="AF493" s="34"/>
      <c r="AG493" s="34"/>
      <c r="AH493" s="34"/>
      <c r="AI493" s="34"/>
      <c r="AJ493" s="34"/>
      <c r="AK493" s="34"/>
    </row>
    <row r="494" spans="25:37" ht="12.75" customHeight="1" x14ac:dyDescent="0.3">
      <c r="Y494" s="34"/>
      <c r="Z494" s="34"/>
      <c r="AA494" s="34"/>
      <c r="AB494" s="34"/>
      <c r="AC494" s="34"/>
      <c r="AD494" s="34"/>
      <c r="AE494" s="34"/>
      <c r="AF494" s="34"/>
      <c r="AG494" s="34"/>
      <c r="AH494" s="34"/>
      <c r="AI494" s="34"/>
      <c r="AJ494" s="34"/>
      <c r="AK494" s="34"/>
    </row>
    <row r="495" spans="25:37" ht="12.75" customHeight="1" x14ac:dyDescent="0.3">
      <c r="Y495" s="34"/>
      <c r="Z495" s="34"/>
      <c r="AA495" s="34"/>
      <c r="AB495" s="34"/>
      <c r="AC495" s="34"/>
      <c r="AD495" s="34"/>
      <c r="AE495" s="34"/>
      <c r="AF495" s="34"/>
      <c r="AG495" s="34"/>
      <c r="AH495" s="34"/>
      <c r="AI495" s="34"/>
      <c r="AJ495" s="34"/>
      <c r="AK495" s="34"/>
    </row>
    <row r="496" spans="25:37" ht="12.75" customHeight="1" x14ac:dyDescent="0.3">
      <c r="Y496" s="34"/>
      <c r="Z496" s="34"/>
      <c r="AA496" s="34"/>
      <c r="AB496" s="34"/>
      <c r="AC496" s="34"/>
      <c r="AD496" s="34"/>
      <c r="AE496" s="34"/>
      <c r="AF496" s="34"/>
      <c r="AG496" s="34"/>
      <c r="AH496" s="34"/>
      <c r="AI496" s="34"/>
      <c r="AJ496" s="34"/>
      <c r="AK496" s="34"/>
    </row>
    <row r="497" spans="25:37" ht="12.75" customHeight="1" x14ac:dyDescent="0.3">
      <c r="Y497" s="34"/>
      <c r="Z497" s="34"/>
      <c r="AA497" s="34"/>
      <c r="AB497" s="34"/>
      <c r="AC497" s="34"/>
      <c r="AD497" s="34"/>
      <c r="AE497" s="34"/>
      <c r="AF497" s="34"/>
      <c r="AG497" s="34"/>
      <c r="AH497" s="34"/>
      <c r="AI497" s="34"/>
      <c r="AJ497" s="34"/>
      <c r="AK497" s="34"/>
    </row>
    <row r="498" spans="25:37" ht="12.75" customHeight="1" x14ac:dyDescent="0.3">
      <c r="Y498" s="34"/>
      <c r="Z498" s="34"/>
      <c r="AA498" s="34"/>
      <c r="AB498" s="34"/>
      <c r="AC498" s="34"/>
      <c r="AD498" s="34"/>
      <c r="AE498" s="34"/>
      <c r="AF498" s="34"/>
      <c r="AG498" s="34"/>
      <c r="AH498" s="34"/>
      <c r="AI498" s="34"/>
      <c r="AJ498" s="34"/>
      <c r="AK498" s="34"/>
    </row>
    <row r="499" spans="25:37" ht="12.75" customHeight="1" x14ac:dyDescent="0.3">
      <c r="Y499" s="34"/>
      <c r="Z499" s="34"/>
      <c r="AA499" s="34"/>
      <c r="AB499" s="34"/>
      <c r="AC499" s="34"/>
      <c r="AD499" s="34"/>
      <c r="AE499" s="34"/>
      <c r="AF499" s="34"/>
      <c r="AG499" s="34"/>
      <c r="AH499" s="34"/>
      <c r="AI499" s="34"/>
      <c r="AJ499" s="34"/>
      <c r="AK499" s="34"/>
    </row>
    <row r="500" spans="25:37" ht="12.75" customHeight="1" x14ac:dyDescent="0.3">
      <c r="Y500" s="34"/>
      <c r="Z500" s="34"/>
      <c r="AA500" s="34"/>
      <c r="AB500" s="34"/>
      <c r="AC500" s="34"/>
      <c r="AD500" s="34"/>
      <c r="AE500" s="34"/>
      <c r="AF500" s="34"/>
      <c r="AG500" s="34"/>
      <c r="AH500" s="34"/>
      <c r="AI500" s="34"/>
      <c r="AJ500" s="34"/>
      <c r="AK500" s="34"/>
    </row>
    <row r="501" spans="25:37" ht="12.75" customHeight="1" x14ac:dyDescent="0.3">
      <c r="Y501" s="34"/>
      <c r="Z501" s="34"/>
      <c r="AA501" s="34"/>
      <c r="AB501" s="34"/>
      <c r="AC501" s="34"/>
      <c r="AD501" s="34"/>
      <c r="AE501" s="34"/>
      <c r="AF501" s="34"/>
      <c r="AG501" s="34"/>
      <c r="AH501" s="34"/>
      <c r="AI501" s="34"/>
      <c r="AJ501" s="34"/>
      <c r="AK501" s="34"/>
    </row>
    <row r="502" spans="25:37" ht="12.75" customHeight="1" x14ac:dyDescent="0.3">
      <c r="Y502" s="34"/>
      <c r="Z502" s="34"/>
      <c r="AA502" s="34"/>
      <c r="AB502" s="34"/>
      <c r="AC502" s="34"/>
      <c r="AD502" s="34"/>
      <c r="AE502" s="34"/>
      <c r="AF502" s="34"/>
      <c r="AG502" s="34"/>
      <c r="AH502" s="34"/>
      <c r="AI502" s="34"/>
      <c r="AJ502" s="34"/>
      <c r="AK502" s="34"/>
    </row>
    <row r="503" spans="25:37" ht="12.75" customHeight="1" x14ac:dyDescent="0.3">
      <c r="Y503" s="34"/>
      <c r="Z503" s="34"/>
      <c r="AA503" s="34"/>
      <c r="AB503" s="34"/>
      <c r="AC503" s="34"/>
      <c r="AD503" s="34"/>
      <c r="AE503" s="34"/>
      <c r="AF503" s="34"/>
      <c r="AG503" s="34"/>
      <c r="AH503" s="34"/>
      <c r="AI503" s="34"/>
      <c r="AJ503" s="34"/>
      <c r="AK503" s="34"/>
    </row>
    <row r="504" spans="25:37" ht="12.75" customHeight="1" x14ac:dyDescent="0.3">
      <c r="Y504" s="34"/>
      <c r="Z504" s="34"/>
      <c r="AA504" s="34"/>
      <c r="AB504" s="34"/>
      <c r="AC504" s="34"/>
      <c r="AD504" s="34"/>
      <c r="AE504" s="34"/>
      <c r="AF504" s="34"/>
      <c r="AG504" s="34"/>
      <c r="AH504" s="34"/>
      <c r="AI504" s="34"/>
      <c r="AJ504" s="34"/>
      <c r="AK504" s="34"/>
    </row>
    <row r="505" spans="25:37" ht="12.75" customHeight="1" x14ac:dyDescent="0.3">
      <c r="Y505" s="34"/>
      <c r="Z505" s="34"/>
      <c r="AA505" s="34"/>
      <c r="AB505" s="34"/>
      <c r="AC505" s="34"/>
      <c r="AD505" s="34"/>
      <c r="AE505" s="34"/>
      <c r="AF505" s="34"/>
      <c r="AG505" s="34"/>
      <c r="AH505" s="34"/>
      <c r="AI505" s="34"/>
      <c r="AJ505" s="34"/>
      <c r="AK505" s="34"/>
    </row>
    <row r="506" spans="25:37" ht="12.75" customHeight="1" x14ac:dyDescent="0.3">
      <c r="Y506" s="34"/>
      <c r="Z506" s="34"/>
      <c r="AA506" s="34"/>
      <c r="AB506" s="34"/>
      <c r="AC506" s="34"/>
      <c r="AD506" s="34"/>
      <c r="AE506" s="34"/>
      <c r="AF506" s="34"/>
      <c r="AG506" s="34"/>
      <c r="AH506" s="34"/>
      <c r="AI506" s="34"/>
      <c r="AJ506" s="34"/>
      <c r="AK506" s="34"/>
    </row>
    <row r="507" spans="25:37" ht="12.75" customHeight="1" x14ac:dyDescent="0.3">
      <c r="Y507" s="34"/>
      <c r="Z507" s="34"/>
      <c r="AA507" s="34"/>
      <c r="AB507" s="34"/>
      <c r="AC507" s="34"/>
      <c r="AD507" s="34"/>
      <c r="AE507" s="34"/>
      <c r="AF507" s="34"/>
      <c r="AG507" s="34"/>
      <c r="AH507" s="34"/>
      <c r="AI507" s="34"/>
      <c r="AJ507" s="34"/>
      <c r="AK507" s="34"/>
    </row>
    <row r="508" spans="25:37" ht="12.75" customHeight="1" x14ac:dyDescent="0.3">
      <c r="Y508" s="34"/>
      <c r="Z508" s="34"/>
      <c r="AA508" s="34"/>
      <c r="AB508" s="34"/>
      <c r="AC508" s="34"/>
      <c r="AD508" s="34"/>
      <c r="AE508" s="34"/>
      <c r="AF508" s="34"/>
      <c r="AG508" s="34"/>
      <c r="AH508" s="34"/>
      <c r="AI508" s="34"/>
      <c r="AJ508" s="34"/>
      <c r="AK508" s="34"/>
    </row>
    <row r="509" spans="25:37" ht="12.75" customHeight="1" x14ac:dyDescent="0.3">
      <c r="Y509" s="34"/>
      <c r="Z509" s="34"/>
      <c r="AA509" s="34"/>
      <c r="AB509" s="34"/>
      <c r="AC509" s="34"/>
      <c r="AD509" s="34"/>
      <c r="AE509" s="34"/>
      <c r="AF509" s="34"/>
      <c r="AG509" s="34"/>
      <c r="AH509" s="34"/>
      <c r="AI509" s="34"/>
      <c r="AJ509" s="34"/>
      <c r="AK509" s="34"/>
    </row>
    <row r="510" spans="25:37" ht="12.75" customHeight="1" x14ac:dyDescent="0.3">
      <c r="Y510" s="34"/>
      <c r="Z510" s="34"/>
      <c r="AA510" s="34"/>
      <c r="AB510" s="34"/>
      <c r="AC510" s="34"/>
      <c r="AD510" s="34"/>
      <c r="AE510" s="34"/>
      <c r="AF510" s="34"/>
      <c r="AG510" s="34"/>
      <c r="AH510" s="34"/>
      <c r="AI510" s="34"/>
      <c r="AJ510" s="34"/>
      <c r="AK510" s="34"/>
    </row>
    <row r="511" spans="25:37" ht="12.75" customHeight="1" x14ac:dyDescent="0.3">
      <c r="Y511" s="34"/>
      <c r="Z511" s="34"/>
      <c r="AA511" s="34"/>
      <c r="AB511" s="34"/>
      <c r="AC511" s="34"/>
      <c r="AD511" s="34"/>
      <c r="AE511" s="34"/>
      <c r="AF511" s="34"/>
      <c r="AG511" s="34"/>
      <c r="AH511" s="34"/>
      <c r="AI511" s="34"/>
      <c r="AJ511" s="34"/>
      <c r="AK511" s="34"/>
    </row>
    <row r="512" spans="25:37" ht="12.75" customHeight="1" x14ac:dyDescent="0.3">
      <c r="Y512" s="34"/>
      <c r="Z512" s="34"/>
      <c r="AA512" s="34"/>
      <c r="AB512" s="34"/>
      <c r="AC512" s="34"/>
      <c r="AD512" s="34"/>
      <c r="AE512" s="34"/>
      <c r="AF512" s="34"/>
      <c r="AG512" s="34"/>
      <c r="AH512" s="34"/>
      <c r="AI512" s="34"/>
      <c r="AJ512" s="34"/>
      <c r="AK512" s="34"/>
    </row>
    <row r="513" spans="25:37" ht="12.75" customHeight="1" x14ac:dyDescent="0.3">
      <c r="Y513" s="34"/>
      <c r="Z513" s="34"/>
      <c r="AA513" s="34"/>
      <c r="AB513" s="34"/>
      <c r="AC513" s="34"/>
      <c r="AD513" s="34"/>
      <c r="AE513" s="34"/>
      <c r="AF513" s="34"/>
      <c r="AG513" s="34"/>
      <c r="AH513" s="34"/>
      <c r="AI513" s="34"/>
      <c r="AJ513" s="34"/>
      <c r="AK513" s="34"/>
    </row>
    <row r="514" spans="25:37" ht="12.75" customHeight="1" x14ac:dyDescent="0.3">
      <c r="Y514" s="34"/>
      <c r="Z514" s="34"/>
      <c r="AA514" s="34"/>
      <c r="AB514" s="34"/>
      <c r="AC514" s="34"/>
      <c r="AD514" s="34"/>
      <c r="AE514" s="34"/>
      <c r="AF514" s="34"/>
      <c r="AG514" s="34"/>
      <c r="AH514" s="34"/>
      <c r="AI514" s="34"/>
      <c r="AJ514" s="34"/>
      <c r="AK514" s="34"/>
    </row>
    <row r="515" spans="25:37" ht="12.75" customHeight="1" x14ac:dyDescent="0.3">
      <c r="Y515" s="34"/>
      <c r="Z515" s="34"/>
      <c r="AA515" s="34"/>
      <c r="AB515" s="34"/>
      <c r="AC515" s="34"/>
      <c r="AD515" s="34"/>
      <c r="AE515" s="34"/>
      <c r="AF515" s="34"/>
      <c r="AG515" s="34"/>
      <c r="AH515" s="34"/>
      <c r="AI515" s="34"/>
      <c r="AJ515" s="34"/>
      <c r="AK515" s="34"/>
    </row>
    <row r="516" spans="25:37" ht="12.75" customHeight="1" x14ac:dyDescent="0.3">
      <c r="Y516" s="34"/>
      <c r="Z516" s="34"/>
      <c r="AA516" s="34"/>
      <c r="AB516" s="34"/>
      <c r="AC516" s="34"/>
      <c r="AD516" s="34"/>
      <c r="AE516" s="34"/>
      <c r="AF516" s="34"/>
      <c r="AG516" s="34"/>
      <c r="AH516" s="34"/>
      <c r="AI516" s="34"/>
      <c r="AJ516" s="34"/>
      <c r="AK516" s="34"/>
    </row>
    <row r="517" spans="25:37" ht="12.75" customHeight="1" x14ac:dyDescent="0.3">
      <c r="Y517" s="34"/>
      <c r="Z517" s="34"/>
      <c r="AA517" s="34"/>
      <c r="AB517" s="34"/>
      <c r="AC517" s="34"/>
      <c r="AD517" s="34"/>
      <c r="AE517" s="34"/>
      <c r="AF517" s="34"/>
      <c r="AG517" s="34"/>
      <c r="AH517" s="34"/>
      <c r="AI517" s="34"/>
      <c r="AJ517" s="34"/>
      <c r="AK517" s="34"/>
    </row>
    <row r="518" spans="25:37" ht="12.75" customHeight="1" x14ac:dyDescent="0.3">
      <c r="Y518" s="34"/>
      <c r="Z518" s="34"/>
      <c r="AA518" s="34"/>
      <c r="AB518" s="34"/>
      <c r="AC518" s="34"/>
      <c r="AD518" s="34"/>
      <c r="AE518" s="34"/>
      <c r="AF518" s="34"/>
      <c r="AG518" s="34"/>
      <c r="AH518" s="34"/>
      <c r="AI518" s="34"/>
      <c r="AJ518" s="34"/>
      <c r="AK518" s="34"/>
    </row>
    <row r="519" spans="25:37" ht="12.75" customHeight="1" x14ac:dyDescent="0.3">
      <c r="Y519" s="34"/>
      <c r="Z519" s="34"/>
      <c r="AA519" s="34"/>
      <c r="AB519" s="34"/>
      <c r="AC519" s="34"/>
      <c r="AD519" s="34"/>
      <c r="AE519" s="34"/>
      <c r="AF519" s="34"/>
      <c r="AG519" s="34"/>
      <c r="AH519" s="34"/>
      <c r="AI519" s="34"/>
      <c r="AJ519" s="34"/>
      <c r="AK519" s="34"/>
    </row>
    <row r="520" spans="25:37" ht="12.75" customHeight="1" x14ac:dyDescent="0.3">
      <c r="Y520" s="34"/>
      <c r="Z520" s="34"/>
      <c r="AA520" s="34"/>
      <c r="AB520" s="34"/>
      <c r="AC520" s="34"/>
      <c r="AD520" s="34"/>
      <c r="AE520" s="34"/>
      <c r="AF520" s="34"/>
      <c r="AG520" s="34"/>
      <c r="AH520" s="34"/>
      <c r="AI520" s="34"/>
      <c r="AJ520" s="34"/>
      <c r="AK520" s="34"/>
    </row>
    <row r="521" spans="25:37" ht="12.75" customHeight="1" x14ac:dyDescent="0.3">
      <c r="Y521" s="34"/>
      <c r="Z521" s="34"/>
      <c r="AA521" s="34"/>
      <c r="AB521" s="34"/>
      <c r="AC521" s="34"/>
      <c r="AD521" s="34"/>
      <c r="AE521" s="34"/>
      <c r="AF521" s="34"/>
      <c r="AG521" s="34"/>
      <c r="AH521" s="34"/>
      <c r="AI521" s="34"/>
      <c r="AJ521" s="34"/>
      <c r="AK521" s="34"/>
    </row>
    <row r="522" spans="25:37" ht="12.75" customHeight="1" x14ac:dyDescent="0.3">
      <c r="Y522" s="34"/>
      <c r="Z522" s="34"/>
      <c r="AA522" s="34"/>
      <c r="AB522" s="34"/>
      <c r="AC522" s="34"/>
      <c r="AD522" s="34"/>
      <c r="AE522" s="34"/>
      <c r="AF522" s="34"/>
      <c r="AG522" s="34"/>
      <c r="AH522" s="34"/>
      <c r="AI522" s="34"/>
      <c r="AJ522" s="34"/>
      <c r="AK522" s="34"/>
    </row>
    <row r="523" spans="25:37" ht="12.75" customHeight="1" x14ac:dyDescent="0.3">
      <c r="Y523" s="34"/>
      <c r="Z523" s="34"/>
      <c r="AA523" s="34"/>
      <c r="AB523" s="34"/>
      <c r="AC523" s="34"/>
      <c r="AD523" s="34"/>
      <c r="AE523" s="34"/>
      <c r="AF523" s="34"/>
      <c r="AG523" s="34"/>
      <c r="AH523" s="34"/>
      <c r="AI523" s="34"/>
      <c r="AJ523" s="34"/>
      <c r="AK523" s="34"/>
    </row>
    <row r="524" spans="25:37" ht="12.75" customHeight="1" x14ac:dyDescent="0.3">
      <c r="Y524" s="34"/>
      <c r="Z524" s="34"/>
      <c r="AA524" s="34"/>
      <c r="AB524" s="34"/>
      <c r="AC524" s="34"/>
      <c r="AD524" s="34"/>
      <c r="AE524" s="34"/>
      <c r="AF524" s="34"/>
      <c r="AG524" s="34"/>
      <c r="AH524" s="34"/>
      <c r="AI524" s="34"/>
      <c r="AJ524" s="34"/>
      <c r="AK524" s="34"/>
    </row>
    <row r="525" spans="25:37" ht="12.75" customHeight="1" x14ac:dyDescent="0.3">
      <c r="Y525" s="34"/>
      <c r="Z525" s="34"/>
      <c r="AA525" s="34"/>
      <c r="AB525" s="34"/>
      <c r="AC525" s="34"/>
      <c r="AD525" s="34"/>
      <c r="AE525" s="34"/>
      <c r="AF525" s="34"/>
      <c r="AG525" s="34"/>
      <c r="AH525" s="34"/>
      <c r="AI525" s="34"/>
      <c r="AJ525" s="34"/>
      <c r="AK525" s="34"/>
    </row>
    <row r="526" spans="25:37" ht="12.75" customHeight="1" x14ac:dyDescent="0.3">
      <c r="Y526" s="34"/>
      <c r="Z526" s="34"/>
      <c r="AA526" s="34"/>
      <c r="AB526" s="34"/>
      <c r="AC526" s="34"/>
      <c r="AD526" s="34"/>
      <c r="AE526" s="34"/>
      <c r="AF526" s="34"/>
      <c r="AG526" s="34"/>
      <c r="AH526" s="34"/>
      <c r="AI526" s="34"/>
      <c r="AJ526" s="34"/>
      <c r="AK526" s="34"/>
    </row>
    <row r="527" spans="25:37" ht="12.75" customHeight="1" x14ac:dyDescent="0.3">
      <c r="Y527" s="34"/>
      <c r="Z527" s="34"/>
      <c r="AA527" s="34"/>
      <c r="AB527" s="34"/>
      <c r="AC527" s="34"/>
      <c r="AD527" s="34"/>
      <c r="AE527" s="34"/>
      <c r="AF527" s="34"/>
      <c r="AG527" s="34"/>
      <c r="AH527" s="34"/>
      <c r="AI527" s="34"/>
      <c r="AJ527" s="34"/>
      <c r="AK527" s="34"/>
    </row>
    <row r="528" spans="25:37" ht="12.75" customHeight="1" x14ac:dyDescent="0.3">
      <c r="Y528" s="34"/>
      <c r="Z528" s="34"/>
      <c r="AA528" s="34"/>
      <c r="AB528" s="34"/>
      <c r="AC528" s="34"/>
      <c r="AD528" s="34"/>
      <c r="AE528" s="34"/>
      <c r="AF528" s="34"/>
      <c r="AG528" s="34"/>
      <c r="AH528" s="34"/>
      <c r="AI528" s="34"/>
      <c r="AJ528" s="34"/>
      <c r="AK528" s="34"/>
    </row>
    <row r="529" spans="25:37" ht="12.75" customHeight="1" x14ac:dyDescent="0.3">
      <c r="Y529" s="34"/>
      <c r="Z529" s="34"/>
      <c r="AA529" s="34"/>
      <c r="AB529" s="34"/>
      <c r="AC529" s="34"/>
      <c r="AD529" s="34"/>
      <c r="AE529" s="34"/>
      <c r="AF529" s="34"/>
      <c r="AG529" s="34"/>
      <c r="AH529" s="34"/>
      <c r="AI529" s="34"/>
      <c r="AJ529" s="34"/>
      <c r="AK529" s="34"/>
    </row>
    <row r="530" spans="25:37" ht="12.75" customHeight="1" x14ac:dyDescent="0.3">
      <c r="Y530" s="34"/>
      <c r="Z530" s="34"/>
      <c r="AA530" s="34"/>
      <c r="AB530" s="34"/>
      <c r="AC530" s="34"/>
      <c r="AD530" s="34"/>
      <c r="AE530" s="34"/>
      <c r="AF530" s="34"/>
      <c r="AG530" s="34"/>
      <c r="AH530" s="34"/>
      <c r="AI530" s="34"/>
      <c r="AJ530" s="34"/>
      <c r="AK530" s="34"/>
    </row>
    <row r="531" spans="25:37" ht="12.75" customHeight="1" x14ac:dyDescent="0.3">
      <c r="Y531" s="34"/>
      <c r="Z531" s="34"/>
      <c r="AA531" s="34"/>
      <c r="AB531" s="34"/>
      <c r="AC531" s="34"/>
      <c r="AD531" s="34"/>
      <c r="AE531" s="34"/>
      <c r="AF531" s="34"/>
      <c r="AG531" s="34"/>
      <c r="AH531" s="34"/>
      <c r="AI531" s="34"/>
      <c r="AJ531" s="34"/>
      <c r="AK531" s="34"/>
    </row>
    <row r="532" spans="25:37" ht="12.75" customHeight="1" x14ac:dyDescent="0.3">
      <c r="Y532" s="34"/>
      <c r="Z532" s="34"/>
      <c r="AA532" s="34"/>
      <c r="AB532" s="34"/>
      <c r="AC532" s="34"/>
      <c r="AD532" s="34"/>
      <c r="AE532" s="34"/>
      <c r="AF532" s="34"/>
      <c r="AG532" s="34"/>
      <c r="AH532" s="34"/>
      <c r="AI532" s="34"/>
      <c r="AJ532" s="34"/>
      <c r="AK532" s="34"/>
    </row>
    <row r="533" spans="25:37" ht="12.75" customHeight="1" x14ac:dyDescent="0.3">
      <c r="Y533" s="34"/>
      <c r="Z533" s="34"/>
      <c r="AA533" s="34"/>
      <c r="AB533" s="34"/>
      <c r="AC533" s="34"/>
      <c r="AD533" s="34"/>
      <c r="AE533" s="34"/>
      <c r="AF533" s="34"/>
      <c r="AG533" s="34"/>
      <c r="AH533" s="34"/>
      <c r="AI533" s="34"/>
      <c r="AJ533" s="34"/>
      <c r="AK533" s="34"/>
    </row>
    <row r="534" spans="25:37" ht="12.75" customHeight="1" x14ac:dyDescent="0.3">
      <c r="Y534" s="34"/>
      <c r="Z534" s="34"/>
      <c r="AA534" s="34"/>
      <c r="AB534" s="34"/>
      <c r="AC534" s="34"/>
      <c r="AD534" s="34"/>
      <c r="AE534" s="34"/>
      <c r="AF534" s="34"/>
      <c r="AG534" s="34"/>
      <c r="AH534" s="34"/>
      <c r="AI534" s="34"/>
      <c r="AJ534" s="34"/>
      <c r="AK534" s="34"/>
    </row>
    <row r="535" spans="25:37" ht="12.75" customHeight="1" x14ac:dyDescent="0.3">
      <c r="Y535" s="34"/>
      <c r="Z535" s="34"/>
      <c r="AA535" s="34"/>
      <c r="AB535" s="34"/>
      <c r="AC535" s="34"/>
      <c r="AD535" s="34"/>
      <c r="AE535" s="34"/>
      <c r="AF535" s="34"/>
      <c r="AG535" s="34"/>
      <c r="AH535" s="34"/>
      <c r="AI535" s="34"/>
      <c r="AJ535" s="34"/>
      <c r="AK535" s="34"/>
    </row>
    <row r="536" spans="25:37" ht="12.75" customHeight="1" x14ac:dyDescent="0.3">
      <c r="Y536" s="34"/>
      <c r="Z536" s="34"/>
      <c r="AA536" s="34"/>
      <c r="AB536" s="34"/>
      <c r="AC536" s="34"/>
      <c r="AD536" s="34"/>
      <c r="AE536" s="34"/>
      <c r="AF536" s="34"/>
      <c r="AG536" s="34"/>
      <c r="AH536" s="34"/>
      <c r="AI536" s="34"/>
      <c r="AJ536" s="34"/>
      <c r="AK536" s="34"/>
    </row>
    <row r="537" spans="25:37" ht="12.75" customHeight="1" x14ac:dyDescent="0.3">
      <c r="Y537" s="34"/>
      <c r="Z537" s="34"/>
      <c r="AA537" s="34"/>
      <c r="AB537" s="34"/>
      <c r="AC537" s="34"/>
      <c r="AD537" s="34"/>
      <c r="AE537" s="34"/>
      <c r="AF537" s="34"/>
      <c r="AG537" s="34"/>
      <c r="AH537" s="34"/>
      <c r="AI537" s="34"/>
      <c r="AJ537" s="34"/>
      <c r="AK537" s="34"/>
    </row>
    <row r="538" spans="25:37" ht="12.75" customHeight="1" x14ac:dyDescent="0.3">
      <c r="Y538" s="34"/>
      <c r="Z538" s="34"/>
      <c r="AA538" s="34"/>
      <c r="AB538" s="34"/>
      <c r="AC538" s="34"/>
      <c r="AD538" s="34"/>
      <c r="AE538" s="34"/>
      <c r="AF538" s="34"/>
      <c r="AG538" s="34"/>
      <c r="AH538" s="34"/>
      <c r="AI538" s="34"/>
      <c r="AJ538" s="34"/>
      <c r="AK538" s="34"/>
    </row>
    <row r="539" spans="25:37" ht="12.75" customHeight="1" x14ac:dyDescent="0.3">
      <c r="Y539" s="34"/>
      <c r="Z539" s="34"/>
      <c r="AA539" s="34"/>
      <c r="AB539" s="34"/>
      <c r="AC539" s="34"/>
      <c r="AD539" s="34"/>
      <c r="AE539" s="34"/>
      <c r="AF539" s="34"/>
      <c r="AG539" s="34"/>
      <c r="AH539" s="34"/>
      <c r="AI539" s="34"/>
      <c r="AJ539" s="34"/>
      <c r="AK539" s="34"/>
    </row>
    <row r="540" spans="25:37" ht="12.75" customHeight="1" x14ac:dyDescent="0.3">
      <c r="Y540" s="34"/>
      <c r="Z540" s="34"/>
      <c r="AA540" s="34"/>
      <c r="AB540" s="34"/>
      <c r="AC540" s="34"/>
      <c r="AD540" s="34"/>
      <c r="AE540" s="34"/>
      <c r="AF540" s="34"/>
      <c r="AG540" s="34"/>
      <c r="AH540" s="34"/>
      <c r="AI540" s="34"/>
      <c r="AJ540" s="34"/>
      <c r="AK540" s="34"/>
    </row>
    <row r="541" spans="25:37" ht="12.75" customHeight="1" x14ac:dyDescent="0.3">
      <c r="Y541" s="34"/>
      <c r="Z541" s="34"/>
      <c r="AA541" s="34"/>
      <c r="AB541" s="34"/>
      <c r="AC541" s="34"/>
      <c r="AD541" s="34"/>
      <c r="AE541" s="34"/>
      <c r="AF541" s="34"/>
      <c r="AG541" s="34"/>
      <c r="AH541" s="34"/>
      <c r="AI541" s="34"/>
      <c r="AJ541" s="34"/>
      <c r="AK541" s="34"/>
    </row>
    <row r="542" spans="25:37" ht="12.75" customHeight="1" x14ac:dyDescent="0.3">
      <c r="Y542" s="34"/>
      <c r="Z542" s="34"/>
      <c r="AA542" s="34"/>
      <c r="AB542" s="34"/>
      <c r="AC542" s="34"/>
      <c r="AD542" s="34"/>
      <c r="AE542" s="34"/>
      <c r="AF542" s="34"/>
      <c r="AG542" s="34"/>
      <c r="AH542" s="34"/>
      <c r="AI542" s="34"/>
      <c r="AJ542" s="34"/>
      <c r="AK542" s="34"/>
    </row>
    <row r="543" spans="25:37" ht="12.75" customHeight="1" x14ac:dyDescent="0.3">
      <c r="Y543" s="34"/>
      <c r="Z543" s="34"/>
      <c r="AA543" s="34"/>
      <c r="AB543" s="34"/>
      <c r="AC543" s="34"/>
      <c r="AD543" s="34"/>
      <c r="AE543" s="34"/>
      <c r="AF543" s="34"/>
      <c r="AG543" s="34"/>
      <c r="AH543" s="34"/>
      <c r="AI543" s="34"/>
      <c r="AJ543" s="34"/>
      <c r="AK543" s="34"/>
    </row>
    <row r="544" spans="25:37" ht="12.75" customHeight="1" x14ac:dyDescent="0.3">
      <c r="Y544" s="34"/>
      <c r="Z544" s="34"/>
      <c r="AA544" s="34"/>
      <c r="AB544" s="34"/>
      <c r="AC544" s="34"/>
      <c r="AD544" s="34"/>
      <c r="AE544" s="34"/>
      <c r="AF544" s="34"/>
      <c r="AG544" s="34"/>
      <c r="AH544" s="34"/>
      <c r="AI544" s="34"/>
      <c r="AJ544" s="34"/>
      <c r="AK544" s="34"/>
    </row>
    <row r="545" spans="25:37" ht="12.75" customHeight="1" x14ac:dyDescent="0.3">
      <c r="Y545" s="34"/>
      <c r="Z545" s="34"/>
      <c r="AA545" s="34"/>
      <c r="AB545" s="34"/>
      <c r="AC545" s="34"/>
      <c r="AD545" s="34"/>
      <c r="AE545" s="34"/>
      <c r="AF545" s="34"/>
      <c r="AG545" s="34"/>
      <c r="AH545" s="34"/>
      <c r="AI545" s="34"/>
      <c r="AJ545" s="34"/>
      <c r="AK545" s="34"/>
    </row>
    <row r="546" spans="25:37" ht="12.75" customHeight="1" x14ac:dyDescent="0.3">
      <c r="Y546" s="34"/>
      <c r="Z546" s="34"/>
      <c r="AA546" s="34"/>
      <c r="AB546" s="34"/>
      <c r="AC546" s="34"/>
      <c r="AD546" s="34"/>
      <c r="AE546" s="34"/>
      <c r="AF546" s="34"/>
      <c r="AG546" s="34"/>
      <c r="AH546" s="34"/>
      <c r="AI546" s="34"/>
      <c r="AJ546" s="34"/>
      <c r="AK546" s="34"/>
    </row>
    <row r="547" spans="25:37" ht="12.75" customHeight="1" x14ac:dyDescent="0.3">
      <c r="Y547" s="34"/>
      <c r="Z547" s="34"/>
      <c r="AA547" s="34"/>
      <c r="AB547" s="34"/>
      <c r="AC547" s="34"/>
      <c r="AD547" s="34"/>
      <c r="AE547" s="34"/>
      <c r="AF547" s="34"/>
      <c r="AG547" s="34"/>
      <c r="AH547" s="34"/>
      <c r="AI547" s="34"/>
      <c r="AJ547" s="34"/>
      <c r="AK547" s="34"/>
    </row>
    <row r="548" spans="25:37" ht="12.75" customHeight="1" x14ac:dyDescent="0.3">
      <c r="Y548" s="34"/>
      <c r="Z548" s="34"/>
      <c r="AA548" s="34"/>
      <c r="AB548" s="34"/>
      <c r="AC548" s="34"/>
      <c r="AD548" s="34"/>
      <c r="AE548" s="34"/>
      <c r="AF548" s="34"/>
      <c r="AG548" s="34"/>
      <c r="AH548" s="34"/>
      <c r="AI548" s="34"/>
      <c r="AJ548" s="34"/>
      <c r="AK548" s="34"/>
    </row>
    <row r="549" spans="25:37" ht="12.75" customHeight="1" x14ac:dyDescent="0.3">
      <c r="Y549" s="34"/>
      <c r="Z549" s="34"/>
      <c r="AA549" s="34"/>
      <c r="AB549" s="34"/>
      <c r="AC549" s="34"/>
      <c r="AD549" s="34"/>
      <c r="AE549" s="34"/>
      <c r="AF549" s="34"/>
      <c r="AG549" s="34"/>
      <c r="AH549" s="34"/>
      <c r="AI549" s="34"/>
      <c r="AJ549" s="34"/>
      <c r="AK549" s="34"/>
    </row>
    <row r="550" spans="25:37" ht="12.75" customHeight="1" x14ac:dyDescent="0.3">
      <c r="Y550" s="34"/>
      <c r="Z550" s="34"/>
      <c r="AA550" s="34"/>
      <c r="AB550" s="34"/>
      <c r="AC550" s="34"/>
      <c r="AD550" s="34"/>
      <c r="AE550" s="34"/>
      <c r="AF550" s="34"/>
      <c r="AG550" s="34"/>
      <c r="AH550" s="34"/>
      <c r="AI550" s="34"/>
      <c r="AJ550" s="34"/>
      <c r="AK550" s="34"/>
    </row>
    <row r="551" spans="25:37" ht="12.75" customHeight="1" x14ac:dyDescent="0.3">
      <c r="Y551" s="34"/>
      <c r="Z551" s="34"/>
      <c r="AA551" s="34"/>
      <c r="AB551" s="34"/>
      <c r="AC551" s="34"/>
      <c r="AD551" s="34"/>
      <c r="AE551" s="34"/>
      <c r="AF551" s="34"/>
      <c r="AG551" s="34"/>
      <c r="AH551" s="34"/>
      <c r="AI551" s="34"/>
      <c r="AJ551" s="34"/>
      <c r="AK551" s="34"/>
    </row>
    <row r="552" spans="25:37" ht="12.75" customHeight="1" x14ac:dyDescent="0.3">
      <c r="Y552" s="34"/>
      <c r="Z552" s="34"/>
      <c r="AA552" s="34"/>
      <c r="AB552" s="34"/>
      <c r="AC552" s="34"/>
      <c r="AD552" s="34"/>
      <c r="AE552" s="34"/>
      <c r="AF552" s="34"/>
      <c r="AG552" s="34"/>
      <c r="AH552" s="34"/>
      <c r="AI552" s="34"/>
      <c r="AJ552" s="34"/>
      <c r="AK552" s="34"/>
    </row>
    <row r="553" spans="25:37" ht="12.75" customHeight="1" x14ac:dyDescent="0.3">
      <c r="Y553" s="34"/>
      <c r="Z553" s="34"/>
      <c r="AA553" s="34"/>
      <c r="AB553" s="34"/>
      <c r="AC553" s="34"/>
      <c r="AD553" s="34"/>
      <c r="AE553" s="34"/>
      <c r="AF553" s="34"/>
      <c r="AG553" s="34"/>
      <c r="AH553" s="34"/>
      <c r="AI553" s="34"/>
      <c r="AJ553" s="34"/>
      <c r="AK553" s="34"/>
    </row>
    <row r="554" spans="25:37" ht="12.75" customHeight="1" x14ac:dyDescent="0.3">
      <c r="Y554" s="34"/>
      <c r="Z554" s="34"/>
      <c r="AA554" s="34"/>
      <c r="AB554" s="34"/>
      <c r="AC554" s="34"/>
      <c r="AD554" s="34"/>
      <c r="AE554" s="34"/>
      <c r="AF554" s="34"/>
      <c r="AG554" s="34"/>
      <c r="AH554" s="34"/>
      <c r="AI554" s="34"/>
      <c r="AJ554" s="34"/>
      <c r="AK554" s="34"/>
    </row>
    <row r="555" spans="25:37" ht="12.75" customHeight="1" x14ac:dyDescent="0.3">
      <c r="Y555" s="34"/>
      <c r="Z555" s="34"/>
      <c r="AA555" s="34"/>
      <c r="AB555" s="34"/>
      <c r="AC555" s="34"/>
      <c r="AD555" s="34"/>
      <c r="AE555" s="34"/>
      <c r="AF555" s="34"/>
      <c r="AG555" s="34"/>
      <c r="AH555" s="34"/>
      <c r="AI555" s="34"/>
      <c r="AJ555" s="34"/>
      <c r="AK555" s="34"/>
    </row>
    <row r="556" spans="25:37" ht="12.75" customHeight="1" x14ac:dyDescent="0.3">
      <c r="Y556" s="34"/>
      <c r="Z556" s="34"/>
      <c r="AA556" s="34"/>
      <c r="AB556" s="34"/>
      <c r="AC556" s="34"/>
      <c r="AD556" s="34"/>
      <c r="AE556" s="34"/>
      <c r="AF556" s="34"/>
      <c r="AG556" s="34"/>
      <c r="AH556" s="34"/>
      <c r="AI556" s="34"/>
      <c r="AJ556" s="34"/>
      <c r="AK556" s="34"/>
    </row>
    <row r="557" spans="25:37" ht="12.75" customHeight="1" x14ac:dyDescent="0.3">
      <c r="Y557" s="34"/>
      <c r="Z557" s="34"/>
      <c r="AA557" s="34"/>
      <c r="AB557" s="34"/>
      <c r="AC557" s="34"/>
      <c r="AD557" s="34"/>
      <c r="AE557" s="34"/>
      <c r="AF557" s="34"/>
      <c r="AG557" s="34"/>
      <c r="AH557" s="34"/>
      <c r="AI557" s="34"/>
      <c r="AJ557" s="34"/>
      <c r="AK557" s="34"/>
    </row>
    <row r="558" spans="25:37" ht="12.75" customHeight="1" x14ac:dyDescent="0.3">
      <c r="Y558" s="34"/>
      <c r="Z558" s="34"/>
      <c r="AA558" s="34"/>
      <c r="AB558" s="34"/>
      <c r="AC558" s="34"/>
      <c r="AD558" s="34"/>
      <c r="AE558" s="34"/>
      <c r="AF558" s="34"/>
      <c r="AG558" s="34"/>
      <c r="AH558" s="34"/>
      <c r="AI558" s="34"/>
      <c r="AJ558" s="34"/>
      <c r="AK558" s="34"/>
    </row>
    <row r="559" spans="25:37" ht="12.75" customHeight="1" x14ac:dyDescent="0.3">
      <c r="Y559" s="34"/>
      <c r="Z559" s="34"/>
      <c r="AA559" s="34"/>
      <c r="AB559" s="34"/>
      <c r="AC559" s="34"/>
      <c r="AD559" s="34"/>
      <c r="AE559" s="34"/>
      <c r="AF559" s="34"/>
      <c r="AG559" s="34"/>
      <c r="AH559" s="34"/>
      <c r="AI559" s="34"/>
      <c r="AJ559" s="34"/>
      <c r="AK559" s="34"/>
    </row>
    <row r="560" spans="25:37" ht="12.75" customHeight="1" x14ac:dyDescent="0.3">
      <c r="Y560" s="34"/>
      <c r="Z560" s="34"/>
      <c r="AA560" s="34"/>
      <c r="AB560" s="34"/>
      <c r="AC560" s="34"/>
      <c r="AD560" s="34"/>
      <c r="AE560" s="34"/>
      <c r="AF560" s="34"/>
      <c r="AG560" s="34"/>
      <c r="AH560" s="34"/>
      <c r="AI560" s="34"/>
      <c r="AJ560" s="34"/>
      <c r="AK560" s="34"/>
    </row>
    <row r="561" spans="25:37" ht="12.75" customHeight="1" x14ac:dyDescent="0.3">
      <c r="Y561" s="34"/>
      <c r="Z561" s="34"/>
      <c r="AA561" s="34"/>
      <c r="AB561" s="34"/>
      <c r="AC561" s="34"/>
      <c r="AD561" s="34"/>
      <c r="AE561" s="34"/>
      <c r="AF561" s="34"/>
      <c r="AG561" s="34"/>
      <c r="AH561" s="34"/>
      <c r="AI561" s="34"/>
      <c r="AJ561" s="34"/>
      <c r="AK561" s="34"/>
    </row>
    <row r="562" spans="25:37" ht="12.75" customHeight="1" x14ac:dyDescent="0.3">
      <c r="Y562" s="34"/>
      <c r="Z562" s="34"/>
      <c r="AA562" s="34"/>
      <c r="AB562" s="34"/>
      <c r="AC562" s="34"/>
      <c r="AD562" s="34"/>
      <c r="AE562" s="34"/>
      <c r="AF562" s="34"/>
      <c r="AG562" s="34"/>
      <c r="AH562" s="34"/>
      <c r="AI562" s="34"/>
      <c r="AJ562" s="34"/>
      <c r="AK562" s="34"/>
    </row>
    <row r="563" spans="25:37" ht="12.75" customHeight="1" x14ac:dyDescent="0.3">
      <c r="Y563" s="34"/>
      <c r="Z563" s="34"/>
      <c r="AA563" s="34"/>
      <c r="AB563" s="34"/>
      <c r="AC563" s="34"/>
      <c r="AD563" s="34"/>
      <c r="AE563" s="34"/>
      <c r="AF563" s="34"/>
      <c r="AG563" s="34"/>
      <c r="AH563" s="34"/>
      <c r="AI563" s="34"/>
      <c r="AJ563" s="34"/>
      <c r="AK563" s="34"/>
    </row>
    <row r="564" spans="25:37" ht="12.75" customHeight="1" x14ac:dyDescent="0.3">
      <c r="Y564" s="34"/>
      <c r="Z564" s="34"/>
      <c r="AA564" s="34"/>
      <c r="AB564" s="34"/>
      <c r="AC564" s="34"/>
      <c r="AD564" s="34"/>
      <c r="AE564" s="34"/>
      <c r="AF564" s="34"/>
      <c r="AG564" s="34"/>
      <c r="AH564" s="34"/>
      <c r="AI564" s="34"/>
      <c r="AJ564" s="34"/>
      <c r="AK564" s="34"/>
    </row>
    <row r="565" spans="25:37" ht="12.75" customHeight="1" x14ac:dyDescent="0.3">
      <c r="Y565" s="34"/>
      <c r="Z565" s="34"/>
      <c r="AA565" s="34"/>
      <c r="AB565" s="34"/>
      <c r="AC565" s="34"/>
      <c r="AD565" s="34"/>
      <c r="AE565" s="34"/>
      <c r="AF565" s="34"/>
      <c r="AG565" s="34"/>
      <c r="AH565" s="34"/>
      <c r="AI565" s="34"/>
      <c r="AJ565" s="34"/>
      <c r="AK565" s="34"/>
    </row>
    <row r="566" spans="25:37" ht="12.75" customHeight="1" x14ac:dyDescent="0.3">
      <c r="Y566" s="34"/>
      <c r="Z566" s="34"/>
      <c r="AA566" s="34"/>
      <c r="AB566" s="34"/>
      <c r="AC566" s="34"/>
      <c r="AD566" s="34"/>
      <c r="AE566" s="34"/>
      <c r="AF566" s="34"/>
      <c r="AG566" s="34"/>
      <c r="AH566" s="34"/>
      <c r="AI566" s="34"/>
      <c r="AJ566" s="34"/>
      <c r="AK566" s="34"/>
    </row>
    <row r="567" spans="25:37" ht="12.75" customHeight="1" x14ac:dyDescent="0.3">
      <c r="Y567" s="34"/>
      <c r="Z567" s="34"/>
      <c r="AA567" s="34"/>
      <c r="AB567" s="34"/>
      <c r="AC567" s="34"/>
      <c r="AD567" s="34"/>
      <c r="AE567" s="34"/>
      <c r="AF567" s="34"/>
      <c r="AG567" s="34"/>
      <c r="AH567" s="34"/>
      <c r="AI567" s="34"/>
      <c r="AJ567" s="34"/>
      <c r="AK567" s="34"/>
    </row>
    <row r="568" spans="25:37" ht="12.75" customHeight="1" x14ac:dyDescent="0.3">
      <c r="Y568" s="34"/>
      <c r="Z568" s="34"/>
      <c r="AA568" s="34"/>
      <c r="AB568" s="34"/>
      <c r="AC568" s="34"/>
      <c r="AD568" s="34"/>
      <c r="AE568" s="34"/>
      <c r="AF568" s="34"/>
      <c r="AG568" s="34"/>
      <c r="AH568" s="34"/>
      <c r="AI568" s="34"/>
      <c r="AJ568" s="34"/>
      <c r="AK568" s="34"/>
    </row>
    <row r="569" spans="25:37" ht="12.75" customHeight="1" x14ac:dyDescent="0.3">
      <c r="Y569" s="34"/>
      <c r="Z569" s="34"/>
      <c r="AA569" s="34"/>
      <c r="AB569" s="34"/>
      <c r="AC569" s="34"/>
      <c r="AD569" s="34"/>
      <c r="AE569" s="34"/>
      <c r="AF569" s="34"/>
      <c r="AG569" s="34"/>
      <c r="AH569" s="34"/>
      <c r="AI569" s="34"/>
      <c r="AJ569" s="34"/>
      <c r="AK569" s="34"/>
    </row>
    <row r="570" spans="25:37" ht="12.75" customHeight="1" x14ac:dyDescent="0.3">
      <c r="Y570" s="34"/>
      <c r="Z570" s="34"/>
      <c r="AA570" s="34"/>
      <c r="AB570" s="34"/>
      <c r="AC570" s="34"/>
      <c r="AD570" s="34"/>
      <c r="AE570" s="34"/>
      <c r="AF570" s="34"/>
      <c r="AG570" s="34"/>
      <c r="AH570" s="34"/>
      <c r="AI570" s="34"/>
      <c r="AJ570" s="34"/>
      <c r="AK570" s="34"/>
    </row>
    <row r="571" spans="25:37" ht="12.75" customHeight="1" x14ac:dyDescent="0.3">
      <c r="Y571" s="34"/>
      <c r="Z571" s="34"/>
      <c r="AA571" s="34"/>
      <c r="AB571" s="34"/>
      <c r="AC571" s="34"/>
      <c r="AD571" s="34"/>
      <c r="AE571" s="34"/>
      <c r="AF571" s="34"/>
      <c r="AG571" s="34"/>
      <c r="AH571" s="34"/>
      <c r="AI571" s="34"/>
      <c r="AJ571" s="34"/>
      <c r="AK571" s="34"/>
    </row>
    <row r="572" spans="25:37" ht="12.75" customHeight="1" x14ac:dyDescent="0.3">
      <c r="Y572" s="34"/>
      <c r="Z572" s="34"/>
      <c r="AA572" s="34"/>
      <c r="AB572" s="34"/>
      <c r="AC572" s="34"/>
      <c r="AD572" s="34"/>
      <c r="AE572" s="34"/>
      <c r="AF572" s="34"/>
      <c r="AG572" s="34"/>
      <c r="AH572" s="34"/>
      <c r="AI572" s="34"/>
      <c r="AJ572" s="34"/>
      <c r="AK572" s="34"/>
    </row>
    <row r="573" spans="25:37" ht="12.75" customHeight="1" x14ac:dyDescent="0.3">
      <c r="Y573" s="34"/>
      <c r="Z573" s="34"/>
      <c r="AA573" s="34"/>
      <c r="AB573" s="34"/>
      <c r="AC573" s="34"/>
      <c r="AD573" s="34"/>
      <c r="AE573" s="34"/>
      <c r="AF573" s="34"/>
      <c r="AG573" s="34"/>
      <c r="AH573" s="34"/>
      <c r="AI573" s="34"/>
      <c r="AJ573" s="34"/>
      <c r="AK573" s="34"/>
    </row>
    <row r="574" spans="25:37" ht="12.75" customHeight="1" x14ac:dyDescent="0.3">
      <c r="Y574" s="34"/>
      <c r="Z574" s="34"/>
      <c r="AA574" s="34"/>
      <c r="AB574" s="34"/>
      <c r="AC574" s="34"/>
      <c r="AD574" s="34"/>
      <c r="AE574" s="34"/>
      <c r="AF574" s="34"/>
      <c r="AG574" s="34"/>
      <c r="AH574" s="34"/>
      <c r="AI574" s="34"/>
      <c r="AJ574" s="34"/>
      <c r="AK574" s="34"/>
    </row>
    <row r="575" spans="25:37" ht="12.75" customHeight="1" x14ac:dyDescent="0.3">
      <c r="Y575" s="34"/>
      <c r="Z575" s="34"/>
      <c r="AA575" s="34"/>
      <c r="AB575" s="34"/>
      <c r="AC575" s="34"/>
      <c r="AD575" s="34"/>
      <c r="AE575" s="34"/>
      <c r="AF575" s="34"/>
      <c r="AG575" s="34"/>
      <c r="AH575" s="34"/>
      <c r="AI575" s="34"/>
      <c r="AJ575" s="34"/>
      <c r="AK575" s="34"/>
    </row>
    <row r="576" spans="25:37" ht="12.75" customHeight="1" x14ac:dyDescent="0.3">
      <c r="Y576" s="34"/>
      <c r="Z576" s="34"/>
      <c r="AA576" s="34"/>
      <c r="AB576" s="34"/>
      <c r="AC576" s="34"/>
      <c r="AD576" s="34"/>
      <c r="AE576" s="34"/>
      <c r="AF576" s="34"/>
      <c r="AG576" s="34"/>
      <c r="AH576" s="34"/>
      <c r="AI576" s="34"/>
      <c r="AJ576" s="34"/>
      <c r="AK576" s="34"/>
    </row>
    <row r="577" spans="25:37" ht="12.75" customHeight="1" x14ac:dyDescent="0.3">
      <c r="Y577" s="34"/>
      <c r="Z577" s="34"/>
      <c r="AA577" s="34"/>
      <c r="AB577" s="34"/>
      <c r="AC577" s="34"/>
      <c r="AD577" s="34"/>
      <c r="AE577" s="34"/>
      <c r="AF577" s="34"/>
      <c r="AG577" s="34"/>
      <c r="AH577" s="34"/>
      <c r="AI577" s="34"/>
      <c r="AJ577" s="34"/>
      <c r="AK577" s="34"/>
    </row>
    <row r="578" spans="25:37" ht="12.75" customHeight="1" x14ac:dyDescent="0.3">
      <c r="Y578" s="34"/>
      <c r="Z578" s="34"/>
      <c r="AA578" s="34"/>
      <c r="AB578" s="34"/>
      <c r="AC578" s="34"/>
      <c r="AD578" s="34"/>
      <c r="AE578" s="34"/>
      <c r="AF578" s="34"/>
      <c r="AG578" s="34"/>
      <c r="AH578" s="34"/>
      <c r="AI578" s="34"/>
      <c r="AJ578" s="34"/>
      <c r="AK578" s="34"/>
    </row>
    <row r="579" spans="25:37" ht="12.75" customHeight="1" x14ac:dyDescent="0.3">
      <c r="Y579" s="34"/>
      <c r="Z579" s="34"/>
      <c r="AA579" s="34"/>
      <c r="AB579" s="34"/>
      <c r="AC579" s="34"/>
      <c r="AD579" s="34"/>
      <c r="AE579" s="34"/>
      <c r="AF579" s="34"/>
      <c r="AG579" s="34"/>
      <c r="AH579" s="34"/>
      <c r="AI579" s="34"/>
      <c r="AJ579" s="34"/>
      <c r="AK579" s="34"/>
    </row>
    <row r="580" spans="25:37" ht="12.75" customHeight="1" x14ac:dyDescent="0.3">
      <c r="Y580" s="34"/>
      <c r="Z580" s="34"/>
      <c r="AA580" s="34"/>
      <c r="AB580" s="34"/>
      <c r="AC580" s="34"/>
      <c r="AD580" s="34"/>
      <c r="AE580" s="34"/>
      <c r="AF580" s="34"/>
      <c r="AG580" s="34"/>
      <c r="AH580" s="34"/>
      <c r="AI580" s="34"/>
      <c r="AJ580" s="34"/>
      <c r="AK580" s="34"/>
    </row>
    <row r="581" spans="25:37" ht="12.75" customHeight="1" x14ac:dyDescent="0.3">
      <c r="Y581" s="34"/>
      <c r="Z581" s="34"/>
      <c r="AA581" s="34"/>
      <c r="AB581" s="34"/>
      <c r="AC581" s="34"/>
      <c r="AD581" s="34"/>
      <c r="AE581" s="34"/>
      <c r="AF581" s="34"/>
      <c r="AG581" s="34"/>
      <c r="AH581" s="34"/>
      <c r="AI581" s="34"/>
      <c r="AJ581" s="34"/>
      <c r="AK581" s="34"/>
    </row>
    <row r="582" spans="25:37" ht="12.75" customHeight="1" x14ac:dyDescent="0.3">
      <c r="Y582" s="34"/>
      <c r="Z582" s="34"/>
      <c r="AA582" s="34"/>
      <c r="AB582" s="34"/>
      <c r="AC582" s="34"/>
      <c r="AD582" s="34"/>
      <c r="AE582" s="34"/>
      <c r="AF582" s="34"/>
      <c r="AG582" s="34"/>
      <c r="AH582" s="34"/>
      <c r="AI582" s="34"/>
      <c r="AJ582" s="34"/>
      <c r="AK582" s="34"/>
    </row>
    <row r="583" spans="25:37" ht="12.75" customHeight="1" x14ac:dyDescent="0.3">
      <c r="Y583" s="34"/>
      <c r="Z583" s="34"/>
      <c r="AA583" s="34"/>
      <c r="AB583" s="34"/>
      <c r="AC583" s="34"/>
      <c r="AD583" s="34"/>
      <c r="AE583" s="34"/>
      <c r="AF583" s="34"/>
      <c r="AG583" s="34"/>
      <c r="AH583" s="34"/>
      <c r="AI583" s="34"/>
      <c r="AJ583" s="34"/>
      <c r="AK583" s="34"/>
    </row>
    <row r="584" spans="25:37" ht="12.75" customHeight="1" x14ac:dyDescent="0.3">
      <c r="Y584" s="34"/>
      <c r="Z584" s="34"/>
      <c r="AA584" s="34"/>
      <c r="AB584" s="34"/>
      <c r="AC584" s="34"/>
      <c r="AD584" s="34"/>
      <c r="AE584" s="34"/>
      <c r="AF584" s="34"/>
      <c r="AG584" s="34"/>
      <c r="AH584" s="34"/>
      <c r="AI584" s="34"/>
      <c r="AJ584" s="34"/>
      <c r="AK584" s="34"/>
    </row>
    <row r="585" spans="25:37" ht="12.75" customHeight="1" x14ac:dyDescent="0.3">
      <c r="Y585" s="34"/>
      <c r="Z585" s="34"/>
      <c r="AA585" s="34"/>
      <c r="AB585" s="34"/>
      <c r="AC585" s="34"/>
      <c r="AD585" s="34"/>
      <c r="AE585" s="34"/>
      <c r="AF585" s="34"/>
      <c r="AG585" s="34"/>
      <c r="AH585" s="34"/>
      <c r="AI585" s="34"/>
      <c r="AJ585" s="34"/>
      <c r="AK585" s="34"/>
    </row>
    <row r="586" spans="25:37" ht="12.75" customHeight="1" x14ac:dyDescent="0.3">
      <c r="Y586" s="34"/>
      <c r="Z586" s="34"/>
      <c r="AA586" s="34"/>
      <c r="AB586" s="34"/>
      <c r="AC586" s="34"/>
      <c r="AD586" s="34"/>
      <c r="AE586" s="34"/>
      <c r="AF586" s="34"/>
      <c r="AG586" s="34"/>
      <c r="AH586" s="34"/>
      <c r="AI586" s="34"/>
      <c r="AJ586" s="34"/>
      <c r="AK586" s="34"/>
    </row>
    <row r="587" spans="25:37" ht="12.75" customHeight="1" x14ac:dyDescent="0.3">
      <c r="Y587" s="34"/>
      <c r="Z587" s="34"/>
      <c r="AA587" s="34"/>
      <c r="AB587" s="34"/>
      <c r="AC587" s="34"/>
      <c r="AD587" s="34"/>
      <c r="AE587" s="34"/>
      <c r="AF587" s="34"/>
      <c r="AG587" s="34"/>
      <c r="AH587" s="34"/>
      <c r="AI587" s="34"/>
      <c r="AJ587" s="34"/>
      <c r="AK587" s="34"/>
    </row>
    <row r="588" spans="25:37" ht="12.75" customHeight="1" x14ac:dyDescent="0.3">
      <c r="Y588" s="34"/>
      <c r="Z588" s="34"/>
      <c r="AA588" s="34"/>
      <c r="AB588" s="34"/>
      <c r="AC588" s="34"/>
      <c r="AD588" s="34"/>
      <c r="AE588" s="34"/>
      <c r="AF588" s="34"/>
      <c r="AG588" s="34"/>
      <c r="AH588" s="34"/>
      <c r="AI588" s="34"/>
      <c r="AJ588" s="34"/>
      <c r="AK588" s="34"/>
    </row>
    <row r="589" spans="25:37" ht="12.75" customHeight="1" x14ac:dyDescent="0.3">
      <c r="Y589" s="34"/>
      <c r="Z589" s="34"/>
      <c r="AA589" s="34"/>
      <c r="AB589" s="34"/>
      <c r="AC589" s="34"/>
      <c r="AD589" s="34"/>
      <c r="AE589" s="34"/>
      <c r="AF589" s="34"/>
      <c r="AG589" s="34"/>
      <c r="AH589" s="34"/>
      <c r="AI589" s="34"/>
      <c r="AJ589" s="34"/>
      <c r="AK589" s="34"/>
    </row>
    <row r="590" spans="25:37" ht="12.75" customHeight="1" x14ac:dyDescent="0.3">
      <c r="Y590" s="34"/>
      <c r="Z590" s="34"/>
      <c r="AA590" s="34"/>
      <c r="AB590" s="34"/>
      <c r="AC590" s="34"/>
      <c r="AD590" s="34"/>
      <c r="AE590" s="34"/>
      <c r="AF590" s="34"/>
      <c r="AG590" s="34"/>
      <c r="AH590" s="34"/>
      <c r="AI590" s="34"/>
      <c r="AJ590" s="34"/>
      <c r="AK590" s="34"/>
    </row>
    <row r="591" spans="25:37" ht="12.75" customHeight="1" x14ac:dyDescent="0.3">
      <c r="Y591" s="34"/>
      <c r="Z591" s="34"/>
      <c r="AA591" s="34"/>
      <c r="AB591" s="34"/>
      <c r="AC591" s="34"/>
      <c r="AD591" s="34"/>
      <c r="AE591" s="34"/>
      <c r="AF591" s="34"/>
      <c r="AG591" s="34"/>
      <c r="AH591" s="34"/>
      <c r="AI591" s="34"/>
      <c r="AJ591" s="34"/>
      <c r="AK591" s="34"/>
    </row>
    <row r="592" spans="25:37" ht="12.75" customHeight="1" x14ac:dyDescent="0.3">
      <c r="Y592" s="34"/>
      <c r="Z592" s="34"/>
      <c r="AA592" s="34"/>
      <c r="AB592" s="34"/>
      <c r="AC592" s="34"/>
      <c r="AD592" s="34"/>
      <c r="AE592" s="34"/>
      <c r="AF592" s="34"/>
      <c r="AG592" s="34"/>
      <c r="AH592" s="34"/>
      <c r="AI592" s="34"/>
      <c r="AJ592" s="34"/>
      <c r="AK592" s="34"/>
    </row>
    <row r="593" spans="25:37" ht="12.75" customHeight="1" x14ac:dyDescent="0.3">
      <c r="Y593" s="34"/>
      <c r="Z593" s="34"/>
      <c r="AA593" s="34"/>
      <c r="AB593" s="34"/>
      <c r="AC593" s="34"/>
      <c r="AD593" s="34"/>
      <c r="AE593" s="34"/>
      <c r="AF593" s="34"/>
      <c r="AG593" s="34"/>
      <c r="AH593" s="34"/>
      <c r="AI593" s="34"/>
      <c r="AJ593" s="34"/>
      <c r="AK593" s="34"/>
    </row>
    <row r="594" spans="25:37" ht="12.75" customHeight="1" x14ac:dyDescent="0.3">
      <c r="Y594" s="34"/>
      <c r="Z594" s="34"/>
      <c r="AA594" s="34"/>
      <c r="AB594" s="34"/>
      <c r="AC594" s="34"/>
      <c r="AD594" s="34"/>
      <c r="AE594" s="34"/>
      <c r="AF594" s="34"/>
      <c r="AG594" s="34"/>
      <c r="AH594" s="34"/>
      <c r="AI594" s="34"/>
      <c r="AJ594" s="34"/>
      <c r="AK594" s="34"/>
    </row>
    <row r="595" spans="25:37" ht="12.75" customHeight="1" x14ac:dyDescent="0.3">
      <c r="Y595" s="34"/>
      <c r="Z595" s="34"/>
      <c r="AA595" s="34"/>
      <c r="AB595" s="34"/>
      <c r="AC595" s="34"/>
      <c r="AD595" s="34"/>
      <c r="AE595" s="34"/>
      <c r="AF595" s="34"/>
      <c r="AG595" s="34"/>
      <c r="AH595" s="34"/>
      <c r="AI595" s="34"/>
      <c r="AJ595" s="34"/>
      <c r="AK595" s="34"/>
    </row>
    <row r="596" spans="25:37" ht="12.75" customHeight="1" x14ac:dyDescent="0.3">
      <c r="Y596" s="34"/>
      <c r="Z596" s="34"/>
      <c r="AA596" s="34"/>
      <c r="AB596" s="34"/>
      <c r="AC596" s="34"/>
      <c r="AD596" s="34"/>
      <c r="AE596" s="34"/>
      <c r="AF596" s="34"/>
      <c r="AG596" s="34"/>
      <c r="AH596" s="34"/>
      <c r="AI596" s="34"/>
      <c r="AJ596" s="34"/>
      <c r="AK596" s="34"/>
    </row>
    <row r="597" spans="25:37" ht="12.75" customHeight="1" x14ac:dyDescent="0.3">
      <c r="Y597" s="34"/>
      <c r="Z597" s="34"/>
      <c r="AA597" s="34"/>
      <c r="AB597" s="34"/>
      <c r="AC597" s="34"/>
      <c r="AD597" s="34"/>
      <c r="AE597" s="34"/>
      <c r="AF597" s="34"/>
      <c r="AG597" s="34"/>
      <c r="AH597" s="34"/>
      <c r="AI597" s="34"/>
      <c r="AJ597" s="34"/>
      <c r="AK597" s="34"/>
    </row>
    <row r="598" spans="25:37" ht="12.75" customHeight="1" x14ac:dyDescent="0.3">
      <c r="Y598" s="34"/>
      <c r="Z598" s="34"/>
      <c r="AA598" s="34"/>
      <c r="AB598" s="34"/>
      <c r="AC598" s="34"/>
      <c r="AD598" s="34"/>
      <c r="AE598" s="34"/>
      <c r="AF598" s="34"/>
      <c r="AG598" s="34"/>
      <c r="AH598" s="34"/>
      <c r="AI598" s="34"/>
      <c r="AJ598" s="34"/>
      <c r="AK598" s="34"/>
    </row>
    <row r="599" spans="25:37" ht="12.75" customHeight="1" x14ac:dyDescent="0.3">
      <c r="Y599" s="34"/>
      <c r="Z599" s="34"/>
      <c r="AA599" s="34"/>
      <c r="AB599" s="34"/>
      <c r="AC599" s="34"/>
      <c r="AD599" s="34"/>
      <c r="AE599" s="34"/>
      <c r="AF599" s="34"/>
      <c r="AG599" s="34"/>
      <c r="AH599" s="34"/>
      <c r="AI599" s="34"/>
      <c r="AJ599" s="34"/>
      <c r="AK599" s="34"/>
    </row>
    <row r="600" spans="25:37" ht="12.75" customHeight="1" x14ac:dyDescent="0.3">
      <c r="Y600" s="34"/>
      <c r="Z600" s="34"/>
      <c r="AA600" s="34"/>
      <c r="AB600" s="34"/>
      <c r="AC600" s="34"/>
      <c r="AD600" s="34"/>
      <c r="AE600" s="34"/>
      <c r="AF600" s="34"/>
      <c r="AG600" s="34"/>
      <c r="AH600" s="34"/>
      <c r="AI600" s="34"/>
      <c r="AJ600" s="34"/>
      <c r="AK600" s="34"/>
    </row>
    <row r="601" spans="25:37" ht="12.75" customHeight="1" x14ac:dyDescent="0.3">
      <c r="Y601" s="34"/>
      <c r="Z601" s="34"/>
      <c r="AA601" s="34"/>
      <c r="AB601" s="34"/>
      <c r="AC601" s="34"/>
      <c r="AD601" s="34"/>
      <c r="AE601" s="34"/>
      <c r="AF601" s="34"/>
      <c r="AG601" s="34"/>
      <c r="AH601" s="34"/>
      <c r="AI601" s="34"/>
      <c r="AJ601" s="34"/>
      <c r="AK601" s="34"/>
    </row>
    <row r="602" spans="25:37" ht="12.75" customHeight="1" x14ac:dyDescent="0.3">
      <c r="Y602" s="34"/>
      <c r="Z602" s="34"/>
      <c r="AA602" s="34"/>
      <c r="AB602" s="34"/>
      <c r="AC602" s="34"/>
      <c r="AD602" s="34"/>
      <c r="AE602" s="34"/>
      <c r="AF602" s="34"/>
      <c r="AG602" s="34"/>
      <c r="AH602" s="34"/>
      <c r="AI602" s="34"/>
      <c r="AJ602" s="34"/>
      <c r="AK602" s="34"/>
    </row>
    <row r="603" spans="25:37" ht="12.75" customHeight="1" x14ac:dyDescent="0.3">
      <c r="Y603" s="34"/>
      <c r="Z603" s="34"/>
      <c r="AA603" s="34"/>
      <c r="AB603" s="34"/>
      <c r="AC603" s="34"/>
      <c r="AD603" s="34"/>
      <c r="AE603" s="34"/>
      <c r="AF603" s="34"/>
      <c r="AG603" s="34"/>
      <c r="AH603" s="34"/>
      <c r="AI603" s="34"/>
      <c r="AJ603" s="34"/>
      <c r="AK603" s="34"/>
    </row>
    <row r="604" spans="25:37" ht="12.75" customHeight="1" x14ac:dyDescent="0.3">
      <c r="Y604" s="34"/>
      <c r="Z604" s="34"/>
      <c r="AA604" s="34"/>
      <c r="AB604" s="34"/>
      <c r="AC604" s="34"/>
      <c r="AD604" s="34"/>
      <c r="AE604" s="34"/>
      <c r="AF604" s="34"/>
      <c r="AG604" s="34"/>
      <c r="AH604" s="34"/>
      <c r="AI604" s="34"/>
      <c r="AJ604" s="34"/>
      <c r="AK604" s="34"/>
    </row>
    <row r="605" spans="25:37" ht="12.75" customHeight="1" x14ac:dyDescent="0.3">
      <c r="Y605" s="34"/>
      <c r="Z605" s="34"/>
      <c r="AA605" s="34"/>
      <c r="AB605" s="34"/>
      <c r="AC605" s="34"/>
      <c r="AD605" s="34"/>
      <c r="AE605" s="34"/>
      <c r="AF605" s="34"/>
      <c r="AG605" s="34"/>
      <c r="AH605" s="34"/>
      <c r="AI605" s="34"/>
      <c r="AJ605" s="34"/>
      <c r="AK605" s="34"/>
    </row>
    <row r="606" spans="25:37" ht="12.75" customHeight="1" x14ac:dyDescent="0.3">
      <c r="Y606" s="34"/>
      <c r="Z606" s="34"/>
      <c r="AA606" s="34"/>
      <c r="AB606" s="34"/>
      <c r="AC606" s="34"/>
      <c r="AD606" s="34"/>
      <c r="AE606" s="34"/>
      <c r="AF606" s="34"/>
      <c r="AG606" s="34"/>
      <c r="AH606" s="34"/>
      <c r="AI606" s="34"/>
      <c r="AJ606" s="34"/>
      <c r="AK606" s="34"/>
    </row>
    <row r="607" spans="25:37" ht="12.75" customHeight="1" x14ac:dyDescent="0.3">
      <c r="Y607" s="34"/>
      <c r="Z607" s="34"/>
      <c r="AA607" s="34"/>
      <c r="AB607" s="34"/>
      <c r="AC607" s="34"/>
      <c r="AD607" s="34"/>
      <c r="AE607" s="34"/>
      <c r="AF607" s="34"/>
      <c r="AG607" s="34"/>
      <c r="AH607" s="34"/>
      <c r="AI607" s="34"/>
      <c r="AJ607" s="34"/>
      <c r="AK607" s="34"/>
    </row>
    <row r="608" spans="25:37" ht="12.75" customHeight="1" x14ac:dyDescent="0.3">
      <c r="Y608" s="34"/>
      <c r="Z608" s="34"/>
      <c r="AA608" s="34"/>
      <c r="AB608" s="34"/>
      <c r="AC608" s="34"/>
      <c r="AD608" s="34"/>
      <c r="AE608" s="34"/>
      <c r="AF608" s="34"/>
      <c r="AG608" s="34"/>
      <c r="AH608" s="34"/>
      <c r="AI608" s="34"/>
      <c r="AJ608" s="34"/>
      <c r="AK608" s="34"/>
    </row>
    <row r="609" spans="25:37" ht="12.75" customHeight="1" x14ac:dyDescent="0.3">
      <c r="Y609" s="34"/>
      <c r="Z609" s="34"/>
      <c r="AA609" s="34"/>
      <c r="AB609" s="34"/>
      <c r="AC609" s="34"/>
      <c r="AD609" s="34"/>
      <c r="AE609" s="34"/>
      <c r="AF609" s="34"/>
      <c r="AG609" s="34"/>
      <c r="AH609" s="34"/>
      <c r="AI609" s="34"/>
      <c r="AJ609" s="34"/>
      <c r="AK609" s="34"/>
    </row>
    <row r="610" spans="25:37" ht="12.75" customHeight="1" x14ac:dyDescent="0.3">
      <c r="Y610" s="34"/>
      <c r="Z610" s="34"/>
      <c r="AA610" s="34"/>
      <c r="AB610" s="34"/>
      <c r="AC610" s="34"/>
      <c r="AD610" s="34"/>
      <c r="AE610" s="34"/>
      <c r="AF610" s="34"/>
      <c r="AG610" s="34"/>
      <c r="AH610" s="34"/>
      <c r="AI610" s="34"/>
      <c r="AJ610" s="34"/>
      <c r="AK610" s="34"/>
    </row>
    <row r="611" spans="25:37" ht="12.75" customHeight="1" x14ac:dyDescent="0.3">
      <c r="Y611" s="34"/>
      <c r="Z611" s="34"/>
      <c r="AA611" s="34"/>
      <c r="AB611" s="34"/>
      <c r="AC611" s="34"/>
      <c r="AD611" s="34"/>
      <c r="AE611" s="34"/>
      <c r="AF611" s="34"/>
      <c r="AG611" s="34"/>
      <c r="AH611" s="34"/>
      <c r="AI611" s="34"/>
      <c r="AJ611" s="34"/>
      <c r="AK611" s="34"/>
    </row>
    <row r="612" spans="25:37" ht="12.75" customHeight="1" x14ac:dyDescent="0.3">
      <c r="Y612" s="34"/>
      <c r="Z612" s="34"/>
      <c r="AA612" s="34"/>
      <c r="AB612" s="34"/>
      <c r="AC612" s="34"/>
      <c r="AD612" s="34"/>
      <c r="AE612" s="34"/>
      <c r="AF612" s="34"/>
      <c r="AG612" s="34"/>
      <c r="AH612" s="34"/>
      <c r="AI612" s="34"/>
      <c r="AJ612" s="34"/>
      <c r="AK612" s="34"/>
    </row>
    <row r="613" spans="25:37" ht="12.75" customHeight="1" x14ac:dyDescent="0.3">
      <c r="Y613" s="34"/>
      <c r="Z613" s="34"/>
      <c r="AA613" s="34"/>
      <c r="AB613" s="34"/>
      <c r="AC613" s="34"/>
      <c r="AD613" s="34"/>
      <c r="AE613" s="34"/>
      <c r="AF613" s="34"/>
      <c r="AG613" s="34"/>
      <c r="AH613" s="34"/>
      <c r="AI613" s="34"/>
      <c r="AJ613" s="34"/>
      <c r="AK613" s="34"/>
    </row>
    <row r="614" spans="25:37" ht="12.75" customHeight="1" x14ac:dyDescent="0.3">
      <c r="Y614" s="34"/>
      <c r="Z614" s="34"/>
      <c r="AA614" s="34"/>
      <c r="AB614" s="34"/>
      <c r="AC614" s="34"/>
      <c r="AD614" s="34"/>
      <c r="AE614" s="34"/>
      <c r="AF614" s="34"/>
      <c r="AG614" s="34"/>
      <c r="AH614" s="34"/>
      <c r="AI614" s="34"/>
      <c r="AJ614" s="34"/>
      <c r="AK614" s="34"/>
    </row>
    <row r="615" spans="25:37" ht="12.75" customHeight="1" x14ac:dyDescent="0.3">
      <c r="Y615" s="34"/>
      <c r="Z615" s="34"/>
      <c r="AA615" s="34"/>
      <c r="AB615" s="34"/>
      <c r="AC615" s="34"/>
      <c r="AD615" s="34"/>
      <c r="AE615" s="34"/>
      <c r="AF615" s="34"/>
      <c r="AG615" s="34"/>
      <c r="AH615" s="34"/>
      <c r="AI615" s="34"/>
      <c r="AJ615" s="34"/>
      <c r="AK615" s="34"/>
    </row>
    <row r="616" spans="25:37" ht="12.75" customHeight="1" x14ac:dyDescent="0.3">
      <c r="Y616" s="34"/>
      <c r="Z616" s="34"/>
      <c r="AA616" s="34"/>
      <c r="AB616" s="34"/>
      <c r="AC616" s="34"/>
      <c r="AD616" s="34"/>
      <c r="AE616" s="34"/>
      <c r="AF616" s="34"/>
      <c r="AG616" s="34"/>
      <c r="AH616" s="34"/>
      <c r="AI616" s="34"/>
      <c r="AJ616" s="34"/>
      <c r="AK616" s="34"/>
    </row>
    <row r="617" spans="25:37" ht="12.75" customHeight="1" x14ac:dyDescent="0.3">
      <c r="Y617" s="34"/>
      <c r="Z617" s="34"/>
      <c r="AA617" s="34"/>
      <c r="AB617" s="34"/>
      <c r="AC617" s="34"/>
      <c r="AD617" s="34"/>
      <c r="AE617" s="34"/>
      <c r="AF617" s="34"/>
      <c r="AG617" s="34"/>
      <c r="AH617" s="34"/>
      <c r="AI617" s="34"/>
      <c r="AJ617" s="34"/>
      <c r="AK617" s="34"/>
    </row>
    <row r="618" spans="25:37" ht="12.75" customHeight="1" x14ac:dyDescent="0.3">
      <c r="Y618" s="34"/>
      <c r="Z618" s="34"/>
      <c r="AA618" s="34"/>
      <c r="AB618" s="34"/>
      <c r="AC618" s="34"/>
      <c r="AD618" s="34"/>
      <c r="AE618" s="34"/>
      <c r="AF618" s="34"/>
      <c r="AG618" s="34"/>
      <c r="AH618" s="34"/>
      <c r="AI618" s="34"/>
      <c r="AJ618" s="34"/>
      <c r="AK618" s="34"/>
    </row>
    <row r="619" spans="25:37" ht="12.75" customHeight="1" x14ac:dyDescent="0.3">
      <c r="Y619" s="34"/>
      <c r="Z619" s="34"/>
      <c r="AA619" s="34"/>
      <c r="AB619" s="34"/>
      <c r="AC619" s="34"/>
      <c r="AD619" s="34"/>
      <c r="AE619" s="34"/>
      <c r="AF619" s="34"/>
      <c r="AG619" s="34"/>
      <c r="AH619" s="34"/>
      <c r="AI619" s="34"/>
      <c r="AJ619" s="34"/>
      <c r="AK619" s="34"/>
    </row>
    <row r="620" spans="25:37" ht="12.75" customHeight="1" x14ac:dyDescent="0.3">
      <c r="Y620" s="34"/>
      <c r="Z620" s="34"/>
      <c r="AA620" s="34"/>
      <c r="AB620" s="34"/>
      <c r="AC620" s="34"/>
      <c r="AD620" s="34"/>
      <c r="AE620" s="34"/>
      <c r="AF620" s="34"/>
      <c r="AG620" s="34"/>
      <c r="AH620" s="34"/>
      <c r="AI620" s="34"/>
      <c r="AJ620" s="34"/>
      <c r="AK620" s="34"/>
    </row>
    <row r="621" spans="25:37" ht="12.75" customHeight="1" x14ac:dyDescent="0.3">
      <c r="Y621" s="34"/>
      <c r="Z621" s="34"/>
      <c r="AA621" s="34"/>
      <c r="AB621" s="34"/>
      <c r="AC621" s="34"/>
      <c r="AD621" s="34"/>
      <c r="AE621" s="34"/>
      <c r="AF621" s="34"/>
      <c r="AG621" s="34"/>
      <c r="AH621" s="34"/>
      <c r="AI621" s="34"/>
      <c r="AJ621" s="34"/>
      <c r="AK621" s="34"/>
    </row>
    <row r="622" spans="25:37" ht="12.75" customHeight="1" x14ac:dyDescent="0.3">
      <c r="Y622" s="34"/>
      <c r="Z622" s="34"/>
      <c r="AA622" s="34"/>
      <c r="AB622" s="34"/>
      <c r="AC622" s="34"/>
      <c r="AD622" s="34"/>
      <c r="AE622" s="34"/>
      <c r="AF622" s="34"/>
      <c r="AG622" s="34"/>
      <c r="AH622" s="34"/>
      <c r="AI622" s="34"/>
      <c r="AJ622" s="34"/>
      <c r="AK622" s="34"/>
    </row>
    <row r="623" spans="25:37" ht="12.75" customHeight="1" x14ac:dyDescent="0.3">
      <c r="Y623" s="34"/>
      <c r="Z623" s="34"/>
      <c r="AA623" s="34"/>
      <c r="AB623" s="34"/>
      <c r="AC623" s="34"/>
      <c r="AD623" s="34"/>
      <c r="AE623" s="34"/>
      <c r="AF623" s="34"/>
      <c r="AG623" s="34"/>
      <c r="AH623" s="34"/>
      <c r="AI623" s="34"/>
      <c r="AJ623" s="34"/>
      <c r="AK623" s="34"/>
    </row>
    <row r="624" spans="25:37" ht="12.75" customHeight="1" x14ac:dyDescent="0.3">
      <c r="Y624" s="34"/>
      <c r="Z624" s="34"/>
      <c r="AA624" s="34"/>
      <c r="AB624" s="34"/>
      <c r="AC624" s="34"/>
      <c r="AD624" s="34"/>
      <c r="AE624" s="34"/>
      <c r="AF624" s="34"/>
      <c r="AG624" s="34"/>
      <c r="AH624" s="34"/>
      <c r="AI624" s="34"/>
      <c r="AJ624" s="34"/>
      <c r="AK624" s="34"/>
    </row>
    <row r="625" spans="25:37" ht="12.75" customHeight="1" x14ac:dyDescent="0.3">
      <c r="Y625" s="34"/>
      <c r="Z625" s="34"/>
      <c r="AA625" s="34"/>
      <c r="AB625" s="34"/>
      <c r="AC625" s="34"/>
      <c r="AD625" s="34"/>
      <c r="AE625" s="34"/>
      <c r="AF625" s="34"/>
      <c r="AG625" s="34"/>
      <c r="AH625" s="34"/>
      <c r="AI625" s="34"/>
      <c r="AJ625" s="34"/>
      <c r="AK625" s="34"/>
    </row>
    <row r="626" spans="25:37" ht="12.75" customHeight="1" x14ac:dyDescent="0.3">
      <c r="Y626" s="34"/>
      <c r="Z626" s="34"/>
      <c r="AA626" s="34"/>
      <c r="AB626" s="34"/>
      <c r="AC626" s="34"/>
      <c r="AD626" s="34"/>
      <c r="AE626" s="34"/>
      <c r="AF626" s="34"/>
      <c r="AG626" s="34"/>
      <c r="AH626" s="34"/>
      <c r="AI626" s="34"/>
      <c r="AJ626" s="34"/>
      <c r="AK626" s="34"/>
    </row>
    <row r="627" spans="25:37" ht="12.75" customHeight="1" x14ac:dyDescent="0.3">
      <c r="Y627" s="34"/>
      <c r="Z627" s="34"/>
      <c r="AA627" s="34"/>
      <c r="AB627" s="34"/>
      <c r="AC627" s="34"/>
      <c r="AD627" s="34"/>
      <c r="AE627" s="34"/>
      <c r="AF627" s="34"/>
      <c r="AG627" s="34"/>
      <c r="AH627" s="34"/>
      <c r="AI627" s="34"/>
      <c r="AJ627" s="34"/>
      <c r="AK627" s="34"/>
    </row>
    <row r="628" spans="25:37" ht="12.75" customHeight="1" x14ac:dyDescent="0.3">
      <c r="Y628" s="34"/>
      <c r="Z628" s="34"/>
      <c r="AA628" s="34"/>
      <c r="AB628" s="34"/>
      <c r="AC628" s="34"/>
      <c r="AD628" s="34"/>
      <c r="AE628" s="34"/>
      <c r="AF628" s="34"/>
      <c r="AG628" s="34"/>
      <c r="AH628" s="34"/>
      <c r="AI628" s="34"/>
      <c r="AJ628" s="34"/>
      <c r="AK628" s="34"/>
    </row>
    <row r="629" spans="25:37" ht="12.75" customHeight="1" x14ac:dyDescent="0.3">
      <c r="Y629" s="34"/>
      <c r="Z629" s="34"/>
      <c r="AA629" s="34"/>
      <c r="AB629" s="34"/>
      <c r="AC629" s="34"/>
      <c r="AD629" s="34"/>
      <c r="AE629" s="34"/>
      <c r="AF629" s="34"/>
      <c r="AG629" s="34"/>
      <c r="AH629" s="34"/>
      <c r="AI629" s="34"/>
      <c r="AJ629" s="34"/>
      <c r="AK629" s="34"/>
    </row>
    <row r="630" spans="25:37" ht="12.75" customHeight="1" x14ac:dyDescent="0.3">
      <c r="Y630" s="34"/>
      <c r="Z630" s="34"/>
      <c r="AA630" s="34"/>
      <c r="AB630" s="34"/>
      <c r="AC630" s="34"/>
      <c r="AD630" s="34"/>
      <c r="AE630" s="34"/>
      <c r="AF630" s="34"/>
      <c r="AG630" s="34"/>
      <c r="AH630" s="34"/>
      <c r="AI630" s="34"/>
      <c r="AJ630" s="34"/>
      <c r="AK630" s="34"/>
    </row>
    <row r="631" spans="25:37" ht="12.75" customHeight="1" x14ac:dyDescent="0.3">
      <c r="Y631" s="34"/>
      <c r="Z631" s="34"/>
      <c r="AA631" s="34"/>
      <c r="AB631" s="34"/>
      <c r="AC631" s="34"/>
      <c r="AD631" s="34"/>
      <c r="AE631" s="34"/>
      <c r="AF631" s="34"/>
      <c r="AG631" s="34"/>
      <c r="AH631" s="34"/>
      <c r="AI631" s="34"/>
      <c r="AJ631" s="34"/>
      <c r="AK631" s="34"/>
    </row>
    <row r="632" spans="25:37" ht="12.75" customHeight="1" x14ac:dyDescent="0.3">
      <c r="Y632" s="34"/>
      <c r="Z632" s="34"/>
      <c r="AA632" s="34"/>
      <c r="AB632" s="34"/>
      <c r="AC632" s="34"/>
      <c r="AD632" s="34"/>
      <c r="AE632" s="34"/>
      <c r="AF632" s="34"/>
      <c r="AG632" s="34"/>
      <c r="AH632" s="34"/>
      <c r="AI632" s="34"/>
      <c r="AJ632" s="34"/>
      <c r="AK632" s="34"/>
    </row>
    <row r="633" spans="25:37" ht="12.75" customHeight="1" x14ac:dyDescent="0.3">
      <c r="Y633" s="34"/>
      <c r="Z633" s="34"/>
      <c r="AA633" s="34"/>
      <c r="AB633" s="34"/>
      <c r="AC633" s="34"/>
      <c r="AD633" s="34"/>
      <c r="AE633" s="34"/>
      <c r="AF633" s="34"/>
      <c r="AG633" s="34"/>
      <c r="AH633" s="34"/>
      <c r="AI633" s="34"/>
      <c r="AJ633" s="34"/>
      <c r="AK633" s="34"/>
    </row>
    <row r="634" spans="25:37" ht="12.75" customHeight="1" x14ac:dyDescent="0.3">
      <c r="Y634" s="34"/>
      <c r="Z634" s="34"/>
      <c r="AA634" s="34"/>
      <c r="AB634" s="34"/>
      <c r="AC634" s="34"/>
      <c r="AD634" s="34"/>
      <c r="AE634" s="34"/>
      <c r="AF634" s="34"/>
      <c r="AG634" s="34"/>
      <c r="AH634" s="34"/>
      <c r="AI634" s="34"/>
      <c r="AJ634" s="34"/>
      <c r="AK634" s="34"/>
    </row>
    <row r="635" spans="25:37" ht="12.75" customHeight="1" x14ac:dyDescent="0.3">
      <c r="Y635" s="34"/>
      <c r="Z635" s="34"/>
      <c r="AA635" s="34"/>
      <c r="AB635" s="34"/>
      <c r="AC635" s="34"/>
      <c r="AD635" s="34"/>
      <c r="AE635" s="34"/>
      <c r="AF635" s="34"/>
      <c r="AG635" s="34"/>
      <c r="AH635" s="34"/>
      <c r="AI635" s="34"/>
      <c r="AJ635" s="34"/>
      <c r="AK635" s="34"/>
    </row>
    <row r="636" spans="25:37" ht="12.75" customHeight="1" x14ac:dyDescent="0.3">
      <c r="Y636" s="34"/>
      <c r="Z636" s="34"/>
      <c r="AA636" s="34"/>
      <c r="AB636" s="34"/>
      <c r="AC636" s="34"/>
      <c r="AD636" s="34"/>
      <c r="AE636" s="34"/>
      <c r="AF636" s="34"/>
      <c r="AG636" s="34"/>
      <c r="AH636" s="34"/>
      <c r="AI636" s="34"/>
      <c r="AJ636" s="34"/>
      <c r="AK636" s="34"/>
    </row>
    <row r="637" spans="25:37" ht="12.75" customHeight="1" x14ac:dyDescent="0.3">
      <c r="Y637" s="34"/>
      <c r="Z637" s="34"/>
      <c r="AA637" s="34"/>
      <c r="AB637" s="34"/>
      <c r="AC637" s="34"/>
      <c r="AD637" s="34"/>
      <c r="AE637" s="34"/>
      <c r="AF637" s="34"/>
      <c r="AG637" s="34"/>
      <c r="AH637" s="34"/>
      <c r="AI637" s="34"/>
      <c r="AJ637" s="34"/>
      <c r="AK637" s="34"/>
    </row>
    <row r="638" spans="25:37" ht="12.75" customHeight="1" x14ac:dyDescent="0.3">
      <c r="Y638" s="34"/>
      <c r="Z638" s="34"/>
      <c r="AA638" s="34"/>
      <c r="AB638" s="34"/>
      <c r="AC638" s="34"/>
      <c r="AD638" s="34"/>
      <c r="AE638" s="34"/>
      <c r="AF638" s="34"/>
      <c r="AG638" s="34"/>
      <c r="AH638" s="34"/>
      <c r="AI638" s="34"/>
      <c r="AJ638" s="34"/>
      <c r="AK638" s="34"/>
    </row>
    <row r="639" spans="25:37" ht="12.75" customHeight="1" x14ac:dyDescent="0.3">
      <c r="Y639" s="34"/>
      <c r="Z639" s="34"/>
      <c r="AA639" s="34"/>
      <c r="AB639" s="34"/>
      <c r="AC639" s="34"/>
      <c r="AD639" s="34"/>
      <c r="AE639" s="34"/>
      <c r="AF639" s="34"/>
      <c r="AG639" s="34"/>
      <c r="AH639" s="34"/>
      <c r="AI639" s="34"/>
      <c r="AJ639" s="34"/>
      <c r="AK639" s="34"/>
    </row>
    <row r="640" spans="25:37" ht="12.75" customHeight="1" x14ac:dyDescent="0.3">
      <c r="Y640" s="34"/>
      <c r="Z640" s="34"/>
      <c r="AA640" s="34"/>
      <c r="AB640" s="34"/>
      <c r="AC640" s="34"/>
      <c r="AD640" s="34"/>
      <c r="AE640" s="34"/>
      <c r="AF640" s="34"/>
      <c r="AG640" s="34"/>
      <c r="AH640" s="34"/>
      <c r="AI640" s="34"/>
      <c r="AJ640" s="34"/>
      <c r="AK640" s="34"/>
    </row>
    <row r="641" spans="25:37" ht="12.75" customHeight="1" x14ac:dyDescent="0.3">
      <c r="Y641" s="34"/>
      <c r="Z641" s="34"/>
      <c r="AA641" s="34"/>
      <c r="AB641" s="34"/>
      <c r="AC641" s="34"/>
      <c r="AD641" s="34"/>
      <c r="AE641" s="34"/>
      <c r="AF641" s="34"/>
      <c r="AG641" s="34"/>
      <c r="AH641" s="34"/>
      <c r="AI641" s="34"/>
      <c r="AJ641" s="34"/>
      <c r="AK641" s="34"/>
    </row>
    <row r="642" spans="25:37" ht="12.75" customHeight="1" x14ac:dyDescent="0.3">
      <c r="Y642" s="34"/>
      <c r="Z642" s="34"/>
      <c r="AA642" s="34"/>
      <c r="AB642" s="34"/>
      <c r="AC642" s="34"/>
      <c r="AD642" s="34"/>
      <c r="AE642" s="34"/>
      <c r="AF642" s="34"/>
      <c r="AG642" s="34"/>
      <c r="AH642" s="34"/>
      <c r="AI642" s="34"/>
      <c r="AJ642" s="34"/>
      <c r="AK642" s="34"/>
    </row>
    <row r="643" spans="25:37" ht="12.75" customHeight="1" x14ac:dyDescent="0.3">
      <c r="Y643" s="34"/>
      <c r="Z643" s="34"/>
      <c r="AA643" s="34"/>
      <c r="AB643" s="34"/>
      <c r="AC643" s="34"/>
      <c r="AD643" s="34"/>
      <c r="AE643" s="34"/>
      <c r="AF643" s="34"/>
      <c r="AG643" s="34"/>
      <c r="AH643" s="34"/>
      <c r="AI643" s="34"/>
      <c r="AJ643" s="34"/>
      <c r="AK643" s="34"/>
    </row>
    <row r="644" spans="25:37" ht="12.75" customHeight="1" x14ac:dyDescent="0.3">
      <c r="Y644" s="34"/>
      <c r="Z644" s="34"/>
      <c r="AA644" s="34"/>
      <c r="AB644" s="34"/>
      <c r="AC644" s="34"/>
      <c r="AD644" s="34"/>
      <c r="AE644" s="34"/>
      <c r="AF644" s="34"/>
      <c r="AG644" s="34"/>
      <c r="AH644" s="34"/>
      <c r="AI644" s="34"/>
      <c r="AJ644" s="34"/>
      <c r="AK644" s="34"/>
    </row>
    <row r="645" spans="25:37" ht="12.75" customHeight="1" x14ac:dyDescent="0.3">
      <c r="Y645" s="34"/>
      <c r="Z645" s="34"/>
      <c r="AA645" s="34"/>
      <c r="AB645" s="34"/>
      <c r="AC645" s="34"/>
      <c r="AD645" s="34"/>
      <c r="AE645" s="34"/>
      <c r="AF645" s="34"/>
      <c r="AG645" s="34"/>
      <c r="AH645" s="34"/>
      <c r="AI645" s="34"/>
      <c r="AJ645" s="34"/>
      <c r="AK645" s="34"/>
    </row>
    <row r="646" spans="25:37" ht="12.75" customHeight="1" x14ac:dyDescent="0.3">
      <c r="Y646" s="34"/>
      <c r="Z646" s="34"/>
      <c r="AA646" s="34"/>
      <c r="AB646" s="34"/>
      <c r="AC646" s="34"/>
      <c r="AD646" s="34"/>
      <c r="AE646" s="34"/>
      <c r="AF646" s="34"/>
      <c r="AG646" s="34"/>
      <c r="AH646" s="34"/>
      <c r="AI646" s="34"/>
      <c r="AJ646" s="34"/>
      <c r="AK646" s="34"/>
    </row>
    <row r="647" spans="25:37" ht="12.75" customHeight="1" x14ac:dyDescent="0.3">
      <c r="Y647" s="34"/>
      <c r="Z647" s="34"/>
      <c r="AA647" s="34"/>
      <c r="AB647" s="34"/>
      <c r="AC647" s="34"/>
      <c r="AD647" s="34"/>
      <c r="AE647" s="34"/>
      <c r="AF647" s="34"/>
      <c r="AG647" s="34"/>
      <c r="AH647" s="34"/>
      <c r="AI647" s="34"/>
      <c r="AJ647" s="34"/>
      <c r="AK647" s="34"/>
    </row>
    <row r="648" spans="25:37" ht="12.75" customHeight="1" x14ac:dyDescent="0.3">
      <c r="Y648" s="34"/>
      <c r="Z648" s="34"/>
      <c r="AA648" s="34"/>
      <c r="AB648" s="34"/>
      <c r="AC648" s="34"/>
      <c r="AD648" s="34"/>
      <c r="AE648" s="34"/>
      <c r="AF648" s="34"/>
      <c r="AG648" s="34"/>
      <c r="AH648" s="34"/>
      <c r="AI648" s="34"/>
      <c r="AJ648" s="34"/>
      <c r="AK648" s="34"/>
    </row>
    <row r="649" spans="25:37" ht="12.75" customHeight="1" x14ac:dyDescent="0.3">
      <c r="Y649" s="34"/>
      <c r="Z649" s="34"/>
      <c r="AA649" s="34"/>
      <c r="AB649" s="34"/>
      <c r="AC649" s="34"/>
      <c r="AD649" s="34"/>
      <c r="AE649" s="34"/>
      <c r="AF649" s="34"/>
      <c r="AG649" s="34"/>
      <c r="AH649" s="34"/>
      <c r="AI649" s="34"/>
      <c r="AJ649" s="34"/>
      <c r="AK649" s="34"/>
    </row>
    <row r="650" spans="25:37" ht="12.75" customHeight="1" x14ac:dyDescent="0.3">
      <c r="Y650" s="34"/>
      <c r="Z650" s="34"/>
      <c r="AA650" s="34"/>
      <c r="AB650" s="34"/>
      <c r="AC650" s="34"/>
      <c r="AD650" s="34"/>
      <c r="AE650" s="34"/>
      <c r="AF650" s="34"/>
      <c r="AG650" s="34"/>
      <c r="AH650" s="34"/>
      <c r="AI650" s="34"/>
      <c r="AJ650" s="34"/>
      <c r="AK650" s="34"/>
    </row>
    <row r="651" spans="25:37" ht="12.75" customHeight="1" x14ac:dyDescent="0.3">
      <c r="Y651" s="34"/>
      <c r="Z651" s="34"/>
      <c r="AA651" s="34"/>
      <c r="AB651" s="34"/>
      <c r="AC651" s="34"/>
      <c r="AD651" s="34"/>
      <c r="AE651" s="34"/>
      <c r="AF651" s="34"/>
      <c r="AG651" s="34"/>
      <c r="AH651" s="34"/>
      <c r="AI651" s="34"/>
      <c r="AJ651" s="34"/>
      <c r="AK651" s="34"/>
    </row>
    <row r="652" spans="25:37" ht="12.75" customHeight="1" x14ac:dyDescent="0.3">
      <c r="Y652" s="34"/>
      <c r="Z652" s="34"/>
      <c r="AA652" s="34"/>
      <c r="AB652" s="34"/>
      <c r="AC652" s="34"/>
      <c r="AD652" s="34"/>
      <c r="AE652" s="34"/>
      <c r="AF652" s="34"/>
      <c r="AG652" s="34"/>
      <c r="AH652" s="34"/>
      <c r="AI652" s="34"/>
      <c r="AJ652" s="34"/>
      <c r="AK652" s="34"/>
    </row>
    <row r="653" spans="25:37" ht="12.75" customHeight="1" x14ac:dyDescent="0.3">
      <c r="Y653" s="34"/>
      <c r="Z653" s="34"/>
      <c r="AA653" s="34"/>
      <c r="AB653" s="34"/>
      <c r="AC653" s="34"/>
      <c r="AD653" s="34"/>
      <c r="AE653" s="34"/>
      <c r="AF653" s="34"/>
      <c r="AG653" s="34"/>
      <c r="AH653" s="34"/>
      <c r="AI653" s="34"/>
      <c r="AJ653" s="34"/>
      <c r="AK653" s="34"/>
    </row>
    <row r="654" spans="25:37" ht="12.75" customHeight="1" x14ac:dyDescent="0.3">
      <c r="Y654" s="34"/>
      <c r="Z654" s="34"/>
      <c r="AA654" s="34"/>
      <c r="AB654" s="34"/>
      <c r="AC654" s="34"/>
      <c r="AD654" s="34"/>
      <c r="AE654" s="34"/>
      <c r="AF654" s="34"/>
      <c r="AG654" s="34"/>
      <c r="AH654" s="34"/>
      <c r="AI654" s="34"/>
      <c r="AJ654" s="34"/>
      <c r="AK654" s="34"/>
    </row>
    <row r="655" spans="25:37" ht="12.75" customHeight="1" x14ac:dyDescent="0.3">
      <c r="Y655" s="34"/>
      <c r="Z655" s="34"/>
      <c r="AA655" s="34"/>
      <c r="AB655" s="34"/>
      <c r="AC655" s="34"/>
      <c r="AD655" s="34"/>
      <c r="AE655" s="34"/>
      <c r="AF655" s="34"/>
      <c r="AG655" s="34"/>
      <c r="AH655" s="34"/>
      <c r="AI655" s="34"/>
      <c r="AJ655" s="34"/>
      <c r="AK655" s="34"/>
    </row>
    <row r="656" spans="25:37" ht="12.75" customHeight="1" x14ac:dyDescent="0.3">
      <c r="Y656" s="34"/>
      <c r="Z656" s="34"/>
      <c r="AA656" s="34"/>
      <c r="AB656" s="34"/>
      <c r="AC656" s="34"/>
      <c r="AD656" s="34"/>
      <c r="AE656" s="34"/>
      <c r="AF656" s="34"/>
      <c r="AG656" s="34"/>
      <c r="AH656" s="34"/>
      <c r="AI656" s="34"/>
      <c r="AJ656" s="34"/>
      <c r="AK656" s="34"/>
    </row>
    <row r="657" spans="25:37" ht="12.75" customHeight="1" x14ac:dyDescent="0.3">
      <c r="Y657" s="34"/>
      <c r="Z657" s="34"/>
      <c r="AA657" s="34"/>
      <c r="AB657" s="34"/>
      <c r="AC657" s="34"/>
      <c r="AD657" s="34"/>
      <c r="AE657" s="34"/>
      <c r="AF657" s="34"/>
      <c r="AG657" s="34"/>
      <c r="AH657" s="34"/>
      <c r="AI657" s="34"/>
      <c r="AJ657" s="34"/>
      <c r="AK657" s="34"/>
    </row>
    <row r="658" spans="25:37" ht="12.75" customHeight="1" x14ac:dyDescent="0.3">
      <c r="Y658" s="34"/>
      <c r="Z658" s="34"/>
      <c r="AA658" s="34"/>
      <c r="AB658" s="34"/>
      <c r="AC658" s="34"/>
      <c r="AD658" s="34"/>
      <c r="AE658" s="34"/>
      <c r="AF658" s="34"/>
      <c r="AG658" s="34"/>
      <c r="AH658" s="34"/>
      <c r="AI658" s="34"/>
      <c r="AJ658" s="34"/>
      <c r="AK658" s="34"/>
    </row>
    <row r="659" spans="25:37" ht="12.75" customHeight="1" x14ac:dyDescent="0.3">
      <c r="Y659" s="34"/>
      <c r="Z659" s="34"/>
      <c r="AA659" s="34"/>
      <c r="AB659" s="34"/>
      <c r="AC659" s="34"/>
      <c r="AD659" s="34"/>
      <c r="AE659" s="34"/>
      <c r="AF659" s="34"/>
      <c r="AG659" s="34"/>
      <c r="AH659" s="34"/>
      <c r="AI659" s="34"/>
      <c r="AJ659" s="34"/>
      <c r="AK659" s="34"/>
    </row>
    <row r="660" spans="25:37" ht="12.75" customHeight="1" x14ac:dyDescent="0.3">
      <c r="Y660" s="34"/>
      <c r="Z660" s="34"/>
      <c r="AA660" s="34"/>
      <c r="AB660" s="34"/>
      <c r="AC660" s="34"/>
      <c r="AD660" s="34"/>
      <c r="AE660" s="34"/>
      <c r="AF660" s="34"/>
      <c r="AG660" s="34"/>
      <c r="AH660" s="34"/>
      <c r="AI660" s="34"/>
      <c r="AJ660" s="34"/>
      <c r="AK660" s="34"/>
    </row>
    <row r="661" spans="25:37" ht="12.75" customHeight="1" x14ac:dyDescent="0.3">
      <c r="Y661" s="34"/>
      <c r="Z661" s="34"/>
      <c r="AA661" s="34"/>
      <c r="AB661" s="34"/>
      <c r="AC661" s="34"/>
      <c r="AD661" s="34"/>
      <c r="AE661" s="34"/>
      <c r="AF661" s="34"/>
      <c r="AG661" s="34"/>
      <c r="AH661" s="34"/>
      <c r="AI661" s="34"/>
      <c r="AJ661" s="34"/>
      <c r="AK661" s="34"/>
    </row>
    <row r="662" spans="25:37" ht="12.75" customHeight="1" x14ac:dyDescent="0.3">
      <c r="Y662" s="34"/>
      <c r="Z662" s="34"/>
      <c r="AA662" s="34"/>
      <c r="AB662" s="34"/>
      <c r="AC662" s="34"/>
      <c r="AD662" s="34"/>
      <c r="AE662" s="34"/>
      <c r="AF662" s="34"/>
      <c r="AG662" s="34"/>
      <c r="AH662" s="34"/>
      <c r="AI662" s="34"/>
      <c r="AJ662" s="34"/>
      <c r="AK662" s="34"/>
    </row>
    <row r="663" spans="25:37" ht="12.75" customHeight="1" x14ac:dyDescent="0.3">
      <c r="Y663" s="34"/>
      <c r="Z663" s="34"/>
      <c r="AA663" s="34"/>
      <c r="AB663" s="34"/>
      <c r="AC663" s="34"/>
      <c r="AD663" s="34"/>
      <c r="AE663" s="34"/>
      <c r="AF663" s="34"/>
      <c r="AG663" s="34"/>
      <c r="AH663" s="34"/>
      <c r="AI663" s="34"/>
      <c r="AJ663" s="34"/>
      <c r="AK663" s="34"/>
    </row>
    <row r="664" spans="25:37" ht="12.75" customHeight="1" x14ac:dyDescent="0.3">
      <c r="Y664" s="34"/>
      <c r="Z664" s="34"/>
      <c r="AA664" s="34"/>
      <c r="AB664" s="34"/>
      <c r="AC664" s="34"/>
      <c r="AD664" s="34"/>
      <c r="AE664" s="34"/>
      <c r="AF664" s="34"/>
      <c r="AG664" s="34"/>
      <c r="AH664" s="34"/>
      <c r="AI664" s="34"/>
      <c r="AJ664" s="34"/>
      <c r="AK664" s="34"/>
    </row>
    <row r="665" spans="25:37" ht="12.75" customHeight="1" x14ac:dyDescent="0.3">
      <c r="Y665" s="34"/>
      <c r="Z665" s="34"/>
      <c r="AA665" s="34"/>
      <c r="AB665" s="34"/>
      <c r="AC665" s="34"/>
      <c r="AD665" s="34"/>
      <c r="AE665" s="34"/>
      <c r="AF665" s="34"/>
      <c r="AG665" s="34"/>
      <c r="AH665" s="34"/>
      <c r="AI665" s="34"/>
      <c r="AJ665" s="34"/>
      <c r="AK665" s="34"/>
    </row>
    <row r="666" spans="25:37" ht="12.75" customHeight="1" x14ac:dyDescent="0.3">
      <c r="Y666" s="34"/>
      <c r="Z666" s="34"/>
      <c r="AA666" s="34"/>
      <c r="AB666" s="34"/>
      <c r="AC666" s="34"/>
      <c r="AD666" s="34"/>
      <c r="AE666" s="34"/>
      <c r="AF666" s="34"/>
      <c r="AG666" s="34"/>
      <c r="AH666" s="34"/>
      <c r="AI666" s="34"/>
      <c r="AJ666" s="34"/>
      <c r="AK666" s="34"/>
    </row>
    <row r="667" spans="25:37" ht="12.75" customHeight="1" x14ac:dyDescent="0.3">
      <c r="Y667" s="34"/>
      <c r="Z667" s="34"/>
      <c r="AA667" s="34"/>
      <c r="AB667" s="34"/>
      <c r="AC667" s="34"/>
      <c r="AD667" s="34"/>
      <c r="AE667" s="34"/>
      <c r="AF667" s="34"/>
      <c r="AG667" s="34"/>
      <c r="AH667" s="34"/>
      <c r="AI667" s="34"/>
      <c r="AJ667" s="34"/>
      <c r="AK667" s="34"/>
    </row>
    <row r="668" spans="25:37" ht="12.75" customHeight="1" x14ac:dyDescent="0.3">
      <c r="Y668" s="34"/>
      <c r="Z668" s="34"/>
      <c r="AA668" s="34"/>
      <c r="AB668" s="34"/>
      <c r="AC668" s="34"/>
      <c r="AD668" s="34"/>
      <c r="AE668" s="34"/>
      <c r="AF668" s="34"/>
      <c r="AG668" s="34"/>
      <c r="AH668" s="34"/>
      <c r="AI668" s="34"/>
      <c r="AJ668" s="34"/>
      <c r="AK668" s="34"/>
    </row>
    <row r="669" spans="25:37" ht="12.75" customHeight="1" x14ac:dyDescent="0.3">
      <c r="Y669" s="34"/>
      <c r="Z669" s="34"/>
      <c r="AA669" s="34"/>
      <c r="AB669" s="34"/>
      <c r="AC669" s="34"/>
      <c r="AD669" s="34"/>
      <c r="AE669" s="34"/>
      <c r="AF669" s="34"/>
      <c r="AG669" s="34"/>
      <c r="AH669" s="34"/>
      <c r="AI669" s="34"/>
      <c r="AJ669" s="34"/>
      <c r="AK669" s="34"/>
    </row>
    <row r="670" spans="25:37" ht="12.75" customHeight="1" x14ac:dyDescent="0.3">
      <c r="Y670" s="34"/>
      <c r="Z670" s="34"/>
      <c r="AA670" s="34"/>
      <c r="AB670" s="34"/>
      <c r="AC670" s="34"/>
      <c r="AD670" s="34"/>
      <c r="AE670" s="34"/>
      <c r="AF670" s="34"/>
      <c r="AG670" s="34"/>
      <c r="AH670" s="34"/>
      <c r="AI670" s="34"/>
      <c r="AJ670" s="34"/>
      <c r="AK670" s="34"/>
    </row>
    <row r="671" spans="25:37" ht="12.75" customHeight="1" x14ac:dyDescent="0.3">
      <c r="Y671" s="34"/>
      <c r="Z671" s="34"/>
      <c r="AA671" s="34"/>
      <c r="AB671" s="34"/>
      <c r="AC671" s="34"/>
      <c r="AD671" s="34"/>
      <c r="AE671" s="34"/>
      <c r="AF671" s="34"/>
      <c r="AG671" s="34"/>
      <c r="AH671" s="34"/>
      <c r="AI671" s="34"/>
      <c r="AJ671" s="34"/>
      <c r="AK671" s="34"/>
    </row>
    <row r="672" spans="25:37" ht="12.75" customHeight="1" x14ac:dyDescent="0.3">
      <c r="Y672" s="34"/>
      <c r="Z672" s="34"/>
      <c r="AA672" s="34"/>
      <c r="AB672" s="34"/>
      <c r="AC672" s="34"/>
      <c r="AD672" s="34"/>
      <c r="AE672" s="34"/>
      <c r="AF672" s="34"/>
      <c r="AG672" s="34"/>
      <c r="AH672" s="34"/>
      <c r="AI672" s="34"/>
      <c r="AJ672" s="34"/>
      <c r="AK672" s="34"/>
    </row>
    <row r="673" spans="25:37" ht="12.75" customHeight="1" x14ac:dyDescent="0.3">
      <c r="Y673" s="34"/>
      <c r="Z673" s="34"/>
      <c r="AA673" s="34"/>
      <c r="AB673" s="34"/>
      <c r="AC673" s="34"/>
      <c r="AD673" s="34"/>
      <c r="AE673" s="34"/>
      <c r="AF673" s="34"/>
      <c r="AG673" s="34"/>
      <c r="AH673" s="34"/>
      <c r="AI673" s="34"/>
      <c r="AJ673" s="34"/>
      <c r="AK673" s="34"/>
    </row>
    <row r="674" spans="25:37" ht="12.75" customHeight="1" x14ac:dyDescent="0.3">
      <c r="Y674" s="34"/>
      <c r="Z674" s="34"/>
      <c r="AA674" s="34"/>
      <c r="AB674" s="34"/>
      <c r="AC674" s="34"/>
      <c r="AD674" s="34"/>
      <c r="AE674" s="34"/>
      <c r="AF674" s="34"/>
      <c r="AG674" s="34"/>
      <c r="AH674" s="34"/>
      <c r="AI674" s="34"/>
      <c r="AJ674" s="34"/>
      <c r="AK674" s="34"/>
    </row>
    <row r="675" spans="25:37" ht="12.75" customHeight="1" x14ac:dyDescent="0.3">
      <c r="Y675" s="34"/>
      <c r="Z675" s="34"/>
      <c r="AA675" s="34"/>
      <c r="AB675" s="34"/>
      <c r="AC675" s="34"/>
      <c r="AD675" s="34"/>
      <c r="AE675" s="34"/>
      <c r="AF675" s="34"/>
      <c r="AG675" s="34"/>
      <c r="AH675" s="34"/>
      <c r="AI675" s="34"/>
      <c r="AJ675" s="34"/>
      <c r="AK675" s="34"/>
    </row>
    <row r="676" spans="25:37" ht="12.75" customHeight="1" x14ac:dyDescent="0.3">
      <c r="Y676" s="34"/>
      <c r="Z676" s="34"/>
      <c r="AA676" s="34"/>
      <c r="AB676" s="34"/>
      <c r="AC676" s="34"/>
      <c r="AD676" s="34"/>
      <c r="AE676" s="34"/>
      <c r="AF676" s="34"/>
      <c r="AG676" s="34"/>
      <c r="AH676" s="34"/>
      <c r="AI676" s="34"/>
      <c r="AJ676" s="34"/>
      <c r="AK676" s="34"/>
    </row>
    <row r="677" spans="25:37" ht="12.75" customHeight="1" x14ac:dyDescent="0.3">
      <c r="Y677" s="34"/>
      <c r="Z677" s="34"/>
      <c r="AA677" s="34"/>
      <c r="AB677" s="34"/>
      <c r="AC677" s="34"/>
      <c r="AD677" s="34"/>
      <c r="AE677" s="34"/>
      <c r="AF677" s="34"/>
      <c r="AG677" s="34"/>
      <c r="AH677" s="34"/>
      <c r="AI677" s="34"/>
      <c r="AJ677" s="34"/>
      <c r="AK677" s="34"/>
    </row>
    <row r="678" spans="25:37" ht="12.75" customHeight="1" x14ac:dyDescent="0.3">
      <c r="Y678" s="34"/>
      <c r="Z678" s="34"/>
      <c r="AA678" s="34"/>
      <c r="AB678" s="34"/>
      <c r="AC678" s="34"/>
      <c r="AD678" s="34"/>
      <c r="AE678" s="34"/>
      <c r="AF678" s="34"/>
      <c r="AG678" s="34"/>
      <c r="AH678" s="34"/>
      <c r="AI678" s="34"/>
      <c r="AJ678" s="34"/>
      <c r="AK678" s="34"/>
    </row>
    <row r="679" spans="25:37" ht="12.75" customHeight="1" x14ac:dyDescent="0.3">
      <c r="Y679" s="34"/>
      <c r="Z679" s="34"/>
      <c r="AA679" s="34"/>
      <c r="AB679" s="34"/>
      <c r="AC679" s="34"/>
      <c r="AD679" s="34"/>
      <c r="AE679" s="34"/>
      <c r="AF679" s="34"/>
      <c r="AG679" s="34"/>
      <c r="AH679" s="34"/>
      <c r="AI679" s="34"/>
      <c r="AJ679" s="34"/>
      <c r="AK679" s="34"/>
    </row>
    <row r="680" spans="25:37" ht="12.75" customHeight="1" x14ac:dyDescent="0.3">
      <c r="Y680" s="34"/>
      <c r="Z680" s="34"/>
      <c r="AA680" s="34"/>
      <c r="AB680" s="34"/>
      <c r="AC680" s="34"/>
      <c r="AD680" s="34"/>
      <c r="AE680" s="34"/>
      <c r="AF680" s="34"/>
      <c r="AG680" s="34"/>
      <c r="AH680" s="34"/>
      <c r="AI680" s="34"/>
      <c r="AJ680" s="34"/>
      <c r="AK680" s="34"/>
    </row>
    <row r="681" spans="25:37" ht="12.75" customHeight="1" x14ac:dyDescent="0.3">
      <c r="Y681" s="34"/>
      <c r="Z681" s="34"/>
      <c r="AA681" s="34"/>
      <c r="AB681" s="34"/>
      <c r="AC681" s="34"/>
      <c r="AD681" s="34"/>
      <c r="AE681" s="34"/>
      <c r="AF681" s="34"/>
      <c r="AG681" s="34"/>
      <c r="AH681" s="34"/>
      <c r="AI681" s="34"/>
      <c r="AJ681" s="34"/>
      <c r="AK681" s="34"/>
    </row>
    <row r="682" spans="25:37" ht="12.75" customHeight="1" x14ac:dyDescent="0.3">
      <c r="Y682" s="34"/>
      <c r="Z682" s="34"/>
      <c r="AA682" s="34"/>
      <c r="AB682" s="34"/>
      <c r="AC682" s="34"/>
      <c r="AD682" s="34"/>
      <c r="AE682" s="34"/>
      <c r="AF682" s="34"/>
      <c r="AG682" s="34"/>
      <c r="AH682" s="34"/>
      <c r="AI682" s="34"/>
      <c r="AJ682" s="34"/>
      <c r="AK682" s="34"/>
    </row>
    <row r="683" spans="25:37" ht="12.75" customHeight="1" x14ac:dyDescent="0.3">
      <c r="Y683" s="34"/>
      <c r="Z683" s="34"/>
      <c r="AA683" s="34"/>
      <c r="AB683" s="34"/>
      <c r="AC683" s="34"/>
      <c r="AD683" s="34"/>
      <c r="AE683" s="34"/>
      <c r="AF683" s="34"/>
      <c r="AG683" s="34"/>
      <c r="AH683" s="34"/>
      <c r="AI683" s="34"/>
      <c r="AJ683" s="34"/>
      <c r="AK683" s="34"/>
    </row>
    <row r="684" spans="25:37" ht="12.75" customHeight="1" x14ac:dyDescent="0.3">
      <c r="Y684" s="34"/>
      <c r="Z684" s="34"/>
      <c r="AA684" s="34"/>
      <c r="AB684" s="34"/>
      <c r="AC684" s="34"/>
      <c r="AD684" s="34"/>
      <c r="AE684" s="34"/>
      <c r="AF684" s="34"/>
      <c r="AG684" s="34"/>
      <c r="AH684" s="34"/>
      <c r="AI684" s="34"/>
      <c r="AJ684" s="34"/>
      <c r="AK684" s="34"/>
    </row>
    <row r="685" spans="25:37" ht="12.75" customHeight="1" x14ac:dyDescent="0.3">
      <c r="Y685" s="34"/>
      <c r="Z685" s="34"/>
      <c r="AA685" s="34"/>
      <c r="AB685" s="34"/>
      <c r="AC685" s="34"/>
      <c r="AD685" s="34"/>
      <c r="AE685" s="34"/>
      <c r="AF685" s="34"/>
      <c r="AG685" s="34"/>
      <c r="AH685" s="34"/>
      <c r="AI685" s="34"/>
      <c r="AJ685" s="34"/>
      <c r="AK685" s="34"/>
    </row>
    <row r="686" spans="25:37" ht="12.75" customHeight="1" x14ac:dyDescent="0.3">
      <c r="Y686" s="34"/>
      <c r="Z686" s="34"/>
      <c r="AA686" s="34"/>
      <c r="AB686" s="34"/>
      <c r="AC686" s="34"/>
      <c r="AD686" s="34"/>
      <c r="AE686" s="34"/>
      <c r="AF686" s="34"/>
      <c r="AG686" s="34"/>
      <c r="AH686" s="34"/>
      <c r="AI686" s="34"/>
      <c r="AJ686" s="34"/>
      <c r="AK686" s="34"/>
    </row>
    <row r="687" spans="25:37" ht="12.75" customHeight="1" x14ac:dyDescent="0.3">
      <c r="Y687" s="34"/>
      <c r="Z687" s="34"/>
      <c r="AA687" s="34"/>
      <c r="AB687" s="34"/>
      <c r="AC687" s="34"/>
      <c r="AD687" s="34"/>
      <c r="AE687" s="34"/>
      <c r="AF687" s="34"/>
      <c r="AG687" s="34"/>
      <c r="AH687" s="34"/>
      <c r="AI687" s="34"/>
      <c r="AJ687" s="34"/>
      <c r="AK687" s="34"/>
    </row>
    <row r="688" spans="25:37" ht="12.75" customHeight="1" x14ac:dyDescent="0.3">
      <c r="Y688" s="34"/>
      <c r="Z688" s="34"/>
      <c r="AA688" s="34"/>
      <c r="AB688" s="34"/>
      <c r="AC688" s="34"/>
      <c r="AD688" s="34"/>
      <c r="AE688" s="34"/>
      <c r="AF688" s="34"/>
      <c r="AG688" s="34"/>
      <c r="AH688" s="34"/>
      <c r="AI688" s="34"/>
      <c r="AJ688" s="34"/>
      <c r="AK688" s="34"/>
    </row>
    <row r="689" spans="25:37" ht="12.75" customHeight="1" x14ac:dyDescent="0.3">
      <c r="Y689" s="34"/>
      <c r="Z689" s="34"/>
      <c r="AA689" s="34"/>
      <c r="AB689" s="34"/>
      <c r="AC689" s="34"/>
      <c r="AD689" s="34"/>
      <c r="AE689" s="34"/>
      <c r="AF689" s="34"/>
      <c r="AG689" s="34"/>
      <c r="AH689" s="34"/>
      <c r="AI689" s="34"/>
      <c r="AJ689" s="34"/>
      <c r="AK689" s="34"/>
    </row>
    <row r="690" spans="25:37" ht="12.75" customHeight="1" x14ac:dyDescent="0.3">
      <c r="Y690" s="34"/>
      <c r="Z690" s="34"/>
      <c r="AA690" s="34"/>
      <c r="AB690" s="34"/>
      <c r="AC690" s="34"/>
      <c r="AD690" s="34"/>
      <c r="AE690" s="34"/>
      <c r="AF690" s="34"/>
      <c r="AG690" s="34"/>
      <c r="AH690" s="34"/>
      <c r="AI690" s="34"/>
      <c r="AJ690" s="34"/>
      <c r="AK690" s="34"/>
    </row>
    <row r="691" spans="25:37" ht="12.75" customHeight="1" x14ac:dyDescent="0.3">
      <c r="Y691" s="34"/>
      <c r="Z691" s="34"/>
      <c r="AA691" s="34"/>
      <c r="AB691" s="34"/>
      <c r="AC691" s="34"/>
      <c r="AD691" s="34"/>
      <c r="AE691" s="34"/>
      <c r="AF691" s="34"/>
      <c r="AG691" s="34"/>
      <c r="AH691" s="34"/>
      <c r="AI691" s="34"/>
      <c r="AJ691" s="34"/>
      <c r="AK691" s="34"/>
    </row>
    <row r="692" spans="25:37" ht="12.75" customHeight="1" x14ac:dyDescent="0.3">
      <c r="Y692" s="34"/>
      <c r="Z692" s="34"/>
      <c r="AA692" s="34"/>
      <c r="AB692" s="34"/>
      <c r="AC692" s="34"/>
      <c r="AD692" s="34"/>
      <c r="AE692" s="34"/>
      <c r="AF692" s="34"/>
      <c r="AG692" s="34"/>
      <c r="AH692" s="34"/>
      <c r="AI692" s="34"/>
      <c r="AJ692" s="34"/>
      <c r="AK692" s="34"/>
    </row>
    <row r="693" spans="25:37" ht="12.75" customHeight="1" x14ac:dyDescent="0.3">
      <c r="Y693" s="34"/>
      <c r="Z693" s="34"/>
      <c r="AA693" s="34"/>
      <c r="AB693" s="34"/>
      <c r="AC693" s="34"/>
      <c r="AD693" s="34"/>
      <c r="AE693" s="34"/>
      <c r="AF693" s="34"/>
      <c r="AG693" s="34"/>
      <c r="AH693" s="34"/>
      <c r="AI693" s="34"/>
      <c r="AJ693" s="34"/>
      <c r="AK693" s="34"/>
    </row>
    <row r="694" spans="25:37" ht="12.75" customHeight="1" x14ac:dyDescent="0.3">
      <c r="Y694" s="34"/>
      <c r="Z694" s="34"/>
      <c r="AA694" s="34"/>
      <c r="AB694" s="34"/>
      <c r="AC694" s="34"/>
      <c r="AD694" s="34"/>
      <c r="AE694" s="34"/>
      <c r="AF694" s="34"/>
      <c r="AG694" s="34"/>
      <c r="AH694" s="34"/>
      <c r="AI694" s="34"/>
      <c r="AJ694" s="34"/>
      <c r="AK694" s="34"/>
    </row>
    <row r="695" spans="25:37" ht="12.75" customHeight="1" x14ac:dyDescent="0.3">
      <c r="Y695" s="34"/>
      <c r="Z695" s="34"/>
      <c r="AA695" s="34"/>
      <c r="AB695" s="34"/>
      <c r="AC695" s="34"/>
      <c r="AD695" s="34"/>
      <c r="AE695" s="34"/>
      <c r="AF695" s="34"/>
      <c r="AG695" s="34"/>
      <c r="AH695" s="34"/>
      <c r="AI695" s="34"/>
      <c r="AJ695" s="34"/>
      <c r="AK695" s="34"/>
    </row>
    <row r="696" spans="25:37" ht="12.75" customHeight="1" x14ac:dyDescent="0.3">
      <c r="Y696" s="34"/>
      <c r="Z696" s="34"/>
      <c r="AA696" s="34"/>
      <c r="AB696" s="34"/>
      <c r="AC696" s="34"/>
      <c r="AD696" s="34"/>
      <c r="AE696" s="34"/>
      <c r="AF696" s="34"/>
      <c r="AG696" s="34"/>
      <c r="AH696" s="34"/>
      <c r="AI696" s="34"/>
      <c r="AJ696" s="34"/>
      <c r="AK696" s="34"/>
    </row>
    <row r="697" spans="25:37" ht="12.75" customHeight="1" x14ac:dyDescent="0.3">
      <c r="Y697" s="34"/>
      <c r="Z697" s="34"/>
      <c r="AA697" s="34"/>
      <c r="AB697" s="34"/>
      <c r="AC697" s="34"/>
      <c r="AD697" s="34"/>
      <c r="AE697" s="34"/>
      <c r="AF697" s="34"/>
      <c r="AG697" s="34"/>
      <c r="AH697" s="34"/>
      <c r="AI697" s="34"/>
      <c r="AJ697" s="34"/>
      <c r="AK697" s="34"/>
    </row>
    <row r="698" spans="25:37" ht="12.75" customHeight="1" x14ac:dyDescent="0.3">
      <c r="Y698" s="34"/>
      <c r="Z698" s="34"/>
      <c r="AA698" s="34"/>
      <c r="AB698" s="34"/>
      <c r="AC698" s="34"/>
      <c r="AD698" s="34"/>
      <c r="AE698" s="34"/>
      <c r="AF698" s="34"/>
      <c r="AG698" s="34"/>
      <c r="AH698" s="34"/>
      <c r="AI698" s="34"/>
      <c r="AJ698" s="34"/>
      <c r="AK698" s="34"/>
    </row>
    <row r="699" spans="25:37" ht="12.75" customHeight="1" x14ac:dyDescent="0.3">
      <c r="Y699" s="34"/>
      <c r="Z699" s="34"/>
      <c r="AA699" s="34"/>
      <c r="AB699" s="34"/>
      <c r="AC699" s="34"/>
      <c r="AD699" s="34"/>
      <c r="AE699" s="34"/>
      <c r="AF699" s="34"/>
      <c r="AG699" s="34"/>
      <c r="AH699" s="34"/>
      <c r="AI699" s="34"/>
      <c r="AJ699" s="34"/>
      <c r="AK699" s="34"/>
    </row>
    <row r="700" spans="25:37" ht="12.75" customHeight="1" x14ac:dyDescent="0.3">
      <c r="Y700" s="34"/>
      <c r="Z700" s="34"/>
      <c r="AA700" s="34"/>
      <c r="AB700" s="34"/>
      <c r="AC700" s="34"/>
      <c r="AD700" s="34"/>
      <c r="AE700" s="34"/>
      <c r="AF700" s="34"/>
      <c r="AG700" s="34"/>
      <c r="AH700" s="34"/>
      <c r="AI700" s="34"/>
      <c r="AJ700" s="34"/>
      <c r="AK700" s="34"/>
    </row>
    <row r="701" spans="25:37" ht="12.75" customHeight="1" x14ac:dyDescent="0.3">
      <c r="Y701" s="34"/>
      <c r="Z701" s="34"/>
      <c r="AA701" s="34"/>
      <c r="AB701" s="34"/>
      <c r="AC701" s="34"/>
      <c r="AD701" s="34"/>
      <c r="AE701" s="34"/>
      <c r="AF701" s="34"/>
      <c r="AG701" s="34"/>
      <c r="AH701" s="34"/>
      <c r="AI701" s="34"/>
      <c r="AJ701" s="34"/>
      <c r="AK701" s="34"/>
    </row>
    <row r="702" spans="25:37" ht="12.75" customHeight="1" x14ac:dyDescent="0.3">
      <c r="Y702" s="34"/>
      <c r="Z702" s="34"/>
      <c r="AA702" s="34"/>
      <c r="AB702" s="34"/>
      <c r="AC702" s="34"/>
      <c r="AD702" s="34"/>
      <c r="AE702" s="34"/>
      <c r="AF702" s="34"/>
      <c r="AG702" s="34"/>
      <c r="AH702" s="34"/>
      <c r="AI702" s="34"/>
      <c r="AJ702" s="34"/>
      <c r="AK702" s="34"/>
    </row>
    <row r="703" spans="25:37" ht="12.75" customHeight="1" x14ac:dyDescent="0.3">
      <c r="Y703" s="34"/>
      <c r="Z703" s="34"/>
      <c r="AA703" s="34"/>
      <c r="AB703" s="34"/>
      <c r="AC703" s="34"/>
      <c r="AD703" s="34"/>
      <c r="AE703" s="34"/>
      <c r="AF703" s="34"/>
      <c r="AG703" s="34"/>
      <c r="AH703" s="34"/>
      <c r="AI703" s="34"/>
      <c r="AJ703" s="34"/>
      <c r="AK703" s="34"/>
    </row>
    <row r="704" spans="25:37" ht="12.75" customHeight="1" x14ac:dyDescent="0.3">
      <c r="Y704" s="34"/>
      <c r="Z704" s="34"/>
      <c r="AA704" s="34"/>
      <c r="AB704" s="34"/>
      <c r="AC704" s="34"/>
      <c r="AD704" s="34"/>
      <c r="AE704" s="34"/>
      <c r="AF704" s="34"/>
      <c r="AG704" s="34"/>
      <c r="AH704" s="34"/>
      <c r="AI704" s="34"/>
      <c r="AJ704" s="34"/>
      <c r="AK704" s="34"/>
    </row>
    <row r="705" spans="25:37" ht="12.75" customHeight="1" x14ac:dyDescent="0.3">
      <c r="Y705" s="34"/>
      <c r="Z705" s="34"/>
      <c r="AA705" s="34"/>
      <c r="AB705" s="34"/>
      <c r="AC705" s="34"/>
      <c r="AD705" s="34"/>
      <c r="AE705" s="34"/>
      <c r="AF705" s="34"/>
      <c r="AG705" s="34"/>
      <c r="AH705" s="34"/>
      <c r="AI705" s="34"/>
      <c r="AJ705" s="34"/>
      <c r="AK705" s="34"/>
    </row>
    <row r="706" spans="25:37" ht="12.75" customHeight="1" x14ac:dyDescent="0.3">
      <c r="Y706" s="34"/>
      <c r="Z706" s="34"/>
      <c r="AA706" s="34"/>
      <c r="AB706" s="34"/>
      <c r="AC706" s="34"/>
      <c r="AD706" s="34"/>
      <c r="AE706" s="34"/>
      <c r="AF706" s="34"/>
      <c r="AG706" s="34"/>
      <c r="AH706" s="34"/>
      <c r="AI706" s="34"/>
      <c r="AJ706" s="34"/>
      <c r="AK706" s="34"/>
    </row>
    <row r="707" spans="25:37" ht="12.75" customHeight="1" x14ac:dyDescent="0.3">
      <c r="Y707" s="34"/>
      <c r="Z707" s="34"/>
      <c r="AA707" s="34"/>
      <c r="AB707" s="34"/>
      <c r="AC707" s="34"/>
      <c r="AD707" s="34"/>
      <c r="AE707" s="34"/>
      <c r="AF707" s="34"/>
      <c r="AG707" s="34"/>
      <c r="AH707" s="34"/>
      <c r="AI707" s="34"/>
      <c r="AJ707" s="34"/>
      <c r="AK707" s="34"/>
    </row>
    <row r="708" spans="25:37" ht="12.75" customHeight="1" x14ac:dyDescent="0.3">
      <c r="Y708" s="34"/>
      <c r="Z708" s="34"/>
      <c r="AA708" s="34"/>
      <c r="AB708" s="34"/>
      <c r="AC708" s="34"/>
      <c r="AD708" s="34"/>
      <c r="AE708" s="34"/>
      <c r="AF708" s="34"/>
      <c r="AG708" s="34"/>
      <c r="AH708" s="34"/>
      <c r="AI708" s="34"/>
      <c r="AJ708" s="34"/>
      <c r="AK708" s="34"/>
    </row>
    <row r="709" spans="25:37" ht="12.75" customHeight="1" x14ac:dyDescent="0.3">
      <c r="Y709" s="34"/>
      <c r="Z709" s="34"/>
      <c r="AA709" s="34"/>
      <c r="AB709" s="34"/>
      <c r="AC709" s="34"/>
      <c r="AD709" s="34"/>
      <c r="AE709" s="34"/>
      <c r="AF709" s="34"/>
      <c r="AG709" s="34"/>
      <c r="AH709" s="34"/>
      <c r="AI709" s="34"/>
      <c r="AJ709" s="34"/>
      <c r="AK709" s="34"/>
    </row>
    <row r="710" spans="25:37" ht="12.75" customHeight="1" x14ac:dyDescent="0.3">
      <c r="Y710" s="34"/>
      <c r="Z710" s="34"/>
      <c r="AA710" s="34"/>
      <c r="AB710" s="34"/>
      <c r="AC710" s="34"/>
      <c r="AD710" s="34"/>
      <c r="AE710" s="34"/>
      <c r="AF710" s="34"/>
      <c r="AG710" s="34"/>
      <c r="AH710" s="34"/>
      <c r="AI710" s="34"/>
      <c r="AJ710" s="34"/>
      <c r="AK710" s="34"/>
    </row>
    <row r="711" spans="25:37" ht="12.75" customHeight="1" x14ac:dyDescent="0.3">
      <c r="Y711" s="34"/>
      <c r="Z711" s="34"/>
      <c r="AA711" s="34"/>
      <c r="AB711" s="34"/>
      <c r="AC711" s="34"/>
      <c r="AD711" s="34"/>
      <c r="AE711" s="34"/>
      <c r="AF711" s="34"/>
      <c r="AG711" s="34"/>
      <c r="AH711" s="34"/>
      <c r="AI711" s="34"/>
      <c r="AJ711" s="34"/>
      <c r="AK711" s="34"/>
    </row>
    <row r="712" spans="25:37" ht="12.75" customHeight="1" x14ac:dyDescent="0.3">
      <c r="Y712" s="34"/>
      <c r="Z712" s="34"/>
      <c r="AA712" s="34"/>
      <c r="AB712" s="34"/>
      <c r="AC712" s="34"/>
      <c r="AD712" s="34"/>
      <c r="AE712" s="34"/>
      <c r="AF712" s="34"/>
      <c r="AG712" s="34"/>
      <c r="AH712" s="34"/>
      <c r="AI712" s="34"/>
      <c r="AJ712" s="34"/>
      <c r="AK712" s="34"/>
    </row>
    <row r="713" spans="25:37" ht="12.75" customHeight="1" x14ac:dyDescent="0.3">
      <c r="Y713" s="34"/>
      <c r="Z713" s="34"/>
      <c r="AA713" s="34"/>
      <c r="AB713" s="34"/>
      <c r="AC713" s="34"/>
      <c r="AD713" s="34"/>
      <c r="AE713" s="34"/>
      <c r="AF713" s="34"/>
      <c r="AG713" s="34"/>
      <c r="AH713" s="34"/>
      <c r="AI713" s="34"/>
      <c r="AJ713" s="34"/>
      <c r="AK713" s="34"/>
    </row>
    <row r="714" spans="25:37" ht="12.75" customHeight="1" x14ac:dyDescent="0.3">
      <c r="Y714" s="34"/>
      <c r="Z714" s="34"/>
      <c r="AA714" s="34"/>
      <c r="AB714" s="34"/>
      <c r="AC714" s="34"/>
      <c r="AD714" s="34"/>
      <c r="AE714" s="34"/>
      <c r="AF714" s="34"/>
      <c r="AG714" s="34"/>
      <c r="AH714" s="34"/>
      <c r="AI714" s="34"/>
      <c r="AJ714" s="34"/>
      <c r="AK714" s="34"/>
    </row>
    <row r="715" spans="25:37" ht="12.75" customHeight="1" x14ac:dyDescent="0.3">
      <c r="Y715" s="34"/>
      <c r="Z715" s="34"/>
      <c r="AA715" s="34"/>
      <c r="AB715" s="34"/>
      <c r="AC715" s="34"/>
      <c r="AD715" s="34"/>
      <c r="AE715" s="34"/>
      <c r="AF715" s="34"/>
      <c r="AG715" s="34"/>
      <c r="AH715" s="34"/>
      <c r="AI715" s="34"/>
      <c r="AJ715" s="34"/>
      <c r="AK715" s="34"/>
    </row>
    <row r="716" spans="25:37" ht="12.75" customHeight="1" x14ac:dyDescent="0.3">
      <c r="Y716" s="34"/>
      <c r="Z716" s="34"/>
      <c r="AA716" s="34"/>
      <c r="AB716" s="34"/>
      <c r="AC716" s="34"/>
      <c r="AD716" s="34"/>
      <c r="AE716" s="34"/>
      <c r="AF716" s="34"/>
      <c r="AG716" s="34"/>
      <c r="AH716" s="34"/>
      <c r="AI716" s="34"/>
      <c r="AJ716" s="34"/>
      <c r="AK716" s="34"/>
    </row>
    <row r="717" spans="25:37" ht="12.75" customHeight="1" x14ac:dyDescent="0.3">
      <c r="Y717" s="34"/>
      <c r="Z717" s="34"/>
      <c r="AA717" s="34"/>
      <c r="AB717" s="34"/>
      <c r="AC717" s="34"/>
      <c r="AD717" s="34"/>
      <c r="AE717" s="34"/>
      <c r="AF717" s="34"/>
      <c r="AG717" s="34"/>
      <c r="AH717" s="34"/>
      <c r="AI717" s="34"/>
      <c r="AJ717" s="34"/>
      <c r="AK717" s="34"/>
    </row>
    <row r="718" spans="25:37" ht="12.75" customHeight="1" x14ac:dyDescent="0.3">
      <c r="Y718" s="34"/>
      <c r="Z718" s="34"/>
      <c r="AA718" s="34"/>
      <c r="AB718" s="34"/>
      <c r="AC718" s="34"/>
      <c r="AD718" s="34"/>
      <c r="AE718" s="34"/>
      <c r="AF718" s="34"/>
      <c r="AG718" s="34"/>
      <c r="AH718" s="34"/>
      <c r="AI718" s="34"/>
      <c r="AJ718" s="34"/>
      <c r="AK718" s="34"/>
    </row>
    <row r="719" spans="25:37" ht="12.75" customHeight="1" x14ac:dyDescent="0.3">
      <c r="Y719" s="34"/>
      <c r="Z719" s="34"/>
      <c r="AA719" s="34"/>
      <c r="AB719" s="34"/>
      <c r="AC719" s="34"/>
      <c r="AD719" s="34"/>
      <c r="AE719" s="34"/>
      <c r="AF719" s="34"/>
      <c r="AG719" s="34"/>
      <c r="AH719" s="34"/>
      <c r="AI719" s="34"/>
      <c r="AJ719" s="34"/>
      <c r="AK719" s="34"/>
    </row>
    <row r="720" spans="25:37" ht="12.75" customHeight="1" x14ac:dyDescent="0.3">
      <c r="Y720" s="34"/>
      <c r="Z720" s="34"/>
      <c r="AA720" s="34"/>
      <c r="AB720" s="34"/>
      <c r="AC720" s="34"/>
      <c r="AD720" s="34"/>
      <c r="AE720" s="34"/>
      <c r="AF720" s="34"/>
      <c r="AG720" s="34"/>
      <c r="AH720" s="34"/>
      <c r="AI720" s="34"/>
      <c r="AJ720" s="34"/>
      <c r="AK720" s="34"/>
    </row>
    <row r="721" spans="25:37" ht="12.75" customHeight="1" x14ac:dyDescent="0.3">
      <c r="Y721" s="34"/>
      <c r="Z721" s="34"/>
      <c r="AA721" s="34"/>
      <c r="AB721" s="34"/>
      <c r="AC721" s="34"/>
      <c r="AD721" s="34"/>
      <c r="AE721" s="34"/>
      <c r="AF721" s="34"/>
      <c r="AG721" s="34"/>
      <c r="AH721" s="34"/>
      <c r="AI721" s="34"/>
      <c r="AJ721" s="34"/>
      <c r="AK721" s="34"/>
    </row>
    <row r="722" spans="25:37" ht="12.75" customHeight="1" x14ac:dyDescent="0.3">
      <c r="Y722" s="34"/>
      <c r="Z722" s="34"/>
      <c r="AA722" s="34"/>
      <c r="AB722" s="34"/>
      <c r="AC722" s="34"/>
      <c r="AD722" s="34"/>
      <c r="AE722" s="34"/>
      <c r="AF722" s="34"/>
      <c r="AG722" s="34"/>
      <c r="AH722" s="34"/>
      <c r="AI722" s="34"/>
      <c r="AJ722" s="34"/>
      <c r="AK722" s="34"/>
    </row>
    <row r="723" spans="25:37" ht="12.75" customHeight="1" x14ac:dyDescent="0.3">
      <c r="Y723" s="34"/>
      <c r="Z723" s="34"/>
      <c r="AA723" s="34"/>
      <c r="AB723" s="34"/>
      <c r="AC723" s="34"/>
      <c r="AD723" s="34"/>
      <c r="AE723" s="34"/>
      <c r="AF723" s="34"/>
      <c r="AG723" s="34"/>
      <c r="AH723" s="34"/>
      <c r="AI723" s="34"/>
      <c r="AJ723" s="34"/>
      <c r="AK723" s="34"/>
    </row>
    <row r="724" spans="25:37" ht="12.75" customHeight="1" x14ac:dyDescent="0.3">
      <c r="Y724" s="34"/>
      <c r="Z724" s="34"/>
      <c r="AA724" s="34"/>
      <c r="AB724" s="34"/>
      <c r="AC724" s="34"/>
      <c r="AD724" s="34"/>
      <c r="AE724" s="34"/>
      <c r="AF724" s="34"/>
      <c r="AG724" s="34"/>
      <c r="AH724" s="34"/>
      <c r="AI724" s="34"/>
      <c r="AJ724" s="34"/>
      <c r="AK724" s="34"/>
    </row>
    <row r="725" spans="25:37" ht="12.75" customHeight="1" x14ac:dyDescent="0.3">
      <c r="Y725" s="34"/>
      <c r="Z725" s="34"/>
      <c r="AA725" s="34"/>
      <c r="AB725" s="34"/>
      <c r="AC725" s="34"/>
      <c r="AD725" s="34"/>
      <c r="AE725" s="34"/>
      <c r="AF725" s="34"/>
      <c r="AG725" s="34"/>
      <c r="AH725" s="34"/>
      <c r="AI725" s="34"/>
      <c r="AJ725" s="34"/>
      <c r="AK725" s="34"/>
    </row>
    <row r="726" spans="25:37" ht="12.75" customHeight="1" x14ac:dyDescent="0.3">
      <c r="Y726" s="34"/>
      <c r="Z726" s="34"/>
      <c r="AA726" s="34"/>
      <c r="AB726" s="34"/>
      <c r="AC726" s="34"/>
      <c r="AD726" s="34"/>
      <c r="AE726" s="34"/>
      <c r="AF726" s="34"/>
      <c r="AG726" s="34"/>
      <c r="AH726" s="34"/>
      <c r="AI726" s="34"/>
      <c r="AJ726" s="34"/>
      <c r="AK726" s="34"/>
    </row>
    <row r="727" spans="25:37" ht="12.75" customHeight="1" x14ac:dyDescent="0.3">
      <c r="Y727" s="34"/>
      <c r="Z727" s="34"/>
      <c r="AA727" s="34"/>
      <c r="AB727" s="34"/>
      <c r="AC727" s="34"/>
      <c r="AD727" s="34"/>
      <c r="AE727" s="34"/>
      <c r="AF727" s="34"/>
      <c r="AG727" s="34"/>
      <c r="AH727" s="34"/>
      <c r="AI727" s="34"/>
      <c r="AJ727" s="34"/>
      <c r="AK727" s="34"/>
    </row>
    <row r="728" spans="25:37" ht="12.75" customHeight="1" x14ac:dyDescent="0.3">
      <c r="Y728" s="34"/>
      <c r="Z728" s="34"/>
      <c r="AA728" s="34"/>
      <c r="AB728" s="34"/>
      <c r="AC728" s="34"/>
      <c r="AD728" s="34"/>
      <c r="AE728" s="34"/>
      <c r="AF728" s="34"/>
      <c r="AG728" s="34"/>
      <c r="AH728" s="34"/>
      <c r="AI728" s="34"/>
      <c r="AJ728" s="34"/>
      <c r="AK728" s="34"/>
    </row>
    <row r="729" spans="25:37" ht="12.75" customHeight="1" x14ac:dyDescent="0.3">
      <c r="Y729" s="34"/>
      <c r="Z729" s="34"/>
      <c r="AA729" s="34"/>
      <c r="AB729" s="34"/>
      <c r="AC729" s="34"/>
      <c r="AD729" s="34"/>
      <c r="AE729" s="34"/>
      <c r="AF729" s="34"/>
      <c r="AG729" s="34"/>
      <c r="AH729" s="34"/>
      <c r="AI729" s="34"/>
      <c r="AJ729" s="34"/>
      <c r="AK729" s="34"/>
    </row>
    <row r="730" spans="25:37" ht="12.75" customHeight="1" x14ac:dyDescent="0.3">
      <c r="Y730" s="34"/>
      <c r="Z730" s="34"/>
      <c r="AA730" s="34"/>
      <c r="AB730" s="34"/>
      <c r="AC730" s="34"/>
      <c r="AD730" s="34"/>
      <c r="AE730" s="34"/>
      <c r="AF730" s="34"/>
      <c r="AG730" s="34"/>
      <c r="AH730" s="34"/>
      <c r="AI730" s="34"/>
      <c r="AJ730" s="34"/>
      <c r="AK730" s="34"/>
    </row>
    <row r="731" spans="25:37" ht="12.75" customHeight="1" x14ac:dyDescent="0.3">
      <c r="Y731" s="34"/>
      <c r="Z731" s="34"/>
      <c r="AA731" s="34"/>
      <c r="AB731" s="34"/>
      <c r="AC731" s="34"/>
      <c r="AD731" s="34"/>
      <c r="AE731" s="34"/>
      <c r="AF731" s="34"/>
      <c r="AG731" s="34"/>
      <c r="AH731" s="34"/>
      <c r="AI731" s="34"/>
      <c r="AJ731" s="34"/>
      <c r="AK731" s="34"/>
    </row>
    <row r="732" spans="25:37" ht="12.75" customHeight="1" x14ac:dyDescent="0.3">
      <c r="Y732" s="34"/>
      <c r="Z732" s="34"/>
      <c r="AA732" s="34"/>
      <c r="AB732" s="34"/>
      <c r="AC732" s="34"/>
      <c r="AD732" s="34"/>
      <c r="AE732" s="34"/>
      <c r="AF732" s="34"/>
      <c r="AG732" s="34"/>
      <c r="AH732" s="34"/>
      <c r="AI732" s="34"/>
      <c r="AJ732" s="34"/>
      <c r="AK732" s="34"/>
    </row>
    <row r="733" spans="25:37" ht="12.75" customHeight="1" x14ac:dyDescent="0.3">
      <c r="Y733" s="34"/>
      <c r="Z733" s="34"/>
      <c r="AA733" s="34"/>
      <c r="AB733" s="34"/>
      <c r="AC733" s="34"/>
      <c r="AD733" s="34"/>
      <c r="AE733" s="34"/>
      <c r="AF733" s="34"/>
      <c r="AG733" s="34"/>
      <c r="AH733" s="34"/>
      <c r="AI733" s="34"/>
      <c r="AJ733" s="34"/>
      <c r="AK733" s="34"/>
    </row>
    <row r="734" spans="25:37" ht="12.75" customHeight="1" x14ac:dyDescent="0.3">
      <c r="Y734" s="34"/>
      <c r="Z734" s="34"/>
      <c r="AA734" s="34"/>
      <c r="AB734" s="34"/>
      <c r="AC734" s="34"/>
      <c r="AD734" s="34"/>
      <c r="AE734" s="34"/>
      <c r="AF734" s="34"/>
      <c r="AG734" s="34"/>
      <c r="AH734" s="34"/>
      <c r="AI734" s="34"/>
      <c r="AJ734" s="34"/>
      <c r="AK734" s="34"/>
    </row>
    <row r="735" spans="25:37" ht="12.75" customHeight="1" x14ac:dyDescent="0.3">
      <c r="Y735" s="34"/>
      <c r="Z735" s="34"/>
      <c r="AA735" s="34"/>
      <c r="AB735" s="34"/>
      <c r="AC735" s="34"/>
      <c r="AD735" s="34"/>
      <c r="AE735" s="34"/>
      <c r="AF735" s="34"/>
      <c r="AG735" s="34"/>
      <c r="AH735" s="34"/>
      <c r="AI735" s="34"/>
      <c r="AJ735" s="34"/>
      <c r="AK735" s="34"/>
    </row>
    <row r="736" spans="25:37" ht="12.75" customHeight="1" x14ac:dyDescent="0.3">
      <c r="Y736" s="34"/>
      <c r="Z736" s="34"/>
      <c r="AA736" s="34"/>
      <c r="AB736" s="34"/>
      <c r="AC736" s="34"/>
      <c r="AD736" s="34"/>
      <c r="AE736" s="34"/>
      <c r="AF736" s="34"/>
      <c r="AG736" s="34"/>
      <c r="AH736" s="34"/>
      <c r="AI736" s="34"/>
      <c r="AJ736" s="34"/>
      <c r="AK736" s="34"/>
    </row>
    <row r="737" spans="25:37" ht="12.75" customHeight="1" x14ac:dyDescent="0.3">
      <c r="Y737" s="34"/>
      <c r="Z737" s="34"/>
      <c r="AA737" s="34"/>
      <c r="AB737" s="34"/>
      <c r="AC737" s="34"/>
      <c r="AD737" s="34"/>
      <c r="AE737" s="34"/>
      <c r="AF737" s="34"/>
      <c r="AG737" s="34"/>
      <c r="AH737" s="34"/>
      <c r="AI737" s="34"/>
      <c r="AJ737" s="34"/>
      <c r="AK737" s="34"/>
    </row>
    <row r="738" spans="25:37" ht="12.75" customHeight="1" x14ac:dyDescent="0.3">
      <c r="Y738" s="34"/>
      <c r="Z738" s="34"/>
      <c r="AA738" s="34"/>
      <c r="AB738" s="34"/>
      <c r="AC738" s="34"/>
      <c r="AD738" s="34"/>
      <c r="AE738" s="34"/>
      <c r="AF738" s="34"/>
      <c r="AG738" s="34"/>
      <c r="AH738" s="34"/>
      <c r="AI738" s="34"/>
      <c r="AJ738" s="34"/>
      <c r="AK738" s="34"/>
    </row>
    <row r="739" spans="25:37" ht="12.75" customHeight="1" x14ac:dyDescent="0.3">
      <c r="Y739" s="34"/>
      <c r="Z739" s="34"/>
      <c r="AA739" s="34"/>
      <c r="AB739" s="34"/>
      <c r="AC739" s="34"/>
      <c r="AD739" s="34"/>
      <c r="AE739" s="34"/>
      <c r="AF739" s="34"/>
      <c r="AG739" s="34"/>
      <c r="AH739" s="34"/>
      <c r="AI739" s="34"/>
      <c r="AJ739" s="34"/>
      <c r="AK739" s="34"/>
    </row>
    <row r="740" spans="25:37" ht="12.75" customHeight="1" x14ac:dyDescent="0.3">
      <c r="Y740" s="34"/>
      <c r="Z740" s="34"/>
      <c r="AA740" s="34"/>
      <c r="AB740" s="34"/>
      <c r="AC740" s="34"/>
      <c r="AD740" s="34"/>
      <c r="AE740" s="34"/>
      <c r="AF740" s="34"/>
      <c r="AG740" s="34"/>
      <c r="AH740" s="34"/>
      <c r="AI740" s="34"/>
      <c r="AJ740" s="34"/>
      <c r="AK740" s="34"/>
    </row>
    <row r="741" spans="25:37" ht="12.75" customHeight="1" x14ac:dyDescent="0.3">
      <c r="Y741" s="34"/>
      <c r="Z741" s="34"/>
      <c r="AA741" s="34"/>
      <c r="AB741" s="34"/>
      <c r="AC741" s="34"/>
      <c r="AD741" s="34"/>
      <c r="AE741" s="34"/>
      <c r="AF741" s="34"/>
      <c r="AG741" s="34"/>
      <c r="AH741" s="34"/>
      <c r="AI741" s="34"/>
      <c r="AJ741" s="34"/>
      <c r="AK741" s="34"/>
    </row>
    <row r="742" spans="25:37" ht="12.75" customHeight="1" x14ac:dyDescent="0.3">
      <c r="Y742" s="34"/>
      <c r="Z742" s="34"/>
      <c r="AA742" s="34"/>
      <c r="AB742" s="34"/>
      <c r="AC742" s="34"/>
      <c r="AD742" s="34"/>
      <c r="AE742" s="34"/>
      <c r="AF742" s="34"/>
      <c r="AG742" s="34"/>
      <c r="AH742" s="34"/>
      <c r="AI742" s="34"/>
      <c r="AJ742" s="34"/>
      <c r="AK742" s="34"/>
    </row>
    <row r="743" spans="25:37" ht="12.75" customHeight="1" x14ac:dyDescent="0.3">
      <c r="Y743" s="34"/>
      <c r="Z743" s="34"/>
      <c r="AA743" s="34"/>
      <c r="AB743" s="34"/>
      <c r="AC743" s="34"/>
      <c r="AD743" s="34"/>
      <c r="AE743" s="34"/>
      <c r="AF743" s="34"/>
      <c r="AG743" s="34"/>
      <c r="AH743" s="34"/>
      <c r="AI743" s="34"/>
      <c r="AJ743" s="34"/>
      <c r="AK743" s="34"/>
    </row>
    <row r="744" spans="25:37" ht="12.75" customHeight="1" x14ac:dyDescent="0.3">
      <c r="Y744" s="34"/>
      <c r="Z744" s="34"/>
      <c r="AA744" s="34"/>
      <c r="AB744" s="34"/>
      <c r="AC744" s="34"/>
      <c r="AD744" s="34"/>
      <c r="AE744" s="34"/>
      <c r="AF744" s="34"/>
      <c r="AG744" s="34"/>
      <c r="AH744" s="34"/>
      <c r="AI744" s="34"/>
      <c r="AJ744" s="34"/>
      <c r="AK744" s="34"/>
    </row>
    <row r="745" spans="25:37" ht="12.75" customHeight="1" x14ac:dyDescent="0.3">
      <c r="Y745" s="34"/>
      <c r="Z745" s="34"/>
      <c r="AA745" s="34"/>
      <c r="AB745" s="34"/>
      <c r="AC745" s="34"/>
      <c r="AD745" s="34"/>
      <c r="AE745" s="34"/>
      <c r="AF745" s="34"/>
      <c r="AG745" s="34"/>
      <c r="AH745" s="34"/>
      <c r="AI745" s="34"/>
      <c r="AJ745" s="34"/>
      <c r="AK745" s="34"/>
    </row>
    <row r="746" spans="25:37" ht="12.75" customHeight="1" x14ac:dyDescent="0.3">
      <c r="Y746" s="34"/>
      <c r="Z746" s="34"/>
      <c r="AA746" s="34"/>
      <c r="AB746" s="34"/>
      <c r="AC746" s="34"/>
      <c r="AD746" s="34"/>
      <c r="AE746" s="34"/>
      <c r="AF746" s="34"/>
      <c r="AG746" s="34"/>
      <c r="AH746" s="34"/>
      <c r="AI746" s="34"/>
      <c r="AJ746" s="34"/>
      <c r="AK746" s="34"/>
    </row>
    <row r="747" spans="25:37" ht="12.75" customHeight="1" x14ac:dyDescent="0.3">
      <c r="Y747" s="34"/>
      <c r="Z747" s="34"/>
      <c r="AA747" s="34"/>
      <c r="AB747" s="34"/>
      <c r="AC747" s="34"/>
      <c r="AD747" s="34"/>
      <c r="AE747" s="34"/>
      <c r="AF747" s="34"/>
      <c r="AG747" s="34"/>
      <c r="AH747" s="34"/>
      <c r="AI747" s="34"/>
      <c r="AJ747" s="34"/>
      <c r="AK747" s="34"/>
    </row>
    <row r="748" spans="25:37" ht="12.75" customHeight="1" x14ac:dyDescent="0.3">
      <c r="Y748" s="34"/>
      <c r="Z748" s="34"/>
      <c r="AA748" s="34"/>
      <c r="AB748" s="34"/>
      <c r="AC748" s="34"/>
      <c r="AD748" s="34"/>
      <c r="AE748" s="34"/>
      <c r="AF748" s="34"/>
      <c r="AG748" s="34"/>
      <c r="AH748" s="34"/>
      <c r="AI748" s="34"/>
      <c r="AJ748" s="34"/>
      <c r="AK748" s="34"/>
    </row>
    <row r="749" spans="25:37" ht="12.75" customHeight="1" x14ac:dyDescent="0.3">
      <c r="Y749" s="34"/>
      <c r="Z749" s="34"/>
      <c r="AA749" s="34"/>
      <c r="AB749" s="34"/>
      <c r="AC749" s="34"/>
      <c r="AD749" s="34"/>
      <c r="AE749" s="34"/>
      <c r="AF749" s="34"/>
      <c r="AG749" s="34"/>
      <c r="AH749" s="34"/>
      <c r="AI749" s="34"/>
      <c r="AJ749" s="34"/>
      <c r="AK749" s="34"/>
    </row>
    <row r="750" spans="25:37" ht="12.75" customHeight="1" x14ac:dyDescent="0.3">
      <c r="Y750" s="34"/>
      <c r="Z750" s="34"/>
      <c r="AA750" s="34"/>
      <c r="AB750" s="34"/>
      <c r="AC750" s="34"/>
      <c r="AD750" s="34"/>
      <c r="AE750" s="34"/>
      <c r="AF750" s="34"/>
      <c r="AG750" s="34"/>
      <c r="AH750" s="34"/>
      <c r="AI750" s="34"/>
      <c r="AJ750" s="34"/>
      <c r="AK750" s="34"/>
    </row>
    <row r="751" spans="25:37" ht="12.75" customHeight="1" x14ac:dyDescent="0.3">
      <c r="Y751" s="34"/>
      <c r="Z751" s="34"/>
      <c r="AA751" s="34"/>
      <c r="AB751" s="34"/>
      <c r="AC751" s="34"/>
      <c r="AD751" s="34"/>
      <c r="AE751" s="34"/>
      <c r="AF751" s="34"/>
      <c r="AG751" s="34"/>
      <c r="AH751" s="34"/>
      <c r="AI751" s="34"/>
      <c r="AJ751" s="34"/>
      <c r="AK751" s="34"/>
    </row>
    <row r="752" spans="25:37" ht="12.75" customHeight="1" x14ac:dyDescent="0.3">
      <c r="Y752" s="34"/>
      <c r="Z752" s="34"/>
      <c r="AA752" s="34"/>
      <c r="AB752" s="34"/>
      <c r="AC752" s="34"/>
      <c r="AD752" s="34"/>
      <c r="AE752" s="34"/>
      <c r="AF752" s="34"/>
      <c r="AG752" s="34"/>
      <c r="AH752" s="34"/>
      <c r="AI752" s="34"/>
      <c r="AJ752" s="34"/>
      <c r="AK752" s="34"/>
    </row>
    <row r="753" spans="25:37" ht="12.75" customHeight="1" x14ac:dyDescent="0.3">
      <c r="Y753" s="34"/>
      <c r="Z753" s="34"/>
      <c r="AA753" s="34"/>
      <c r="AB753" s="34"/>
      <c r="AC753" s="34"/>
      <c r="AD753" s="34"/>
      <c r="AE753" s="34"/>
      <c r="AF753" s="34"/>
      <c r="AG753" s="34"/>
      <c r="AH753" s="34"/>
      <c r="AI753" s="34"/>
      <c r="AJ753" s="34"/>
      <c r="AK753" s="34"/>
    </row>
    <row r="754" spans="25:37" ht="12.75" customHeight="1" x14ac:dyDescent="0.3">
      <c r="Y754" s="34"/>
      <c r="Z754" s="34"/>
      <c r="AA754" s="34"/>
      <c r="AB754" s="34"/>
      <c r="AC754" s="34"/>
      <c r="AD754" s="34"/>
      <c r="AE754" s="34"/>
      <c r="AF754" s="34"/>
      <c r="AG754" s="34"/>
      <c r="AH754" s="34"/>
      <c r="AI754" s="34"/>
      <c r="AJ754" s="34"/>
      <c r="AK754" s="34"/>
    </row>
    <row r="755" spans="25:37" ht="12.75" customHeight="1" x14ac:dyDescent="0.3">
      <c r="Y755" s="34"/>
      <c r="Z755" s="34"/>
      <c r="AA755" s="34"/>
      <c r="AB755" s="34"/>
      <c r="AC755" s="34"/>
      <c r="AD755" s="34"/>
      <c r="AE755" s="34"/>
      <c r="AF755" s="34"/>
      <c r="AG755" s="34"/>
      <c r="AH755" s="34"/>
      <c r="AI755" s="34"/>
      <c r="AJ755" s="34"/>
      <c r="AK755" s="34"/>
    </row>
    <row r="756" spans="25:37" ht="12.75" customHeight="1" x14ac:dyDescent="0.3">
      <c r="Y756" s="34"/>
      <c r="Z756" s="34"/>
      <c r="AA756" s="34"/>
      <c r="AB756" s="34"/>
      <c r="AC756" s="34"/>
      <c r="AD756" s="34"/>
      <c r="AE756" s="34"/>
      <c r="AF756" s="34"/>
      <c r="AG756" s="34"/>
      <c r="AH756" s="34"/>
      <c r="AI756" s="34"/>
      <c r="AJ756" s="34"/>
      <c r="AK756" s="34"/>
    </row>
    <row r="757" spans="25:37" ht="12.75" customHeight="1" x14ac:dyDescent="0.3">
      <c r="Y757" s="34"/>
      <c r="Z757" s="34"/>
      <c r="AA757" s="34"/>
      <c r="AB757" s="34"/>
      <c r="AC757" s="34"/>
      <c r="AD757" s="34"/>
      <c r="AE757" s="34"/>
      <c r="AF757" s="34"/>
      <c r="AG757" s="34"/>
      <c r="AH757" s="34"/>
      <c r="AI757" s="34"/>
      <c r="AJ757" s="34"/>
      <c r="AK757" s="34"/>
    </row>
    <row r="758" spans="25:37" ht="12.75" customHeight="1" x14ac:dyDescent="0.3">
      <c r="Y758" s="34"/>
      <c r="Z758" s="34"/>
      <c r="AA758" s="34"/>
      <c r="AB758" s="34"/>
      <c r="AC758" s="34"/>
      <c r="AD758" s="34"/>
      <c r="AE758" s="34"/>
      <c r="AF758" s="34"/>
      <c r="AG758" s="34"/>
      <c r="AH758" s="34"/>
      <c r="AI758" s="34"/>
      <c r="AJ758" s="34"/>
      <c r="AK758" s="34"/>
    </row>
    <row r="759" spans="25:37" ht="12.75" customHeight="1" x14ac:dyDescent="0.3">
      <c r="Y759" s="34"/>
      <c r="Z759" s="34"/>
      <c r="AA759" s="34"/>
      <c r="AB759" s="34"/>
      <c r="AC759" s="34"/>
      <c r="AD759" s="34"/>
      <c r="AE759" s="34"/>
      <c r="AF759" s="34"/>
      <c r="AG759" s="34"/>
      <c r="AH759" s="34"/>
      <c r="AI759" s="34"/>
      <c r="AJ759" s="34"/>
      <c r="AK759" s="34"/>
    </row>
    <row r="760" spans="25:37" ht="12.75" customHeight="1" x14ac:dyDescent="0.3">
      <c r="Y760" s="34"/>
      <c r="Z760" s="34"/>
      <c r="AA760" s="34"/>
      <c r="AB760" s="34"/>
      <c r="AC760" s="34"/>
      <c r="AD760" s="34"/>
      <c r="AE760" s="34"/>
      <c r="AF760" s="34"/>
      <c r="AG760" s="34"/>
      <c r="AH760" s="34"/>
      <c r="AI760" s="34"/>
      <c r="AJ760" s="34"/>
      <c r="AK760" s="34"/>
    </row>
    <row r="761" spans="25:37" ht="12.75" customHeight="1" x14ac:dyDescent="0.3">
      <c r="Y761" s="34"/>
      <c r="Z761" s="34"/>
      <c r="AA761" s="34"/>
      <c r="AB761" s="34"/>
      <c r="AC761" s="34"/>
      <c r="AD761" s="34"/>
      <c r="AE761" s="34"/>
      <c r="AF761" s="34"/>
      <c r="AG761" s="34"/>
      <c r="AH761" s="34"/>
      <c r="AI761" s="34"/>
      <c r="AJ761" s="34"/>
      <c r="AK761" s="34"/>
    </row>
    <row r="762" spans="25:37" ht="12.75" customHeight="1" x14ac:dyDescent="0.3">
      <c r="Y762" s="34"/>
      <c r="Z762" s="34"/>
      <c r="AA762" s="34"/>
      <c r="AB762" s="34"/>
      <c r="AC762" s="34"/>
      <c r="AD762" s="34"/>
      <c r="AE762" s="34"/>
      <c r="AF762" s="34"/>
      <c r="AG762" s="34"/>
      <c r="AH762" s="34"/>
      <c r="AI762" s="34"/>
      <c r="AJ762" s="34"/>
      <c r="AK762" s="34"/>
    </row>
    <row r="763" spans="25:37" ht="12.75" customHeight="1" x14ac:dyDescent="0.3">
      <c r="Y763" s="34"/>
      <c r="Z763" s="34"/>
      <c r="AA763" s="34"/>
      <c r="AB763" s="34"/>
      <c r="AC763" s="34"/>
      <c r="AD763" s="34"/>
      <c r="AE763" s="34"/>
      <c r="AF763" s="34"/>
      <c r="AG763" s="34"/>
      <c r="AH763" s="34"/>
      <c r="AI763" s="34"/>
      <c r="AJ763" s="34"/>
      <c r="AK763" s="34"/>
    </row>
    <row r="764" spans="25:37" ht="12.75" customHeight="1" x14ac:dyDescent="0.3">
      <c r="Y764" s="34"/>
      <c r="Z764" s="34"/>
      <c r="AA764" s="34"/>
      <c r="AB764" s="34"/>
      <c r="AC764" s="34"/>
      <c r="AD764" s="34"/>
      <c r="AE764" s="34"/>
      <c r="AF764" s="34"/>
      <c r="AG764" s="34"/>
      <c r="AH764" s="34"/>
      <c r="AI764" s="34"/>
      <c r="AJ764" s="34"/>
      <c r="AK764" s="34"/>
    </row>
    <row r="765" spans="25:37" ht="12.75" customHeight="1" x14ac:dyDescent="0.3">
      <c r="Y765" s="34"/>
      <c r="Z765" s="34"/>
      <c r="AA765" s="34"/>
      <c r="AB765" s="34"/>
      <c r="AC765" s="34"/>
      <c r="AD765" s="34"/>
      <c r="AE765" s="34"/>
      <c r="AF765" s="34"/>
      <c r="AG765" s="34"/>
      <c r="AH765" s="34"/>
      <c r="AI765" s="34"/>
      <c r="AJ765" s="34"/>
      <c r="AK765" s="34"/>
    </row>
    <row r="766" spans="25:37" ht="12.75" customHeight="1" x14ac:dyDescent="0.3">
      <c r="Y766" s="34"/>
      <c r="Z766" s="34"/>
      <c r="AA766" s="34"/>
      <c r="AB766" s="34"/>
      <c r="AC766" s="34"/>
      <c r="AD766" s="34"/>
      <c r="AE766" s="34"/>
      <c r="AF766" s="34"/>
      <c r="AG766" s="34"/>
      <c r="AH766" s="34"/>
      <c r="AI766" s="34"/>
      <c r="AJ766" s="34"/>
      <c r="AK766" s="34"/>
    </row>
    <row r="767" spans="25:37" ht="12.75" customHeight="1" x14ac:dyDescent="0.3">
      <c r="Y767" s="34"/>
      <c r="Z767" s="34"/>
      <c r="AA767" s="34"/>
      <c r="AB767" s="34"/>
      <c r="AC767" s="34"/>
      <c r="AD767" s="34"/>
      <c r="AE767" s="34"/>
      <c r="AF767" s="34"/>
      <c r="AG767" s="34"/>
      <c r="AH767" s="34"/>
      <c r="AI767" s="34"/>
      <c r="AJ767" s="34"/>
      <c r="AK767" s="34"/>
    </row>
    <row r="768" spans="25:37" ht="12.75" customHeight="1" x14ac:dyDescent="0.3">
      <c r="Y768" s="34"/>
      <c r="Z768" s="34"/>
      <c r="AA768" s="34"/>
      <c r="AB768" s="34"/>
      <c r="AC768" s="34"/>
      <c r="AD768" s="34"/>
      <c r="AE768" s="34"/>
      <c r="AF768" s="34"/>
      <c r="AG768" s="34"/>
      <c r="AH768" s="34"/>
      <c r="AI768" s="34"/>
      <c r="AJ768" s="34"/>
      <c r="AK768" s="34"/>
    </row>
    <row r="769" spans="25:37" ht="12.75" customHeight="1" x14ac:dyDescent="0.3">
      <c r="Y769" s="34"/>
      <c r="Z769" s="34"/>
      <c r="AA769" s="34"/>
      <c r="AB769" s="34"/>
      <c r="AC769" s="34"/>
      <c r="AD769" s="34"/>
      <c r="AE769" s="34"/>
      <c r="AF769" s="34"/>
      <c r="AG769" s="34"/>
      <c r="AH769" s="34"/>
      <c r="AI769" s="34"/>
      <c r="AJ769" s="34"/>
      <c r="AK769" s="34"/>
    </row>
    <row r="770" spans="25:37" ht="12.75" customHeight="1" x14ac:dyDescent="0.3">
      <c r="Y770" s="34"/>
      <c r="Z770" s="34"/>
      <c r="AA770" s="34"/>
      <c r="AB770" s="34"/>
      <c r="AC770" s="34"/>
      <c r="AD770" s="34"/>
      <c r="AE770" s="34"/>
      <c r="AF770" s="34"/>
      <c r="AG770" s="34"/>
      <c r="AH770" s="34"/>
      <c r="AI770" s="34"/>
      <c r="AJ770" s="34"/>
      <c r="AK770" s="34"/>
    </row>
    <row r="771" spans="25:37" ht="12.75" customHeight="1" x14ac:dyDescent="0.3">
      <c r="Y771" s="34"/>
      <c r="Z771" s="34"/>
      <c r="AA771" s="34"/>
      <c r="AB771" s="34"/>
      <c r="AC771" s="34"/>
      <c r="AD771" s="34"/>
      <c r="AE771" s="34"/>
      <c r="AF771" s="34"/>
      <c r="AG771" s="34"/>
      <c r="AH771" s="34"/>
      <c r="AI771" s="34"/>
      <c r="AJ771" s="34"/>
      <c r="AK771" s="34"/>
    </row>
    <row r="772" spans="25:37" ht="12.75" customHeight="1" x14ac:dyDescent="0.3">
      <c r="Y772" s="34"/>
      <c r="Z772" s="34"/>
      <c r="AA772" s="34"/>
      <c r="AB772" s="34"/>
      <c r="AC772" s="34"/>
      <c r="AD772" s="34"/>
      <c r="AE772" s="34"/>
      <c r="AF772" s="34"/>
      <c r="AG772" s="34"/>
      <c r="AH772" s="34"/>
      <c r="AI772" s="34"/>
      <c r="AJ772" s="34"/>
      <c r="AK772" s="34"/>
    </row>
    <row r="773" spans="25:37" ht="12.75" customHeight="1" x14ac:dyDescent="0.3">
      <c r="Y773" s="34"/>
      <c r="Z773" s="34"/>
      <c r="AA773" s="34"/>
      <c r="AB773" s="34"/>
      <c r="AC773" s="34"/>
      <c r="AD773" s="34"/>
      <c r="AE773" s="34"/>
      <c r="AF773" s="34"/>
      <c r="AG773" s="34"/>
      <c r="AH773" s="34"/>
      <c r="AI773" s="34"/>
      <c r="AJ773" s="34"/>
      <c r="AK773" s="34"/>
    </row>
    <row r="774" spans="25:37" ht="12.75" customHeight="1" x14ac:dyDescent="0.3">
      <c r="Y774" s="34"/>
      <c r="Z774" s="34"/>
      <c r="AA774" s="34"/>
      <c r="AB774" s="34"/>
      <c r="AC774" s="34"/>
      <c r="AD774" s="34"/>
      <c r="AE774" s="34"/>
      <c r="AF774" s="34"/>
      <c r="AG774" s="34"/>
      <c r="AH774" s="34"/>
      <c r="AI774" s="34"/>
      <c r="AJ774" s="34"/>
      <c r="AK774" s="34"/>
    </row>
    <row r="775" spans="25:37" ht="12.75" customHeight="1" x14ac:dyDescent="0.3">
      <c r="Y775" s="34"/>
      <c r="Z775" s="34"/>
      <c r="AA775" s="34"/>
      <c r="AB775" s="34"/>
      <c r="AC775" s="34"/>
      <c r="AD775" s="34"/>
      <c r="AE775" s="34"/>
      <c r="AF775" s="34"/>
      <c r="AG775" s="34"/>
      <c r="AH775" s="34"/>
      <c r="AI775" s="34"/>
      <c r="AJ775" s="34"/>
      <c r="AK775" s="34"/>
    </row>
    <row r="776" spans="25:37" ht="12.75" customHeight="1" x14ac:dyDescent="0.3">
      <c r="Y776" s="34"/>
      <c r="Z776" s="34"/>
      <c r="AA776" s="34"/>
      <c r="AB776" s="34"/>
      <c r="AC776" s="34"/>
      <c r="AD776" s="34"/>
      <c r="AE776" s="34"/>
      <c r="AF776" s="34"/>
      <c r="AG776" s="34"/>
      <c r="AH776" s="34"/>
      <c r="AI776" s="34"/>
      <c r="AJ776" s="34"/>
      <c r="AK776" s="34"/>
    </row>
    <row r="777" spans="25:37" ht="12.75" customHeight="1" x14ac:dyDescent="0.3">
      <c r="Y777" s="34"/>
      <c r="Z777" s="34"/>
      <c r="AA777" s="34"/>
      <c r="AB777" s="34"/>
      <c r="AC777" s="34"/>
      <c r="AD777" s="34"/>
      <c r="AE777" s="34"/>
      <c r="AF777" s="34"/>
      <c r="AG777" s="34"/>
      <c r="AH777" s="34"/>
      <c r="AI777" s="34"/>
      <c r="AJ777" s="34"/>
      <c r="AK777" s="34"/>
    </row>
    <row r="778" spans="25:37" ht="12.75" customHeight="1" x14ac:dyDescent="0.3">
      <c r="Y778" s="34"/>
      <c r="Z778" s="34"/>
      <c r="AA778" s="34"/>
      <c r="AB778" s="34"/>
      <c r="AC778" s="34"/>
      <c r="AD778" s="34"/>
      <c r="AE778" s="34"/>
      <c r="AF778" s="34"/>
      <c r="AG778" s="34"/>
      <c r="AH778" s="34"/>
      <c r="AI778" s="34"/>
      <c r="AJ778" s="34"/>
      <c r="AK778" s="34"/>
    </row>
    <row r="779" spans="25:37" ht="12.75" customHeight="1" x14ac:dyDescent="0.3">
      <c r="Y779" s="34"/>
      <c r="Z779" s="34"/>
      <c r="AA779" s="34"/>
      <c r="AB779" s="34"/>
      <c r="AC779" s="34"/>
      <c r="AD779" s="34"/>
      <c r="AE779" s="34"/>
      <c r="AF779" s="34"/>
      <c r="AG779" s="34"/>
      <c r="AH779" s="34"/>
      <c r="AI779" s="34"/>
      <c r="AJ779" s="34"/>
      <c r="AK779" s="34"/>
    </row>
    <row r="780" spans="25:37" ht="12.75" customHeight="1" x14ac:dyDescent="0.3">
      <c r="Y780" s="34"/>
      <c r="Z780" s="34"/>
      <c r="AA780" s="34"/>
      <c r="AB780" s="34"/>
      <c r="AC780" s="34"/>
      <c r="AD780" s="34"/>
      <c r="AE780" s="34"/>
      <c r="AF780" s="34"/>
      <c r="AG780" s="34"/>
      <c r="AH780" s="34"/>
      <c r="AI780" s="34"/>
      <c r="AJ780" s="34"/>
      <c r="AK780" s="34"/>
    </row>
    <row r="781" spans="25:37" ht="12.75" customHeight="1" x14ac:dyDescent="0.3">
      <c r="Y781" s="34"/>
      <c r="Z781" s="34"/>
      <c r="AA781" s="34"/>
      <c r="AB781" s="34"/>
      <c r="AC781" s="34"/>
      <c r="AD781" s="34"/>
      <c r="AE781" s="34"/>
      <c r="AF781" s="34"/>
      <c r="AG781" s="34"/>
      <c r="AH781" s="34"/>
      <c r="AI781" s="34"/>
      <c r="AJ781" s="34"/>
      <c r="AK781" s="34"/>
    </row>
    <row r="782" spans="25:37" ht="12.75" customHeight="1" x14ac:dyDescent="0.3">
      <c r="Y782" s="34"/>
      <c r="Z782" s="34"/>
      <c r="AA782" s="34"/>
      <c r="AB782" s="34"/>
      <c r="AC782" s="34"/>
      <c r="AD782" s="34"/>
      <c r="AE782" s="34"/>
      <c r="AF782" s="34"/>
      <c r="AG782" s="34"/>
      <c r="AH782" s="34"/>
      <c r="AI782" s="34"/>
      <c r="AJ782" s="34"/>
      <c r="AK782" s="34"/>
    </row>
    <row r="783" spans="25:37" ht="12.75" customHeight="1" x14ac:dyDescent="0.3">
      <c r="Y783" s="34"/>
      <c r="Z783" s="34"/>
      <c r="AA783" s="34"/>
      <c r="AB783" s="34"/>
      <c r="AC783" s="34"/>
      <c r="AD783" s="34"/>
      <c r="AE783" s="34"/>
      <c r="AF783" s="34"/>
      <c r="AG783" s="34"/>
      <c r="AH783" s="34"/>
      <c r="AI783" s="34"/>
      <c r="AJ783" s="34"/>
      <c r="AK783" s="34"/>
    </row>
    <row r="784" spans="25:37" ht="12.75" customHeight="1" x14ac:dyDescent="0.3">
      <c r="Y784" s="34"/>
      <c r="Z784" s="34"/>
      <c r="AA784" s="34"/>
      <c r="AB784" s="34"/>
      <c r="AC784" s="34"/>
      <c r="AD784" s="34"/>
      <c r="AE784" s="34"/>
      <c r="AF784" s="34"/>
      <c r="AG784" s="34"/>
      <c r="AH784" s="34"/>
      <c r="AI784" s="34"/>
      <c r="AJ784" s="34"/>
      <c r="AK784" s="34"/>
    </row>
    <row r="785" spans="25:37" ht="12.75" customHeight="1" x14ac:dyDescent="0.3">
      <c r="Y785" s="34"/>
      <c r="Z785" s="34"/>
      <c r="AA785" s="34"/>
      <c r="AB785" s="34"/>
      <c r="AC785" s="34"/>
      <c r="AD785" s="34"/>
      <c r="AE785" s="34"/>
      <c r="AF785" s="34"/>
      <c r="AG785" s="34"/>
      <c r="AH785" s="34"/>
      <c r="AI785" s="34"/>
      <c r="AJ785" s="34"/>
      <c r="AK785" s="34"/>
    </row>
    <row r="786" spans="25:37" ht="12.75" customHeight="1" x14ac:dyDescent="0.3">
      <c r="Y786" s="34"/>
      <c r="Z786" s="34"/>
      <c r="AA786" s="34"/>
      <c r="AB786" s="34"/>
      <c r="AC786" s="34"/>
      <c r="AD786" s="34"/>
      <c r="AE786" s="34"/>
      <c r="AF786" s="34"/>
      <c r="AG786" s="34"/>
      <c r="AH786" s="34"/>
      <c r="AI786" s="34"/>
      <c r="AJ786" s="34"/>
      <c r="AK786" s="34"/>
    </row>
    <row r="787" spans="25:37" ht="12.75" customHeight="1" x14ac:dyDescent="0.3">
      <c r="Y787" s="34"/>
      <c r="Z787" s="34"/>
      <c r="AA787" s="34"/>
      <c r="AB787" s="34"/>
      <c r="AC787" s="34"/>
      <c r="AD787" s="34"/>
      <c r="AE787" s="34"/>
      <c r="AF787" s="34"/>
      <c r="AG787" s="34"/>
      <c r="AH787" s="34"/>
      <c r="AI787" s="34"/>
      <c r="AJ787" s="34"/>
      <c r="AK787" s="34"/>
    </row>
    <row r="788" spans="25:37" ht="12.75" customHeight="1" x14ac:dyDescent="0.3">
      <c r="Y788" s="34"/>
      <c r="Z788" s="34"/>
      <c r="AA788" s="34"/>
      <c r="AB788" s="34"/>
      <c r="AC788" s="34"/>
      <c r="AD788" s="34"/>
      <c r="AE788" s="34"/>
      <c r="AF788" s="34"/>
      <c r="AG788" s="34"/>
      <c r="AH788" s="34"/>
      <c r="AI788" s="34"/>
      <c r="AJ788" s="34"/>
      <c r="AK788" s="34"/>
    </row>
    <row r="789" spans="25:37" ht="12.75" customHeight="1" x14ac:dyDescent="0.3">
      <c r="Y789" s="34"/>
      <c r="Z789" s="34"/>
      <c r="AA789" s="34"/>
      <c r="AB789" s="34"/>
      <c r="AC789" s="34"/>
      <c r="AD789" s="34"/>
      <c r="AE789" s="34"/>
      <c r="AF789" s="34"/>
      <c r="AG789" s="34"/>
      <c r="AH789" s="34"/>
      <c r="AI789" s="34"/>
      <c r="AJ789" s="34"/>
      <c r="AK789" s="34"/>
    </row>
    <row r="790" spans="25:37" ht="12.75" customHeight="1" x14ac:dyDescent="0.3">
      <c r="Y790" s="34"/>
      <c r="Z790" s="34"/>
      <c r="AA790" s="34"/>
      <c r="AB790" s="34"/>
      <c r="AC790" s="34"/>
      <c r="AD790" s="34"/>
      <c r="AE790" s="34"/>
      <c r="AF790" s="34"/>
      <c r="AG790" s="34"/>
      <c r="AH790" s="34"/>
      <c r="AI790" s="34"/>
      <c r="AJ790" s="34"/>
      <c r="AK790" s="34"/>
    </row>
    <row r="791" spans="25:37" ht="12.75" customHeight="1" x14ac:dyDescent="0.3">
      <c r="Y791" s="34"/>
      <c r="Z791" s="34"/>
      <c r="AA791" s="34"/>
      <c r="AB791" s="34"/>
      <c r="AC791" s="34"/>
      <c r="AD791" s="34"/>
      <c r="AE791" s="34"/>
      <c r="AF791" s="34"/>
      <c r="AG791" s="34"/>
      <c r="AH791" s="34"/>
      <c r="AI791" s="34"/>
      <c r="AJ791" s="34"/>
      <c r="AK791" s="34"/>
    </row>
    <row r="792" spans="25:37" ht="12.75" customHeight="1" x14ac:dyDescent="0.3">
      <c r="Y792" s="34"/>
      <c r="Z792" s="34"/>
      <c r="AA792" s="34"/>
      <c r="AB792" s="34"/>
      <c r="AC792" s="34"/>
      <c r="AD792" s="34"/>
      <c r="AE792" s="34"/>
      <c r="AF792" s="34"/>
      <c r="AG792" s="34"/>
      <c r="AH792" s="34"/>
      <c r="AI792" s="34"/>
      <c r="AJ792" s="34"/>
      <c r="AK792" s="34"/>
    </row>
    <row r="793" spans="25:37" ht="12.75" customHeight="1" x14ac:dyDescent="0.3">
      <c r="Y793" s="34"/>
      <c r="Z793" s="34"/>
      <c r="AA793" s="34"/>
      <c r="AB793" s="34"/>
      <c r="AC793" s="34"/>
      <c r="AD793" s="34"/>
      <c r="AE793" s="34"/>
      <c r="AF793" s="34"/>
      <c r="AG793" s="34"/>
      <c r="AH793" s="34"/>
      <c r="AI793" s="34"/>
      <c r="AJ793" s="34"/>
      <c r="AK793" s="34"/>
    </row>
    <row r="794" spans="25:37" ht="12.75" customHeight="1" x14ac:dyDescent="0.3">
      <c r="Y794" s="34"/>
      <c r="Z794" s="34"/>
      <c r="AA794" s="34"/>
      <c r="AB794" s="34"/>
      <c r="AC794" s="34"/>
      <c r="AD794" s="34"/>
      <c r="AE794" s="34"/>
      <c r="AF794" s="34"/>
      <c r="AG794" s="34"/>
      <c r="AH794" s="34"/>
      <c r="AI794" s="34"/>
      <c r="AJ794" s="34"/>
      <c r="AK794" s="34"/>
    </row>
    <row r="795" spans="25:37" ht="12.75" customHeight="1" x14ac:dyDescent="0.3">
      <c r="Y795" s="34"/>
      <c r="Z795" s="34"/>
      <c r="AA795" s="34"/>
      <c r="AB795" s="34"/>
      <c r="AC795" s="34"/>
      <c r="AD795" s="34"/>
      <c r="AE795" s="34"/>
      <c r="AF795" s="34"/>
      <c r="AG795" s="34"/>
      <c r="AH795" s="34"/>
      <c r="AI795" s="34"/>
      <c r="AJ795" s="34"/>
      <c r="AK795" s="34"/>
    </row>
    <row r="796" spans="25:37" ht="12.75" customHeight="1" x14ac:dyDescent="0.3">
      <c r="Y796" s="34"/>
      <c r="Z796" s="34"/>
      <c r="AA796" s="34"/>
      <c r="AB796" s="34"/>
      <c r="AC796" s="34"/>
      <c r="AD796" s="34"/>
      <c r="AE796" s="34"/>
      <c r="AF796" s="34"/>
      <c r="AG796" s="34"/>
      <c r="AH796" s="34"/>
      <c r="AI796" s="34"/>
      <c r="AJ796" s="34"/>
      <c r="AK796" s="34"/>
    </row>
    <row r="797" spans="25:37" ht="12.75" customHeight="1" x14ac:dyDescent="0.3">
      <c r="Y797" s="34"/>
      <c r="Z797" s="34"/>
      <c r="AA797" s="34"/>
      <c r="AB797" s="34"/>
      <c r="AC797" s="34"/>
      <c r="AD797" s="34"/>
      <c r="AE797" s="34"/>
      <c r="AF797" s="34"/>
      <c r="AG797" s="34"/>
      <c r="AH797" s="34"/>
      <c r="AI797" s="34"/>
      <c r="AJ797" s="34"/>
      <c r="AK797" s="34"/>
    </row>
    <row r="798" spans="25:37" ht="12.75" customHeight="1" x14ac:dyDescent="0.3">
      <c r="Y798" s="34"/>
      <c r="Z798" s="34"/>
      <c r="AA798" s="34"/>
      <c r="AB798" s="34"/>
      <c r="AC798" s="34"/>
      <c r="AD798" s="34"/>
      <c r="AE798" s="34"/>
      <c r="AF798" s="34"/>
      <c r="AG798" s="34"/>
      <c r="AH798" s="34"/>
      <c r="AI798" s="34"/>
      <c r="AJ798" s="34"/>
      <c r="AK798" s="34"/>
    </row>
    <row r="799" spans="25:37" ht="12.75" customHeight="1" x14ac:dyDescent="0.3">
      <c r="Y799" s="34"/>
      <c r="Z799" s="34"/>
      <c r="AA799" s="34"/>
      <c r="AB799" s="34"/>
      <c r="AC799" s="34"/>
      <c r="AD799" s="34"/>
      <c r="AE799" s="34"/>
      <c r="AF799" s="34"/>
      <c r="AG799" s="34"/>
      <c r="AH799" s="34"/>
      <c r="AI799" s="34"/>
      <c r="AJ799" s="34"/>
      <c r="AK799" s="34"/>
    </row>
    <row r="800" spans="25:37" ht="12.75" customHeight="1" x14ac:dyDescent="0.3">
      <c r="Y800" s="34"/>
      <c r="Z800" s="34"/>
      <c r="AA800" s="34"/>
      <c r="AB800" s="34"/>
      <c r="AC800" s="34"/>
      <c r="AD800" s="34"/>
      <c r="AE800" s="34"/>
      <c r="AF800" s="34"/>
      <c r="AG800" s="34"/>
      <c r="AH800" s="34"/>
      <c r="AI800" s="34"/>
      <c r="AJ800" s="34"/>
      <c r="AK800" s="34"/>
    </row>
    <row r="801" spans="25:37" ht="12.75" customHeight="1" x14ac:dyDescent="0.3">
      <c r="Y801" s="34"/>
      <c r="Z801" s="34"/>
      <c r="AA801" s="34"/>
      <c r="AB801" s="34"/>
      <c r="AC801" s="34"/>
      <c r="AD801" s="34"/>
      <c r="AE801" s="34"/>
      <c r="AF801" s="34"/>
      <c r="AG801" s="34"/>
      <c r="AH801" s="34"/>
      <c r="AI801" s="34"/>
      <c r="AJ801" s="34"/>
      <c r="AK801" s="34"/>
    </row>
    <row r="802" spans="25:37" ht="12.75" customHeight="1" x14ac:dyDescent="0.3">
      <c r="Y802" s="34"/>
      <c r="Z802" s="34"/>
      <c r="AA802" s="34"/>
      <c r="AB802" s="34"/>
      <c r="AC802" s="34"/>
      <c r="AD802" s="34"/>
      <c r="AE802" s="34"/>
      <c r="AF802" s="34"/>
      <c r="AG802" s="34"/>
      <c r="AH802" s="34"/>
      <c r="AI802" s="34"/>
      <c r="AJ802" s="34"/>
      <c r="AK802" s="34"/>
    </row>
    <row r="803" spans="25:37" ht="12.75" customHeight="1" x14ac:dyDescent="0.3">
      <c r="Y803" s="34"/>
      <c r="Z803" s="34"/>
      <c r="AA803" s="34"/>
      <c r="AB803" s="34"/>
      <c r="AC803" s="34"/>
      <c r="AD803" s="34"/>
      <c r="AE803" s="34"/>
      <c r="AF803" s="34"/>
      <c r="AG803" s="34"/>
      <c r="AH803" s="34"/>
      <c r="AI803" s="34"/>
      <c r="AJ803" s="34"/>
      <c r="AK803" s="34"/>
    </row>
    <row r="804" spans="25:37" ht="12.75" customHeight="1" x14ac:dyDescent="0.3">
      <c r="Y804" s="34"/>
      <c r="Z804" s="34"/>
      <c r="AA804" s="34"/>
      <c r="AB804" s="34"/>
      <c r="AC804" s="34"/>
      <c r="AD804" s="34"/>
      <c r="AE804" s="34"/>
      <c r="AF804" s="34"/>
      <c r="AG804" s="34"/>
      <c r="AH804" s="34"/>
      <c r="AI804" s="34"/>
      <c r="AJ804" s="34"/>
      <c r="AK804" s="34"/>
    </row>
    <row r="805" spans="25:37" ht="12.75" customHeight="1" x14ac:dyDescent="0.3">
      <c r="Y805" s="34"/>
      <c r="Z805" s="34"/>
      <c r="AA805" s="34"/>
      <c r="AB805" s="34"/>
      <c r="AC805" s="34"/>
      <c r="AD805" s="34"/>
      <c r="AE805" s="34"/>
      <c r="AF805" s="34"/>
      <c r="AG805" s="34"/>
      <c r="AH805" s="34"/>
      <c r="AI805" s="34"/>
      <c r="AJ805" s="34"/>
      <c r="AK805" s="34"/>
    </row>
    <row r="806" spans="25:37" ht="12.75" customHeight="1" x14ac:dyDescent="0.3">
      <c r="Y806" s="34"/>
      <c r="Z806" s="34"/>
      <c r="AA806" s="34"/>
      <c r="AB806" s="34"/>
      <c r="AC806" s="34"/>
      <c r="AD806" s="34"/>
      <c r="AE806" s="34"/>
      <c r="AF806" s="34"/>
      <c r="AG806" s="34"/>
      <c r="AH806" s="34"/>
      <c r="AI806" s="34"/>
      <c r="AJ806" s="34"/>
      <c r="AK806" s="34"/>
    </row>
    <row r="807" spans="25:37" ht="12.75" customHeight="1" x14ac:dyDescent="0.3">
      <c r="Y807" s="34"/>
      <c r="Z807" s="34"/>
      <c r="AA807" s="34"/>
      <c r="AB807" s="34"/>
      <c r="AC807" s="34"/>
      <c r="AD807" s="34"/>
      <c r="AE807" s="34"/>
      <c r="AF807" s="34"/>
      <c r="AG807" s="34"/>
      <c r="AH807" s="34"/>
      <c r="AI807" s="34"/>
      <c r="AJ807" s="34"/>
      <c r="AK807" s="34"/>
    </row>
    <row r="808" spans="25:37" ht="12.75" customHeight="1" x14ac:dyDescent="0.3">
      <c r="Y808" s="34"/>
      <c r="Z808" s="34"/>
      <c r="AA808" s="34"/>
      <c r="AB808" s="34"/>
      <c r="AC808" s="34"/>
      <c r="AD808" s="34"/>
      <c r="AE808" s="34"/>
      <c r="AF808" s="34"/>
      <c r="AG808" s="34"/>
      <c r="AH808" s="34"/>
      <c r="AI808" s="34"/>
      <c r="AJ808" s="34"/>
      <c r="AK808" s="34"/>
    </row>
    <row r="809" spans="25:37" ht="12.75" customHeight="1" x14ac:dyDescent="0.3">
      <c r="Y809" s="34"/>
      <c r="Z809" s="34"/>
      <c r="AA809" s="34"/>
      <c r="AB809" s="34"/>
      <c r="AC809" s="34"/>
      <c r="AD809" s="34"/>
      <c r="AE809" s="34"/>
      <c r="AF809" s="34"/>
      <c r="AG809" s="34"/>
      <c r="AH809" s="34"/>
      <c r="AI809" s="34"/>
      <c r="AJ809" s="34"/>
      <c r="AK809" s="34"/>
    </row>
    <row r="810" spans="25:37" ht="12.75" customHeight="1" x14ac:dyDescent="0.3">
      <c r="Y810" s="34"/>
      <c r="Z810" s="34"/>
      <c r="AA810" s="34"/>
      <c r="AB810" s="34"/>
      <c r="AC810" s="34"/>
      <c r="AD810" s="34"/>
      <c r="AE810" s="34"/>
      <c r="AF810" s="34"/>
      <c r="AG810" s="34"/>
      <c r="AH810" s="34"/>
      <c r="AI810" s="34"/>
      <c r="AJ810" s="34"/>
      <c r="AK810" s="34"/>
    </row>
    <row r="811" spans="25:37" ht="12.75" customHeight="1" x14ac:dyDescent="0.3">
      <c r="Y811" s="34"/>
      <c r="Z811" s="34"/>
      <c r="AA811" s="34"/>
      <c r="AB811" s="34"/>
      <c r="AC811" s="34"/>
      <c r="AD811" s="34"/>
      <c r="AE811" s="34"/>
      <c r="AF811" s="34"/>
      <c r="AG811" s="34"/>
      <c r="AH811" s="34"/>
      <c r="AI811" s="34"/>
      <c r="AJ811" s="34"/>
      <c r="AK811" s="34"/>
    </row>
    <row r="812" spans="25:37" ht="12.75" customHeight="1" x14ac:dyDescent="0.3">
      <c r="Y812" s="34"/>
      <c r="Z812" s="34"/>
      <c r="AA812" s="34"/>
      <c r="AB812" s="34"/>
      <c r="AC812" s="34"/>
      <c r="AD812" s="34"/>
      <c r="AE812" s="34"/>
      <c r="AF812" s="34"/>
      <c r="AG812" s="34"/>
      <c r="AH812" s="34"/>
      <c r="AI812" s="34"/>
      <c r="AJ812" s="34"/>
      <c r="AK812" s="34"/>
    </row>
    <row r="813" spans="25:37" ht="12.75" customHeight="1" x14ac:dyDescent="0.3">
      <c r="Y813" s="34"/>
      <c r="Z813" s="34"/>
      <c r="AA813" s="34"/>
      <c r="AB813" s="34"/>
      <c r="AC813" s="34"/>
      <c r="AD813" s="34"/>
      <c r="AE813" s="34"/>
      <c r="AF813" s="34"/>
      <c r="AG813" s="34"/>
      <c r="AH813" s="34"/>
      <c r="AI813" s="34"/>
      <c r="AJ813" s="34"/>
      <c r="AK813" s="34"/>
    </row>
    <row r="814" spans="25:37" ht="12.75" customHeight="1" x14ac:dyDescent="0.3">
      <c r="Y814" s="34"/>
      <c r="Z814" s="34"/>
      <c r="AA814" s="34"/>
      <c r="AB814" s="34"/>
      <c r="AC814" s="34"/>
      <c r="AD814" s="34"/>
      <c r="AE814" s="34"/>
      <c r="AF814" s="34"/>
      <c r="AG814" s="34"/>
      <c r="AH814" s="34"/>
      <c r="AI814" s="34"/>
      <c r="AJ814" s="34"/>
      <c r="AK814" s="34"/>
    </row>
    <row r="815" spans="25:37" ht="12.75" customHeight="1" x14ac:dyDescent="0.3">
      <c r="Y815" s="34"/>
      <c r="Z815" s="34"/>
      <c r="AA815" s="34"/>
      <c r="AB815" s="34"/>
      <c r="AC815" s="34"/>
      <c r="AD815" s="34"/>
      <c r="AE815" s="34"/>
      <c r="AF815" s="34"/>
      <c r="AG815" s="34"/>
      <c r="AH815" s="34"/>
      <c r="AI815" s="34"/>
      <c r="AJ815" s="34"/>
      <c r="AK815" s="34"/>
    </row>
    <row r="816" spans="25:37" ht="12.75" customHeight="1" x14ac:dyDescent="0.3">
      <c r="Y816" s="34"/>
      <c r="Z816" s="34"/>
      <c r="AA816" s="34"/>
      <c r="AB816" s="34"/>
      <c r="AC816" s="34"/>
      <c r="AD816" s="34"/>
      <c r="AE816" s="34"/>
      <c r="AF816" s="34"/>
      <c r="AG816" s="34"/>
      <c r="AH816" s="34"/>
      <c r="AI816" s="34"/>
      <c r="AJ816" s="34"/>
      <c r="AK816" s="34"/>
    </row>
    <row r="817" spans="25:37" ht="12.75" customHeight="1" x14ac:dyDescent="0.3">
      <c r="Y817" s="34"/>
      <c r="Z817" s="34"/>
      <c r="AA817" s="34"/>
      <c r="AB817" s="34"/>
      <c r="AC817" s="34"/>
      <c r="AD817" s="34"/>
      <c r="AE817" s="34"/>
      <c r="AF817" s="34"/>
      <c r="AG817" s="34"/>
      <c r="AH817" s="34"/>
      <c r="AI817" s="34"/>
      <c r="AJ817" s="34"/>
      <c r="AK817" s="34"/>
    </row>
    <row r="818" spans="25:37" ht="12.75" customHeight="1" x14ac:dyDescent="0.3">
      <c r="Y818" s="34"/>
      <c r="Z818" s="34"/>
      <c r="AA818" s="34"/>
      <c r="AB818" s="34"/>
      <c r="AC818" s="34"/>
      <c r="AD818" s="34"/>
      <c r="AE818" s="34"/>
      <c r="AF818" s="34"/>
      <c r="AG818" s="34"/>
      <c r="AH818" s="34"/>
      <c r="AI818" s="34"/>
      <c r="AJ818" s="34"/>
      <c r="AK818" s="34"/>
    </row>
    <row r="819" spans="25:37" ht="12.75" customHeight="1" x14ac:dyDescent="0.3">
      <c r="Y819" s="34"/>
      <c r="Z819" s="34"/>
      <c r="AA819" s="34"/>
      <c r="AB819" s="34"/>
      <c r="AC819" s="34"/>
      <c r="AD819" s="34"/>
      <c r="AE819" s="34"/>
      <c r="AF819" s="34"/>
      <c r="AG819" s="34"/>
      <c r="AH819" s="34"/>
      <c r="AI819" s="34"/>
      <c r="AJ819" s="34"/>
      <c r="AK819" s="34"/>
    </row>
    <row r="820" spans="25:37" ht="12.75" customHeight="1" x14ac:dyDescent="0.3">
      <c r="Y820" s="34"/>
      <c r="Z820" s="34"/>
      <c r="AA820" s="34"/>
      <c r="AB820" s="34"/>
      <c r="AC820" s="34"/>
      <c r="AD820" s="34"/>
      <c r="AE820" s="34"/>
      <c r="AF820" s="34"/>
      <c r="AG820" s="34"/>
      <c r="AH820" s="34"/>
      <c r="AI820" s="34"/>
      <c r="AJ820" s="34"/>
      <c r="AK820" s="34"/>
    </row>
    <row r="821" spans="25:37" ht="12.75" customHeight="1" x14ac:dyDescent="0.3">
      <c r="Y821" s="34"/>
      <c r="Z821" s="34"/>
      <c r="AA821" s="34"/>
      <c r="AB821" s="34"/>
      <c r="AC821" s="34"/>
      <c r="AD821" s="34"/>
      <c r="AE821" s="34"/>
      <c r="AF821" s="34"/>
      <c r="AG821" s="34"/>
      <c r="AH821" s="34"/>
      <c r="AI821" s="34"/>
      <c r="AJ821" s="34"/>
      <c r="AK821" s="34"/>
    </row>
    <row r="822" spans="25:37" ht="12.75" customHeight="1" x14ac:dyDescent="0.3">
      <c r="Y822" s="34"/>
      <c r="Z822" s="34"/>
      <c r="AA822" s="34"/>
      <c r="AB822" s="34"/>
      <c r="AC822" s="34"/>
      <c r="AD822" s="34"/>
      <c r="AE822" s="34"/>
      <c r="AF822" s="34"/>
      <c r="AG822" s="34"/>
      <c r="AH822" s="34"/>
      <c r="AI822" s="34"/>
      <c r="AJ822" s="34"/>
      <c r="AK822" s="34"/>
    </row>
    <row r="823" spans="25:37" ht="12.75" customHeight="1" x14ac:dyDescent="0.3">
      <c r="Y823" s="34"/>
      <c r="Z823" s="34"/>
      <c r="AA823" s="34"/>
      <c r="AB823" s="34"/>
      <c r="AC823" s="34"/>
      <c r="AD823" s="34"/>
      <c r="AE823" s="34"/>
      <c r="AF823" s="34"/>
      <c r="AG823" s="34"/>
      <c r="AH823" s="34"/>
      <c r="AI823" s="34"/>
      <c r="AJ823" s="34"/>
      <c r="AK823" s="34"/>
    </row>
    <row r="824" spans="25:37" ht="12.75" customHeight="1" x14ac:dyDescent="0.3">
      <c r="Y824" s="34"/>
      <c r="Z824" s="34"/>
      <c r="AA824" s="34"/>
      <c r="AB824" s="34"/>
      <c r="AC824" s="34"/>
      <c r="AD824" s="34"/>
      <c r="AE824" s="34"/>
      <c r="AF824" s="34"/>
      <c r="AG824" s="34"/>
      <c r="AH824" s="34"/>
      <c r="AI824" s="34"/>
      <c r="AJ824" s="34"/>
      <c r="AK824" s="34"/>
    </row>
    <row r="825" spans="25:37" ht="12.75" customHeight="1" x14ac:dyDescent="0.3">
      <c r="Y825" s="34"/>
      <c r="Z825" s="34"/>
      <c r="AA825" s="34"/>
      <c r="AB825" s="34"/>
      <c r="AC825" s="34"/>
      <c r="AD825" s="34"/>
      <c r="AE825" s="34"/>
      <c r="AF825" s="34"/>
      <c r="AG825" s="34"/>
      <c r="AH825" s="34"/>
      <c r="AI825" s="34"/>
      <c r="AJ825" s="34"/>
      <c r="AK825" s="34"/>
    </row>
    <row r="826" spans="25:37" ht="12.75" customHeight="1" x14ac:dyDescent="0.3">
      <c r="Y826" s="34"/>
      <c r="Z826" s="34"/>
      <c r="AA826" s="34"/>
      <c r="AB826" s="34"/>
      <c r="AC826" s="34"/>
      <c r="AD826" s="34"/>
      <c r="AE826" s="34"/>
      <c r="AF826" s="34"/>
      <c r="AG826" s="34"/>
      <c r="AH826" s="34"/>
      <c r="AI826" s="34"/>
      <c r="AJ826" s="34"/>
      <c r="AK826" s="34"/>
    </row>
    <row r="827" spans="25:37" ht="12.75" customHeight="1" x14ac:dyDescent="0.3">
      <c r="Y827" s="34"/>
      <c r="Z827" s="34"/>
      <c r="AA827" s="34"/>
      <c r="AB827" s="34"/>
      <c r="AC827" s="34"/>
      <c r="AD827" s="34"/>
      <c r="AE827" s="34"/>
      <c r="AF827" s="34"/>
      <c r="AG827" s="34"/>
      <c r="AH827" s="34"/>
      <c r="AI827" s="34"/>
      <c r="AJ827" s="34"/>
      <c r="AK827" s="34"/>
    </row>
    <row r="828" spans="25:37" ht="12.75" customHeight="1" x14ac:dyDescent="0.3">
      <c r="Y828" s="34"/>
      <c r="Z828" s="34"/>
      <c r="AA828" s="34"/>
      <c r="AB828" s="34"/>
      <c r="AC828" s="34"/>
      <c r="AD828" s="34"/>
      <c r="AE828" s="34"/>
      <c r="AF828" s="34"/>
      <c r="AG828" s="34"/>
      <c r="AH828" s="34"/>
      <c r="AI828" s="34"/>
      <c r="AJ828" s="34"/>
      <c r="AK828" s="34"/>
    </row>
    <row r="829" spans="25:37" ht="12.75" customHeight="1" x14ac:dyDescent="0.3">
      <c r="Y829" s="34"/>
      <c r="Z829" s="34"/>
      <c r="AA829" s="34"/>
      <c r="AB829" s="34"/>
      <c r="AC829" s="34"/>
      <c r="AD829" s="34"/>
      <c r="AE829" s="34"/>
      <c r="AF829" s="34"/>
      <c r="AG829" s="34"/>
      <c r="AH829" s="34"/>
      <c r="AI829" s="34"/>
      <c r="AJ829" s="34"/>
      <c r="AK829" s="34"/>
    </row>
    <row r="830" spans="25:37" ht="12.75" customHeight="1" x14ac:dyDescent="0.3">
      <c r="Y830" s="34"/>
      <c r="Z830" s="34"/>
      <c r="AA830" s="34"/>
      <c r="AB830" s="34"/>
      <c r="AC830" s="34"/>
      <c r="AD830" s="34"/>
      <c r="AE830" s="34"/>
      <c r="AF830" s="34"/>
      <c r="AG830" s="34"/>
      <c r="AH830" s="34"/>
      <c r="AI830" s="34"/>
      <c r="AJ830" s="34"/>
      <c r="AK830" s="34"/>
    </row>
    <row r="831" spans="25:37" ht="12.75" customHeight="1" x14ac:dyDescent="0.3">
      <c r="Y831" s="34"/>
      <c r="Z831" s="34"/>
      <c r="AA831" s="34"/>
      <c r="AB831" s="34"/>
      <c r="AC831" s="34"/>
      <c r="AD831" s="34"/>
      <c r="AE831" s="34"/>
      <c r="AF831" s="34"/>
      <c r="AG831" s="34"/>
      <c r="AH831" s="34"/>
      <c r="AI831" s="34"/>
      <c r="AJ831" s="34"/>
      <c r="AK831" s="34"/>
    </row>
    <row r="832" spans="25:37" ht="12.75" customHeight="1" x14ac:dyDescent="0.3">
      <c r="Y832" s="34"/>
      <c r="Z832" s="34"/>
      <c r="AA832" s="34"/>
      <c r="AB832" s="34"/>
      <c r="AC832" s="34"/>
      <c r="AD832" s="34"/>
      <c r="AE832" s="34"/>
      <c r="AF832" s="34"/>
      <c r="AG832" s="34"/>
      <c r="AH832" s="34"/>
      <c r="AI832" s="34"/>
      <c r="AJ832" s="34"/>
      <c r="AK832" s="34"/>
    </row>
    <row r="833" spans="25:37" ht="12.75" customHeight="1" x14ac:dyDescent="0.3">
      <c r="Y833" s="34"/>
      <c r="Z833" s="34"/>
      <c r="AA833" s="34"/>
      <c r="AB833" s="34"/>
      <c r="AC833" s="34"/>
      <c r="AD833" s="34"/>
      <c r="AE833" s="34"/>
      <c r="AF833" s="34"/>
      <c r="AG833" s="34"/>
      <c r="AH833" s="34"/>
      <c r="AI833" s="34"/>
      <c r="AJ833" s="34"/>
      <c r="AK833" s="34"/>
    </row>
    <row r="834" spans="25:37" ht="12.75" customHeight="1" x14ac:dyDescent="0.3">
      <c r="Y834" s="34"/>
      <c r="Z834" s="34"/>
      <c r="AA834" s="34"/>
      <c r="AB834" s="34"/>
      <c r="AC834" s="34"/>
      <c r="AD834" s="34"/>
      <c r="AE834" s="34"/>
      <c r="AF834" s="34"/>
      <c r="AG834" s="34"/>
      <c r="AH834" s="34"/>
      <c r="AI834" s="34"/>
      <c r="AJ834" s="34"/>
      <c r="AK834" s="34"/>
    </row>
    <row r="835" spans="25:37" ht="12.75" customHeight="1" x14ac:dyDescent="0.3">
      <c r="Y835" s="34"/>
      <c r="Z835" s="34"/>
      <c r="AA835" s="34"/>
      <c r="AB835" s="34"/>
      <c r="AC835" s="34"/>
      <c r="AD835" s="34"/>
      <c r="AE835" s="34"/>
      <c r="AF835" s="34"/>
      <c r="AG835" s="34"/>
      <c r="AH835" s="34"/>
      <c r="AI835" s="34"/>
      <c r="AJ835" s="34"/>
      <c r="AK835" s="34"/>
    </row>
    <row r="836" spans="25:37" ht="12.75" customHeight="1" x14ac:dyDescent="0.3">
      <c r="Y836" s="34"/>
      <c r="Z836" s="34"/>
      <c r="AA836" s="34"/>
      <c r="AB836" s="34"/>
      <c r="AC836" s="34"/>
      <c r="AD836" s="34"/>
      <c r="AE836" s="34"/>
      <c r="AF836" s="34"/>
      <c r="AG836" s="34"/>
      <c r="AH836" s="34"/>
      <c r="AI836" s="34"/>
      <c r="AJ836" s="34"/>
      <c r="AK836" s="34"/>
    </row>
    <row r="837" spans="25:37" ht="12.75" customHeight="1" x14ac:dyDescent="0.3">
      <c r="Y837" s="34"/>
      <c r="Z837" s="34"/>
      <c r="AA837" s="34"/>
      <c r="AB837" s="34"/>
      <c r="AC837" s="34"/>
      <c r="AD837" s="34"/>
      <c r="AE837" s="34"/>
      <c r="AF837" s="34"/>
      <c r="AG837" s="34"/>
      <c r="AH837" s="34"/>
      <c r="AI837" s="34"/>
      <c r="AJ837" s="34"/>
      <c r="AK837" s="34"/>
    </row>
    <row r="838" spans="25:37" ht="12.75" customHeight="1" x14ac:dyDescent="0.3">
      <c r="Y838" s="34"/>
      <c r="Z838" s="34"/>
      <c r="AA838" s="34"/>
      <c r="AB838" s="34"/>
      <c r="AC838" s="34"/>
      <c r="AD838" s="34"/>
      <c r="AE838" s="34"/>
      <c r="AF838" s="34"/>
      <c r="AG838" s="34"/>
      <c r="AH838" s="34"/>
      <c r="AI838" s="34"/>
      <c r="AJ838" s="34"/>
      <c r="AK838" s="34"/>
    </row>
    <row r="839" spans="25:37" ht="12.75" customHeight="1" x14ac:dyDescent="0.3">
      <c r="Y839" s="34"/>
      <c r="Z839" s="34"/>
      <c r="AA839" s="34"/>
      <c r="AB839" s="34"/>
      <c r="AC839" s="34"/>
      <c r="AD839" s="34"/>
      <c r="AE839" s="34"/>
      <c r="AF839" s="34"/>
      <c r="AG839" s="34"/>
      <c r="AH839" s="34"/>
      <c r="AI839" s="34"/>
      <c r="AJ839" s="34"/>
      <c r="AK839" s="34"/>
    </row>
    <row r="840" spans="25:37" ht="12.75" customHeight="1" x14ac:dyDescent="0.3">
      <c r="Y840" s="34"/>
      <c r="Z840" s="34"/>
      <c r="AA840" s="34"/>
      <c r="AB840" s="34"/>
      <c r="AC840" s="34"/>
      <c r="AD840" s="34"/>
      <c r="AE840" s="34"/>
      <c r="AF840" s="34"/>
      <c r="AG840" s="34"/>
      <c r="AH840" s="34"/>
      <c r="AI840" s="34"/>
      <c r="AJ840" s="34"/>
      <c r="AK840" s="34"/>
    </row>
    <row r="841" spans="25:37" ht="12.75" customHeight="1" x14ac:dyDescent="0.3">
      <c r="Y841" s="34"/>
      <c r="Z841" s="34"/>
      <c r="AA841" s="34"/>
      <c r="AB841" s="34"/>
      <c r="AC841" s="34"/>
      <c r="AD841" s="34"/>
      <c r="AE841" s="34"/>
      <c r="AF841" s="34"/>
      <c r="AG841" s="34"/>
      <c r="AH841" s="34"/>
      <c r="AI841" s="34"/>
      <c r="AJ841" s="34"/>
      <c r="AK841" s="34"/>
    </row>
    <row r="842" spans="25:37" ht="12.75" customHeight="1" x14ac:dyDescent="0.3">
      <c r="Y842" s="34"/>
      <c r="Z842" s="34"/>
      <c r="AA842" s="34"/>
      <c r="AB842" s="34"/>
      <c r="AC842" s="34"/>
      <c r="AD842" s="34"/>
      <c r="AE842" s="34"/>
      <c r="AF842" s="34"/>
      <c r="AG842" s="34"/>
      <c r="AH842" s="34"/>
      <c r="AI842" s="34"/>
      <c r="AJ842" s="34"/>
      <c r="AK842" s="34"/>
    </row>
    <row r="843" spans="25:37" ht="12.75" customHeight="1" x14ac:dyDescent="0.3">
      <c r="Y843" s="34"/>
      <c r="Z843" s="34"/>
      <c r="AA843" s="34"/>
      <c r="AB843" s="34"/>
      <c r="AC843" s="34"/>
      <c r="AD843" s="34"/>
      <c r="AE843" s="34"/>
      <c r="AF843" s="34"/>
      <c r="AG843" s="34"/>
      <c r="AH843" s="34"/>
      <c r="AI843" s="34"/>
      <c r="AJ843" s="34"/>
      <c r="AK843" s="34"/>
    </row>
    <row r="844" spans="25:37" ht="12.75" customHeight="1" x14ac:dyDescent="0.3">
      <c r="Y844" s="34"/>
      <c r="Z844" s="34"/>
      <c r="AA844" s="34"/>
      <c r="AB844" s="34"/>
      <c r="AC844" s="34"/>
      <c r="AD844" s="34"/>
      <c r="AE844" s="34"/>
      <c r="AF844" s="34"/>
      <c r="AG844" s="34"/>
      <c r="AH844" s="34"/>
      <c r="AI844" s="34"/>
      <c r="AJ844" s="34"/>
      <c r="AK844" s="34"/>
    </row>
    <row r="845" spans="25:37" ht="12.75" customHeight="1" x14ac:dyDescent="0.3">
      <c r="Y845" s="34"/>
      <c r="Z845" s="34"/>
      <c r="AA845" s="34"/>
      <c r="AB845" s="34"/>
      <c r="AC845" s="34"/>
      <c r="AD845" s="34"/>
      <c r="AE845" s="34"/>
      <c r="AF845" s="34"/>
      <c r="AG845" s="34"/>
      <c r="AH845" s="34"/>
      <c r="AI845" s="34"/>
      <c r="AJ845" s="34"/>
      <c r="AK845" s="34"/>
    </row>
    <row r="846" spans="25:37" ht="12.75" customHeight="1" x14ac:dyDescent="0.3">
      <c r="Y846" s="34"/>
      <c r="Z846" s="34"/>
      <c r="AA846" s="34"/>
      <c r="AB846" s="34"/>
      <c r="AC846" s="34"/>
      <c r="AD846" s="34"/>
      <c r="AE846" s="34"/>
      <c r="AF846" s="34"/>
      <c r="AG846" s="34"/>
      <c r="AH846" s="34"/>
      <c r="AI846" s="34"/>
      <c r="AJ846" s="34"/>
      <c r="AK846" s="34"/>
    </row>
    <row r="847" spans="25:37" ht="12.75" customHeight="1" x14ac:dyDescent="0.3">
      <c r="Y847" s="34"/>
      <c r="Z847" s="34"/>
      <c r="AA847" s="34"/>
      <c r="AB847" s="34"/>
      <c r="AC847" s="34"/>
      <c r="AD847" s="34"/>
      <c r="AE847" s="34"/>
      <c r="AF847" s="34"/>
      <c r="AG847" s="34"/>
      <c r="AH847" s="34"/>
      <c r="AI847" s="34"/>
      <c r="AJ847" s="34"/>
      <c r="AK847" s="34"/>
    </row>
    <row r="848" spans="25:37" ht="12.75" customHeight="1" x14ac:dyDescent="0.3">
      <c r="Y848" s="34"/>
      <c r="Z848" s="34"/>
      <c r="AA848" s="34"/>
      <c r="AB848" s="34"/>
      <c r="AC848" s="34"/>
      <c r="AD848" s="34"/>
      <c r="AE848" s="34"/>
      <c r="AF848" s="34"/>
      <c r="AG848" s="34"/>
      <c r="AH848" s="34"/>
      <c r="AI848" s="34"/>
      <c r="AJ848" s="34"/>
      <c r="AK848" s="34"/>
    </row>
    <row r="849" spans="25:37" ht="12.75" customHeight="1" x14ac:dyDescent="0.3">
      <c r="Y849" s="34"/>
      <c r="Z849" s="34"/>
      <c r="AA849" s="34"/>
      <c r="AB849" s="34"/>
      <c r="AC849" s="34"/>
      <c r="AD849" s="34"/>
      <c r="AE849" s="34"/>
      <c r="AF849" s="34"/>
      <c r="AG849" s="34"/>
      <c r="AH849" s="34"/>
      <c r="AI849" s="34"/>
      <c r="AJ849" s="34"/>
      <c r="AK849" s="34"/>
    </row>
    <row r="850" spans="25:37" ht="12.75" customHeight="1" x14ac:dyDescent="0.3">
      <c r="Y850" s="34"/>
      <c r="Z850" s="34"/>
      <c r="AA850" s="34"/>
      <c r="AB850" s="34"/>
      <c r="AC850" s="34"/>
      <c r="AD850" s="34"/>
      <c r="AE850" s="34"/>
      <c r="AF850" s="34"/>
      <c r="AG850" s="34"/>
      <c r="AH850" s="34"/>
      <c r="AI850" s="34"/>
      <c r="AJ850" s="34"/>
      <c r="AK850" s="34"/>
    </row>
    <row r="851" spans="25:37" ht="12.75" customHeight="1" x14ac:dyDescent="0.3">
      <c r="Y851" s="34"/>
      <c r="Z851" s="34"/>
      <c r="AA851" s="34"/>
      <c r="AB851" s="34"/>
      <c r="AC851" s="34"/>
      <c r="AD851" s="34"/>
      <c r="AE851" s="34"/>
      <c r="AF851" s="34"/>
      <c r="AG851" s="34"/>
      <c r="AH851" s="34"/>
      <c r="AI851" s="34"/>
      <c r="AJ851" s="34"/>
      <c r="AK851" s="34"/>
    </row>
    <row r="852" spans="25:37" ht="12.75" customHeight="1" x14ac:dyDescent="0.3">
      <c r="Y852" s="34"/>
      <c r="Z852" s="34"/>
      <c r="AA852" s="34"/>
      <c r="AB852" s="34"/>
      <c r="AC852" s="34"/>
      <c r="AD852" s="34"/>
      <c r="AE852" s="34"/>
      <c r="AF852" s="34"/>
      <c r="AG852" s="34"/>
      <c r="AH852" s="34"/>
      <c r="AI852" s="34"/>
      <c r="AJ852" s="34"/>
      <c r="AK852" s="34"/>
    </row>
    <row r="853" spans="25:37" ht="12.75" customHeight="1" x14ac:dyDescent="0.3">
      <c r="Y853" s="34"/>
      <c r="Z853" s="34"/>
      <c r="AA853" s="34"/>
      <c r="AB853" s="34"/>
      <c r="AC853" s="34"/>
      <c r="AD853" s="34"/>
      <c r="AE853" s="34"/>
      <c r="AF853" s="34"/>
      <c r="AG853" s="34"/>
      <c r="AH853" s="34"/>
      <c r="AI853" s="34"/>
      <c r="AJ853" s="34"/>
      <c r="AK853" s="34"/>
    </row>
    <row r="854" spans="25:37" ht="12.75" customHeight="1" x14ac:dyDescent="0.3">
      <c r="Y854" s="34"/>
      <c r="Z854" s="34"/>
      <c r="AA854" s="34"/>
      <c r="AB854" s="34"/>
      <c r="AC854" s="34"/>
      <c r="AD854" s="34"/>
      <c r="AE854" s="34"/>
      <c r="AF854" s="34"/>
      <c r="AG854" s="34"/>
      <c r="AH854" s="34"/>
      <c r="AI854" s="34"/>
      <c r="AJ854" s="34"/>
      <c r="AK854" s="34"/>
    </row>
    <row r="855" spans="25:37" ht="12.75" customHeight="1" x14ac:dyDescent="0.3">
      <c r="Y855" s="34"/>
      <c r="Z855" s="34"/>
      <c r="AA855" s="34"/>
      <c r="AB855" s="34"/>
      <c r="AC855" s="34"/>
      <c r="AD855" s="34"/>
      <c r="AE855" s="34"/>
      <c r="AF855" s="34"/>
      <c r="AG855" s="34"/>
      <c r="AH855" s="34"/>
      <c r="AI855" s="34"/>
      <c r="AJ855" s="34"/>
      <c r="AK855" s="34"/>
    </row>
    <row r="856" spans="25:37" ht="12.75" customHeight="1" x14ac:dyDescent="0.3">
      <c r="Y856" s="34"/>
      <c r="Z856" s="34"/>
      <c r="AA856" s="34"/>
      <c r="AB856" s="34"/>
      <c r="AC856" s="34"/>
      <c r="AD856" s="34"/>
      <c r="AE856" s="34"/>
      <c r="AF856" s="34"/>
      <c r="AG856" s="34"/>
      <c r="AH856" s="34"/>
      <c r="AI856" s="34"/>
      <c r="AJ856" s="34"/>
      <c r="AK856" s="34"/>
    </row>
    <row r="857" spans="25:37" ht="12.75" customHeight="1" x14ac:dyDescent="0.3">
      <c r="Y857" s="34"/>
      <c r="Z857" s="34"/>
      <c r="AA857" s="34"/>
      <c r="AB857" s="34"/>
      <c r="AC857" s="34"/>
      <c r="AD857" s="34"/>
      <c r="AE857" s="34"/>
      <c r="AF857" s="34"/>
      <c r="AG857" s="34"/>
      <c r="AH857" s="34"/>
      <c r="AI857" s="34"/>
      <c r="AJ857" s="34"/>
      <c r="AK857" s="34"/>
    </row>
    <row r="858" spans="25:37" ht="12.75" customHeight="1" x14ac:dyDescent="0.3">
      <c r="Y858" s="34"/>
      <c r="Z858" s="34"/>
      <c r="AA858" s="34"/>
      <c r="AB858" s="34"/>
      <c r="AC858" s="34"/>
      <c r="AD858" s="34"/>
      <c r="AE858" s="34"/>
      <c r="AF858" s="34"/>
      <c r="AG858" s="34"/>
      <c r="AH858" s="34"/>
      <c r="AI858" s="34"/>
      <c r="AJ858" s="34"/>
      <c r="AK858" s="34"/>
    </row>
    <row r="859" spans="25:37" ht="12.75" customHeight="1" x14ac:dyDescent="0.3">
      <c r="Y859" s="34"/>
      <c r="Z859" s="34"/>
      <c r="AA859" s="34"/>
      <c r="AB859" s="34"/>
      <c r="AC859" s="34"/>
      <c r="AD859" s="34"/>
      <c r="AE859" s="34"/>
      <c r="AF859" s="34"/>
      <c r="AG859" s="34"/>
      <c r="AH859" s="34"/>
      <c r="AI859" s="34"/>
      <c r="AJ859" s="34"/>
      <c r="AK859" s="34"/>
    </row>
    <row r="860" spans="25:37" ht="12.75" customHeight="1" x14ac:dyDescent="0.3">
      <c r="Y860" s="34"/>
      <c r="Z860" s="34"/>
      <c r="AA860" s="34"/>
      <c r="AB860" s="34"/>
      <c r="AC860" s="34"/>
      <c r="AD860" s="34"/>
      <c r="AE860" s="34"/>
      <c r="AF860" s="34"/>
      <c r="AG860" s="34"/>
      <c r="AH860" s="34"/>
      <c r="AI860" s="34"/>
      <c r="AJ860" s="34"/>
      <c r="AK860" s="34"/>
    </row>
    <row r="861" spans="25:37" ht="12.75" customHeight="1" x14ac:dyDescent="0.3">
      <c r="Y861" s="34"/>
      <c r="Z861" s="34"/>
      <c r="AA861" s="34"/>
      <c r="AB861" s="34"/>
      <c r="AC861" s="34"/>
      <c r="AD861" s="34"/>
      <c r="AE861" s="34"/>
      <c r="AF861" s="34"/>
      <c r="AG861" s="34"/>
      <c r="AH861" s="34"/>
      <c r="AI861" s="34"/>
      <c r="AJ861" s="34"/>
      <c r="AK861" s="34"/>
    </row>
    <row r="862" spans="25:37" ht="12.75" customHeight="1" x14ac:dyDescent="0.3">
      <c r="Y862" s="34"/>
      <c r="Z862" s="34"/>
      <c r="AA862" s="34"/>
      <c r="AB862" s="34"/>
      <c r="AC862" s="34"/>
      <c r="AD862" s="34"/>
      <c r="AE862" s="34"/>
      <c r="AF862" s="34"/>
      <c r="AG862" s="34"/>
      <c r="AH862" s="34"/>
      <c r="AI862" s="34"/>
      <c r="AJ862" s="34"/>
      <c r="AK862" s="34"/>
    </row>
    <row r="863" spans="25:37" ht="12.75" customHeight="1" x14ac:dyDescent="0.3">
      <c r="Y863" s="34"/>
      <c r="Z863" s="34"/>
      <c r="AA863" s="34"/>
      <c r="AB863" s="34"/>
      <c r="AC863" s="34"/>
      <c r="AD863" s="34"/>
      <c r="AE863" s="34"/>
      <c r="AF863" s="34"/>
      <c r="AG863" s="34"/>
      <c r="AH863" s="34"/>
      <c r="AI863" s="34"/>
      <c r="AJ863" s="34"/>
      <c r="AK863" s="34"/>
    </row>
    <row r="864" spans="25:37" ht="12.75" customHeight="1" x14ac:dyDescent="0.3">
      <c r="Y864" s="34"/>
      <c r="Z864" s="34"/>
      <c r="AA864" s="34"/>
      <c r="AB864" s="34"/>
      <c r="AC864" s="34"/>
      <c r="AD864" s="34"/>
      <c r="AE864" s="34"/>
      <c r="AF864" s="34"/>
      <c r="AG864" s="34"/>
      <c r="AH864" s="34"/>
      <c r="AI864" s="34"/>
      <c r="AJ864" s="34"/>
      <c r="AK864" s="34"/>
    </row>
    <row r="865" spans="25:37" ht="12.75" customHeight="1" x14ac:dyDescent="0.3">
      <c r="Y865" s="34"/>
      <c r="Z865" s="34"/>
      <c r="AA865" s="34"/>
      <c r="AB865" s="34"/>
      <c r="AC865" s="34"/>
      <c r="AD865" s="34"/>
      <c r="AE865" s="34"/>
      <c r="AF865" s="34"/>
      <c r="AG865" s="34"/>
      <c r="AH865" s="34"/>
      <c r="AI865" s="34"/>
      <c r="AJ865" s="34"/>
      <c r="AK865" s="34"/>
    </row>
    <row r="866" spans="25:37" ht="12.75" customHeight="1" x14ac:dyDescent="0.3">
      <c r="Y866" s="34"/>
      <c r="Z866" s="34"/>
      <c r="AA866" s="34"/>
      <c r="AB866" s="34"/>
      <c r="AC866" s="34"/>
      <c r="AD866" s="34"/>
      <c r="AE866" s="34"/>
      <c r="AF866" s="34"/>
      <c r="AG866" s="34"/>
      <c r="AH866" s="34"/>
      <c r="AI866" s="34"/>
      <c r="AJ866" s="34"/>
      <c r="AK866" s="34"/>
    </row>
    <row r="867" spans="25:37" ht="12.75" customHeight="1" x14ac:dyDescent="0.3">
      <c r="Y867" s="34"/>
      <c r="Z867" s="34"/>
      <c r="AA867" s="34"/>
      <c r="AB867" s="34"/>
      <c r="AC867" s="34"/>
      <c r="AD867" s="34"/>
      <c r="AE867" s="34"/>
      <c r="AF867" s="34"/>
      <c r="AG867" s="34"/>
      <c r="AH867" s="34"/>
      <c r="AI867" s="34"/>
      <c r="AJ867" s="34"/>
      <c r="AK867" s="34"/>
    </row>
    <row r="868" spans="25:37" ht="12.75" customHeight="1" x14ac:dyDescent="0.3">
      <c r="Y868" s="34"/>
      <c r="Z868" s="34"/>
      <c r="AA868" s="34"/>
      <c r="AB868" s="34"/>
      <c r="AC868" s="34"/>
      <c r="AD868" s="34"/>
      <c r="AE868" s="34"/>
      <c r="AF868" s="34"/>
      <c r="AG868" s="34"/>
      <c r="AH868" s="34"/>
      <c r="AI868" s="34"/>
      <c r="AJ868" s="34"/>
      <c r="AK868" s="34"/>
    </row>
    <row r="869" spans="25:37" ht="12.75" customHeight="1" x14ac:dyDescent="0.3">
      <c r="Y869" s="34"/>
      <c r="Z869" s="34"/>
      <c r="AA869" s="34"/>
      <c r="AB869" s="34"/>
      <c r="AC869" s="34"/>
      <c r="AD869" s="34"/>
      <c r="AE869" s="34"/>
      <c r="AF869" s="34"/>
      <c r="AG869" s="34"/>
      <c r="AH869" s="34"/>
      <c r="AI869" s="34"/>
      <c r="AJ869" s="34"/>
      <c r="AK869" s="34"/>
    </row>
    <row r="870" spans="25:37" ht="12.75" customHeight="1" x14ac:dyDescent="0.3">
      <c r="Y870" s="34"/>
      <c r="Z870" s="34"/>
      <c r="AA870" s="34"/>
      <c r="AB870" s="34"/>
      <c r="AC870" s="34"/>
      <c r="AD870" s="34"/>
      <c r="AE870" s="34"/>
      <c r="AF870" s="34"/>
      <c r="AG870" s="34"/>
      <c r="AH870" s="34"/>
      <c r="AI870" s="34"/>
      <c r="AJ870" s="34"/>
      <c r="AK870" s="34"/>
    </row>
    <row r="871" spans="25:37" ht="12.75" customHeight="1" x14ac:dyDescent="0.3">
      <c r="Y871" s="34"/>
      <c r="Z871" s="34"/>
      <c r="AA871" s="34"/>
      <c r="AB871" s="34"/>
      <c r="AC871" s="34"/>
      <c r="AD871" s="34"/>
      <c r="AE871" s="34"/>
      <c r="AF871" s="34"/>
      <c r="AG871" s="34"/>
      <c r="AH871" s="34"/>
      <c r="AI871" s="34"/>
      <c r="AJ871" s="34"/>
      <c r="AK871" s="34"/>
    </row>
    <row r="872" spans="25:37" ht="12.75" customHeight="1" x14ac:dyDescent="0.3">
      <c r="Y872" s="34"/>
      <c r="Z872" s="34"/>
      <c r="AA872" s="34"/>
      <c r="AB872" s="34"/>
      <c r="AC872" s="34"/>
      <c r="AD872" s="34"/>
      <c r="AE872" s="34"/>
      <c r="AF872" s="34"/>
      <c r="AG872" s="34"/>
      <c r="AH872" s="34"/>
      <c r="AI872" s="34"/>
      <c r="AJ872" s="34"/>
      <c r="AK872" s="34"/>
    </row>
    <row r="873" spans="25:37" ht="12.75" customHeight="1" x14ac:dyDescent="0.3">
      <c r="Y873" s="34"/>
      <c r="Z873" s="34"/>
      <c r="AA873" s="34"/>
      <c r="AB873" s="34"/>
      <c r="AC873" s="34"/>
      <c r="AD873" s="34"/>
      <c r="AE873" s="34"/>
      <c r="AF873" s="34"/>
      <c r="AG873" s="34"/>
      <c r="AH873" s="34"/>
      <c r="AI873" s="34"/>
      <c r="AJ873" s="34"/>
      <c r="AK873" s="34"/>
    </row>
    <row r="874" spans="25:37" ht="12.75" customHeight="1" x14ac:dyDescent="0.3">
      <c r="Y874" s="34"/>
      <c r="Z874" s="34"/>
      <c r="AA874" s="34"/>
      <c r="AB874" s="34"/>
      <c r="AC874" s="34"/>
      <c r="AD874" s="34"/>
      <c r="AE874" s="34"/>
      <c r="AF874" s="34"/>
      <c r="AG874" s="34"/>
      <c r="AH874" s="34"/>
      <c r="AI874" s="34"/>
      <c r="AJ874" s="34"/>
      <c r="AK874" s="34"/>
    </row>
    <row r="875" spans="25:37" ht="12.75" customHeight="1" x14ac:dyDescent="0.3">
      <c r="Y875" s="34"/>
      <c r="Z875" s="34"/>
      <c r="AA875" s="34"/>
      <c r="AB875" s="34"/>
      <c r="AC875" s="34"/>
      <c r="AD875" s="34"/>
      <c r="AE875" s="34"/>
      <c r="AF875" s="34"/>
      <c r="AG875" s="34"/>
      <c r="AH875" s="34"/>
      <c r="AI875" s="34"/>
      <c r="AJ875" s="34"/>
      <c r="AK875" s="34"/>
    </row>
    <row r="876" spans="25:37" ht="12.75" customHeight="1" x14ac:dyDescent="0.3">
      <c r="Y876" s="34"/>
      <c r="Z876" s="34"/>
      <c r="AA876" s="34"/>
      <c r="AB876" s="34"/>
      <c r="AC876" s="34"/>
      <c r="AD876" s="34"/>
      <c r="AE876" s="34"/>
      <c r="AF876" s="34"/>
      <c r="AG876" s="34"/>
      <c r="AH876" s="34"/>
      <c r="AI876" s="34"/>
      <c r="AJ876" s="34"/>
      <c r="AK876" s="34"/>
    </row>
    <row r="877" spans="25:37" ht="12.75" customHeight="1" x14ac:dyDescent="0.3">
      <c r="Y877" s="34"/>
      <c r="Z877" s="34"/>
      <c r="AA877" s="34"/>
      <c r="AB877" s="34"/>
      <c r="AC877" s="34"/>
      <c r="AD877" s="34"/>
      <c r="AE877" s="34"/>
      <c r="AF877" s="34"/>
      <c r="AG877" s="34"/>
      <c r="AH877" s="34"/>
      <c r="AI877" s="34"/>
      <c r="AJ877" s="34"/>
      <c r="AK877" s="34"/>
    </row>
    <row r="878" spans="25:37" ht="12.75" customHeight="1" x14ac:dyDescent="0.3">
      <c r="Y878" s="34"/>
      <c r="Z878" s="34"/>
      <c r="AA878" s="34"/>
      <c r="AB878" s="34"/>
      <c r="AC878" s="34"/>
      <c r="AD878" s="34"/>
      <c r="AE878" s="34"/>
      <c r="AF878" s="34"/>
      <c r="AG878" s="34"/>
      <c r="AH878" s="34"/>
      <c r="AI878" s="34"/>
      <c r="AJ878" s="34"/>
      <c r="AK878" s="34"/>
    </row>
    <row r="879" spans="25:37" ht="12.75" customHeight="1" x14ac:dyDescent="0.3">
      <c r="Y879" s="34"/>
      <c r="Z879" s="34"/>
      <c r="AA879" s="34"/>
      <c r="AB879" s="34"/>
      <c r="AC879" s="34"/>
      <c r="AD879" s="34"/>
      <c r="AE879" s="34"/>
      <c r="AF879" s="34"/>
      <c r="AG879" s="34"/>
      <c r="AH879" s="34"/>
      <c r="AI879" s="34"/>
      <c r="AJ879" s="34"/>
      <c r="AK879" s="34"/>
    </row>
    <row r="880" spans="25:37" ht="12.75" customHeight="1" x14ac:dyDescent="0.3">
      <c r="Y880" s="34"/>
      <c r="Z880" s="34"/>
      <c r="AA880" s="34"/>
      <c r="AB880" s="34"/>
      <c r="AC880" s="34"/>
      <c r="AD880" s="34"/>
      <c r="AE880" s="34"/>
      <c r="AF880" s="34"/>
      <c r="AG880" s="34"/>
      <c r="AH880" s="34"/>
      <c r="AI880" s="34"/>
      <c r="AJ880" s="34"/>
      <c r="AK880" s="34"/>
    </row>
    <row r="881" spans="25:37" ht="12.75" customHeight="1" x14ac:dyDescent="0.3">
      <c r="Y881" s="34"/>
      <c r="Z881" s="34"/>
      <c r="AA881" s="34"/>
      <c r="AB881" s="34"/>
      <c r="AC881" s="34"/>
      <c r="AD881" s="34"/>
      <c r="AE881" s="34"/>
      <c r="AF881" s="34"/>
      <c r="AG881" s="34"/>
      <c r="AH881" s="34"/>
      <c r="AI881" s="34"/>
      <c r="AJ881" s="34"/>
      <c r="AK881" s="34"/>
    </row>
    <row r="882" spans="25:37" ht="12.75" customHeight="1" x14ac:dyDescent="0.3">
      <c r="Y882" s="34"/>
      <c r="Z882" s="34"/>
      <c r="AA882" s="34"/>
      <c r="AB882" s="34"/>
      <c r="AC882" s="34"/>
      <c r="AD882" s="34"/>
      <c r="AE882" s="34"/>
      <c r="AF882" s="34"/>
      <c r="AG882" s="34"/>
      <c r="AH882" s="34"/>
      <c r="AI882" s="34"/>
      <c r="AJ882" s="34"/>
      <c r="AK882" s="34"/>
    </row>
    <row r="883" spans="25:37" ht="12.75" customHeight="1" x14ac:dyDescent="0.3">
      <c r="Y883" s="34"/>
      <c r="Z883" s="34"/>
      <c r="AA883" s="34"/>
      <c r="AB883" s="34"/>
      <c r="AC883" s="34"/>
      <c r="AD883" s="34"/>
      <c r="AE883" s="34"/>
      <c r="AF883" s="34"/>
      <c r="AG883" s="34"/>
      <c r="AH883" s="34"/>
      <c r="AI883" s="34"/>
      <c r="AJ883" s="34"/>
      <c r="AK883" s="34"/>
    </row>
    <row r="884" spans="25:37" ht="12.75" customHeight="1" x14ac:dyDescent="0.3">
      <c r="Y884" s="34"/>
      <c r="Z884" s="34"/>
      <c r="AA884" s="34"/>
      <c r="AB884" s="34"/>
      <c r="AC884" s="34"/>
      <c r="AD884" s="34"/>
      <c r="AE884" s="34"/>
      <c r="AF884" s="34"/>
      <c r="AG884" s="34"/>
      <c r="AH884" s="34"/>
      <c r="AI884" s="34"/>
      <c r="AJ884" s="34"/>
      <c r="AK884" s="34"/>
    </row>
    <row r="885" spans="25:37" ht="12.75" customHeight="1" x14ac:dyDescent="0.3">
      <c r="Y885" s="34"/>
      <c r="Z885" s="34"/>
      <c r="AA885" s="34"/>
      <c r="AB885" s="34"/>
      <c r="AC885" s="34"/>
      <c r="AD885" s="34"/>
      <c r="AE885" s="34"/>
      <c r="AF885" s="34"/>
      <c r="AG885" s="34"/>
      <c r="AH885" s="34"/>
      <c r="AI885" s="34"/>
      <c r="AJ885" s="34"/>
      <c r="AK885" s="34"/>
    </row>
    <row r="886" spans="25:37" ht="12.75" customHeight="1" x14ac:dyDescent="0.3">
      <c r="Y886" s="34"/>
      <c r="Z886" s="34"/>
      <c r="AA886" s="34"/>
      <c r="AB886" s="34"/>
      <c r="AC886" s="34"/>
      <c r="AD886" s="34"/>
      <c r="AE886" s="34"/>
      <c r="AF886" s="34"/>
      <c r="AG886" s="34"/>
      <c r="AH886" s="34"/>
      <c r="AI886" s="34"/>
      <c r="AJ886" s="34"/>
      <c r="AK886" s="34"/>
    </row>
    <row r="887" spans="25:37" ht="12.75" customHeight="1" x14ac:dyDescent="0.3">
      <c r="Y887" s="34"/>
      <c r="Z887" s="34"/>
      <c r="AA887" s="34"/>
      <c r="AB887" s="34"/>
      <c r="AC887" s="34"/>
      <c r="AD887" s="34"/>
      <c r="AE887" s="34"/>
      <c r="AF887" s="34"/>
      <c r="AG887" s="34"/>
      <c r="AH887" s="34"/>
      <c r="AI887" s="34"/>
      <c r="AJ887" s="34"/>
      <c r="AK887" s="34"/>
    </row>
    <row r="888" spans="25:37" ht="12.75" customHeight="1" x14ac:dyDescent="0.3">
      <c r="Y888" s="34"/>
      <c r="Z888" s="34"/>
      <c r="AA888" s="34"/>
      <c r="AB888" s="34"/>
      <c r="AC888" s="34"/>
      <c r="AD888" s="34"/>
      <c r="AE888" s="34"/>
      <c r="AF888" s="34"/>
      <c r="AG888" s="34"/>
      <c r="AH888" s="34"/>
      <c r="AI888" s="34"/>
      <c r="AJ888" s="34"/>
      <c r="AK888" s="34"/>
    </row>
    <row r="889" spans="25:37" ht="12.75" customHeight="1" x14ac:dyDescent="0.3">
      <c r="Y889" s="34"/>
      <c r="Z889" s="34"/>
      <c r="AA889" s="34"/>
      <c r="AB889" s="34"/>
      <c r="AC889" s="34"/>
      <c r="AD889" s="34"/>
      <c r="AE889" s="34"/>
      <c r="AF889" s="34"/>
      <c r="AG889" s="34"/>
      <c r="AH889" s="34"/>
      <c r="AI889" s="34"/>
      <c r="AJ889" s="34"/>
      <c r="AK889" s="34"/>
    </row>
    <row r="890" spans="25:37" ht="12.75" customHeight="1" x14ac:dyDescent="0.3">
      <c r="Y890" s="34"/>
      <c r="Z890" s="34"/>
      <c r="AA890" s="34"/>
      <c r="AB890" s="34"/>
      <c r="AC890" s="34"/>
      <c r="AD890" s="34"/>
      <c r="AE890" s="34"/>
      <c r="AF890" s="34"/>
      <c r="AG890" s="34"/>
      <c r="AH890" s="34"/>
      <c r="AI890" s="34"/>
      <c r="AJ890" s="34"/>
      <c r="AK890" s="34"/>
    </row>
    <row r="891" spans="25:37" ht="12.75" customHeight="1" x14ac:dyDescent="0.3">
      <c r="Y891" s="34"/>
      <c r="Z891" s="34"/>
      <c r="AA891" s="34"/>
      <c r="AB891" s="34"/>
      <c r="AC891" s="34"/>
      <c r="AD891" s="34"/>
      <c r="AE891" s="34"/>
      <c r="AF891" s="34"/>
      <c r="AG891" s="34"/>
      <c r="AH891" s="34"/>
      <c r="AI891" s="34"/>
      <c r="AJ891" s="34"/>
      <c r="AK891" s="34"/>
    </row>
    <row r="892" spans="25:37" ht="12.75" customHeight="1" x14ac:dyDescent="0.3">
      <c r="Y892" s="34"/>
      <c r="Z892" s="34"/>
      <c r="AA892" s="34"/>
      <c r="AB892" s="34"/>
      <c r="AC892" s="34"/>
      <c r="AD892" s="34"/>
      <c r="AE892" s="34"/>
      <c r="AF892" s="34"/>
      <c r="AG892" s="34"/>
      <c r="AH892" s="34"/>
      <c r="AI892" s="34"/>
      <c r="AJ892" s="34"/>
      <c r="AK892" s="34"/>
    </row>
    <row r="893" spans="25:37" ht="12.75" customHeight="1" x14ac:dyDescent="0.3">
      <c r="Y893" s="34"/>
      <c r="Z893" s="34"/>
      <c r="AA893" s="34"/>
      <c r="AB893" s="34"/>
      <c r="AC893" s="34"/>
      <c r="AD893" s="34"/>
      <c r="AE893" s="34"/>
      <c r="AF893" s="34"/>
      <c r="AG893" s="34"/>
      <c r="AH893" s="34"/>
      <c r="AI893" s="34"/>
      <c r="AJ893" s="34"/>
      <c r="AK893" s="34"/>
    </row>
    <row r="894" spans="25:37" ht="12.75" customHeight="1" x14ac:dyDescent="0.3">
      <c r="Y894" s="34"/>
      <c r="Z894" s="34"/>
      <c r="AA894" s="34"/>
      <c r="AB894" s="34"/>
      <c r="AC894" s="34"/>
      <c r="AD894" s="34"/>
      <c r="AE894" s="34"/>
      <c r="AF894" s="34"/>
      <c r="AG894" s="34"/>
      <c r="AH894" s="34"/>
      <c r="AI894" s="34"/>
      <c r="AJ894" s="34"/>
      <c r="AK894" s="34"/>
    </row>
    <row r="895" spans="25:37" ht="12.75" customHeight="1" x14ac:dyDescent="0.3">
      <c r="Y895" s="34"/>
      <c r="Z895" s="34"/>
      <c r="AA895" s="34"/>
      <c r="AB895" s="34"/>
      <c r="AC895" s="34"/>
      <c r="AD895" s="34"/>
      <c r="AE895" s="34"/>
      <c r="AF895" s="34"/>
      <c r="AG895" s="34"/>
      <c r="AH895" s="34"/>
      <c r="AI895" s="34"/>
      <c r="AJ895" s="34"/>
      <c r="AK895" s="34"/>
    </row>
    <row r="896" spans="25:37" ht="12.75" customHeight="1" x14ac:dyDescent="0.3">
      <c r="Y896" s="34"/>
      <c r="Z896" s="34"/>
      <c r="AA896" s="34"/>
      <c r="AB896" s="34"/>
      <c r="AC896" s="34"/>
      <c r="AD896" s="34"/>
      <c r="AE896" s="34"/>
      <c r="AF896" s="34"/>
      <c r="AG896" s="34"/>
      <c r="AH896" s="34"/>
      <c r="AI896" s="34"/>
      <c r="AJ896" s="34"/>
      <c r="AK896" s="34"/>
    </row>
    <row r="897" spans="25:37" ht="12.75" customHeight="1" x14ac:dyDescent="0.3">
      <c r="Y897" s="34"/>
      <c r="Z897" s="34"/>
      <c r="AA897" s="34"/>
      <c r="AB897" s="34"/>
      <c r="AC897" s="34"/>
      <c r="AD897" s="34"/>
      <c r="AE897" s="34"/>
      <c r="AF897" s="34"/>
      <c r="AG897" s="34"/>
      <c r="AH897" s="34"/>
      <c r="AI897" s="34"/>
      <c r="AJ897" s="34"/>
      <c r="AK897" s="34"/>
    </row>
    <row r="898" spans="25:37" ht="12.75" customHeight="1" x14ac:dyDescent="0.3">
      <c r="Y898" s="34"/>
      <c r="Z898" s="34"/>
      <c r="AA898" s="34"/>
      <c r="AB898" s="34"/>
      <c r="AC898" s="34"/>
      <c r="AD898" s="34"/>
      <c r="AE898" s="34"/>
      <c r="AF898" s="34"/>
      <c r="AG898" s="34"/>
      <c r="AH898" s="34"/>
      <c r="AI898" s="34"/>
      <c r="AJ898" s="34"/>
      <c r="AK898" s="34"/>
    </row>
    <row r="899" spans="25:37" ht="12.75" customHeight="1" x14ac:dyDescent="0.3">
      <c r="Y899" s="34"/>
      <c r="Z899" s="34"/>
      <c r="AA899" s="34"/>
      <c r="AB899" s="34"/>
      <c r="AC899" s="34"/>
      <c r="AD899" s="34"/>
      <c r="AE899" s="34"/>
      <c r="AF899" s="34"/>
      <c r="AG899" s="34"/>
      <c r="AH899" s="34"/>
      <c r="AI899" s="34"/>
      <c r="AJ899" s="34"/>
      <c r="AK899" s="34"/>
    </row>
    <row r="900" spans="25:37" ht="12.75" customHeight="1" x14ac:dyDescent="0.3">
      <c r="Y900" s="34"/>
      <c r="Z900" s="34"/>
      <c r="AA900" s="34"/>
      <c r="AB900" s="34"/>
      <c r="AC900" s="34"/>
      <c r="AD900" s="34"/>
      <c r="AE900" s="34"/>
      <c r="AF900" s="34"/>
      <c r="AG900" s="34"/>
      <c r="AH900" s="34"/>
      <c r="AI900" s="34"/>
      <c r="AJ900" s="34"/>
      <c r="AK900" s="34"/>
    </row>
    <row r="901" spans="25:37" ht="12.75" customHeight="1" x14ac:dyDescent="0.3">
      <c r="Y901" s="34"/>
      <c r="Z901" s="34"/>
      <c r="AA901" s="34"/>
      <c r="AB901" s="34"/>
      <c r="AC901" s="34"/>
      <c r="AD901" s="34"/>
      <c r="AE901" s="34"/>
      <c r="AF901" s="34"/>
      <c r="AG901" s="34"/>
      <c r="AH901" s="34"/>
      <c r="AI901" s="34"/>
      <c r="AJ901" s="34"/>
      <c r="AK901" s="34"/>
    </row>
    <row r="902" spans="25:37" ht="12.75" customHeight="1" x14ac:dyDescent="0.3">
      <c r="Y902" s="34"/>
      <c r="Z902" s="34"/>
      <c r="AA902" s="34"/>
      <c r="AB902" s="34"/>
      <c r="AC902" s="34"/>
      <c r="AD902" s="34"/>
      <c r="AE902" s="34"/>
      <c r="AF902" s="34"/>
      <c r="AG902" s="34"/>
      <c r="AH902" s="34"/>
      <c r="AI902" s="34"/>
      <c r="AJ902" s="34"/>
      <c r="AK902" s="34"/>
    </row>
    <row r="903" spans="25:37" ht="12.75" customHeight="1" x14ac:dyDescent="0.3">
      <c r="Y903" s="34"/>
      <c r="Z903" s="34"/>
      <c r="AA903" s="34"/>
      <c r="AB903" s="34"/>
      <c r="AC903" s="34"/>
      <c r="AD903" s="34"/>
      <c r="AE903" s="34"/>
      <c r="AF903" s="34"/>
      <c r="AG903" s="34"/>
      <c r="AH903" s="34"/>
      <c r="AI903" s="34"/>
      <c r="AJ903" s="34"/>
      <c r="AK903" s="34"/>
    </row>
    <row r="904" spans="25:37" ht="12.75" customHeight="1" x14ac:dyDescent="0.3">
      <c r="Y904" s="34"/>
      <c r="Z904" s="34"/>
      <c r="AA904" s="34"/>
      <c r="AB904" s="34"/>
      <c r="AC904" s="34"/>
      <c r="AD904" s="34"/>
      <c r="AE904" s="34"/>
      <c r="AF904" s="34"/>
      <c r="AG904" s="34"/>
      <c r="AH904" s="34"/>
      <c r="AI904" s="34"/>
      <c r="AJ904" s="34"/>
      <c r="AK904" s="34"/>
    </row>
    <row r="905" spans="25:37" ht="12.75" customHeight="1" x14ac:dyDescent="0.3">
      <c r="Y905" s="34"/>
      <c r="Z905" s="34"/>
      <c r="AA905" s="34"/>
      <c r="AB905" s="34"/>
      <c r="AC905" s="34"/>
      <c r="AD905" s="34"/>
      <c r="AE905" s="34"/>
      <c r="AF905" s="34"/>
      <c r="AG905" s="34"/>
      <c r="AH905" s="34"/>
      <c r="AI905" s="34"/>
      <c r="AJ905" s="34"/>
      <c r="AK905" s="34"/>
    </row>
    <row r="906" spans="25:37" ht="12.75" customHeight="1" x14ac:dyDescent="0.3">
      <c r="Y906" s="34"/>
      <c r="Z906" s="34"/>
      <c r="AA906" s="34"/>
      <c r="AB906" s="34"/>
      <c r="AC906" s="34"/>
      <c r="AD906" s="34"/>
      <c r="AE906" s="34"/>
      <c r="AF906" s="34"/>
      <c r="AG906" s="34"/>
      <c r="AH906" s="34"/>
      <c r="AI906" s="34"/>
      <c r="AJ906" s="34"/>
      <c r="AK906" s="34"/>
    </row>
    <row r="907" spans="25:37" ht="12.75" customHeight="1" x14ac:dyDescent="0.3">
      <c r="Y907" s="34"/>
      <c r="Z907" s="34"/>
      <c r="AA907" s="34"/>
      <c r="AB907" s="34"/>
      <c r="AC907" s="34"/>
      <c r="AD907" s="34"/>
      <c r="AE907" s="34"/>
      <c r="AF907" s="34"/>
      <c r="AG907" s="34"/>
      <c r="AH907" s="34"/>
      <c r="AI907" s="34"/>
      <c r="AJ907" s="34"/>
      <c r="AK907" s="34"/>
    </row>
    <row r="908" spans="25:37" ht="12.75" customHeight="1" x14ac:dyDescent="0.3">
      <c r="Y908" s="34"/>
      <c r="Z908" s="34"/>
      <c r="AA908" s="34"/>
      <c r="AB908" s="34"/>
      <c r="AC908" s="34"/>
      <c r="AD908" s="34"/>
      <c r="AE908" s="34"/>
      <c r="AF908" s="34"/>
      <c r="AG908" s="34"/>
      <c r="AH908" s="34"/>
      <c r="AI908" s="34"/>
      <c r="AJ908" s="34"/>
      <c r="AK908" s="34"/>
    </row>
    <row r="909" spans="25:37" ht="12.75" customHeight="1" x14ac:dyDescent="0.3">
      <c r="Y909" s="34"/>
      <c r="Z909" s="34"/>
      <c r="AA909" s="34"/>
      <c r="AB909" s="34"/>
      <c r="AC909" s="34"/>
      <c r="AD909" s="34"/>
      <c r="AE909" s="34"/>
      <c r="AF909" s="34"/>
      <c r="AG909" s="34"/>
      <c r="AH909" s="34"/>
      <c r="AI909" s="34"/>
      <c r="AJ909" s="34"/>
      <c r="AK909" s="34"/>
    </row>
    <row r="910" spans="25:37" ht="12.75" customHeight="1" x14ac:dyDescent="0.3">
      <c r="Y910" s="34"/>
      <c r="Z910" s="34"/>
      <c r="AA910" s="34"/>
      <c r="AB910" s="34"/>
      <c r="AC910" s="34"/>
      <c r="AD910" s="34"/>
      <c r="AE910" s="34"/>
      <c r="AF910" s="34"/>
      <c r="AG910" s="34"/>
      <c r="AH910" s="34"/>
      <c r="AI910" s="34"/>
      <c r="AJ910" s="34"/>
      <c r="AK910" s="34"/>
    </row>
    <row r="911" spans="25:37" ht="12.75" customHeight="1" x14ac:dyDescent="0.3">
      <c r="Y911" s="34"/>
      <c r="Z911" s="34"/>
      <c r="AA911" s="34"/>
      <c r="AB911" s="34"/>
      <c r="AC911" s="34"/>
      <c r="AD911" s="34"/>
      <c r="AE911" s="34"/>
      <c r="AF911" s="34"/>
      <c r="AG911" s="34"/>
      <c r="AH911" s="34"/>
      <c r="AI911" s="34"/>
      <c r="AJ911" s="34"/>
      <c r="AK911" s="34"/>
    </row>
    <row r="912" spans="25:37" ht="12.75" customHeight="1" x14ac:dyDescent="0.3">
      <c r="Y912" s="34"/>
      <c r="Z912" s="34"/>
      <c r="AA912" s="34"/>
      <c r="AB912" s="34"/>
      <c r="AC912" s="34"/>
      <c r="AD912" s="34"/>
      <c r="AE912" s="34"/>
      <c r="AF912" s="34"/>
      <c r="AG912" s="34"/>
      <c r="AH912" s="34"/>
      <c r="AI912" s="34"/>
      <c r="AJ912" s="34"/>
      <c r="AK912" s="34"/>
    </row>
    <row r="913" spans="25:37" ht="12.75" customHeight="1" x14ac:dyDescent="0.3">
      <c r="Y913" s="34"/>
      <c r="Z913" s="34"/>
      <c r="AA913" s="34"/>
      <c r="AB913" s="34"/>
      <c r="AC913" s="34"/>
      <c r="AD913" s="34"/>
      <c r="AE913" s="34"/>
      <c r="AF913" s="34"/>
      <c r="AG913" s="34"/>
      <c r="AH913" s="34"/>
      <c r="AI913" s="34"/>
      <c r="AJ913" s="34"/>
      <c r="AK913" s="34"/>
    </row>
    <row r="914" spans="25:37" ht="12.75" customHeight="1" x14ac:dyDescent="0.3">
      <c r="Y914" s="34"/>
      <c r="Z914" s="34"/>
      <c r="AA914" s="34"/>
      <c r="AB914" s="34"/>
      <c r="AC914" s="34"/>
      <c r="AD914" s="34"/>
      <c r="AE914" s="34"/>
      <c r="AF914" s="34"/>
      <c r="AG914" s="34"/>
      <c r="AH914" s="34"/>
      <c r="AI914" s="34"/>
      <c r="AJ914" s="34"/>
      <c r="AK914" s="34"/>
    </row>
    <row r="915" spans="25:37" ht="12.75" customHeight="1" x14ac:dyDescent="0.3">
      <c r="Y915" s="34"/>
      <c r="Z915" s="34"/>
      <c r="AA915" s="34"/>
      <c r="AB915" s="34"/>
      <c r="AC915" s="34"/>
      <c r="AD915" s="34"/>
      <c r="AE915" s="34"/>
      <c r="AF915" s="34"/>
      <c r="AG915" s="34"/>
      <c r="AH915" s="34"/>
      <c r="AI915" s="34"/>
      <c r="AJ915" s="34"/>
      <c r="AK915" s="34"/>
    </row>
    <row r="916" spans="25:37" ht="12.75" customHeight="1" x14ac:dyDescent="0.3">
      <c r="Y916" s="34"/>
      <c r="Z916" s="34"/>
      <c r="AA916" s="34"/>
      <c r="AB916" s="34"/>
      <c r="AC916" s="34"/>
      <c r="AD916" s="34"/>
      <c r="AE916" s="34"/>
      <c r="AF916" s="34"/>
      <c r="AG916" s="34"/>
      <c r="AH916" s="34"/>
      <c r="AI916" s="34"/>
      <c r="AJ916" s="34"/>
      <c r="AK916" s="34"/>
    </row>
    <row r="917" spans="25:37" ht="12.75" customHeight="1" x14ac:dyDescent="0.3">
      <c r="Y917" s="34"/>
      <c r="Z917" s="34"/>
      <c r="AA917" s="34"/>
      <c r="AB917" s="34"/>
      <c r="AC917" s="34"/>
      <c r="AD917" s="34"/>
      <c r="AE917" s="34"/>
      <c r="AF917" s="34"/>
      <c r="AG917" s="34"/>
      <c r="AH917" s="34"/>
      <c r="AI917" s="34"/>
      <c r="AJ917" s="34"/>
      <c r="AK917" s="34"/>
    </row>
    <row r="918" spans="25:37" ht="12.75" customHeight="1" x14ac:dyDescent="0.3">
      <c r="Y918" s="34"/>
      <c r="Z918" s="34"/>
      <c r="AA918" s="34"/>
      <c r="AB918" s="34"/>
      <c r="AC918" s="34"/>
      <c r="AD918" s="34"/>
      <c r="AE918" s="34"/>
      <c r="AF918" s="34"/>
      <c r="AG918" s="34"/>
      <c r="AH918" s="34"/>
      <c r="AI918" s="34"/>
      <c r="AJ918" s="34"/>
      <c r="AK918" s="34"/>
    </row>
    <row r="919" spans="25:37" ht="12.75" customHeight="1" x14ac:dyDescent="0.3">
      <c r="Y919" s="34"/>
      <c r="Z919" s="34"/>
      <c r="AA919" s="34"/>
      <c r="AB919" s="34"/>
      <c r="AC919" s="34"/>
      <c r="AD919" s="34"/>
      <c r="AE919" s="34"/>
      <c r="AF919" s="34"/>
      <c r="AG919" s="34"/>
      <c r="AH919" s="34"/>
      <c r="AI919" s="34"/>
      <c r="AJ919" s="34"/>
      <c r="AK919" s="34"/>
    </row>
    <row r="920" spans="25:37" ht="12.75" customHeight="1" x14ac:dyDescent="0.3">
      <c r="Y920" s="34"/>
      <c r="Z920" s="34"/>
      <c r="AA920" s="34"/>
      <c r="AB920" s="34"/>
      <c r="AC920" s="34"/>
      <c r="AD920" s="34"/>
      <c r="AE920" s="34"/>
      <c r="AF920" s="34"/>
      <c r="AG920" s="34"/>
      <c r="AH920" s="34"/>
      <c r="AI920" s="34"/>
      <c r="AJ920" s="34"/>
      <c r="AK920" s="34"/>
    </row>
    <row r="921" spans="25:37" ht="12.75" customHeight="1" x14ac:dyDescent="0.3">
      <c r="Y921" s="34"/>
      <c r="Z921" s="34"/>
      <c r="AA921" s="34"/>
      <c r="AB921" s="34"/>
      <c r="AC921" s="34"/>
      <c r="AD921" s="34"/>
      <c r="AE921" s="34"/>
      <c r="AF921" s="34"/>
      <c r="AG921" s="34"/>
      <c r="AH921" s="34"/>
      <c r="AI921" s="34"/>
      <c r="AJ921" s="34"/>
      <c r="AK921" s="34"/>
    </row>
    <row r="922" spans="25:37" ht="12.75" customHeight="1" x14ac:dyDescent="0.3">
      <c r="Y922" s="34"/>
      <c r="Z922" s="34"/>
      <c r="AA922" s="34"/>
      <c r="AB922" s="34"/>
      <c r="AC922" s="34"/>
      <c r="AD922" s="34"/>
      <c r="AE922" s="34"/>
      <c r="AF922" s="34"/>
      <c r="AG922" s="34"/>
      <c r="AH922" s="34"/>
      <c r="AI922" s="34"/>
      <c r="AJ922" s="34"/>
      <c r="AK922" s="34"/>
    </row>
    <row r="923" spans="25:37" ht="12.75" customHeight="1" x14ac:dyDescent="0.3">
      <c r="Y923" s="34"/>
      <c r="Z923" s="34"/>
      <c r="AA923" s="34"/>
      <c r="AB923" s="34"/>
      <c r="AC923" s="34"/>
      <c r="AD923" s="34"/>
      <c r="AE923" s="34"/>
      <c r="AF923" s="34"/>
      <c r="AG923" s="34"/>
      <c r="AH923" s="34"/>
      <c r="AI923" s="34"/>
      <c r="AJ923" s="34"/>
      <c r="AK923" s="34"/>
    </row>
    <row r="924" spans="25:37" ht="12.75" customHeight="1" x14ac:dyDescent="0.3">
      <c r="Y924" s="34"/>
      <c r="Z924" s="34"/>
      <c r="AA924" s="34"/>
      <c r="AB924" s="34"/>
      <c r="AC924" s="34"/>
      <c r="AD924" s="34"/>
      <c r="AE924" s="34"/>
      <c r="AF924" s="34"/>
      <c r="AG924" s="34"/>
      <c r="AH924" s="34"/>
      <c r="AI924" s="34"/>
      <c r="AJ924" s="34"/>
      <c r="AK924" s="34"/>
    </row>
    <row r="925" spans="25:37" ht="12.75" customHeight="1" x14ac:dyDescent="0.3">
      <c r="Y925" s="34"/>
      <c r="Z925" s="34"/>
      <c r="AA925" s="34"/>
      <c r="AB925" s="34"/>
      <c r="AC925" s="34"/>
      <c r="AD925" s="34"/>
      <c r="AE925" s="34"/>
      <c r="AF925" s="34"/>
      <c r="AG925" s="34"/>
      <c r="AH925" s="34"/>
      <c r="AI925" s="34"/>
      <c r="AJ925" s="34"/>
      <c r="AK925" s="34"/>
    </row>
    <row r="926" spans="25:37" ht="12.75" customHeight="1" x14ac:dyDescent="0.3">
      <c r="Y926" s="34"/>
      <c r="Z926" s="34"/>
      <c r="AA926" s="34"/>
      <c r="AB926" s="34"/>
      <c r="AC926" s="34"/>
      <c r="AD926" s="34"/>
      <c r="AE926" s="34"/>
      <c r="AF926" s="34"/>
      <c r="AG926" s="34"/>
      <c r="AH926" s="34"/>
      <c r="AI926" s="34"/>
      <c r="AJ926" s="34"/>
      <c r="AK926" s="34"/>
    </row>
    <row r="927" spans="25:37" ht="12.75" customHeight="1" x14ac:dyDescent="0.3">
      <c r="Y927" s="34"/>
      <c r="Z927" s="34"/>
      <c r="AA927" s="34"/>
      <c r="AB927" s="34"/>
      <c r="AC927" s="34"/>
      <c r="AD927" s="34"/>
      <c r="AE927" s="34"/>
      <c r="AF927" s="34"/>
      <c r="AG927" s="34"/>
      <c r="AH927" s="34"/>
      <c r="AI927" s="34"/>
      <c r="AJ927" s="34"/>
      <c r="AK927" s="34"/>
    </row>
    <row r="928" spans="25:37" ht="12.75" customHeight="1" x14ac:dyDescent="0.3">
      <c r="Y928" s="34"/>
      <c r="Z928" s="34"/>
      <c r="AA928" s="34"/>
      <c r="AB928" s="34"/>
      <c r="AC928" s="34"/>
      <c r="AD928" s="34"/>
      <c r="AE928" s="34"/>
      <c r="AF928" s="34"/>
      <c r="AG928" s="34"/>
      <c r="AH928" s="34"/>
      <c r="AI928" s="34"/>
      <c r="AJ928" s="34"/>
      <c r="AK928" s="34"/>
    </row>
    <row r="929" spans="25:37" ht="12.75" customHeight="1" x14ac:dyDescent="0.3">
      <c r="Y929" s="34"/>
      <c r="Z929" s="34"/>
      <c r="AA929" s="34"/>
      <c r="AB929" s="34"/>
      <c r="AC929" s="34"/>
      <c r="AD929" s="34"/>
      <c r="AE929" s="34"/>
      <c r="AF929" s="34"/>
      <c r="AG929" s="34"/>
      <c r="AH929" s="34"/>
      <c r="AI929" s="34"/>
      <c r="AJ929" s="34"/>
      <c r="AK929" s="34"/>
    </row>
    <row r="930" spans="25:37" ht="12.75" customHeight="1" x14ac:dyDescent="0.3">
      <c r="Y930" s="34"/>
      <c r="Z930" s="34"/>
      <c r="AA930" s="34"/>
      <c r="AB930" s="34"/>
      <c r="AC930" s="34"/>
      <c r="AD930" s="34"/>
      <c r="AE930" s="34"/>
      <c r="AF930" s="34"/>
      <c r="AG930" s="34"/>
      <c r="AH930" s="34"/>
      <c r="AI930" s="34"/>
      <c r="AJ930" s="34"/>
      <c r="AK930" s="34"/>
    </row>
    <row r="931" spans="25:37" ht="12.75" customHeight="1" x14ac:dyDescent="0.3">
      <c r="Y931" s="34"/>
      <c r="Z931" s="34"/>
      <c r="AA931" s="34"/>
      <c r="AB931" s="34"/>
      <c r="AC931" s="34"/>
      <c r="AD931" s="34"/>
      <c r="AE931" s="34"/>
      <c r="AF931" s="34"/>
      <c r="AG931" s="34"/>
      <c r="AH931" s="34"/>
      <c r="AI931" s="34"/>
      <c r="AJ931" s="34"/>
      <c r="AK931" s="34"/>
    </row>
    <row r="932" spans="25:37" ht="12.75" customHeight="1" x14ac:dyDescent="0.3">
      <c r="Y932" s="34"/>
      <c r="Z932" s="34"/>
      <c r="AA932" s="34"/>
      <c r="AB932" s="34"/>
      <c r="AC932" s="34"/>
      <c r="AD932" s="34"/>
      <c r="AE932" s="34"/>
      <c r="AF932" s="34"/>
      <c r="AG932" s="34"/>
      <c r="AH932" s="34"/>
      <c r="AI932" s="34"/>
      <c r="AJ932" s="34"/>
      <c r="AK932" s="34"/>
    </row>
    <row r="933" spans="25:37" ht="12.75" customHeight="1" x14ac:dyDescent="0.3">
      <c r="Y933" s="34"/>
      <c r="Z933" s="34"/>
      <c r="AA933" s="34"/>
      <c r="AB933" s="34"/>
      <c r="AC933" s="34"/>
      <c r="AD933" s="34"/>
      <c r="AE933" s="34"/>
      <c r="AF933" s="34"/>
      <c r="AG933" s="34"/>
      <c r="AH933" s="34"/>
      <c r="AI933" s="34"/>
      <c r="AJ933" s="34"/>
      <c r="AK933" s="34"/>
    </row>
    <row r="934" spans="25:37" ht="12.75" customHeight="1" x14ac:dyDescent="0.3">
      <c r="Y934" s="34"/>
      <c r="Z934" s="34"/>
      <c r="AA934" s="34"/>
      <c r="AB934" s="34"/>
      <c r="AC934" s="34"/>
      <c r="AD934" s="34"/>
      <c r="AE934" s="34"/>
      <c r="AF934" s="34"/>
      <c r="AG934" s="34"/>
      <c r="AH934" s="34"/>
      <c r="AI934" s="34"/>
      <c r="AJ934" s="34"/>
      <c r="AK934" s="34"/>
    </row>
    <row r="935" spans="25:37" ht="12.75" customHeight="1" x14ac:dyDescent="0.3">
      <c r="Y935" s="34"/>
      <c r="Z935" s="34"/>
      <c r="AA935" s="34"/>
      <c r="AB935" s="34"/>
      <c r="AC935" s="34"/>
      <c r="AD935" s="34"/>
      <c r="AE935" s="34"/>
      <c r="AF935" s="34"/>
      <c r="AG935" s="34"/>
      <c r="AH935" s="34"/>
      <c r="AI935" s="34"/>
      <c r="AJ935" s="34"/>
      <c r="AK935" s="34"/>
    </row>
    <row r="936" spans="25:37" ht="12.75" customHeight="1" x14ac:dyDescent="0.3">
      <c r="Y936" s="34"/>
      <c r="Z936" s="34"/>
      <c r="AA936" s="34"/>
      <c r="AB936" s="34"/>
      <c r="AC936" s="34"/>
      <c r="AD936" s="34"/>
      <c r="AE936" s="34"/>
      <c r="AF936" s="34"/>
      <c r="AG936" s="34"/>
      <c r="AH936" s="34"/>
      <c r="AI936" s="34"/>
      <c r="AJ936" s="34"/>
      <c r="AK936" s="34"/>
    </row>
    <row r="937" spans="25:37" ht="12.75" customHeight="1" x14ac:dyDescent="0.3">
      <c r="Y937" s="34"/>
      <c r="Z937" s="34"/>
      <c r="AA937" s="34"/>
      <c r="AB937" s="34"/>
      <c r="AC937" s="34"/>
      <c r="AD937" s="34"/>
      <c r="AE937" s="34"/>
      <c r="AF937" s="34"/>
      <c r="AG937" s="34"/>
      <c r="AH937" s="34"/>
      <c r="AI937" s="34"/>
      <c r="AJ937" s="34"/>
      <c r="AK937" s="34"/>
    </row>
    <row r="938" spans="25:37" ht="12.75" customHeight="1" x14ac:dyDescent="0.3">
      <c r="Y938" s="34"/>
      <c r="Z938" s="34"/>
      <c r="AA938" s="34"/>
      <c r="AB938" s="34"/>
      <c r="AC938" s="34"/>
      <c r="AD938" s="34"/>
      <c r="AE938" s="34"/>
      <c r="AF938" s="34"/>
      <c r="AG938" s="34"/>
      <c r="AH938" s="34"/>
      <c r="AI938" s="34"/>
      <c r="AJ938" s="34"/>
      <c r="AK938" s="34"/>
    </row>
    <row r="939" spans="25:37" ht="12.75" customHeight="1" x14ac:dyDescent="0.3">
      <c r="Y939" s="34"/>
      <c r="Z939" s="34"/>
      <c r="AA939" s="34"/>
      <c r="AB939" s="34"/>
      <c r="AC939" s="34"/>
      <c r="AD939" s="34"/>
      <c r="AE939" s="34"/>
      <c r="AF939" s="34"/>
      <c r="AG939" s="34"/>
      <c r="AH939" s="34"/>
      <c r="AI939" s="34"/>
      <c r="AJ939" s="34"/>
      <c r="AK939" s="34"/>
    </row>
    <row r="940" spans="25:37" ht="12.75" customHeight="1" x14ac:dyDescent="0.3">
      <c r="Y940" s="34"/>
      <c r="Z940" s="34"/>
      <c r="AA940" s="34"/>
      <c r="AB940" s="34"/>
      <c r="AC940" s="34"/>
      <c r="AD940" s="34"/>
      <c r="AE940" s="34"/>
      <c r="AF940" s="34"/>
      <c r="AG940" s="34"/>
      <c r="AH940" s="34"/>
      <c r="AI940" s="34"/>
      <c r="AJ940" s="34"/>
      <c r="AK940" s="34"/>
    </row>
    <row r="941" spans="25:37" ht="12.75" customHeight="1" x14ac:dyDescent="0.3">
      <c r="Y941" s="34"/>
      <c r="Z941" s="34"/>
      <c r="AA941" s="34"/>
      <c r="AB941" s="34"/>
      <c r="AC941" s="34"/>
      <c r="AD941" s="34"/>
      <c r="AE941" s="34"/>
      <c r="AF941" s="34"/>
      <c r="AG941" s="34"/>
      <c r="AH941" s="34"/>
      <c r="AI941" s="34"/>
      <c r="AJ941" s="34"/>
      <c r="AK941" s="34"/>
    </row>
    <row r="942" spans="25:37" ht="12.75" customHeight="1" x14ac:dyDescent="0.3">
      <c r="Y942" s="34"/>
      <c r="Z942" s="34"/>
      <c r="AA942" s="34"/>
      <c r="AB942" s="34"/>
      <c r="AC942" s="34"/>
      <c r="AD942" s="34"/>
      <c r="AE942" s="34"/>
      <c r="AF942" s="34"/>
      <c r="AG942" s="34"/>
      <c r="AH942" s="34"/>
      <c r="AI942" s="34"/>
      <c r="AJ942" s="34"/>
      <c r="AK942" s="34"/>
    </row>
    <row r="943" spans="25:37" ht="12.75" customHeight="1" x14ac:dyDescent="0.3">
      <c r="Y943" s="34"/>
      <c r="Z943" s="34"/>
      <c r="AA943" s="34"/>
      <c r="AB943" s="34"/>
      <c r="AC943" s="34"/>
      <c r="AD943" s="34"/>
      <c r="AE943" s="34"/>
      <c r="AF943" s="34"/>
      <c r="AG943" s="34"/>
      <c r="AH943" s="34"/>
      <c r="AI943" s="34"/>
      <c r="AJ943" s="34"/>
      <c r="AK943" s="34"/>
    </row>
    <row r="944" spans="25:37" ht="12.75" customHeight="1" x14ac:dyDescent="0.3">
      <c r="Y944" s="34"/>
      <c r="Z944" s="34"/>
      <c r="AA944" s="34"/>
      <c r="AB944" s="34"/>
      <c r="AC944" s="34"/>
      <c r="AD944" s="34"/>
      <c r="AE944" s="34"/>
      <c r="AF944" s="34"/>
      <c r="AG944" s="34"/>
      <c r="AH944" s="34"/>
      <c r="AI944" s="34"/>
      <c r="AJ944" s="34"/>
      <c r="AK944" s="34"/>
    </row>
    <row r="945" spans="25:37" ht="12.75" customHeight="1" x14ac:dyDescent="0.3">
      <c r="Y945" s="34"/>
      <c r="Z945" s="34"/>
      <c r="AA945" s="34"/>
      <c r="AB945" s="34"/>
      <c r="AC945" s="34"/>
      <c r="AD945" s="34"/>
      <c r="AE945" s="34"/>
      <c r="AF945" s="34"/>
      <c r="AG945" s="34"/>
      <c r="AH945" s="34"/>
      <c r="AI945" s="34"/>
      <c r="AJ945" s="34"/>
      <c r="AK945" s="34"/>
    </row>
    <row r="946" spans="25:37" ht="12.75" customHeight="1" x14ac:dyDescent="0.3">
      <c r="Y946" s="34"/>
      <c r="Z946" s="34"/>
      <c r="AA946" s="34"/>
      <c r="AB946" s="34"/>
      <c r="AC946" s="34"/>
      <c r="AD946" s="34"/>
      <c r="AE946" s="34"/>
      <c r="AF946" s="34"/>
      <c r="AG946" s="34"/>
      <c r="AH946" s="34"/>
      <c r="AI946" s="34"/>
      <c r="AJ946" s="34"/>
      <c r="AK946" s="34"/>
    </row>
    <row r="947" spans="25:37" ht="12.75" customHeight="1" x14ac:dyDescent="0.3">
      <c r="Y947" s="34"/>
      <c r="Z947" s="34"/>
      <c r="AA947" s="34"/>
      <c r="AB947" s="34"/>
      <c r="AC947" s="34"/>
      <c r="AD947" s="34"/>
      <c r="AE947" s="34"/>
      <c r="AF947" s="34"/>
      <c r="AG947" s="34"/>
      <c r="AH947" s="34"/>
      <c r="AI947" s="34"/>
      <c r="AJ947" s="34"/>
      <c r="AK947" s="34"/>
    </row>
    <row r="948" spans="25:37" ht="12.75" customHeight="1" x14ac:dyDescent="0.3">
      <c r="Y948" s="34"/>
      <c r="Z948" s="34"/>
      <c r="AA948" s="34"/>
      <c r="AB948" s="34"/>
      <c r="AC948" s="34"/>
      <c r="AD948" s="34"/>
      <c r="AE948" s="34"/>
      <c r="AF948" s="34"/>
      <c r="AG948" s="34"/>
      <c r="AH948" s="34"/>
      <c r="AI948" s="34"/>
      <c r="AJ948" s="34"/>
      <c r="AK948" s="34"/>
    </row>
    <row r="949" spans="25:37" ht="12.75" customHeight="1" x14ac:dyDescent="0.3">
      <c r="Y949" s="34"/>
      <c r="Z949" s="34"/>
      <c r="AA949" s="34"/>
      <c r="AB949" s="34"/>
      <c r="AC949" s="34"/>
      <c r="AD949" s="34"/>
      <c r="AE949" s="34"/>
      <c r="AF949" s="34"/>
      <c r="AG949" s="34"/>
      <c r="AH949" s="34"/>
      <c r="AI949" s="34"/>
      <c r="AJ949" s="34"/>
      <c r="AK949" s="34"/>
    </row>
    <row r="950" spans="25:37" ht="12.75" customHeight="1" x14ac:dyDescent="0.3">
      <c r="Y950" s="34"/>
      <c r="Z950" s="34"/>
      <c r="AA950" s="34"/>
      <c r="AB950" s="34"/>
      <c r="AC950" s="34"/>
      <c r="AD950" s="34"/>
      <c r="AE950" s="34"/>
      <c r="AF950" s="34"/>
      <c r="AG950" s="34"/>
      <c r="AH950" s="34"/>
      <c r="AI950" s="34"/>
      <c r="AJ950" s="34"/>
      <c r="AK950" s="34"/>
    </row>
    <row r="951" spans="25:37" ht="12.75" customHeight="1" x14ac:dyDescent="0.3">
      <c r="Y951" s="34"/>
      <c r="Z951" s="34"/>
      <c r="AA951" s="34"/>
      <c r="AB951" s="34"/>
      <c r="AC951" s="34"/>
      <c r="AD951" s="34"/>
      <c r="AE951" s="34"/>
      <c r="AF951" s="34"/>
      <c r="AG951" s="34"/>
      <c r="AH951" s="34"/>
      <c r="AI951" s="34"/>
      <c r="AJ951" s="34"/>
      <c r="AK951" s="34"/>
    </row>
    <row r="952" spans="25:37" ht="12.75" customHeight="1" x14ac:dyDescent="0.3">
      <c r="Y952" s="34"/>
      <c r="Z952" s="34"/>
      <c r="AA952" s="34"/>
      <c r="AB952" s="34"/>
      <c r="AC952" s="34"/>
      <c r="AD952" s="34"/>
      <c r="AE952" s="34"/>
      <c r="AF952" s="34"/>
      <c r="AG952" s="34"/>
      <c r="AH952" s="34"/>
      <c r="AI952" s="34"/>
      <c r="AJ952" s="34"/>
      <c r="AK952" s="34"/>
    </row>
    <row r="953" spans="25:37" ht="12.75" customHeight="1" x14ac:dyDescent="0.3">
      <c r="Y953" s="34"/>
      <c r="Z953" s="34"/>
      <c r="AA953" s="34"/>
      <c r="AB953" s="34"/>
      <c r="AC953" s="34"/>
      <c r="AD953" s="34"/>
      <c r="AE953" s="34"/>
      <c r="AF953" s="34"/>
      <c r="AG953" s="34"/>
      <c r="AH953" s="34"/>
      <c r="AI953" s="34"/>
      <c r="AJ953" s="34"/>
      <c r="AK953" s="34"/>
    </row>
    <row r="954" spans="25:37" ht="12.75" customHeight="1" x14ac:dyDescent="0.3">
      <c r="Y954" s="34"/>
      <c r="Z954" s="34"/>
      <c r="AA954" s="34"/>
      <c r="AB954" s="34"/>
      <c r="AC954" s="34"/>
      <c r="AD954" s="34"/>
      <c r="AE954" s="34"/>
      <c r="AF954" s="34"/>
      <c r="AG954" s="34"/>
      <c r="AH954" s="34"/>
      <c r="AI954" s="34"/>
      <c r="AJ954" s="34"/>
      <c r="AK954" s="34"/>
    </row>
    <row r="955" spans="25:37" ht="12.75" customHeight="1" x14ac:dyDescent="0.3">
      <c r="Y955" s="34"/>
      <c r="Z955" s="34"/>
      <c r="AA955" s="34"/>
      <c r="AB955" s="34"/>
      <c r="AC955" s="34"/>
      <c r="AD955" s="34"/>
      <c r="AE955" s="34"/>
      <c r="AF955" s="34"/>
      <c r="AG955" s="34"/>
      <c r="AH955" s="34"/>
      <c r="AI955" s="34"/>
      <c r="AJ955" s="34"/>
      <c r="AK955" s="34"/>
    </row>
    <row r="956" spans="25:37" ht="12.75" customHeight="1" x14ac:dyDescent="0.3">
      <c r="Y956" s="34"/>
      <c r="Z956" s="34"/>
      <c r="AA956" s="34"/>
      <c r="AB956" s="34"/>
      <c r="AC956" s="34"/>
      <c r="AD956" s="34"/>
      <c r="AE956" s="34"/>
      <c r="AF956" s="34"/>
      <c r="AG956" s="34"/>
      <c r="AH956" s="34"/>
      <c r="AI956" s="34"/>
      <c r="AJ956" s="34"/>
      <c r="AK956" s="34"/>
    </row>
    <row r="957" spans="25:37" ht="12.75" customHeight="1" x14ac:dyDescent="0.3">
      <c r="Y957" s="34"/>
      <c r="Z957" s="34"/>
      <c r="AA957" s="34"/>
      <c r="AB957" s="34"/>
      <c r="AC957" s="34"/>
      <c r="AD957" s="34"/>
      <c r="AE957" s="34"/>
      <c r="AF957" s="34"/>
      <c r="AG957" s="34"/>
      <c r="AH957" s="34"/>
      <c r="AI957" s="34"/>
      <c r="AJ957" s="34"/>
      <c r="AK957" s="34"/>
    </row>
    <row r="958" spans="25:37" ht="12.75" customHeight="1" x14ac:dyDescent="0.3">
      <c r="Y958" s="34"/>
      <c r="Z958" s="34"/>
      <c r="AA958" s="34"/>
      <c r="AB958" s="34"/>
      <c r="AC958" s="34"/>
      <c r="AD958" s="34"/>
      <c r="AE958" s="34"/>
      <c r="AF958" s="34"/>
      <c r="AG958" s="34"/>
      <c r="AH958" s="34"/>
      <c r="AI958" s="34"/>
      <c r="AJ958" s="34"/>
      <c r="AK958" s="34"/>
    </row>
    <row r="959" spans="25:37" ht="12.75" customHeight="1" x14ac:dyDescent="0.3">
      <c r="Y959" s="34"/>
      <c r="Z959" s="34"/>
      <c r="AA959" s="34"/>
      <c r="AB959" s="34"/>
      <c r="AC959" s="34"/>
      <c r="AD959" s="34"/>
      <c r="AE959" s="34"/>
      <c r="AF959" s="34"/>
      <c r="AG959" s="34"/>
      <c r="AH959" s="34"/>
      <c r="AI959" s="34"/>
      <c r="AJ959" s="34"/>
      <c r="AK959" s="34"/>
    </row>
    <row r="960" spans="25:37" ht="12.75" customHeight="1" x14ac:dyDescent="0.3">
      <c r="Y960" s="34"/>
      <c r="Z960" s="34"/>
      <c r="AA960" s="34"/>
      <c r="AB960" s="34"/>
      <c r="AC960" s="34"/>
      <c r="AD960" s="34"/>
      <c r="AE960" s="34"/>
      <c r="AF960" s="34"/>
      <c r="AG960" s="34"/>
      <c r="AH960" s="34"/>
      <c r="AI960" s="34"/>
      <c r="AJ960" s="34"/>
      <c r="AK960" s="34"/>
    </row>
    <row r="961" spans="25:37" ht="12.75" customHeight="1" x14ac:dyDescent="0.3">
      <c r="Y961" s="34"/>
      <c r="Z961" s="34"/>
      <c r="AA961" s="34"/>
      <c r="AB961" s="34"/>
      <c r="AC961" s="34"/>
      <c r="AD961" s="34"/>
      <c r="AE961" s="34"/>
      <c r="AF961" s="34"/>
      <c r="AG961" s="34"/>
      <c r="AH961" s="34"/>
      <c r="AI961" s="34"/>
      <c r="AJ961" s="34"/>
      <c r="AK961" s="34"/>
    </row>
    <row r="962" spans="25:37" ht="12.75" customHeight="1" x14ac:dyDescent="0.3">
      <c r="Y962" s="34"/>
      <c r="Z962" s="34"/>
      <c r="AA962" s="34"/>
      <c r="AB962" s="34"/>
      <c r="AC962" s="34"/>
      <c r="AD962" s="34"/>
      <c r="AE962" s="34"/>
      <c r="AF962" s="34"/>
      <c r="AG962" s="34"/>
      <c r="AH962" s="34"/>
      <c r="AI962" s="34"/>
      <c r="AJ962" s="34"/>
      <c r="AK962" s="34"/>
    </row>
    <row r="963" spans="25:37" ht="12.75" customHeight="1" x14ac:dyDescent="0.3">
      <c r="Y963" s="34"/>
      <c r="Z963" s="34"/>
      <c r="AA963" s="34"/>
      <c r="AB963" s="34"/>
      <c r="AC963" s="34"/>
      <c r="AD963" s="34"/>
      <c r="AE963" s="34"/>
      <c r="AF963" s="34"/>
      <c r="AG963" s="34"/>
      <c r="AH963" s="34"/>
      <c r="AI963" s="34"/>
      <c r="AJ963" s="34"/>
      <c r="AK963" s="34"/>
    </row>
    <row r="964" spans="25:37" ht="12.75" customHeight="1" x14ac:dyDescent="0.3">
      <c r="Y964" s="34"/>
      <c r="Z964" s="34"/>
      <c r="AA964" s="34"/>
      <c r="AB964" s="34"/>
      <c r="AC964" s="34"/>
      <c r="AD964" s="34"/>
      <c r="AE964" s="34"/>
      <c r="AF964" s="34"/>
      <c r="AG964" s="34"/>
      <c r="AH964" s="34"/>
      <c r="AI964" s="34"/>
      <c r="AJ964" s="34"/>
      <c r="AK964" s="34"/>
    </row>
    <row r="965" spans="25:37" ht="12.75" customHeight="1" x14ac:dyDescent="0.3">
      <c r="Y965" s="34"/>
      <c r="Z965" s="34"/>
      <c r="AA965" s="34"/>
      <c r="AB965" s="34"/>
      <c r="AC965" s="34"/>
      <c r="AD965" s="34"/>
      <c r="AE965" s="34"/>
      <c r="AF965" s="34"/>
      <c r="AG965" s="34"/>
      <c r="AH965" s="34"/>
      <c r="AI965" s="34"/>
      <c r="AJ965" s="34"/>
      <c r="AK965" s="34"/>
    </row>
    <row r="966" spans="25:37" ht="12.75" customHeight="1" x14ac:dyDescent="0.3">
      <c r="Y966" s="34"/>
      <c r="Z966" s="34"/>
      <c r="AA966" s="34"/>
      <c r="AB966" s="34"/>
      <c r="AC966" s="34"/>
      <c r="AD966" s="34"/>
      <c r="AE966" s="34"/>
      <c r="AF966" s="34"/>
      <c r="AG966" s="34"/>
      <c r="AH966" s="34"/>
      <c r="AI966" s="34"/>
      <c r="AJ966" s="34"/>
      <c r="AK966" s="34"/>
    </row>
    <row r="967" spans="25:37" ht="12.75" customHeight="1" x14ac:dyDescent="0.3">
      <c r="Y967" s="34"/>
      <c r="Z967" s="34"/>
      <c r="AA967" s="34"/>
      <c r="AB967" s="34"/>
      <c r="AC967" s="34"/>
      <c r="AD967" s="34"/>
      <c r="AE967" s="34"/>
      <c r="AF967" s="34"/>
      <c r="AG967" s="34"/>
      <c r="AH967" s="34"/>
      <c r="AI967" s="34"/>
      <c r="AJ967" s="34"/>
      <c r="AK967" s="34"/>
    </row>
    <row r="968" spans="25:37" ht="12.75" customHeight="1" x14ac:dyDescent="0.3">
      <c r="Y968" s="34"/>
      <c r="Z968" s="34"/>
      <c r="AA968" s="34"/>
      <c r="AB968" s="34"/>
      <c r="AC968" s="34"/>
      <c r="AD968" s="34"/>
      <c r="AE968" s="34"/>
      <c r="AF968" s="34"/>
      <c r="AG968" s="34"/>
      <c r="AH968" s="34"/>
      <c r="AI968" s="34"/>
      <c r="AJ968" s="34"/>
      <c r="AK968" s="34"/>
    </row>
    <row r="969" spans="25:37" ht="12.75" customHeight="1" x14ac:dyDescent="0.3">
      <c r="Y969" s="34"/>
      <c r="Z969" s="34"/>
      <c r="AA969" s="34"/>
      <c r="AB969" s="34"/>
      <c r="AC969" s="34"/>
      <c r="AD969" s="34"/>
      <c r="AE969" s="34"/>
      <c r="AF969" s="34"/>
      <c r="AG969" s="34"/>
      <c r="AH969" s="34"/>
      <c r="AI969" s="34"/>
      <c r="AJ969" s="34"/>
      <c r="AK969" s="34"/>
    </row>
    <row r="970" spans="25:37" ht="12.75" customHeight="1" x14ac:dyDescent="0.3">
      <c r="Y970" s="34"/>
      <c r="Z970" s="34"/>
      <c r="AA970" s="34"/>
      <c r="AB970" s="34"/>
      <c r="AC970" s="34"/>
      <c r="AD970" s="34"/>
      <c r="AE970" s="34"/>
      <c r="AF970" s="34"/>
      <c r="AG970" s="34"/>
      <c r="AH970" s="34"/>
      <c r="AI970" s="34"/>
      <c r="AJ970" s="34"/>
      <c r="AK970" s="34"/>
    </row>
    <row r="971" spans="25:37" ht="12.75" customHeight="1" x14ac:dyDescent="0.3">
      <c r="Y971" s="34"/>
      <c r="Z971" s="34"/>
      <c r="AA971" s="34"/>
      <c r="AB971" s="34"/>
      <c r="AC971" s="34"/>
      <c r="AD971" s="34"/>
      <c r="AE971" s="34"/>
      <c r="AF971" s="34"/>
      <c r="AG971" s="34"/>
      <c r="AH971" s="34"/>
      <c r="AI971" s="34"/>
      <c r="AJ971" s="34"/>
      <c r="AK971" s="34"/>
    </row>
    <row r="972" spans="25:37" ht="12.75" customHeight="1" x14ac:dyDescent="0.3">
      <c r="Y972" s="34"/>
      <c r="Z972" s="34"/>
      <c r="AA972" s="34"/>
      <c r="AB972" s="34"/>
      <c r="AC972" s="34"/>
      <c r="AD972" s="34"/>
      <c r="AE972" s="34"/>
      <c r="AF972" s="34"/>
      <c r="AG972" s="34"/>
      <c r="AH972" s="34"/>
      <c r="AI972" s="34"/>
      <c r="AJ972" s="34"/>
      <c r="AK972" s="34"/>
    </row>
    <row r="973" spans="25:37" ht="12.75" customHeight="1" x14ac:dyDescent="0.3">
      <c r="Y973" s="34"/>
      <c r="Z973" s="34"/>
      <c r="AA973" s="34"/>
      <c r="AB973" s="34"/>
      <c r="AC973" s="34"/>
      <c r="AD973" s="34"/>
      <c r="AE973" s="34"/>
      <c r="AF973" s="34"/>
      <c r="AG973" s="34"/>
      <c r="AH973" s="34"/>
      <c r="AI973" s="34"/>
      <c r="AJ973" s="34"/>
      <c r="AK973" s="34"/>
    </row>
    <row r="974" spans="25:37" ht="12.75" customHeight="1" x14ac:dyDescent="0.3">
      <c r="Y974" s="34"/>
      <c r="Z974" s="34"/>
      <c r="AA974" s="34"/>
      <c r="AB974" s="34"/>
      <c r="AC974" s="34"/>
      <c r="AD974" s="34"/>
      <c r="AE974" s="34"/>
      <c r="AF974" s="34"/>
      <c r="AG974" s="34"/>
      <c r="AH974" s="34"/>
      <c r="AI974" s="34"/>
      <c r="AJ974" s="34"/>
      <c r="AK974" s="34"/>
    </row>
    <row r="975" spans="25:37" ht="12.75" customHeight="1" x14ac:dyDescent="0.3">
      <c r="Y975" s="34"/>
      <c r="Z975" s="34"/>
      <c r="AA975" s="34"/>
      <c r="AB975" s="34"/>
      <c r="AC975" s="34"/>
      <c r="AD975" s="34"/>
      <c r="AE975" s="34"/>
      <c r="AF975" s="34"/>
      <c r="AG975" s="34"/>
      <c r="AH975" s="34"/>
      <c r="AI975" s="34"/>
      <c r="AJ975" s="34"/>
      <c r="AK975" s="34"/>
    </row>
    <row r="976" spans="25:37" ht="12.75" customHeight="1" x14ac:dyDescent="0.3">
      <c r="Y976" s="34"/>
      <c r="Z976" s="34"/>
      <c r="AA976" s="34"/>
      <c r="AB976" s="34"/>
      <c r="AC976" s="34"/>
      <c r="AD976" s="34"/>
      <c r="AE976" s="34"/>
      <c r="AF976" s="34"/>
      <c r="AG976" s="34"/>
      <c r="AH976" s="34"/>
      <c r="AI976" s="34"/>
      <c r="AJ976" s="34"/>
      <c r="AK976" s="34"/>
    </row>
    <row r="977" spans="25:37" ht="12.75" customHeight="1" x14ac:dyDescent="0.3">
      <c r="Y977" s="34"/>
      <c r="Z977" s="34"/>
      <c r="AA977" s="34"/>
      <c r="AB977" s="34"/>
      <c r="AC977" s="34"/>
      <c r="AD977" s="34"/>
      <c r="AE977" s="34"/>
      <c r="AF977" s="34"/>
      <c r="AG977" s="34"/>
      <c r="AH977" s="34"/>
      <c r="AI977" s="34"/>
      <c r="AJ977" s="34"/>
      <c r="AK977" s="34"/>
    </row>
    <row r="978" spans="25:37" ht="12.75" customHeight="1" x14ac:dyDescent="0.3">
      <c r="Y978" s="34"/>
      <c r="Z978" s="34"/>
      <c r="AA978" s="34"/>
      <c r="AB978" s="34"/>
      <c r="AC978" s="34"/>
      <c r="AD978" s="34"/>
      <c r="AE978" s="34"/>
      <c r="AF978" s="34"/>
      <c r="AG978" s="34"/>
      <c r="AH978" s="34"/>
      <c r="AI978" s="34"/>
      <c r="AJ978" s="34"/>
      <c r="AK978" s="34"/>
    </row>
    <row r="979" spans="25:37" ht="12.75" customHeight="1" x14ac:dyDescent="0.3">
      <c r="Y979" s="34"/>
      <c r="Z979" s="34"/>
      <c r="AA979" s="34"/>
      <c r="AB979" s="34"/>
      <c r="AC979" s="34"/>
      <c r="AD979" s="34"/>
      <c r="AE979" s="34"/>
      <c r="AF979" s="34"/>
      <c r="AG979" s="34"/>
      <c r="AH979" s="34"/>
      <c r="AI979" s="34"/>
      <c r="AJ979" s="34"/>
      <c r="AK979" s="34"/>
    </row>
    <row r="980" spans="25:37" ht="12.75" customHeight="1" x14ac:dyDescent="0.3">
      <c r="Y980" s="34"/>
      <c r="Z980" s="34"/>
      <c r="AA980" s="34"/>
      <c r="AB980" s="34"/>
      <c r="AC980" s="34"/>
      <c r="AD980" s="34"/>
      <c r="AE980" s="34"/>
      <c r="AF980" s="34"/>
      <c r="AG980" s="34"/>
      <c r="AH980" s="34"/>
      <c r="AI980" s="34"/>
      <c r="AJ980" s="34"/>
      <c r="AK980" s="34"/>
    </row>
    <row r="981" spans="25:37" ht="12.75" customHeight="1" x14ac:dyDescent="0.3">
      <c r="Y981" s="34"/>
      <c r="Z981" s="34"/>
      <c r="AA981" s="34"/>
      <c r="AB981" s="34"/>
      <c r="AC981" s="34"/>
      <c r="AD981" s="34"/>
      <c r="AE981" s="34"/>
      <c r="AF981" s="34"/>
      <c r="AG981" s="34"/>
      <c r="AH981" s="34"/>
      <c r="AI981" s="34"/>
      <c r="AJ981" s="34"/>
      <c r="AK981" s="34"/>
    </row>
    <row r="982" spans="25:37" ht="12.75" customHeight="1" x14ac:dyDescent="0.3">
      <c r="Y982" s="34"/>
      <c r="Z982" s="34"/>
      <c r="AA982" s="34"/>
      <c r="AB982" s="34"/>
      <c r="AC982" s="34"/>
      <c r="AD982" s="34"/>
      <c r="AE982" s="34"/>
      <c r="AF982" s="34"/>
      <c r="AG982" s="34"/>
      <c r="AH982" s="34"/>
      <c r="AI982" s="34"/>
      <c r="AJ982" s="34"/>
      <c r="AK982" s="34"/>
    </row>
    <row r="983" spans="25:37" ht="12.75" customHeight="1" x14ac:dyDescent="0.3">
      <c r="Y983" s="34"/>
      <c r="Z983" s="34"/>
      <c r="AA983" s="34"/>
      <c r="AB983" s="34"/>
      <c r="AC983" s="34"/>
      <c r="AD983" s="34"/>
      <c r="AE983" s="34"/>
      <c r="AF983" s="34"/>
      <c r="AG983" s="34"/>
      <c r="AH983" s="34"/>
      <c r="AI983" s="34"/>
      <c r="AJ983" s="34"/>
      <c r="AK983" s="34"/>
    </row>
    <row r="984" spans="25:37" ht="12.75" customHeight="1" x14ac:dyDescent="0.3">
      <c r="Y984" s="34"/>
      <c r="Z984" s="34"/>
      <c r="AA984" s="34"/>
      <c r="AB984" s="34"/>
      <c r="AC984" s="34"/>
      <c r="AD984" s="34"/>
      <c r="AE984" s="34"/>
      <c r="AF984" s="34"/>
      <c r="AG984" s="34"/>
      <c r="AH984" s="34"/>
      <c r="AI984" s="34"/>
      <c r="AJ984" s="34"/>
      <c r="AK984" s="34"/>
    </row>
    <row r="985" spans="25:37" ht="12.75" customHeight="1" x14ac:dyDescent="0.3">
      <c r="Y985" s="34"/>
      <c r="Z985" s="34"/>
      <c r="AA985" s="34"/>
      <c r="AB985" s="34"/>
      <c r="AC985" s="34"/>
      <c r="AD985" s="34"/>
      <c r="AE985" s="34"/>
      <c r="AF985" s="34"/>
      <c r="AG985" s="34"/>
      <c r="AH985" s="34"/>
      <c r="AI985" s="34"/>
      <c r="AJ985" s="34"/>
      <c r="AK985" s="34"/>
    </row>
    <row r="986" spans="25:37" ht="12.75" customHeight="1" x14ac:dyDescent="0.3">
      <c r="Y986" s="34"/>
      <c r="Z986" s="34"/>
      <c r="AA986" s="34"/>
      <c r="AB986" s="34"/>
      <c r="AC986" s="34"/>
      <c r="AD986" s="34"/>
      <c r="AE986" s="34"/>
      <c r="AF986" s="34"/>
      <c r="AG986" s="34"/>
      <c r="AH986" s="34"/>
      <c r="AI986" s="34"/>
      <c r="AJ986" s="34"/>
      <c r="AK986" s="34"/>
    </row>
    <row r="987" spans="25:37" ht="12.75" customHeight="1" x14ac:dyDescent="0.3">
      <c r="Y987" s="34"/>
      <c r="Z987" s="34"/>
      <c r="AA987" s="34"/>
      <c r="AB987" s="34"/>
      <c r="AC987" s="34"/>
      <c r="AD987" s="34"/>
      <c r="AE987" s="34"/>
      <c r="AF987" s="34"/>
      <c r="AG987" s="34"/>
      <c r="AH987" s="34"/>
      <c r="AI987" s="34"/>
      <c r="AJ987" s="34"/>
      <c r="AK987" s="34"/>
    </row>
    <row r="988" spans="25:37" ht="12.75" customHeight="1" x14ac:dyDescent="0.3">
      <c r="Y988" s="34"/>
      <c r="Z988" s="34"/>
      <c r="AA988" s="34"/>
      <c r="AB988" s="34"/>
      <c r="AC988" s="34"/>
      <c r="AD988" s="34"/>
      <c r="AE988" s="34"/>
      <c r="AF988" s="34"/>
      <c r="AG988" s="34"/>
      <c r="AH988" s="34"/>
      <c r="AI988" s="34"/>
      <c r="AJ988" s="34"/>
      <c r="AK988" s="34"/>
    </row>
    <row r="989" spans="25:37" ht="12.75" customHeight="1" x14ac:dyDescent="0.3">
      <c r="Y989" s="34"/>
      <c r="Z989" s="34"/>
      <c r="AA989" s="34"/>
      <c r="AB989" s="34"/>
      <c r="AC989" s="34"/>
      <c r="AD989" s="34"/>
      <c r="AE989" s="34"/>
      <c r="AF989" s="34"/>
      <c r="AG989" s="34"/>
      <c r="AH989" s="34"/>
      <c r="AI989" s="34"/>
      <c r="AJ989" s="34"/>
      <c r="AK989" s="34"/>
    </row>
    <row r="990" spans="25:37" ht="12.75" customHeight="1" x14ac:dyDescent="0.3">
      <c r="Y990" s="34"/>
      <c r="Z990" s="34"/>
      <c r="AA990" s="34"/>
      <c r="AB990" s="34"/>
      <c r="AC990" s="34"/>
      <c r="AD990" s="34"/>
      <c r="AE990" s="34"/>
      <c r="AF990" s="34"/>
      <c r="AG990" s="34"/>
      <c r="AH990" s="34"/>
      <c r="AI990" s="34"/>
      <c r="AJ990" s="34"/>
      <c r="AK990" s="34"/>
    </row>
    <row r="991" spans="25:37" ht="12.75" customHeight="1" x14ac:dyDescent="0.3">
      <c r="Y991" s="34"/>
      <c r="Z991" s="34"/>
      <c r="AA991" s="34"/>
      <c r="AB991" s="34"/>
      <c r="AC991" s="34"/>
      <c r="AD991" s="34"/>
      <c r="AE991" s="34"/>
      <c r="AF991" s="34"/>
      <c r="AG991" s="34"/>
      <c r="AH991" s="34"/>
      <c r="AI991" s="34"/>
      <c r="AJ991" s="34"/>
      <c r="AK991" s="34"/>
    </row>
    <row r="992" spans="25:37" ht="12.75" customHeight="1" x14ac:dyDescent="0.3">
      <c r="Y992" s="34"/>
      <c r="Z992" s="34"/>
      <c r="AA992" s="34"/>
      <c r="AB992" s="34"/>
      <c r="AC992" s="34"/>
      <c r="AD992" s="34"/>
      <c r="AE992" s="34"/>
      <c r="AF992" s="34"/>
      <c r="AG992" s="34"/>
      <c r="AH992" s="34"/>
      <c r="AI992" s="34"/>
      <c r="AJ992" s="34"/>
      <c r="AK992" s="34"/>
    </row>
    <row r="993" spans="25:37" ht="12.75" customHeight="1" x14ac:dyDescent="0.3">
      <c r="Y993" s="34"/>
      <c r="Z993" s="34"/>
      <c r="AA993" s="34"/>
      <c r="AB993" s="34"/>
      <c r="AC993" s="34"/>
      <c r="AD993" s="34"/>
      <c r="AE993" s="34"/>
      <c r="AF993" s="34"/>
      <c r="AG993" s="34"/>
      <c r="AH993" s="34"/>
      <c r="AI993" s="34"/>
      <c r="AJ993" s="34"/>
      <c r="AK993" s="34"/>
    </row>
    <row r="994" spans="25:37" ht="12.75" customHeight="1" x14ac:dyDescent="0.3">
      <c r="Y994" s="34"/>
      <c r="Z994" s="34"/>
      <c r="AA994" s="34"/>
      <c r="AB994" s="34"/>
      <c r="AC994" s="34"/>
      <c r="AD994" s="34"/>
      <c r="AE994" s="34"/>
      <c r="AF994" s="34"/>
      <c r="AG994" s="34"/>
      <c r="AH994" s="34"/>
      <c r="AI994" s="34"/>
      <c r="AJ994" s="34"/>
      <c r="AK994" s="34"/>
    </row>
    <row r="995" spans="25:37" ht="12.75" customHeight="1" x14ac:dyDescent="0.3">
      <c r="Y995" s="34"/>
      <c r="Z995" s="34"/>
      <c r="AA995" s="34"/>
      <c r="AB995" s="34"/>
      <c r="AC995" s="34"/>
      <c r="AD995" s="34"/>
      <c r="AE995" s="34"/>
      <c r="AF995" s="34"/>
      <c r="AG995" s="34"/>
      <c r="AH995" s="34"/>
      <c r="AI995" s="34"/>
      <c r="AJ995" s="34"/>
      <c r="AK995" s="34"/>
    </row>
    <row r="996" spans="25:37" ht="12.75" customHeight="1" x14ac:dyDescent="0.3">
      <c r="Y996" s="34"/>
      <c r="Z996" s="34"/>
      <c r="AA996" s="34"/>
      <c r="AB996" s="34"/>
      <c r="AC996" s="34"/>
      <c r="AD996" s="34"/>
      <c r="AE996" s="34"/>
      <c r="AF996" s="34"/>
      <c r="AG996" s="34"/>
      <c r="AH996" s="34"/>
      <c r="AI996" s="34"/>
      <c r="AJ996" s="34"/>
      <c r="AK996" s="34"/>
    </row>
    <row r="997" spans="25:37" ht="12.75" customHeight="1" x14ac:dyDescent="0.3">
      <c r="Y997" s="34"/>
      <c r="Z997" s="34"/>
      <c r="AA997" s="34"/>
      <c r="AB997" s="34"/>
      <c r="AC997" s="34"/>
      <c r="AD997" s="34"/>
      <c r="AE997" s="34"/>
      <c r="AF997" s="34"/>
      <c r="AG997" s="34"/>
      <c r="AH997" s="34"/>
      <c r="AI997" s="34"/>
      <c r="AJ997" s="34"/>
      <c r="AK997" s="34"/>
    </row>
    <row r="998" spans="25:37" ht="12.75" customHeight="1" x14ac:dyDescent="0.3">
      <c r="Y998" s="34"/>
      <c r="Z998" s="34"/>
      <c r="AA998" s="34"/>
      <c r="AB998" s="34"/>
      <c r="AC998" s="34"/>
      <c r="AD998" s="34"/>
      <c r="AE998" s="34"/>
      <c r="AF998" s="34"/>
      <c r="AG998" s="34"/>
      <c r="AH998" s="34"/>
      <c r="AI998" s="34"/>
      <c r="AJ998" s="34"/>
      <c r="AK998" s="34"/>
    </row>
    <row r="999" spans="25:37" ht="12.75" customHeight="1" x14ac:dyDescent="0.3">
      <c r="Y999" s="34"/>
      <c r="Z999" s="34"/>
      <c r="AA999" s="34"/>
      <c r="AB999" s="34"/>
      <c r="AC999" s="34"/>
      <c r="AD999" s="34"/>
      <c r="AE999" s="34"/>
      <c r="AF999" s="34"/>
      <c r="AG999" s="34"/>
      <c r="AH999" s="34"/>
      <c r="AI999" s="34"/>
      <c r="AJ999" s="34"/>
      <c r="AK999" s="34"/>
    </row>
    <row r="1000" spans="25:37" ht="12.75" customHeight="1" x14ac:dyDescent="0.3">
      <c r="Y1000" s="34"/>
      <c r="Z1000" s="34"/>
      <c r="AA1000" s="34"/>
      <c r="AB1000" s="34"/>
      <c r="AC1000" s="34"/>
      <c r="AD1000" s="34"/>
      <c r="AE1000" s="34"/>
      <c r="AF1000" s="34"/>
      <c r="AG1000" s="34"/>
      <c r="AH1000" s="34"/>
      <c r="AI1000" s="34"/>
      <c r="AJ1000" s="34"/>
      <c r="AK1000" s="34"/>
    </row>
  </sheetData>
  <mergeCells count="20">
    <mergeCell ref="B21:C21"/>
    <mergeCell ref="D21:E21"/>
    <mergeCell ref="F21:G21"/>
    <mergeCell ref="H21:I21"/>
    <mergeCell ref="E34:F34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A1:F1"/>
    <mergeCell ref="A4:C4"/>
    <mergeCell ref="B18:C18"/>
    <mergeCell ref="D18:E18"/>
    <mergeCell ref="F18:G18"/>
    <mergeCell ref="H18:I18"/>
  </mergeCells>
  <conditionalFormatting sqref="E7 E9 E11">
    <cfRule type="cellIs" dxfId="9" priority="1" operator="equal">
      <formula>"Bye"</formula>
    </cfRule>
  </conditionalFormatting>
  <conditionalFormatting sqref="R41">
    <cfRule type="expression" dxfId="8" priority="2">
      <formula>$O$1="CU"</formula>
    </cfRule>
  </conditionalFormatting>
  <pageMargins left="0.7" right="0.7" top="0.75" bottom="0.75" header="0" footer="0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460AF-A5CA-43BA-A2C4-7F2B0799CF09}">
  <sheetPr codeName="Munka4">
    <tabColor rgb="FF00FF00"/>
  </sheetPr>
  <dimension ref="A1:AK1000"/>
  <sheetViews>
    <sheetView workbookViewId="0">
      <selection activeCell="P13" sqref="P13"/>
    </sheetView>
  </sheetViews>
  <sheetFormatPr defaultColWidth="12.5546875" defaultRowHeight="15" customHeight="1" x14ac:dyDescent="0.3"/>
  <cols>
    <col min="1" max="1" width="5.44140625" style="29" customWidth="1"/>
    <col min="2" max="2" width="4.44140625" style="29" customWidth="1"/>
    <col min="3" max="3" width="8.33203125" style="29" customWidth="1"/>
    <col min="4" max="4" width="7.109375" style="29" customWidth="1"/>
    <col min="5" max="5" width="9.33203125" style="29" customWidth="1"/>
    <col min="6" max="6" width="7.109375" style="29" customWidth="1"/>
    <col min="7" max="7" width="9.33203125" style="29" customWidth="1"/>
    <col min="8" max="8" width="7.109375" style="29" customWidth="1"/>
    <col min="9" max="9" width="9.33203125" style="29" customWidth="1"/>
    <col min="10" max="10" width="7.88671875" style="29" customWidth="1"/>
    <col min="11" max="12" width="8.5546875" style="29" customWidth="1"/>
    <col min="13" max="13" width="7.88671875" style="29" customWidth="1"/>
    <col min="14" max="14" width="8" style="29" customWidth="1"/>
    <col min="15" max="16" width="4.44140625" style="29" customWidth="1"/>
    <col min="17" max="17" width="12.109375" style="29" customWidth="1"/>
    <col min="18" max="18" width="7.88671875" style="29" customWidth="1"/>
    <col min="19" max="19" width="7.44140625" style="29" customWidth="1"/>
    <col min="20" max="24" width="8" style="29" customWidth="1"/>
    <col min="25" max="37" width="8" style="29" hidden="1" customWidth="1"/>
    <col min="38" max="16384" width="12.5546875" style="29"/>
  </cols>
  <sheetData>
    <row r="1" spans="1:37" ht="26.25" customHeight="1" x14ac:dyDescent="0.3">
      <c r="A1" s="23" t="str">
        <f>[2]Altalanos!$A$6</f>
        <v>OB</v>
      </c>
      <c r="B1" s="24"/>
      <c r="C1" s="24"/>
      <c r="D1" s="24"/>
      <c r="E1" s="24"/>
      <c r="F1" s="24"/>
      <c r="G1" s="25"/>
      <c r="H1" s="26" t="s">
        <v>67</v>
      </c>
      <c r="I1" s="27"/>
      <c r="J1" s="28"/>
      <c r="L1" s="30"/>
      <c r="M1" s="31"/>
      <c r="N1" s="32"/>
      <c r="O1" s="32" t="s">
        <v>68</v>
      </c>
      <c r="P1" s="32"/>
      <c r="Q1" s="33"/>
      <c r="R1" s="32"/>
      <c r="S1" s="34"/>
      <c r="AB1" s="35" t="e">
        <f>IF(Y5=1,CONCATENATE(VLOOKUP(Y3,AA16:AH27,2)),CONCATENATE(VLOOKUP(Y3,AA2:AK13,2)))</f>
        <v>#N/A</v>
      </c>
      <c r="AC1" s="35" t="e">
        <f>IF(Y5=1,CONCATENATE(VLOOKUP(Y3,AA16:AK27,3)),CONCATENATE(VLOOKUP(Y3,AA2:AK13,3)))</f>
        <v>#N/A</v>
      </c>
      <c r="AD1" s="35" t="e">
        <f>IF(Y5=1,CONCATENATE(VLOOKUP(Y3,AA16:AK27,4)),CONCATENATE(VLOOKUP(Y3,AA2:AK13,4)))</f>
        <v>#N/A</v>
      </c>
      <c r="AE1" s="35" t="e">
        <f>IF(Y5=1,CONCATENATE(VLOOKUP(Y3,AA16:AK27,5)),CONCATENATE(VLOOKUP(Y3,AA2:AK13,5)))</f>
        <v>#N/A</v>
      </c>
      <c r="AF1" s="35" t="e">
        <f>IF(Y5=1,CONCATENATE(VLOOKUP(Y3,AA16:AK27,6)),CONCATENATE(VLOOKUP(Y3,AA2:AK13,6)))</f>
        <v>#N/A</v>
      </c>
      <c r="AG1" s="35" t="e">
        <f>IF(Y5=1,CONCATENATE(VLOOKUP(Y3,AA16:AK27,7)),CONCATENATE(VLOOKUP(Y3,AA2:AK13,7)))</f>
        <v>#N/A</v>
      </c>
      <c r="AH1" s="35" t="e">
        <f>IF(Y5=1,CONCATENATE(VLOOKUP(Y3,AA16:AK27,8)),CONCATENATE(VLOOKUP(Y3,AA2:AK13,8)))</f>
        <v>#N/A</v>
      </c>
      <c r="AI1" s="35" t="e">
        <f>IF(Y5=1,CONCATENATE(VLOOKUP(Y3,AA16:AK27,9)),CONCATENATE(VLOOKUP(Y3,AA2:AK13,9)))</f>
        <v>#N/A</v>
      </c>
      <c r="AJ1" s="35" t="e">
        <f>IF(Y5=1,CONCATENATE(VLOOKUP(Y3,AA16:AK27,10)),CONCATENATE(VLOOKUP(Y3,AA2:AK13,10)))</f>
        <v>#N/A</v>
      </c>
      <c r="AK1" s="35" t="e">
        <f>IF(Y5=1,CONCATENATE(VLOOKUP(Y3,AA16:AK27,11)),CONCATENATE(VLOOKUP(Y3,AA2:AK13,11)))</f>
        <v>#N/A</v>
      </c>
    </row>
    <row r="2" spans="1:37" ht="12.75" customHeight="1" x14ac:dyDescent="0.3">
      <c r="A2" s="36" t="s">
        <v>69</v>
      </c>
      <c r="B2" s="37"/>
      <c r="C2" s="37" t="s">
        <v>127</v>
      </c>
      <c r="D2" s="37"/>
      <c r="E2" s="37">
        <f>[2]Altalanos!$A$8</f>
        <v>0</v>
      </c>
      <c r="F2" s="37"/>
      <c r="G2" s="38"/>
      <c r="H2" s="39"/>
      <c r="I2" s="39"/>
      <c r="J2" s="40"/>
      <c r="K2" s="30"/>
      <c r="L2" s="30"/>
      <c r="M2" s="30"/>
      <c r="N2" s="41"/>
      <c r="O2" s="42"/>
      <c r="P2" s="41"/>
      <c r="Q2" s="42"/>
      <c r="R2" s="41"/>
      <c r="S2" s="34"/>
      <c r="Y2" s="43"/>
      <c r="Z2" s="44"/>
      <c r="AA2" s="44" t="s">
        <v>70</v>
      </c>
      <c r="AB2" s="45">
        <v>150</v>
      </c>
      <c r="AC2" s="45">
        <v>120</v>
      </c>
      <c r="AD2" s="45">
        <v>100</v>
      </c>
      <c r="AE2" s="45">
        <v>80</v>
      </c>
      <c r="AF2" s="45">
        <v>70</v>
      </c>
      <c r="AG2" s="45">
        <v>60</v>
      </c>
      <c r="AH2" s="45">
        <v>55</v>
      </c>
      <c r="AI2" s="45">
        <v>50</v>
      </c>
      <c r="AJ2" s="45">
        <v>45</v>
      </c>
      <c r="AK2" s="45">
        <v>40</v>
      </c>
    </row>
    <row r="3" spans="1:37" ht="12.75" customHeight="1" x14ac:dyDescent="0.3">
      <c r="A3" s="46" t="s">
        <v>71</v>
      </c>
      <c r="B3" s="46" t="s">
        <v>118</v>
      </c>
      <c r="C3" s="46"/>
      <c r="D3" s="46"/>
      <c r="E3" s="46" t="s">
        <v>119</v>
      </c>
      <c r="F3" s="46"/>
      <c r="G3" s="46"/>
      <c r="H3" s="46" t="s">
        <v>73</v>
      </c>
      <c r="I3" s="46"/>
      <c r="J3" s="47"/>
      <c r="K3" s="46"/>
      <c r="L3" s="48"/>
      <c r="M3" s="48" t="s">
        <v>74</v>
      </c>
      <c r="N3" s="49"/>
      <c r="O3" s="50"/>
      <c r="P3" s="49"/>
      <c r="Q3" s="43" t="s">
        <v>75</v>
      </c>
      <c r="R3" s="45" t="s">
        <v>76</v>
      </c>
      <c r="S3" s="45" t="s">
        <v>120</v>
      </c>
      <c r="Y3" s="43">
        <f>IF(H4="OB","A",IF(H4="IX","W",H4))</f>
        <v>0</v>
      </c>
      <c r="Z3" s="44"/>
      <c r="AA3" s="44" t="s">
        <v>77</v>
      </c>
      <c r="AB3" s="45">
        <v>120</v>
      </c>
      <c r="AC3" s="45">
        <v>90</v>
      </c>
      <c r="AD3" s="45">
        <v>65</v>
      </c>
      <c r="AE3" s="45">
        <v>55</v>
      </c>
      <c r="AF3" s="45">
        <v>50</v>
      </c>
      <c r="AG3" s="45">
        <v>45</v>
      </c>
      <c r="AH3" s="45">
        <v>40</v>
      </c>
      <c r="AI3" s="45">
        <v>35</v>
      </c>
      <c r="AJ3" s="45">
        <v>25</v>
      </c>
      <c r="AK3" s="45">
        <v>20</v>
      </c>
    </row>
    <row r="4" spans="1:37" ht="13.5" customHeight="1" thickBot="1" x14ac:dyDescent="0.35">
      <c r="A4" s="51"/>
      <c r="B4" s="52"/>
      <c r="C4" s="52"/>
      <c r="D4" s="53"/>
      <c r="E4" s="54">
        <f>[2]Altalanos!$C$10</f>
        <v>0</v>
      </c>
      <c r="F4" s="54"/>
      <c r="G4" s="54"/>
      <c r="H4" s="54"/>
      <c r="I4" s="54"/>
      <c r="J4" s="55"/>
      <c r="K4" s="54"/>
      <c r="L4" s="145"/>
      <c r="M4" s="56">
        <f>[2]Altalanos!$E$10</f>
        <v>0</v>
      </c>
      <c r="N4" s="57"/>
      <c r="O4" s="58"/>
      <c r="P4" s="57"/>
      <c r="Q4" s="59" t="s">
        <v>79</v>
      </c>
      <c r="R4" s="60" t="s">
        <v>80</v>
      </c>
      <c r="S4" s="60" t="s">
        <v>121</v>
      </c>
      <c r="Y4" s="44"/>
      <c r="Z4" s="44"/>
      <c r="AA4" s="44" t="s">
        <v>81</v>
      </c>
      <c r="AB4" s="45">
        <v>90</v>
      </c>
      <c r="AC4" s="45">
        <v>60</v>
      </c>
      <c r="AD4" s="45">
        <v>45</v>
      </c>
      <c r="AE4" s="45">
        <v>34</v>
      </c>
      <c r="AF4" s="45">
        <v>27</v>
      </c>
      <c r="AG4" s="45">
        <v>22</v>
      </c>
      <c r="AH4" s="45">
        <v>18</v>
      </c>
      <c r="AI4" s="45">
        <v>15</v>
      </c>
      <c r="AJ4" s="45">
        <v>12</v>
      </c>
      <c r="AK4" s="45">
        <v>9</v>
      </c>
    </row>
    <row r="5" spans="1:37" ht="12.75" customHeight="1" x14ac:dyDescent="0.3">
      <c r="A5" s="61"/>
      <c r="B5" s="61" t="s">
        <v>82</v>
      </c>
      <c r="C5" s="61" t="s">
        <v>83</v>
      </c>
      <c r="D5" s="61" t="s">
        <v>84</v>
      </c>
      <c r="E5" s="61" t="s">
        <v>85</v>
      </c>
      <c r="F5" s="61"/>
      <c r="G5" s="61" t="s">
        <v>86</v>
      </c>
      <c r="H5" s="61"/>
      <c r="I5" s="61" t="s">
        <v>87</v>
      </c>
      <c r="J5" s="61"/>
      <c r="K5" s="62" t="s">
        <v>88</v>
      </c>
      <c r="L5" s="62" t="s">
        <v>89</v>
      </c>
      <c r="M5" s="62" t="s">
        <v>90</v>
      </c>
      <c r="N5" s="34"/>
      <c r="O5" s="34"/>
      <c r="P5" s="34"/>
      <c r="Q5" s="63" t="s">
        <v>91</v>
      </c>
      <c r="R5" s="64" t="s">
        <v>92</v>
      </c>
      <c r="S5" s="64" t="s">
        <v>122</v>
      </c>
      <c r="Y5" s="44">
        <f>IF(OR([2]Altalanos!$A$8="F1",[2]Altalanos!$A$8="F2",[2]Altalanos!$A$8="N1",[2]Altalanos!$A$8="N2"),1,2)</f>
        <v>2</v>
      </c>
      <c r="Z5" s="44"/>
      <c r="AA5" s="44" t="s">
        <v>93</v>
      </c>
      <c r="AB5" s="45">
        <v>60</v>
      </c>
      <c r="AC5" s="45">
        <v>40</v>
      </c>
      <c r="AD5" s="45">
        <v>30</v>
      </c>
      <c r="AE5" s="45">
        <v>20</v>
      </c>
      <c r="AF5" s="45">
        <v>18</v>
      </c>
      <c r="AG5" s="45">
        <v>15</v>
      </c>
      <c r="AH5" s="45">
        <v>12</v>
      </c>
      <c r="AI5" s="45">
        <v>10</v>
      </c>
      <c r="AJ5" s="45">
        <v>8</v>
      </c>
      <c r="AK5" s="45">
        <v>6</v>
      </c>
    </row>
    <row r="6" spans="1:37" ht="12.75" customHeight="1" x14ac:dyDescent="0.3">
      <c r="A6" s="65"/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34"/>
      <c r="O6" s="34"/>
      <c r="P6" s="34"/>
      <c r="Q6" s="34"/>
      <c r="R6" s="34"/>
      <c r="S6" s="34"/>
      <c r="Y6" s="44"/>
      <c r="Z6" s="44"/>
      <c r="AA6" s="44" t="s">
        <v>94</v>
      </c>
      <c r="AB6" s="45">
        <v>40</v>
      </c>
      <c r="AC6" s="45">
        <v>25</v>
      </c>
      <c r="AD6" s="45">
        <v>18</v>
      </c>
      <c r="AE6" s="45">
        <v>13</v>
      </c>
      <c r="AF6" s="45">
        <v>10</v>
      </c>
      <c r="AG6" s="45">
        <v>8</v>
      </c>
      <c r="AH6" s="45">
        <v>6</v>
      </c>
      <c r="AI6" s="45">
        <v>5</v>
      </c>
      <c r="AJ6" s="45">
        <v>4</v>
      </c>
      <c r="AK6" s="45">
        <v>3</v>
      </c>
    </row>
    <row r="7" spans="1:37" ht="12.75" customHeight="1" x14ac:dyDescent="0.3">
      <c r="A7" s="66" t="s">
        <v>70</v>
      </c>
      <c r="B7" s="67"/>
      <c r="C7" s="146" t="str">
        <f>IF($B7="","",VLOOKUP($B7,'[2]1MD ELO'!$A$7:$O$22,5))</f>
        <v/>
      </c>
      <c r="D7" s="146"/>
      <c r="E7" s="147" t="s">
        <v>16</v>
      </c>
      <c r="F7" s="148"/>
      <c r="G7" s="147" t="str">
        <f>IF($B7="","",VLOOKUP($B7,'[2]1MD ELO'!$A$7:$O$22,3))</f>
        <v/>
      </c>
      <c r="H7" s="148"/>
      <c r="I7" s="149" t="str">
        <f>IF($B7="","",VLOOKUP($B7,'[2]1MD ELO'!$A$7:$O$22,4))</f>
        <v/>
      </c>
      <c r="J7" s="65"/>
      <c r="K7" s="71">
        <v>4</v>
      </c>
      <c r="L7" s="72"/>
      <c r="M7" s="73"/>
      <c r="N7" s="34"/>
      <c r="O7" s="34"/>
      <c r="P7" s="34"/>
      <c r="Q7" s="34"/>
      <c r="R7" s="34"/>
      <c r="S7" s="34"/>
      <c r="Y7" s="44"/>
      <c r="Z7" s="44"/>
      <c r="AA7" s="44" t="s">
        <v>95</v>
      </c>
      <c r="AB7" s="45">
        <v>25</v>
      </c>
      <c r="AC7" s="45">
        <v>15</v>
      </c>
      <c r="AD7" s="45">
        <v>13</v>
      </c>
      <c r="AE7" s="45">
        <v>8</v>
      </c>
      <c r="AF7" s="45">
        <v>6</v>
      </c>
      <c r="AG7" s="45">
        <v>4</v>
      </c>
      <c r="AH7" s="45">
        <v>3</v>
      </c>
      <c r="AI7" s="45">
        <v>2</v>
      </c>
      <c r="AJ7" s="45">
        <v>1</v>
      </c>
      <c r="AK7" s="45">
        <v>0</v>
      </c>
    </row>
    <row r="8" spans="1:37" ht="12.75" customHeight="1" x14ac:dyDescent="0.3">
      <c r="A8" s="66"/>
      <c r="B8" s="74"/>
      <c r="C8" s="150"/>
      <c r="D8" s="150"/>
      <c r="E8" s="150"/>
      <c r="F8" s="150"/>
      <c r="G8" s="150"/>
      <c r="H8" s="150"/>
      <c r="I8" s="150"/>
      <c r="J8" s="65"/>
      <c r="K8" s="66"/>
      <c r="L8" s="66"/>
      <c r="M8" s="75"/>
      <c r="N8" s="34"/>
      <c r="O8" s="34"/>
      <c r="P8" s="34"/>
      <c r="Q8" s="34"/>
      <c r="R8" s="34"/>
      <c r="S8" s="34"/>
      <c r="Y8" s="44"/>
      <c r="Z8" s="44"/>
      <c r="AA8" s="44" t="s">
        <v>96</v>
      </c>
      <c r="AB8" s="45">
        <v>15</v>
      </c>
      <c r="AC8" s="45">
        <v>10</v>
      </c>
      <c r="AD8" s="45">
        <v>7</v>
      </c>
      <c r="AE8" s="45">
        <v>5</v>
      </c>
      <c r="AF8" s="45">
        <v>4</v>
      </c>
      <c r="AG8" s="45">
        <v>3</v>
      </c>
      <c r="AH8" s="45">
        <v>2</v>
      </c>
      <c r="AI8" s="45">
        <v>1</v>
      </c>
      <c r="AJ8" s="45">
        <v>0</v>
      </c>
      <c r="AK8" s="45">
        <v>0</v>
      </c>
    </row>
    <row r="9" spans="1:37" ht="12.75" customHeight="1" x14ac:dyDescent="0.3">
      <c r="A9" s="66" t="s">
        <v>97</v>
      </c>
      <c r="B9" s="67"/>
      <c r="C9" s="146" t="str">
        <f>IF($B9="","",VLOOKUP($B9,'[2]1MD ELO'!$A$7:$O$22,5))</f>
        <v/>
      </c>
      <c r="D9" s="146" t="str">
        <f>IF($B9="","",VLOOKUP($B9,'[2]1MD ELO'!$A$7:$O$22,15))</f>
        <v/>
      </c>
      <c r="E9" s="147" t="s">
        <v>17</v>
      </c>
      <c r="F9" s="148"/>
      <c r="G9" s="147" t="str">
        <f>IF($B9="","",VLOOKUP($B9,'[2]1MD ELO'!$A$7:$O$22,3))</f>
        <v/>
      </c>
      <c r="H9" s="148"/>
      <c r="I9" s="149" t="str">
        <f>IF($B9="","",VLOOKUP($B9,'[2]1MD ELO'!$A$7:$O$22,4))</f>
        <v/>
      </c>
      <c r="J9" s="65"/>
      <c r="K9" s="71">
        <v>2</v>
      </c>
      <c r="L9" s="72"/>
      <c r="M9" s="73"/>
      <c r="N9" s="34"/>
      <c r="O9" s="34"/>
      <c r="P9" s="34"/>
      <c r="Q9" s="34"/>
      <c r="R9" s="34"/>
      <c r="S9" s="34"/>
      <c r="Y9" s="44"/>
      <c r="Z9" s="44"/>
      <c r="AA9" s="44" t="s">
        <v>98</v>
      </c>
      <c r="AB9" s="45">
        <v>10</v>
      </c>
      <c r="AC9" s="45">
        <v>6</v>
      </c>
      <c r="AD9" s="45">
        <v>4</v>
      </c>
      <c r="AE9" s="45">
        <v>2</v>
      </c>
      <c r="AF9" s="45">
        <v>1</v>
      </c>
      <c r="AG9" s="45">
        <v>0</v>
      </c>
      <c r="AH9" s="45">
        <v>0</v>
      </c>
      <c r="AI9" s="45">
        <v>0</v>
      </c>
      <c r="AJ9" s="45">
        <v>0</v>
      </c>
      <c r="AK9" s="45">
        <v>0</v>
      </c>
    </row>
    <row r="10" spans="1:37" ht="12.75" customHeight="1" x14ac:dyDescent="0.3">
      <c r="A10" s="66"/>
      <c r="B10" s="74"/>
      <c r="C10" s="150"/>
      <c r="D10" s="150"/>
      <c r="E10" s="150"/>
      <c r="F10" s="150"/>
      <c r="G10" s="150"/>
      <c r="H10" s="150"/>
      <c r="I10" s="150"/>
      <c r="J10" s="65"/>
      <c r="K10" s="66"/>
      <c r="L10" s="66"/>
      <c r="M10" s="75"/>
      <c r="N10" s="34"/>
      <c r="O10" s="34"/>
      <c r="P10" s="34"/>
      <c r="Q10" s="34"/>
      <c r="R10" s="34"/>
      <c r="S10" s="34"/>
      <c r="Y10" s="44"/>
      <c r="Z10" s="44"/>
      <c r="AA10" s="44" t="s">
        <v>99</v>
      </c>
      <c r="AB10" s="45">
        <v>6</v>
      </c>
      <c r="AC10" s="45">
        <v>3</v>
      </c>
      <c r="AD10" s="45">
        <v>2</v>
      </c>
      <c r="AE10" s="45">
        <v>1</v>
      </c>
      <c r="AF10" s="45">
        <v>0</v>
      </c>
      <c r="AG10" s="45">
        <v>0</v>
      </c>
      <c r="AH10" s="45">
        <v>0</v>
      </c>
      <c r="AI10" s="45">
        <v>0</v>
      </c>
      <c r="AJ10" s="45">
        <v>0</v>
      </c>
      <c r="AK10" s="45">
        <v>0</v>
      </c>
    </row>
    <row r="11" spans="1:37" ht="12.75" customHeight="1" x14ac:dyDescent="0.3">
      <c r="A11" s="66" t="s">
        <v>100</v>
      </c>
      <c r="B11" s="67"/>
      <c r="C11" s="146" t="str">
        <f>IF($B11="","",VLOOKUP($B11,'[2]1MD ELO'!$A$7:$O$22,5))</f>
        <v/>
      </c>
      <c r="D11" s="146" t="str">
        <f>IF($B11="","",VLOOKUP($B11,'[2]1MD ELO'!$A$7:$O$22,15))</f>
        <v/>
      </c>
      <c r="E11" s="147" t="s">
        <v>19</v>
      </c>
      <c r="F11" s="148"/>
      <c r="G11" s="147" t="str">
        <f>IF($B11="","",VLOOKUP($B11,'[2]1MD ELO'!$A$7:$O$22,3))</f>
        <v/>
      </c>
      <c r="H11" s="148"/>
      <c r="I11" s="149" t="str">
        <f>IF($B11="","",VLOOKUP($B11,'[2]1MD ELO'!$A$7:$O$22,4))</f>
        <v/>
      </c>
      <c r="J11" s="65"/>
      <c r="K11" s="71">
        <v>1</v>
      </c>
      <c r="L11" s="72"/>
      <c r="M11" s="73"/>
      <c r="N11" s="34"/>
      <c r="O11" s="34"/>
      <c r="P11" s="34"/>
      <c r="Q11" s="34"/>
      <c r="R11" s="34"/>
      <c r="S11" s="34"/>
      <c r="Y11" s="44"/>
      <c r="Z11" s="44"/>
      <c r="AA11" s="44" t="s">
        <v>101</v>
      </c>
      <c r="AB11" s="45">
        <v>3</v>
      </c>
      <c r="AC11" s="45">
        <v>2</v>
      </c>
      <c r="AD11" s="45">
        <v>1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5">
        <v>0</v>
      </c>
    </row>
    <row r="12" spans="1:37" ht="12.75" customHeight="1" x14ac:dyDescent="0.3">
      <c r="A12" s="66"/>
      <c r="B12" s="74"/>
      <c r="C12" s="150"/>
      <c r="D12" s="150"/>
      <c r="E12" s="150"/>
      <c r="F12" s="150"/>
      <c r="G12" s="150"/>
      <c r="H12" s="150"/>
      <c r="I12" s="150"/>
      <c r="J12" s="65"/>
      <c r="K12" s="65"/>
      <c r="L12" s="65"/>
      <c r="M12" s="75"/>
      <c r="Y12" s="44"/>
      <c r="Z12" s="44"/>
      <c r="AA12" s="44" t="s">
        <v>102</v>
      </c>
      <c r="AB12" s="76">
        <v>0</v>
      </c>
      <c r="AC12" s="76">
        <v>0</v>
      </c>
      <c r="AD12" s="76">
        <v>0</v>
      </c>
      <c r="AE12" s="76">
        <v>0</v>
      </c>
      <c r="AF12" s="76">
        <v>0</v>
      </c>
      <c r="AG12" s="76">
        <v>0</v>
      </c>
      <c r="AH12" s="76">
        <v>0</v>
      </c>
      <c r="AI12" s="76">
        <v>0</v>
      </c>
      <c r="AJ12" s="76">
        <v>0</v>
      </c>
      <c r="AK12" s="76">
        <v>0</v>
      </c>
    </row>
    <row r="13" spans="1:37" ht="12.75" customHeight="1" x14ac:dyDescent="0.3">
      <c r="A13" s="66" t="s">
        <v>123</v>
      </c>
      <c r="B13" s="67"/>
      <c r="C13" s="146" t="str">
        <f>IF($B13="","",VLOOKUP($B13,'[2]1MD ELO'!$A$7:$O$22,5))</f>
        <v/>
      </c>
      <c r="D13" s="146" t="str">
        <f>IF($B13="","",VLOOKUP($B13,'[2]1MD ELO'!$A$7:$O$22,15))</f>
        <v/>
      </c>
      <c r="E13" s="147" t="s">
        <v>20</v>
      </c>
      <c r="F13" s="148"/>
      <c r="G13" s="147" t="str">
        <f>IF($B13="","",VLOOKUP($B13,'[2]1MD ELO'!$A$7:$O$22,3))</f>
        <v/>
      </c>
      <c r="H13" s="148"/>
      <c r="I13" s="149" t="str">
        <f>IF($B13="","",VLOOKUP($B13,'[2]1MD ELO'!$A$7:$O$22,4))</f>
        <v/>
      </c>
      <c r="J13" s="65"/>
      <c r="K13" s="71">
        <v>3</v>
      </c>
      <c r="L13" s="72"/>
      <c r="M13" s="73"/>
      <c r="Y13" s="44"/>
      <c r="Z13" s="44"/>
      <c r="AA13" s="44" t="s">
        <v>103</v>
      </c>
      <c r="AB13" s="76">
        <v>0</v>
      </c>
      <c r="AC13" s="76">
        <v>0</v>
      </c>
      <c r="AD13" s="76">
        <v>0</v>
      </c>
      <c r="AE13" s="76">
        <v>0</v>
      </c>
      <c r="AF13" s="76">
        <v>0</v>
      </c>
      <c r="AG13" s="76">
        <v>0</v>
      </c>
      <c r="AH13" s="76">
        <v>0</v>
      </c>
      <c r="AI13" s="76">
        <v>0</v>
      </c>
      <c r="AJ13" s="76">
        <v>0</v>
      </c>
      <c r="AK13" s="76">
        <v>0</v>
      </c>
    </row>
    <row r="14" spans="1:37" ht="12.75" customHeight="1" x14ac:dyDescent="0.3">
      <c r="A14" s="65"/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</row>
    <row r="15" spans="1:37" ht="12.75" customHeight="1" x14ac:dyDescent="0.3">
      <c r="A15" s="65"/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</row>
    <row r="16" spans="1:37" ht="12.75" customHeight="1" x14ac:dyDescent="0.3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Y16" s="44"/>
      <c r="Z16" s="44"/>
      <c r="AA16" s="44" t="s">
        <v>70</v>
      </c>
      <c r="AB16" s="44">
        <v>300</v>
      </c>
      <c r="AC16" s="44">
        <v>250</v>
      </c>
      <c r="AD16" s="44">
        <v>220</v>
      </c>
      <c r="AE16" s="44">
        <v>180</v>
      </c>
      <c r="AF16" s="44">
        <v>160</v>
      </c>
      <c r="AG16" s="44">
        <v>150</v>
      </c>
      <c r="AH16" s="44">
        <v>140</v>
      </c>
      <c r="AI16" s="44">
        <v>130</v>
      </c>
      <c r="AJ16" s="44">
        <v>120</v>
      </c>
      <c r="AK16" s="44">
        <v>110</v>
      </c>
    </row>
    <row r="17" spans="1:37" ht="12.75" customHeight="1" x14ac:dyDescent="0.3">
      <c r="A17" s="65"/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Y17" s="44"/>
      <c r="Z17" s="44"/>
      <c r="AA17" s="44" t="s">
        <v>77</v>
      </c>
      <c r="AB17" s="44">
        <v>250</v>
      </c>
      <c r="AC17" s="44">
        <v>200</v>
      </c>
      <c r="AD17" s="44">
        <v>160</v>
      </c>
      <c r="AE17" s="44">
        <v>140</v>
      </c>
      <c r="AF17" s="44">
        <v>120</v>
      </c>
      <c r="AG17" s="44">
        <v>110</v>
      </c>
      <c r="AH17" s="44">
        <v>100</v>
      </c>
      <c r="AI17" s="44">
        <v>90</v>
      </c>
      <c r="AJ17" s="44">
        <v>80</v>
      </c>
      <c r="AK17" s="44">
        <v>70</v>
      </c>
    </row>
    <row r="18" spans="1:37" ht="18.75" customHeight="1" x14ac:dyDescent="0.3">
      <c r="A18" s="65"/>
      <c r="B18" s="77"/>
      <c r="C18" s="78"/>
      <c r="D18" s="79" t="str">
        <f>E7</f>
        <v>Bottyán Levente</v>
      </c>
      <c r="E18" s="78"/>
      <c r="F18" s="79" t="str">
        <f>E9</f>
        <v>Róka Barnabás</v>
      </c>
      <c r="G18" s="78"/>
      <c r="H18" s="79" t="str">
        <f>E11</f>
        <v>Nagy Botond</v>
      </c>
      <c r="I18" s="78"/>
      <c r="J18" s="79" t="str">
        <f>E13</f>
        <v>Városi Barnabás</v>
      </c>
      <c r="K18" s="78"/>
      <c r="L18" s="65"/>
      <c r="M18" s="65"/>
      <c r="Y18" s="44"/>
      <c r="Z18" s="44"/>
      <c r="AA18" s="44" t="s">
        <v>81</v>
      </c>
      <c r="AB18" s="44">
        <v>200</v>
      </c>
      <c r="AC18" s="44">
        <v>150</v>
      </c>
      <c r="AD18" s="44">
        <v>130</v>
      </c>
      <c r="AE18" s="44">
        <v>110</v>
      </c>
      <c r="AF18" s="44">
        <v>95</v>
      </c>
      <c r="AG18" s="44">
        <v>80</v>
      </c>
      <c r="AH18" s="44">
        <v>70</v>
      </c>
      <c r="AI18" s="44">
        <v>60</v>
      </c>
      <c r="AJ18" s="44">
        <v>55</v>
      </c>
      <c r="AK18" s="44">
        <v>50</v>
      </c>
    </row>
    <row r="19" spans="1:37" ht="18.75" customHeight="1" x14ac:dyDescent="0.3">
      <c r="A19" s="80" t="s">
        <v>70</v>
      </c>
      <c r="B19" s="81" t="str">
        <f>E7</f>
        <v>Bottyán Levente</v>
      </c>
      <c r="C19" s="78"/>
      <c r="D19" s="82"/>
      <c r="E19" s="78"/>
      <c r="F19" s="84"/>
      <c r="G19" s="78"/>
      <c r="H19" s="84"/>
      <c r="I19" s="78"/>
      <c r="J19" s="151"/>
      <c r="K19" s="78"/>
      <c r="L19" s="65"/>
      <c r="M19" s="65"/>
      <c r="Y19" s="44"/>
      <c r="Z19" s="44"/>
      <c r="AA19" s="44" t="s">
        <v>93</v>
      </c>
      <c r="AB19" s="44">
        <v>150</v>
      </c>
      <c r="AC19" s="44">
        <v>120</v>
      </c>
      <c r="AD19" s="44">
        <v>100</v>
      </c>
      <c r="AE19" s="44">
        <v>80</v>
      </c>
      <c r="AF19" s="44">
        <v>70</v>
      </c>
      <c r="AG19" s="44">
        <v>60</v>
      </c>
      <c r="AH19" s="44">
        <v>55</v>
      </c>
      <c r="AI19" s="44">
        <v>50</v>
      </c>
      <c r="AJ19" s="44">
        <v>45</v>
      </c>
      <c r="AK19" s="44">
        <v>40</v>
      </c>
    </row>
    <row r="20" spans="1:37" ht="18.75" customHeight="1" x14ac:dyDescent="0.3">
      <c r="A20" s="80" t="s">
        <v>97</v>
      </c>
      <c r="B20" s="81" t="str">
        <f>E9</f>
        <v>Róka Barnabás</v>
      </c>
      <c r="C20" s="78"/>
      <c r="D20" s="83"/>
      <c r="E20" s="78"/>
      <c r="F20" s="82"/>
      <c r="G20" s="78"/>
      <c r="H20" s="84"/>
      <c r="I20" s="78"/>
      <c r="J20" s="83"/>
      <c r="K20" s="78"/>
      <c r="L20" s="65"/>
      <c r="M20" s="65"/>
      <c r="Y20" s="44"/>
      <c r="Z20" s="44"/>
      <c r="AA20" s="44" t="s">
        <v>94</v>
      </c>
      <c r="AB20" s="44">
        <v>120</v>
      </c>
      <c r="AC20" s="44">
        <v>90</v>
      </c>
      <c r="AD20" s="44">
        <v>65</v>
      </c>
      <c r="AE20" s="44">
        <v>55</v>
      </c>
      <c r="AF20" s="44">
        <v>50</v>
      </c>
      <c r="AG20" s="44">
        <v>45</v>
      </c>
      <c r="AH20" s="44">
        <v>40</v>
      </c>
      <c r="AI20" s="44">
        <v>35</v>
      </c>
      <c r="AJ20" s="44">
        <v>25</v>
      </c>
      <c r="AK20" s="44">
        <v>20</v>
      </c>
    </row>
    <row r="21" spans="1:37" ht="18.75" customHeight="1" x14ac:dyDescent="0.3">
      <c r="A21" s="80" t="s">
        <v>100</v>
      </c>
      <c r="B21" s="81" t="str">
        <f>E11</f>
        <v>Nagy Botond</v>
      </c>
      <c r="C21" s="78"/>
      <c r="D21" s="83"/>
      <c r="E21" s="78"/>
      <c r="F21" s="83"/>
      <c r="G21" s="78"/>
      <c r="H21" s="82"/>
      <c r="I21" s="78"/>
      <c r="J21" s="83"/>
      <c r="K21" s="78"/>
      <c r="L21" s="65"/>
      <c r="M21" s="65"/>
      <c r="Y21" s="44"/>
      <c r="Z21" s="44"/>
      <c r="AA21" s="44" t="s">
        <v>95</v>
      </c>
      <c r="AB21" s="44">
        <v>90</v>
      </c>
      <c r="AC21" s="44">
        <v>60</v>
      </c>
      <c r="AD21" s="44">
        <v>45</v>
      </c>
      <c r="AE21" s="44">
        <v>34</v>
      </c>
      <c r="AF21" s="44">
        <v>27</v>
      </c>
      <c r="AG21" s="44">
        <v>22</v>
      </c>
      <c r="AH21" s="44">
        <v>18</v>
      </c>
      <c r="AI21" s="44">
        <v>15</v>
      </c>
      <c r="AJ21" s="44">
        <v>12</v>
      </c>
      <c r="AK21" s="44">
        <v>9</v>
      </c>
    </row>
    <row r="22" spans="1:37" ht="18.75" customHeight="1" x14ac:dyDescent="0.3">
      <c r="A22" s="80" t="s">
        <v>123</v>
      </c>
      <c r="B22" s="81" t="str">
        <f>E13</f>
        <v>Városi Barnabás</v>
      </c>
      <c r="C22" s="78"/>
      <c r="D22" s="83"/>
      <c r="E22" s="78"/>
      <c r="F22" s="84"/>
      <c r="G22" s="78"/>
      <c r="H22" s="151"/>
      <c r="I22" s="78"/>
      <c r="J22" s="82"/>
      <c r="K22" s="78"/>
      <c r="L22" s="65"/>
      <c r="M22" s="65"/>
      <c r="Y22" s="44"/>
      <c r="Z22" s="44"/>
      <c r="AA22" s="44" t="s">
        <v>96</v>
      </c>
      <c r="AB22" s="44">
        <v>60</v>
      </c>
      <c r="AC22" s="44">
        <v>40</v>
      </c>
      <c r="AD22" s="44">
        <v>30</v>
      </c>
      <c r="AE22" s="44">
        <v>20</v>
      </c>
      <c r="AF22" s="44">
        <v>18</v>
      </c>
      <c r="AG22" s="44">
        <v>15</v>
      </c>
      <c r="AH22" s="44">
        <v>12</v>
      </c>
      <c r="AI22" s="44">
        <v>10</v>
      </c>
      <c r="AJ22" s="44">
        <v>8</v>
      </c>
      <c r="AK22" s="44">
        <v>6</v>
      </c>
    </row>
    <row r="23" spans="1:37" ht="12.75" customHeight="1" x14ac:dyDescent="0.3">
      <c r="A23" s="65"/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Y23" s="44"/>
      <c r="Z23" s="44"/>
      <c r="AA23" s="44" t="s">
        <v>98</v>
      </c>
      <c r="AB23" s="44">
        <v>40</v>
      </c>
      <c r="AC23" s="44">
        <v>25</v>
      </c>
      <c r="AD23" s="44">
        <v>18</v>
      </c>
      <c r="AE23" s="44">
        <v>13</v>
      </c>
      <c r="AF23" s="44">
        <v>8</v>
      </c>
      <c r="AG23" s="44">
        <v>7</v>
      </c>
      <c r="AH23" s="44">
        <v>6</v>
      </c>
      <c r="AI23" s="44">
        <v>5</v>
      </c>
      <c r="AJ23" s="44">
        <v>4</v>
      </c>
      <c r="AK23" s="44">
        <v>3</v>
      </c>
    </row>
    <row r="24" spans="1:37" ht="12.75" customHeight="1" x14ac:dyDescent="0.3">
      <c r="A24" s="65"/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Y24" s="44"/>
      <c r="Z24" s="44"/>
      <c r="AA24" s="44" t="s">
        <v>99</v>
      </c>
      <c r="AB24" s="44">
        <v>25</v>
      </c>
      <c r="AC24" s="44">
        <v>15</v>
      </c>
      <c r="AD24" s="44">
        <v>13</v>
      </c>
      <c r="AE24" s="44">
        <v>7</v>
      </c>
      <c r="AF24" s="44">
        <v>6</v>
      </c>
      <c r="AG24" s="44">
        <v>5</v>
      </c>
      <c r="AH24" s="44">
        <v>4</v>
      </c>
      <c r="AI24" s="44">
        <v>3</v>
      </c>
      <c r="AJ24" s="44">
        <v>2</v>
      </c>
      <c r="AK24" s="44">
        <v>1</v>
      </c>
    </row>
    <row r="25" spans="1:37" ht="12.75" customHeight="1" x14ac:dyDescent="0.3">
      <c r="A25" s="65"/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Y25" s="44"/>
      <c r="Z25" s="44"/>
      <c r="AA25" s="44" t="s">
        <v>101</v>
      </c>
      <c r="AB25" s="44">
        <v>15</v>
      </c>
      <c r="AC25" s="44">
        <v>10</v>
      </c>
      <c r="AD25" s="44">
        <v>8</v>
      </c>
      <c r="AE25" s="44">
        <v>4</v>
      </c>
      <c r="AF25" s="44">
        <v>3</v>
      </c>
      <c r="AG25" s="44">
        <v>2</v>
      </c>
      <c r="AH25" s="44">
        <v>1</v>
      </c>
      <c r="AI25" s="44">
        <v>0</v>
      </c>
      <c r="AJ25" s="44">
        <v>0</v>
      </c>
      <c r="AK25" s="44">
        <v>0</v>
      </c>
    </row>
    <row r="26" spans="1:37" ht="12.75" customHeight="1" x14ac:dyDescent="0.3">
      <c r="A26" s="65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Y26" s="44"/>
      <c r="Z26" s="44"/>
      <c r="AA26" s="44" t="s">
        <v>102</v>
      </c>
      <c r="AB26" s="44">
        <v>10</v>
      </c>
      <c r="AC26" s="44">
        <v>6</v>
      </c>
      <c r="AD26" s="44">
        <v>4</v>
      </c>
      <c r="AE26" s="44">
        <v>2</v>
      </c>
      <c r="AF26" s="44">
        <v>1</v>
      </c>
      <c r="AG26" s="44">
        <v>0</v>
      </c>
      <c r="AH26" s="44">
        <v>0</v>
      </c>
      <c r="AI26" s="44">
        <v>0</v>
      </c>
      <c r="AJ26" s="44">
        <v>0</v>
      </c>
      <c r="AK26" s="44">
        <v>0</v>
      </c>
    </row>
    <row r="27" spans="1:37" ht="12.75" customHeight="1" x14ac:dyDescent="0.3">
      <c r="A27" s="65"/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Y27" s="44"/>
      <c r="Z27" s="44"/>
      <c r="AA27" s="44" t="s">
        <v>103</v>
      </c>
      <c r="AB27" s="44">
        <v>3</v>
      </c>
      <c r="AC27" s="44">
        <v>2</v>
      </c>
      <c r="AD27" s="44">
        <v>1</v>
      </c>
      <c r="AE27" s="44">
        <v>0</v>
      </c>
      <c r="AF27" s="44">
        <v>0</v>
      </c>
      <c r="AG27" s="44">
        <v>0</v>
      </c>
      <c r="AH27" s="44">
        <v>0</v>
      </c>
      <c r="AI27" s="44">
        <v>0</v>
      </c>
      <c r="AJ27" s="44">
        <v>0</v>
      </c>
      <c r="AK27" s="44">
        <v>0</v>
      </c>
    </row>
    <row r="28" spans="1:37" ht="12.75" customHeight="1" x14ac:dyDescent="0.3">
      <c r="A28" s="65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</row>
    <row r="29" spans="1:37" ht="12.75" customHeight="1" x14ac:dyDescent="0.3">
      <c r="A29" s="65"/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</row>
    <row r="30" spans="1:37" ht="12.75" customHeight="1" x14ac:dyDescent="0.3">
      <c r="A30" s="65"/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</row>
    <row r="31" spans="1:37" ht="12.75" customHeight="1" x14ac:dyDescent="0.3">
      <c r="A31" s="65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</row>
    <row r="32" spans="1:37" ht="12.75" customHeight="1" x14ac:dyDescent="0.3">
      <c r="A32" s="65"/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70"/>
      <c r="M32" s="65"/>
      <c r="O32" s="34"/>
      <c r="P32" s="34"/>
      <c r="Q32" s="34"/>
      <c r="R32" s="34"/>
      <c r="S32" s="34"/>
    </row>
    <row r="33" spans="1:19" ht="12.75" customHeight="1" x14ac:dyDescent="0.3">
      <c r="A33" s="85" t="s">
        <v>84</v>
      </c>
      <c r="B33" s="86"/>
      <c r="C33" s="87"/>
      <c r="D33" s="88" t="s">
        <v>104</v>
      </c>
      <c r="E33" s="89" t="s">
        <v>105</v>
      </c>
      <c r="F33" s="90"/>
      <c r="G33" s="88" t="s">
        <v>104</v>
      </c>
      <c r="H33" s="89" t="s">
        <v>106</v>
      </c>
      <c r="I33" s="91"/>
      <c r="J33" s="89" t="s">
        <v>107</v>
      </c>
      <c r="K33" s="92" t="s">
        <v>108</v>
      </c>
      <c r="L33" s="61"/>
      <c r="M33" s="90"/>
      <c r="O33" s="34"/>
      <c r="P33" s="95"/>
      <c r="Q33" s="95"/>
      <c r="R33" s="49"/>
      <c r="S33" s="34"/>
    </row>
    <row r="34" spans="1:19" ht="12.75" customHeight="1" x14ac:dyDescent="0.3">
      <c r="A34" s="96" t="s">
        <v>109</v>
      </c>
      <c r="B34" s="97"/>
      <c r="C34" s="98"/>
      <c r="D34" s="99"/>
      <c r="E34" s="100"/>
      <c r="F34" s="101"/>
      <c r="G34" s="102" t="s">
        <v>110</v>
      </c>
      <c r="H34" s="97"/>
      <c r="I34" s="103"/>
      <c r="J34" s="104"/>
      <c r="K34" s="105" t="s">
        <v>111</v>
      </c>
      <c r="L34" s="106"/>
      <c r="M34" s="125"/>
      <c r="O34" s="34"/>
      <c r="P34" s="50"/>
      <c r="Q34" s="50"/>
      <c r="R34" s="108"/>
      <c r="S34" s="34"/>
    </row>
    <row r="35" spans="1:19" ht="12.75" customHeight="1" x14ac:dyDescent="0.3">
      <c r="A35" s="109" t="s">
        <v>112</v>
      </c>
      <c r="B35" s="110"/>
      <c r="C35" s="111"/>
      <c r="D35" s="112"/>
      <c r="E35" s="113"/>
      <c r="F35" s="24"/>
      <c r="G35" s="114" t="s">
        <v>11</v>
      </c>
      <c r="H35" s="115"/>
      <c r="I35" s="116"/>
      <c r="J35" s="117"/>
      <c r="K35" s="118"/>
      <c r="L35" s="70"/>
      <c r="M35" s="119"/>
      <c r="O35" s="34"/>
      <c r="P35" s="108"/>
      <c r="Q35" s="120"/>
      <c r="R35" s="108"/>
      <c r="S35" s="34"/>
    </row>
    <row r="36" spans="1:19" ht="12.75" customHeight="1" x14ac:dyDescent="0.3">
      <c r="A36" s="121"/>
      <c r="B36" s="122"/>
      <c r="C36" s="123"/>
      <c r="D36" s="112"/>
      <c r="E36" s="124"/>
      <c r="F36" s="65"/>
      <c r="G36" s="114" t="s">
        <v>15</v>
      </c>
      <c r="H36" s="115"/>
      <c r="I36" s="116"/>
      <c r="J36" s="117"/>
      <c r="K36" s="105" t="s">
        <v>113</v>
      </c>
      <c r="L36" s="106"/>
      <c r="M36" s="125"/>
      <c r="O36" s="34"/>
      <c r="P36" s="50"/>
      <c r="Q36" s="50"/>
      <c r="R36" s="108"/>
      <c r="S36" s="34"/>
    </row>
    <row r="37" spans="1:19" ht="12.75" customHeight="1" x14ac:dyDescent="0.3">
      <c r="A37" s="126"/>
      <c r="B37" s="127"/>
      <c r="C37" s="128"/>
      <c r="D37" s="112"/>
      <c r="E37" s="124"/>
      <c r="F37" s="65"/>
      <c r="G37" s="114" t="s">
        <v>18</v>
      </c>
      <c r="H37" s="115"/>
      <c r="I37" s="116"/>
      <c r="J37" s="117"/>
      <c r="K37" s="129"/>
      <c r="L37" s="65"/>
      <c r="M37" s="107"/>
      <c r="O37" s="34"/>
      <c r="P37" s="108"/>
      <c r="Q37" s="120"/>
      <c r="R37" s="108"/>
      <c r="S37" s="34"/>
    </row>
    <row r="38" spans="1:19" ht="12.75" customHeight="1" x14ac:dyDescent="0.3">
      <c r="A38" s="130"/>
      <c r="B38" s="131"/>
      <c r="C38" s="132"/>
      <c r="D38" s="112"/>
      <c r="E38" s="124"/>
      <c r="F38" s="65"/>
      <c r="G38" s="114" t="s">
        <v>22</v>
      </c>
      <c r="H38" s="115"/>
      <c r="I38" s="116"/>
      <c r="J38" s="117"/>
      <c r="K38" s="109"/>
      <c r="L38" s="70"/>
      <c r="M38" s="119"/>
      <c r="O38" s="34"/>
      <c r="P38" s="108"/>
      <c r="Q38" s="120"/>
      <c r="R38" s="108"/>
      <c r="S38" s="34"/>
    </row>
    <row r="39" spans="1:19" ht="12.75" customHeight="1" x14ac:dyDescent="0.3">
      <c r="A39" s="133"/>
      <c r="B39" s="134"/>
      <c r="C39" s="128"/>
      <c r="D39" s="112"/>
      <c r="E39" s="124"/>
      <c r="F39" s="65"/>
      <c r="G39" s="114" t="s">
        <v>26</v>
      </c>
      <c r="H39" s="115"/>
      <c r="I39" s="116"/>
      <c r="J39" s="117"/>
      <c r="K39" s="105" t="s">
        <v>114</v>
      </c>
      <c r="L39" s="106"/>
      <c r="M39" s="125"/>
      <c r="O39" s="34"/>
      <c r="P39" s="50"/>
      <c r="Q39" s="50"/>
      <c r="R39" s="108"/>
      <c r="S39" s="34"/>
    </row>
    <row r="40" spans="1:19" ht="12.75" customHeight="1" x14ac:dyDescent="0.3">
      <c r="A40" s="133"/>
      <c r="B40" s="134"/>
      <c r="C40" s="135"/>
      <c r="D40" s="112"/>
      <c r="E40" s="124"/>
      <c r="F40" s="65"/>
      <c r="G40" s="114" t="s">
        <v>115</v>
      </c>
      <c r="H40" s="115"/>
      <c r="I40" s="116"/>
      <c r="J40" s="117"/>
      <c r="K40" s="129"/>
      <c r="L40" s="65"/>
      <c r="M40" s="107"/>
      <c r="O40" s="34"/>
      <c r="P40" s="108"/>
      <c r="Q40" s="120"/>
      <c r="R40" s="108"/>
      <c r="S40" s="34"/>
    </row>
    <row r="41" spans="1:19" ht="12.75" customHeight="1" x14ac:dyDescent="0.3">
      <c r="A41" s="136"/>
      <c r="B41" s="137"/>
      <c r="C41" s="138"/>
      <c r="D41" s="139"/>
      <c r="E41" s="140"/>
      <c r="F41" s="70"/>
      <c r="G41" s="141" t="s">
        <v>116</v>
      </c>
      <c r="H41" s="110"/>
      <c r="I41" s="142"/>
      <c r="J41" s="143"/>
      <c r="K41" s="109">
        <f>M4</f>
        <v>0</v>
      </c>
      <c r="L41" s="70"/>
      <c r="M41" s="119"/>
      <c r="O41" s="34"/>
      <c r="P41" s="108"/>
      <c r="Q41" s="120"/>
      <c r="R41" s="144"/>
      <c r="S41" s="34"/>
    </row>
    <row r="42" spans="1:19" ht="12.75" customHeight="1" x14ac:dyDescent="0.3">
      <c r="O42" s="34"/>
      <c r="P42" s="34"/>
      <c r="Q42" s="34"/>
      <c r="R42" s="34"/>
      <c r="S42" s="34"/>
    </row>
    <row r="43" spans="1:19" ht="12.75" customHeight="1" x14ac:dyDescent="0.3">
      <c r="O43" s="34"/>
      <c r="P43" s="34"/>
      <c r="Q43" s="34"/>
      <c r="R43" s="34"/>
      <c r="S43" s="34"/>
    </row>
    <row r="44" spans="1:19" ht="12.75" customHeight="1" x14ac:dyDescent="0.3"/>
    <row r="45" spans="1:19" ht="12.75" customHeight="1" x14ac:dyDescent="0.3"/>
    <row r="46" spans="1:19" ht="12.75" customHeight="1" x14ac:dyDescent="0.3"/>
    <row r="47" spans="1:19" ht="12.75" customHeight="1" x14ac:dyDescent="0.3"/>
    <row r="48" spans="1:19" ht="12.75" customHeight="1" x14ac:dyDescent="0.3"/>
    <row r="49" ht="12.75" customHeight="1" x14ac:dyDescent="0.3"/>
    <row r="50" ht="12.75" customHeight="1" x14ac:dyDescent="0.3"/>
    <row r="51" ht="12.75" customHeight="1" x14ac:dyDescent="0.3"/>
    <row r="52" ht="12.75" customHeight="1" x14ac:dyDescent="0.3"/>
    <row r="53" ht="12.75" customHeight="1" x14ac:dyDescent="0.3"/>
    <row r="54" ht="12.75" customHeight="1" x14ac:dyDescent="0.3"/>
    <row r="55" ht="12.75" customHeight="1" x14ac:dyDescent="0.3"/>
    <row r="56" ht="12.75" customHeight="1" x14ac:dyDescent="0.3"/>
    <row r="57" ht="12.75" customHeight="1" x14ac:dyDescent="0.3"/>
    <row r="58" ht="12.75" customHeight="1" x14ac:dyDescent="0.3"/>
    <row r="59" ht="12.75" customHeight="1" x14ac:dyDescent="0.3"/>
    <row r="60" ht="12.75" customHeight="1" x14ac:dyDescent="0.3"/>
    <row r="61" ht="12.75" customHeight="1" x14ac:dyDescent="0.3"/>
    <row r="62" ht="12.75" customHeight="1" x14ac:dyDescent="0.3"/>
    <row r="63" ht="12.75" customHeight="1" x14ac:dyDescent="0.3"/>
    <row r="64" ht="12.75" customHeight="1" x14ac:dyDescent="0.3"/>
    <row r="65" ht="12.75" customHeight="1" x14ac:dyDescent="0.3"/>
    <row r="66" ht="12.75" customHeight="1" x14ac:dyDescent="0.3"/>
    <row r="67" ht="12.75" customHeight="1" x14ac:dyDescent="0.3"/>
    <row r="68" ht="12.75" customHeight="1" x14ac:dyDescent="0.3"/>
    <row r="69" ht="12.75" customHeight="1" x14ac:dyDescent="0.3"/>
    <row r="70" ht="12.75" customHeight="1" x14ac:dyDescent="0.3"/>
    <row r="71" ht="12.75" customHeight="1" x14ac:dyDescent="0.3"/>
    <row r="72" ht="12.75" customHeight="1" x14ac:dyDescent="0.3"/>
    <row r="73" ht="12.75" customHeight="1" x14ac:dyDescent="0.3"/>
    <row r="74" ht="12.75" customHeight="1" x14ac:dyDescent="0.3"/>
    <row r="75" ht="12.75" customHeight="1" x14ac:dyDescent="0.3"/>
    <row r="76" ht="12.75" customHeight="1" x14ac:dyDescent="0.3"/>
    <row r="77" ht="12.75" customHeight="1" x14ac:dyDescent="0.3"/>
    <row r="78" ht="12.75" customHeight="1" x14ac:dyDescent="0.3"/>
    <row r="79" ht="12.75" customHeight="1" x14ac:dyDescent="0.3"/>
    <row r="80" ht="12.75" customHeight="1" x14ac:dyDescent="0.3"/>
    <row r="81" ht="12.75" customHeight="1" x14ac:dyDescent="0.3"/>
    <row r="82" ht="12.75" customHeight="1" x14ac:dyDescent="0.3"/>
    <row r="83" ht="12.75" customHeight="1" x14ac:dyDescent="0.3"/>
    <row r="84" ht="12.75" customHeight="1" x14ac:dyDescent="0.3"/>
    <row r="85" ht="12.75" customHeight="1" x14ac:dyDescent="0.3"/>
    <row r="86" ht="12.75" customHeight="1" x14ac:dyDescent="0.3"/>
    <row r="87" ht="12.75" customHeight="1" x14ac:dyDescent="0.3"/>
    <row r="88" ht="12.75" customHeight="1" x14ac:dyDescent="0.3"/>
    <row r="89" ht="12.75" customHeight="1" x14ac:dyDescent="0.3"/>
    <row r="90" ht="12.75" customHeight="1" x14ac:dyDescent="0.3"/>
    <row r="91" ht="12.75" customHeight="1" x14ac:dyDescent="0.3"/>
    <row r="92" ht="12.75" customHeight="1" x14ac:dyDescent="0.3"/>
    <row r="93" ht="12.75" customHeight="1" x14ac:dyDescent="0.3"/>
    <row r="94" ht="12.75" customHeight="1" x14ac:dyDescent="0.3"/>
    <row r="95" ht="12.75" customHeight="1" x14ac:dyDescent="0.3"/>
    <row r="96" ht="12.75" customHeight="1" x14ac:dyDescent="0.3"/>
    <row r="97" ht="12.75" customHeight="1" x14ac:dyDescent="0.3"/>
    <row r="98" ht="12.75" customHeight="1" x14ac:dyDescent="0.3"/>
    <row r="99" ht="12.75" customHeight="1" x14ac:dyDescent="0.3"/>
    <row r="100" ht="12.75" customHeight="1" x14ac:dyDescent="0.3"/>
    <row r="101" ht="12.75" customHeight="1" x14ac:dyDescent="0.3"/>
    <row r="102" ht="12.75" customHeight="1" x14ac:dyDescent="0.3"/>
    <row r="103" ht="12.75" customHeight="1" x14ac:dyDescent="0.3"/>
    <row r="104" ht="12.75" customHeight="1" x14ac:dyDescent="0.3"/>
    <row r="105" ht="12.75" customHeight="1" x14ac:dyDescent="0.3"/>
    <row r="106" ht="12.75" customHeight="1" x14ac:dyDescent="0.3"/>
    <row r="107" ht="12.75" customHeight="1" x14ac:dyDescent="0.3"/>
    <row r="108" ht="12.75" customHeight="1" x14ac:dyDescent="0.3"/>
    <row r="109" ht="12.75" customHeight="1" x14ac:dyDescent="0.3"/>
    <row r="110" ht="12.75" customHeight="1" x14ac:dyDescent="0.3"/>
    <row r="111" ht="12.75" customHeight="1" x14ac:dyDescent="0.3"/>
    <row r="112" ht="12.75" customHeight="1" x14ac:dyDescent="0.3"/>
    <row r="113" ht="12.75" customHeight="1" x14ac:dyDescent="0.3"/>
    <row r="114" ht="12.75" customHeight="1" x14ac:dyDescent="0.3"/>
    <row r="115" ht="12.75" customHeight="1" x14ac:dyDescent="0.3"/>
    <row r="116" ht="12.75" customHeight="1" x14ac:dyDescent="0.3"/>
    <row r="117" ht="12.75" customHeight="1" x14ac:dyDescent="0.3"/>
    <row r="118" ht="12.75" customHeight="1" x14ac:dyDescent="0.3"/>
    <row r="119" ht="12.75" customHeight="1" x14ac:dyDescent="0.3"/>
    <row r="120" ht="12.75" customHeight="1" x14ac:dyDescent="0.3"/>
    <row r="121" ht="12.75" customHeight="1" x14ac:dyDescent="0.3"/>
    <row r="122" ht="12.75" customHeight="1" x14ac:dyDescent="0.3"/>
    <row r="123" ht="12.75" customHeight="1" x14ac:dyDescent="0.3"/>
    <row r="124" ht="12.75" customHeight="1" x14ac:dyDescent="0.3"/>
    <row r="125" ht="12.75" customHeight="1" x14ac:dyDescent="0.3"/>
    <row r="126" ht="12.75" customHeight="1" x14ac:dyDescent="0.3"/>
    <row r="127" ht="12.75" customHeight="1" x14ac:dyDescent="0.3"/>
    <row r="128" ht="12.75" customHeight="1" x14ac:dyDescent="0.3"/>
    <row r="129" ht="12.75" customHeight="1" x14ac:dyDescent="0.3"/>
    <row r="130" ht="12.75" customHeight="1" x14ac:dyDescent="0.3"/>
    <row r="131" ht="12.75" customHeight="1" x14ac:dyDescent="0.3"/>
    <row r="132" ht="12.75" customHeight="1" x14ac:dyDescent="0.3"/>
    <row r="133" ht="12.75" customHeight="1" x14ac:dyDescent="0.3"/>
    <row r="134" ht="12.75" customHeight="1" x14ac:dyDescent="0.3"/>
    <row r="135" ht="12.75" customHeight="1" x14ac:dyDescent="0.3"/>
    <row r="136" ht="12.75" customHeight="1" x14ac:dyDescent="0.3"/>
    <row r="137" ht="12.75" customHeight="1" x14ac:dyDescent="0.3"/>
    <row r="138" ht="12.75" customHeight="1" x14ac:dyDescent="0.3"/>
    <row r="139" ht="12.75" customHeight="1" x14ac:dyDescent="0.3"/>
    <row r="140" ht="12.75" customHeight="1" x14ac:dyDescent="0.3"/>
    <row r="141" ht="12.75" customHeight="1" x14ac:dyDescent="0.3"/>
    <row r="142" ht="12.75" customHeight="1" x14ac:dyDescent="0.3"/>
    <row r="143" ht="12.75" customHeight="1" x14ac:dyDescent="0.3"/>
    <row r="144" ht="12.75" customHeight="1" x14ac:dyDescent="0.3"/>
    <row r="145" ht="12.75" customHeight="1" x14ac:dyDescent="0.3"/>
    <row r="146" ht="12.75" customHeight="1" x14ac:dyDescent="0.3"/>
    <row r="147" ht="12.75" customHeight="1" x14ac:dyDescent="0.3"/>
    <row r="148" ht="12.75" customHeight="1" x14ac:dyDescent="0.3"/>
    <row r="149" ht="12.75" customHeight="1" x14ac:dyDescent="0.3"/>
    <row r="150" ht="12.75" customHeight="1" x14ac:dyDescent="0.3"/>
    <row r="151" ht="12.75" customHeight="1" x14ac:dyDescent="0.3"/>
    <row r="152" ht="12.75" customHeight="1" x14ac:dyDescent="0.3"/>
    <row r="153" ht="12.75" customHeight="1" x14ac:dyDescent="0.3"/>
    <row r="154" ht="12.75" customHeight="1" x14ac:dyDescent="0.3"/>
    <row r="155" ht="12.75" customHeight="1" x14ac:dyDescent="0.3"/>
    <row r="156" ht="12.75" customHeight="1" x14ac:dyDescent="0.3"/>
    <row r="157" ht="12.75" customHeight="1" x14ac:dyDescent="0.3"/>
    <row r="158" ht="12.75" customHeight="1" x14ac:dyDescent="0.3"/>
    <row r="159" ht="12.75" customHeight="1" x14ac:dyDescent="0.3"/>
    <row r="160" ht="12.75" customHeight="1" x14ac:dyDescent="0.3"/>
    <row r="161" ht="12.75" customHeight="1" x14ac:dyDescent="0.3"/>
    <row r="162" ht="12.75" customHeight="1" x14ac:dyDescent="0.3"/>
    <row r="163" ht="12.75" customHeight="1" x14ac:dyDescent="0.3"/>
    <row r="164" ht="12.75" customHeight="1" x14ac:dyDescent="0.3"/>
    <row r="165" ht="12.75" customHeight="1" x14ac:dyDescent="0.3"/>
    <row r="166" ht="12.75" customHeight="1" x14ac:dyDescent="0.3"/>
    <row r="167" ht="12.75" customHeight="1" x14ac:dyDescent="0.3"/>
    <row r="168" ht="12.75" customHeight="1" x14ac:dyDescent="0.3"/>
    <row r="169" ht="12.75" customHeight="1" x14ac:dyDescent="0.3"/>
    <row r="170" ht="12.75" customHeight="1" x14ac:dyDescent="0.3"/>
    <row r="171" ht="12.75" customHeight="1" x14ac:dyDescent="0.3"/>
    <row r="172" ht="12.75" customHeight="1" x14ac:dyDescent="0.3"/>
    <row r="173" ht="12.75" customHeight="1" x14ac:dyDescent="0.3"/>
    <row r="174" ht="12.75" customHeight="1" x14ac:dyDescent="0.3"/>
    <row r="175" ht="12.75" customHeight="1" x14ac:dyDescent="0.3"/>
    <row r="176" ht="12.75" customHeight="1" x14ac:dyDescent="0.3"/>
    <row r="177" ht="12.75" customHeight="1" x14ac:dyDescent="0.3"/>
    <row r="178" ht="12.75" customHeight="1" x14ac:dyDescent="0.3"/>
    <row r="179" ht="12.75" customHeight="1" x14ac:dyDescent="0.3"/>
    <row r="180" ht="12.75" customHeight="1" x14ac:dyDescent="0.3"/>
    <row r="181" ht="12.75" customHeight="1" x14ac:dyDescent="0.3"/>
    <row r="182" ht="12.75" customHeight="1" x14ac:dyDescent="0.3"/>
    <row r="183" ht="12.75" customHeight="1" x14ac:dyDescent="0.3"/>
    <row r="184" ht="12.75" customHeight="1" x14ac:dyDescent="0.3"/>
    <row r="185" ht="12.75" customHeight="1" x14ac:dyDescent="0.3"/>
    <row r="186" ht="12.75" customHeight="1" x14ac:dyDescent="0.3"/>
    <row r="187" ht="12.75" customHeight="1" x14ac:dyDescent="0.3"/>
    <row r="188" ht="12.75" customHeight="1" x14ac:dyDescent="0.3"/>
    <row r="189" ht="12.75" customHeight="1" x14ac:dyDescent="0.3"/>
    <row r="190" ht="12.75" customHeight="1" x14ac:dyDescent="0.3"/>
    <row r="191" ht="12.75" customHeight="1" x14ac:dyDescent="0.3"/>
    <row r="192" ht="12.75" customHeight="1" x14ac:dyDescent="0.3"/>
    <row r="193" ht="12.75" customHeight="1" x14ac:dyDescent="0.3"/>
    <row r="194" ht="12.75" customHeight="1" x14ac:dyDescent="0.3"/>
    <row r="195" ht="12.75" customHeight="1" x14ac:dyDescent="0.3"/>
    <row r="196" ht="12.75" customHeight="1" x14ac:dyDescent="0.3"/>
    <row r="197" ht="12.75" customHeight="1" x14ac:dyDescent="0.3"/>
    <row r="198" ht="12.75" customHeight="1" x14ac:dyDescent="0.3"/>
    <row r="199" ht="12.75" customHeight="1" x14ac:dyDescent="0.3"/>
    <row r="200" ht="12.75" customHeight="1" x14ac:dyDescent="0.3"/>
    <row r="201" ht="12.75" customHeight="1" x14ac:dyDescent="0.3"/>
    <row r="202" ht="12.75" customHeight="1" x14ac:dyDescent="0.3"/>
    <row r="203" ht="12.75" customHeight="1" x14ac:dyDescent="0.3"/>
    <row r="204" ht="12.75" customHeight="1" x14ac:dyDescent="0.3"/>
    <row r="205" ht="12.75" customHeight="1" x14ac:dyDescent="0.3"/>
    <row r="206" ht="12.75" customHeight="1" x14ac:dyDescent="0.3"/>
    <row r="207" ht="12.75" customHeight="1" x14ac:dyDescent="0.3"/>
    <row r="208" ht="12.75" customHeight="1" x14ac:dyDescent="0.3"/>
    <row r="209" ht="12.75" customHeight="1" x14ac:dyDescent="0.3"/>
    <row r="210" ht="12.75" customHeight="1" x14ac:dyDescent="0.3"/>
    <row r="211" ht="12.75" customHeight="1" x14ac:dyDescent="0.3"/>
    <row r="212" ht="12.75" customHeight="1" x14ac:dyDescent="0.3"/>
    <row r="213" ht="12.75" customHeight="1" x14ac:dyDescent="0.3"/>
    <row r="214" ht="12.75" customHeight="1" x14ac:dyDescent="0.3"/>
    <row r="215" ht="12.75" customHeight="1" x14ac:dyDescent="0.3"/>
    <row r="216" ht="12.75" customHeight="1" x14ac:dyDescent="0.3"/>
    <row r="217" ht="12.75" customHeight="1" x14ac:dyDescent="0.3"/>
    <row r="218" ht="12.75" customHeight="1" x14ac:dyDescent="0.3"/>
    <row r="219" ht="12.75" customHeight="1" x14ac:dyDescent="0.3"/>
    <row r="220" ht="12.75" customHeight="1" x14ac:dyDescent="0.3"/>
    <row r="221" ht="12.75" customHeight="1" x14ac:dyDescent="0.3"/>
    <row r="222" ht="12.75" customHeight="1" x14ac:dyDescent="0.3"/>
    <row r="223" ht="12.75" customHeight="1" x14ac:dyDescent="0.3"/>
    <row r="224" ht="12.75" customHeight="1" x14ac:dyDescent="0.3"/>
    <row r="225" ht="12.75" customHeight="1" x14ac:dyDescent="0.3"/>
    <row r="226" ht="12.75" customHeight="1" x14ac:dyDescent="0.3"/>
    <row r="227" ht="12.75" customHeight="1" x14ac:dyDescent="0.3"/>
    <row r="228" ht="12.75" customHeight="1" x14ac:dyDescent="0.3"/>
    <row r="229" ht="12.75" customHeight="1" x14ac:dyDescent="0.3"/>
    <row r="230" ht="12.75" customHeight="1" x14ac:dyDescent="0.3"/>
    <row r="231" ht="12.75" customHeight="1" x14ac:dyDescent="0.3"/>
    <row r="232" ht="12.75" customHeight="1" x14ac:dyDescent="0.3"/>
    <row r="233" ht="12.75" customHeight="1" x14ac:dyDescent="0.3"/>
    <row r="234" ht="12.75" customHeight="1" x14ac:dyDescent="0.3"/>
    <row r="235" ht="12.75" customHeight="1" x14ac:dyDescent="0.3"/>
    <row r="236" ht="12.75" customHeight="1" x14ac:dyDescent="0.3"/>
    <row r="237" ht="12.75" customHeight="1" x14ac:dyDescent="0.3"/>
    <row r="238" ht="12.75" customHeight="1" x14ac:dyDescent="0.3"/>
    <row r="239" ht="12.75" customHeight="1" x14ac:dyDescent="0.3"/>
    <row r="240" ht="12.75" customHeight="1" x14ac:dyDescent="0.3"/>
    <row r="241" ht="12.75" customHeight="1" x14ac:dyDescent="0.3"/>
    <row r="242" ht="12.75" customHeight="1" x14ac:dyDescent="0.3"/>
    <row r="243" ht="12.75" customHeight="1" x14ac:dyDescent="0.3"/>
    <row r="244" ht="12.75" customHeight="1" x14ac:dyDescent="0.3"/>
    <row r="245" ht="12.75" customHeight="1" x14ac:dyDescent="0.3"/>
    <row r="246" ht="12.75" customHeight="1" x14ac:dyDescent="0.3"/>
    <row r="247" ht="12.75" customHeight="1" x14ac:dyDescent="0.3"/>
    <row r="248" ht="12.75" customHeight="1" x14ac:dyDescent="0.3"/>
    <row r="249" ht="12.75" customHeight="1" x14ac:dyDescent="0.3"/>
    <row r="250" ht="12.75" customHeight="1" x14ac:dyDescent="0.3"/>
    <row r="251" ht="12.75" customHeight="1" x14ac:dyDescent="0.3"/>
    <row r="252" ht="12.75" customHeight="1" x14ac:dyDescent="0.3"/>
    <row r="253" ht="12.75" customHeight="1" x14ac:dyDescent="0.3"/>
    <row r="254" ht="12.75" customHeight="1" x14ac:dyDescent="0.3"/>
    <row r="255" ht="12.75" customHeight="1" x14ac:dyDescent="0.3"/>
    <row r="256" ht="12.75" customHeight="1" x14ac:dyDescent="0.3"/>
    <row r="257" ht="12.75" customHeight="1" x14ac:dyDescent="0.3"/>
    <row r="258" ht="12.75" customHeight="1" x14ac:dyDescent="0.3"/>
    <row r="259" ht="12.75" customHeight="1" x14ac:dyDescent="0.3"/>
    <row r="260" ht="12.75" customHeight="1" x14ac:dyDescent="0.3"/>
    <row r="261" ht="12.75" customHeight="1" x14ac:dyDescent="0.3"/>
    <row r="262" ht="12.75" customHeight="1" x14ac:dyDescent="0.3"/>
    <row r="263" ht="12.75" customHeight="1" x14ac:dyDescent="0.3"/>
    <row r="264" ht="12.75" customHeight="1" x14ac:dyDescent="0.3"/>
    <row r="265" ht="12.75" customHeight="1" x14ac:dyDescent="0.3"/>
    <row r="266" ht="12.75" customHeight="1" x14ac:dyDescent="0.3"/>
    <row r="267" ht="12.75" customHeight="1" x14ac:dyDescent="0.3"/>
    <row r="268" ht="12.75" customHeight="1" x14ac:dyDescent="0.3"/>
    <row r="269" ht="12.75" customHeight="1" x14ac:dyDescent="0.3"/>
    <row r="270" ht="12.75" customHeight="1" x14ac:dyDescent="0.3"/>
    <row r="271" ht="12.75" customHeight="1" x14ac:dyDescent="0.3"/>
    <row r="272" ht="12.75" customHeight="1" x14ac:dyDescent="0.3"/>
    <row r="273" ht="12.75" customHeight="1" x14ac:dyDescent="0.3"/>
    <row r="274" ht="12.75" customHeight="1" x14ac:dyDescent="0.3"/>
    <row r="275" ht="12.75" customHeight="1" x14ac:dyDescent="0.3"/>
    <row r="276" ht="12.75" customHeight="1" x14ac:dyDescent="0.3"/>
    <row r="277" ht="12.75" customHeight="1" x14ac:dyDescent="0.3"/>
    <row r="278" ht="12.75" customHeight="1" x14ac:dyDescent="0.3"/>
    <row r="279" ht="12.75" customHeight="1" x14ac:dyDescent="0.3"/>
    <row r="280" ht="12.75" customHeight="1" x14ac:dyDescent="0.3"/>
    <row r="281" ht="12.75" customHeight="1" x14ac:dyDescent="0.3"/>
    <row r="282" ht="12.75" customHeight="1" x14ac:dyDescent="0.3"/>
    <row r="283" ht="12.75" customHeight="1" x14ac:dyDescent="0.3"/>
    <row r="284" ht="12.75" customHeight="1" x14ac:dyDescent="0.3"/>
    <row r="285" ht="12.75" customHeight="1" x14ac:dyDescent="0.3"/>
    <row r="286" ht="12.75" customHeight="1" x14ac:dyDescent="0.3"/>
    <row r="287" ht="12.75" customHeight="1" x14ac:dyDescent="0.3"/>
    <row r="288" ht="12.75" customHeight="1" x14ac:dyDescent="0.3"/>
    <row r="289" ht="12.75" customHeight="1" x14ac:dyDescent="0.3"/>
    <row r="290" ht="12.75" customHeight="1" x14ac:dyDescent="0.3"/>
    <row r="291" ht="12.75" customHeight="1" x14ac:dyDescent="0.3"/>
    <row r="292" ht="12.75" customHeight="1" x14ac:dyDescent="0.3"/>
    <row r="293" ht="12.75" customHeight="1" x14ac:dyDescent="0.3"/>
    <row r="294" ht="12.75" customHeight="1" x14ac:dyDescent="0.3"/>
    <row r="295" ht="12.75" customHeight="1" x14ac:dyDescent="0.3"/>
    <row r="296" ht="12.75" customHeight="1" x14ac:dyDescent="0.3"/>
    <row r="297" ht="12.75" customHeight="1" x14ac:dyDescent="0.3"/>
    <row r="298" ht="12.75" customHeight="1" x14ac:dyDescent="0.3"/>
    <row r="299" ht="12.75" customHeight="1" x14ac:dyDescent="0.3"/>
    <row r="300" ht="12.75" customHeight="1" x14ac:dyDescent="0.3"/>
    <row r="301" ht="12.75" customHeight="1" x14ac:dyDescent="0.3"/>
    <row r="302" ht="12.75" customHeight="1" x14ac:dyDescent="0.3"/>
    <row r="303" ht="12.75" customHeight="1" x14ac:dyDescent="0.3"/>
    <row r="304" ht="12.75" customHeight="1" x14ac:dyDescent="0.3"/>
    <row r="305" ht="12.75" customHeight="1" x14ac:dyDescent="0.3"/>
    <row r="306" ht="12.75" customHeight="1" x14ac:dyDescent="0.3"/>
    <row r="307" ht="12.75" customHeight="1" x14ac:dyDescent="0.3"/>
    <row r="308" ht="12.75" customHeight="1" x14ac:dyDescent="0.3"/>
    <row r="309" ht="12.75" customHeight="1" x14ac:dyDescent="0.3"/>
    <row r="310" ht="12.75" customHeight="1" x14ac:dyDescent="0.3"/>
    <row r="311" ht="12.75" customHeight="1" x14ac:dyDescent="0.3"/>
    <row r="312" ht="12.75" customHeight="1" x14ac:dyDescent="0.3"/>
    <row r="313" ht="12.75" customHeight="1" x14ac:dyDescent="0.3"/>
    <row r="314" ht="12.75" customHeight="1" x14ac:dyDescent="0.3"/>
    <row r="315" ht="12.75" customHeight="1" x14ac:dyDescent="0.3"/>
    <row r="316" ht="12.75" customHeight="1" x14ac:dyDescent="0.3"/>
    <row r="317" ht="12.75" customHeight="1" x14ac:dyDescent="0.3"/>
    <row r="318" ht="12.75" customHeight="1" x14ac:dyDescent="0.3"/>
    <row r="319" ht="12.75" customHeight="1" x14ac:dyDescent="0.3"/>
    <row r="320" ht="12.75" customHeight="1" x14ac:dyDescent="0.3"/>
    <row r="321" ht="12.75" customHeight="1" x14ac:dyDescent="0.3"/>
    <row r="322" ht="12.75" customHeight="1" x14ac:dyDescent="0.3"/>
    <row r="323" ht="12.75" customHeight="1" x14ac:dyDescent="0.3"/>
    <row r="324" ht="12.75" customHeight="1" x14ac:dyDescent="0.3"/>
    <row r="325" ht="12.75" customHeight="1" x14ac:dyDescent="0.3"/>
    <row r="326" ht="12.75" customHeight="1" x14ac:dyDescent="0.3"/>
    <row r="327" ht="12.75" customHeight="1" x14ac:dyDescent="0.3"/>
    <row r="328" ht="12.75" customHeight="1" x14ac:dyDescent="0.3"/>
    <row r="329" ht="12.75" customHeight="1" x14ac:dyDescent="0.3"/>
    <row r="330" ht="12.75" customHeight="1" x14ac:dyDescent="0.3"/>
    <row r="331" ht="12.75" customHeight="1" x14ac:dyDescent="0.3"/>
    <row r="332" ht="12.75" customHeight="1" x14ac:dyDescent="0.3"/>
    <row r="333" ht="12.75" customHeight="1" x14ac:dyDescent="0.3"/>
    <row r="334" ht="12.75" customHeight="1" x14ac:dyDescent="0.3"/>
    <row r="335" ht="12.75" customHeight="1" x14ac:dyDescent="0.3"/>
    <row r="336" ht="12.75" customHeight="1" x14ac:dyDescent="0.3"/>
    <row r="337" ht="12.75" customHeight="1" x14ac:dyDescent="0.3"/>
    <row r="338" ht="12.75" customHeight="1" x14ac:dyDescent="0.3"/>
    <row r="339" ht="12.75" customHeight="1" x14ac:dyDescent="0.3"/>
    <row r="340" ht="12.75" customHeight="1" x14ac:dyDescent="0.3"/>
    <row r="341" ht="12.75" customHeight="1" x14ac:dyDescent="0.3"/>
    <row r="342" ht="12.75" customHeight="1" x14ac:dyDescent="0.3"/>
    <row r="343" ht="12.75" customHeight="1" x14ac:dyDescent="0.3"/>
    <row r="344" ht="12.75" customHeight="1" x14ac:dyDescent="0.3"/>
    <row r="345" ht="12.75" customHeight="1" x14ac:dyDescent="0.3"/>
    <row r="346" ht="12.75" customHeight="1" x14ac:dyDescent="0.3"/>
    <row r="347" ht="12.75" customHeight="1" x14ac:dyDescent="0.3"/>
    <row r="348" ht="12.75" customHeight="1" x14ac:dyDescent="0.3"/>
    <row r="349" ht="12.75" customHeight="1" x14ac:dyDescent="0.3"/>
    <row r="350" ht="12.75" customHeight="1" x14ac:dyDescent="0.3"/>
    <row r="351" ht="12.75" customHeight="1" x14ac:dyDescent="0.3"/>
    <row r="352" ht="12.75" customHeight="1" x14ac:dyDescent="0.3"/>
    <row r="353" ht="12.75" customHeight="1" x14ac:dyDescent="0.3"/>
    <row r="354" ht="12.75" customHeight="1" x14ac:dyDescent="0.3"/>
    <row r="355" ht="12.75" customHeight="1" x14ac:dyDescent="0.3"/>
    <row r="356" ht="12.75" customHeight="1" x14ac:dyDescent="0.3"/>
    <row r="357" ht="12.75" customHeight="1" x14ac:dyDescent="0.3"/>
    <row r="358" ht="12.75" customHeight="1" x14ac:dyDescent="0.3"/>
    <row r="359" ht="12.75" customHeight="1" x14ac:dyDescent="0.3"/>
    <row r="360" ht="12.75" customHeight="1" x14ac:dyDescent="0.3"/>
    <row r="361" ht="12.75" customHeight="1" x14ac:dyDescent="0.3"/>
    <row r="362" ht="12.75" customHeight="1" x14ac:dyDescent="0.3"/>
    <row r="363" ht="12.75" customHeight="1" x14ac:dyDescent="0.3"/>
    <row r="364" ht="12.75" customHeight="1" x14ac:dyDescent="0.3"/>
    <row r="365" ht="12.75" customHeight="1" x14ac:dyDescent="0.3"/>
    <row r="366" ht="12.75" customHeight="1" x14ac:dyDescent="0.3"/>
    <row r="367" ht="12.75" customHeight="1" x14ac:dyDescent="0.3"/>
    <row r="368" ht="12.75" customHeight="1" x14ac:dyDescent="0.3"/>
    <row r="369" ht="12.75" customHeight="1" x14ac:dyDescent="0.3"/>
    <row r="370" ht="12.75" customHeight="1" x14ac:dyDescent="0.3"/>
    <row r="371" ht="12.75" customHeight="1" x14ac:dyDescent="0.3"/>
    <row r="372" ht="12.75" customHeight="1" x14ac:dyDescent="0.3"/>
    <row r="373" ht="12.75" customHeight="1" x14ac:dyDescent="0.3"/>
    <row r="374" ht="12.75" customHeight="1" x14ac:dyDescent="0.3"/>
    <row r="375" ht="12.75" customHeight="1" x14ac:dyDescent="0.3"/>
    <row r="376" ht="12.75" customHeight="1" x14ac:dyDescent="0.3"/>
    <row r="377" ht="12.75" customHeight="1" x14ac:dyDescent="0.3"/>
    <row r="378" ht="12.75" customHeight="1" x14ac:dyDescent="0.3"/>
    <row r="379" ht="12.75" customHeight="1" x14ac:dyDescent="0.3"/>
    <row r="380" ht="12.75" customHeight="1" x14ac:dyDescent="0.3"/>
    <row r="381" ht="12.75" customHeight="1" x14ac:dyDescent="0.3"/>
    <row r="382" ht="12.75" customHeight="1" x14ac:dyDescent="0.3"/>
    <row r="383" ht="12.75" customHeight="1" x14ac:dyDescent="0.3"/>
    <row r="384" ht="12.75" customHeight="1" x14ac:dyDescent="0.3"/>
    <row r="385" ht="12.75" customHeight="1" x14ac:dyDescent="0.3"/>
    <row r="386" ht="12.75" customHeight="1" x14ac:dyDescent="0.3"/>
    <row r="387" ht="12.75" customHeight="1" x14ac:dyDescent="0.3"/>
    <row r="388" ht="12.75" customHeight="1" x14ac:dyDescent="0.3"/>
    <row r="389" ht="12.75" customHeight="1" x14ac:dyDescent="0.3"/>
    <row r="390" ht="12.75" customHeight="1" x14ac:dyDescent="0.3"/>
    <row r="391" ht="12.75" customHeight="1" x14ac:dyDescent="0.3"/>
    <row r="392" ht="12.75" customHeight="1" x14ac:dyDescent="0.3"/>
    <row r="393" ht="12.75" customHeight="1" x14ac:dyDescent="0.3"/>
    <row r="394" ht="12.75" customHeight="1" x14ac:dyDescent="0.3"/>
    <row r="395" ht="12.75" customHeight="1" x14ac:dyDescent="0.3"/>
    <row r="396" ht="12.75" customHeight="1" x14ac:dyDescent="0.3"/>
    <row r="397" ht="12.75" customHeight="1" x14ac:dyDescent="0.3"/>
    <row r="398" ht="12.75" customHeight="1" x14ac:dyDescent="0.3"/>
    <row r="399" ht="12.75" customHeight="1" x14ac:dyDescent="0.3"/>
    <row r="400" ht="12.75" customHeight="1" x14ac:dyDescent="0.3"/>
    <row r="401" ht="12.75" customHeight="1" x14ac:dyDescent="0.3"/>
    <row r="402" ht="12.75" customHeight="1" x14ac:dyDescent="0.3"/>
    <row r="403" ht="12.75" customHeight="1" x14ac:dyDescent="0.3"/>
    <row r="404" ht="12.75" customHeight="1" x14ac:dyDescent="0.3"/>
    <row r="405" ht="12.75" customHeight="1" x14ac:dyDescent="0.3"/>
    <row r="406" ht="12.75" customHeight="1" x14ac:dyDescent="0.3"/>
    <row r="407" ht="12.75" customHeight="1" x14ac:dyDescent="0.3"/>
    <row r="408" ht="12.75" customHeight="1" x14ac:dyDescent="0.3"/>
    <row r="409" ht="12.75" customHeight="1" x14ac:dyDescent="0.3"/>
    <row r="410" ht="12.75" customHeight="1" x14ac:dyDescent="0.3"/>
    <row r="411" ht="12.75" customHeight="1" x14ac:dyDescent="0.3"/>
    <row r="412" ht="12.75" customHeight="1" x14ac:dyDescent="0.3"/>
    <row r="413" ht="12.75" customHeight="1" x14ac:dyDescent="0.3"/>
    <row r="414" ht="12.75" customHeight="1" x14ac:dyDescent="0.3"/>
    <row r="415" ht="12.75" customHeight="1" x14ac:dyDescent="0.3"/>
    <row r="416" ht="12.75" customHeight="1" x14ac:dyDescent="0.3"/>
    <row r="417" ht="12.75" customHeight="1" x14ac:dyDescent="0.3"/>
    <row r="418" ht="12.75" customHeight="1" x14ac:dyDescent="0.3"/>
    <row r="419" ht="12.75" customHeight="1" x14ac:dyDescent="0.3"/>
    <row r="420" ht="12.75" customHeight="1" x14ac:dyDescent="0.3"/>
    <row r="421" ht="12.75" customHeight="1" x14ac:dyDescent="0.3"/>
    <row r="422" ht="12.75" customHeight="1" x14ac:dyDescent="0.3"/>
    <row r="423" ht="12.75" customHeight="1" x14ac:dyDescent="0.3"/>
    <row r="424" ht="12.75" customHeight="1" x14ac:dyDescent="0.3"/>
    <row r="425" ht="12.75" customHeight="1" x14ac:dyDescent="0.3"/>
    <row r="426" ht="12.75" customHeight="1" x14ac:dyDescent="0.3"/>
    <row r="427" ht="12.75" customHeight="1" x14ac:dyDescent="0.3"/>
    <row r="428" ht="12.75" customHeight="1" x14ac:dyDescent="0.3"/>
    <row r="429" ht="12.75" customHeight="1" x14ac:dyDescent="0.3"/>
    <row r="430" ht="12.75" customHeight="1" x14ac:dyDescent="0.3"/>
    <row r="431" ht="12.75" customHeight="1" x14ac:dyDescent="0.3"/>
    <row r="432" ht="12.75" customHeight="1" x14ac:dyDescent="0.3"/>
    <row r="433" ht="12.75" customHeight="1" x14ac:dyDescent="0.3"/>
    <row r="434" ht="12.75" customHeight="1" x14ac:dyDescent="0.3"/>
    <row r="435" ht="12.75" customHeight="1" x14ac:dyDescent="0.3"/>
    <row r="436" ht="12.75" customHeight="1" x14ac:dyDescent="0.3"/>
    <row r="437" ht="12.75" customHeight="1" x14ac:dyDescent="0.3"/>
    <row r="438" ht="12.75" customHeight="1" x14ac:dyDescent="0.3"/>
    <row r="439" ht="12.75" customHeight="1" x14ac:dyDescent="0.3"/>
    <row r="440" ht="12.75" customHeight="1" x14ac:dyDescent="0.3"/>
    <row r="441" ht="12.75" customHeight="1" x14ac:dyDescent="0.3"/>
    <row r="442" ht="12.75" customHeight="1" x14ac:dyDescent="0.3"/>
    <row r="443" ht="12.75" customHeight="1" x14ac:dyDescent="0.3"/>
    <row r="444" ht="12.75" customHeight="1" x14ac:dyDescent="0.3"/>
    <row r="445" ht="12.75" customHeight="1" x14ac:dyDescent="0.3"/>
    <row r="446" ht="12.75" customHeight="1" x14ac:dyDescent="0.3"/>
    <row r="447" ht="12.75" customHeight="1" x14ac:dyDescent="0.3"/>
    <row r="448" ht="12.75" customHeight="1" x14ac:dyDescent="0.3"/>
    <row r="449" ht="12.75" customHeight="1" x14ac:dyDescent="0.3"/>
    <row r="450" ht="12.75" customHeight="1" x14ac:dyDescent="0.3"/>
    <row r="451" ht="12.75" customHeight="1" x14ac:dyDescent="0.3"/>
    <row r="452" ht="12.75" customHeight="1" x14ac:dyDescent="0.3"/>
    <row r="453" ht="12.75" customHeight="1" x14ac:dyDescent="0.3"/>
    <row r="454" ht="12.75" customHeight="1" x14ac:dyDescent="0.3"/>
    <row r="455" ht="12.75" customHeight="1" x14ac:dyDescent="0.3"/>
    <row r="456" ht="12.75" customHeight="1" x14ac:dyDescent="0.3"/>
    <row r="457" ht="12.75" customHeight="1" x14ac:dyDescent="0.3"/>
    <row r="458" ht="12.75" customHeight="1" x14ac:dyDescent="0.3"/>
    <row r="459" ht="12.75" customHeight="1" x14ac:dyDescent="0.3"/>
    <row r="460" ht="12.75" customHeight="1" x14ac:dyDescent="0.3"/>
    <row r="461" ht="12.75" customHeight="1" x14ac:dyDescent="0.3"/>
    <row r="462" ht="12.75" customHeight="1" x14ac:dyDescent="0.3"/>
    <row r="463" ht="12.75" customHeight="1" x14ac:dyDescent="0.3"/>
    <row r="464" ht="12.75" customHeight="1" x14ac:dyDescent="0.3"/>
    <row r="465" ht="12.75" customHeight="1" x14ac:dyDescent="0.3"/>
    <row r="466" ht="12.75" customHeight="1" x14ac:dyDescent="0.3"/>
    <row r="467" ht="12.75" customHeight="1" x14ac:dyDescent="0.3"/>
    <row r="468" ht="12.75" customHeight="1" x14ac:dyDescent="0.3"/>
    <row r="469" ht="12.75" customHeight="1" x14ac:dyDescent="0.3"/>
    <row r="470" ht="12.75" customHeight="1" x14ac:dyDescent="0.3"/>
    <row r="471" ht="12.75" customHeight="1" x14ac:dyDescent="0.3"/>
    <row r="472" ht="12.75" customHeight="1" x14ac:dyDescent="0.3"/>
    <row r="473" ht="12.75" customHeight="1" x14ac:dyDescent="0.3"/>
    <row r="474" ht="12.75" customHeight="1" x14ac:dyDescent="0.3"/>
    <row r="475" ht="12.75" customHeight="1" x14ac:dyDescent="0.3"/>
    <row r="476" ht="12.75" customHeight="1" x14ac:dyDescent="0.3"/>
    <row r="477" ht="12.75" customHeight="1" x14ac:dyDescent="0.3"/>
    <row r="478" ht="12.75" customHeight="1" x14ac:dyDescent="0.3"/>
    <row r="479" ht="12.75" customHeight="1" x14ac:dyDescent="0.3"/>
    <row r="480" ht="12.75" customHeight="1" x14ac:dyDescent="0.3"/>
    <row r="481" ht="12.75" customHeight="1" x14ac:dyDescent="0.3"/>
    <row r="482" ht="12.75" customHeight="1" x14ac:dyDescent="0.3"/>
    <row r="483" ht="12.75" customHeight="1" x14ac:dyDescent="0.3"/>
    <row r="484" ht="12.75" customHeight="1" x14ac:dyDescent="0.3"/>
    <row r="485" ht="12.75" customHeight="1" x14ac:dyDescent="0.3"/>
    <row r="486" ht="12.75" customHeight="1" x14ac:dyDescent="0.3"/>
    <row r="487" ht="12.75" customHeight="1" x14ac:dyDescent="0.3"/>
    <row r="488" ht="12.75" customHeight="1" x14ac:dyDescent="0.3"/>
    <row r="489" ht="12.75" customHeight="1" x14ac:dyDescent="0.3"/>
    <row r="490" ht="12.75" customHeight="1" x14ac:dyDescent="0.3"/>
    <row r="491" ht="12.75" customHeight="1" x14ac:dyDescent="0.3"/>
    <row r="492" ht="12.75" customHeight="1" x14ac:dyDescent="0.3"/>
    <row r="493" ht="12.75" customHeight="1" x14ac:dyDescent="0.3"/>
    <row r="494" ht="12.75" customHeight="1" x14ac:dyDescent="0.3"/>
    <row r="495" ht="12.75" customHeight="1" x14ac:dyDescent="0.3"/>
    <row r="496" ht="12.75" customHeight="1" x14ac:dyDescent="0.3"/>
    <row r="497" ht="12.75" customHeight="1" x14ac:dyDescent="0.3"/>
    <row r="498" ht="12.75" customHeight="1" x14ac:dyDescent="0.3"/>
    <row r="499" ht="12.75" customHeight="1" x14ac:dyDescent="0.3"/>
    <row r="500" ht="12.75" customHeight="1" x14ac:dyDescent="0.3"/>
    <row r="501" ht="12.75" customHeight="1" x14ac:dyDescent="0.3"/>
    <row r="502" ht="12.75" customHeight="1" x14ac:dyDescent="0.3"/>
    <row r="503" ht="12.75" customHeight="1" x14ac:dyDescent="0.3"/>
    <row r="504" ht="12.75" customHeight="1" x14ac:dyDescent="0.3"/>
    <row r="505" ht="12.75" customHeight="1" x14ac:dyDescent="0.3"/>
    <row r="506" ht="12.75" customHeight="1" x14ac:dyDescent="0.3"/>
    <row r="507" ht="12.75" customHeight="1" x14ac:dyDescent="0.3"/>
    <row r="508" ht="12.75" customHeight="1" x14ac:dyDescent="0.3"/>
    <row r="509" ht="12.75" customHeight="1" x14ac:dyDescent="0.3"/>
    <row r="510" ht="12.75" customHeight="1" x14ac:dyDescent="0.3"/>
    <row r="511" ht="12.75" customHeight="1" x14ac:dyDescent="0.3"/>
    <row r="512" ht="12.75" customHeight="1" x14ac:dyDescent="0.3"/>
    <row r="513" ht="12.75" customHeight="1" x14ac:dyDescent="0.3"/>
    <row r="514" ht="12.75" customHeight="1" x14ac:dyDescent="0.3"/>
    <row r="515" ht="12.75" customHeight="1" x14ac:dyDescent="0.3"/>
    <row r="516" ht="12.75" customHeight="1" x14ac:dyDescent="0.3"/>
    <row r="517" ht="12.75" customHeight="1" x14ac:dyDescent="0.3"/>
    <row r="518" ht="12.75" customHeight="1" x14ac:dyDescent="0.3"/>
    <row r="519" ht="12.75" customHeight="1" x14ac:dyDescent="0.3"/>
    <row r="520" ht="12.75" customHeight="1" x14ac:dyDescent="0.3"/>
    <row r="521" ht="12.75" customHeight="1" x14ac:dyDescent="0.3"/>
    <row r="522" ht="12.75" customHeight="1" x14ac:dyDescent="0.3"/>
    <row r="523" ht="12.75" customHeight="1" x14ac:dyDescent="0.3"/>
    <row r="524" ht="12.75" customHeight="1" x14ac:dyDescent="0.3"/>
    <row r="525" ht="12.75" customHeight="1" x14ac:dyDescent="0.3"/>
    <row r="526" ht="12.75" customHeight="1" x14ac:dyDescent="0.3"/>
    <row r="527" ht="12.75" customHeight="1" x14ac:dyDescent="0.3"/>
    <row r="528" ht="12.75" customHeight="1" x14ac:dyDescent="0.3"/>
    <row r="529" ht="12.75" customHeight="1" x14ac:dyDescent="0.3"/>
    <row r="530" ht="12.75" customHeight="1" x14ac:dyDescent="0.3"/>
    <row r="531" ht="12.75" customHeight="1" x14ac:dyDescent="0.3"/>
    <row r="532" ht="12.75" customHeight="1" x14ac:dyDescent="0.3"/>
    <row r="533" ht="12.75" customHeight="1" x14ac:dyDescent="0.3"/>
    <row r="534" ht="12.75" customHeight="1" x14ac:dyDescent="0.3"/>
    <row r="535" ht="12.75" customHeight="1" x14ac:dyDescent="0.3"/>
    <row r="536" ht="12.75" customHeight="1" x14ac:dyDescent="0.3"/>
    <row r="537" ht="12.75" customHeight="1" x14ac:dyDescent="0.3"/>
    <row r="538" ht="12.75" customHeight="1" x14ac:dyDescent="0.3"/>
    <row r="539" ht="12.75" customHeight="1" x14ac:dyDescent="0.3"/>
    <row r="540" ht="12.75" customHeight="1" x14ac:dyDescent="0.3"/>
    <row r="541" ht="12.75" customHeight="1" x14ac:dyDescent="0.3"/>
    <row r="542" ht="12.75" customHeight="1" x14ac:dyDescent="0.3"/>
    <row r="543" ht="12.75" customHeight="1" x14ac:dyDescent="0.3"/>
    <row r="544" ht="12.75" customHeight="1" x14ac:dyDescent="0.3"/>
    <row r="545" ht="12.75" customHeight="1" x14ac:dyDescent="0.3"/>
    <row r="546" ht="12.75" customHeight="1" x14ac:dyDescent="0.3"/>
    <row r="547" ht="12.75" customHeight="1" x14ac:dyDescent="0.3"/>
    <row r="548" ht="12.75" customHeight="1" x14ac:dyDescent="0.3"/>
    <row r="549" ht="12.75" customHeight="1" x14ac:dyDescent="0.3"/>
    <row r="550" ht="12.75" customHeight="1" x14ac:dyDescent="0.3"/>
    <row r="551" ht="12.75" customHeight="1" x14ac:dyDescent="0.3"/>
    <row r="552" ht="12.75" customHeight="1" x14ac:dyDescent="0.3"/>
    <row r="553" ht="12.75" customHeight="1" x14ac:dyDescent="0.3"/>
    <row r="554" ht="12.75" customHeight="1" x14ac:dyDescent="0.3"/>
    <row r="555" ht="12.75" customHeight="1" x14ac:dyDescent="0.3"/>
    <row r="556" ht="12.75" customHeight="1" x14ac:dyDescent="0.3"/>
    <row r="557" ht="12.75" customHeight="1" x14ac:dyDescent="0.3"/>
    <row r="558" ht="12.75" customHeight="1" x14ac:dyDescent="0.3"/>
    <row r="559" ht="12.75" customHeight="1" x14ac:dyDescent="0.3"/>
    <row r="560" ht="12.75" customHeight="1" x14ac:dyDescent="0.3"/>
    <row r="561" ht="12.75" customHeight="1" x14ac:dyDescent="0.3"/>
    <row r="562" ht="12.75" customHeight="1" x14ac:dyDescent="0.3"/>
    <row r="563" ht="12.75" customHeight="1" x14ac:dyDescent="0.3"/>
    <row r="564" ht="12.75" customHeight="1" x14ac:dyDescent="0.3"/>
    <row r="565" ht="12.75" customHeight="1" x14ac:dyDescent="0.3"/>
    <row r="566" ht="12.75" customHeight="1" x14ac:dyDescent="0.3"/>
    <row r="567" ht="12.75" customHeight="1" x14ac:dyDescent="0.3"/>
    <row r="568" ht="12.75" customHeight="1" x14ac:dyDescent="0.3"/>
    <row r="569" ht="12.75" customHeight="1" x14ac:dyDescent="0.3"/>
    <row r="570" ht="12.75" customHeight="1" x14ac:dyDescent="0.3"/>
    <row r="571" ht="12.75" customHeight="1" x14ac:dyDescent="0.3"/>
    <row r="572" ht="12.75" customHeight="1" x14ac:dyDescent="0.3"/>
    <row r="573" ht="12.75" customHeight="1" x14ac:dyDescent="0.3"/>
    <row r="574" ht="12.75" customHeight="1" x14ac:dyDescent="0.3"/>
    <row r="575" ht="12.75" customHeight="1" x14ac:dyDescent="0.3"/>
    <row r="576" ht="12.75" customHeight="1" x14ac:dyDescent="0.3"/>
    <row r="577" ht="12.75" customHeight="1" x14ac:dyDescent="0.3"/>
    <row r="578" ht="12.75" customHeight="1" x14ac:dyDescent="0.3"/>
    <row r="579" ht="12.75" customHeight="1" x14ac:dyDescent="0.3"/>
    <row r="580" ht="12.75" customHeight="1" x14ac:dyDescent="0.3"/>
    <row r="581" ht="12.75" customHeight="1" x14ac:dyDescent="0.3"/>
    <row r="582" ht="12.75" customHeight="1" x14ac:dyDescent="0.3"/>
    <row r="583" ht="12.75" customHeight="1" x14ac:dyDescent="0.3"/>
    <row r="584" ht="12.75" customHeight="1" x14ac:dyDescent="0.3"/>
    <row r="585" ht="12.75" customHeight="1" x14ac:dyDescent="0.3"/>
    <row r="586" ht="12.75" customHeight="1" x14ac:dyDescent="0.3"/>
    <row r="587" ht="12.75" customHeight="1" x14ac:dyDescent="0.3"/>
    <row r="588" ht="12.75" customHeight="1" x14ac:dyDescent="0.3"/>
    <row r="589" ht="12.75" customHeight="1" x14ac:dyDescent="0.3"/>
    <row r="590" ht="12.75" customHeight="1" x14ac:dyDescent="0.3"/>
    <row r="591" ht="12.75" customHeight="1" x14ac:dyDescent="0.3"/>
    <row r="592" ht="12.75" customHeight="1" x14ac:dyDescent="0.3"/>
    <row r="593" ht="12.75" customHeight="1" x14ac:dyDescent="0.3"/>
    <row r="594" ht="12.75" customHeight="1" x14ac:dyDescent="0.3"/>
    <row r="595" ht="12.75" customHeight="1" x14ac:dyDescent="0.3"/>
    <row r="596" ht="12.75" customHeight="1" x14ac:dyDescent="0.3"/>
    <row r="597" ht="12.75" customHeight="1" x14ac:dyDescent="0.3"/>
    <row r="598" ht="12.75" customHeight="1" x14ac:dyDescent="0.3"/>
    <row r="599" ht="12.75" customHeight="1" x14ac:dyDescent="0.3"/>
    <row r="600" ht="12.75" customHeight="1" x14ac:dyDescent="0.3"/>
    <row r="601" ht="12.75" customHeight="1" x14ac:dyDescent="0.3"/>
    <row r="602" ht="12.75" customHeight="1" x14ac:dyDescent="0.3"/>
    <row r="603" ht="12.75" customHeight="1" x14ac:dyDescent="0.3"/>
    <row r="604" ht="12.75" customHeight="1" x14ac:dyDescent="0.3"/>
    <row r="605" ht="12.75" customHeight="1" x14ac:dyDescent="0.3"/>
    <row r="606" ht="12.75" customHeight="1" x14ac:dyDescent="0.3"/>
    <row r="607" ht="12.75" customHeight="1" x14ac:dyDescent="0.3"/>
    <row r="608" ht="12.75" customHeight="1" x14ac:dyDescent="0.3"/>
    <row r="609" ht="12.75" customHeight="1" x14ac:dyDescent="0.3"/>
    <row r="610" ht="12.75" customHeight="1" x14ac:dyDescent="0.3"/>
    <row r="611" ht="12.75" customHeight="1" x14ac:dyDescent="0.3"/>
    <row r="612" ht="12.75" customHeight="1" x14ac:dyDescent="0.3"/>
    <row r="613" ht="12.75" customHeight="1" x14ac:dyDescent="0.3"/>
    <row r="614" ht="12.75" customHeight="1" x14ac:dyDescent="0.3"/>
    <row r="615" ht="12.75" customHeight="1" x14ac:dyDescent="0.3"/>
    <row r="616" ht="12.75" customHeight="1" x14ac:dyDescent="0.3"/>
    <row r="617" ht="12.75" customHeight="1" x14ac:dyDescent="0.3"/>
    <row r="618" ht="12.75" customHeight="1" x14ac:dyDescent="0.3"/>
    <row r="619" ht="12.75" customHeight="1" x14ac:dyDescent="0.3"/>
    <row r="620" ht="12.75" customHeight="1" x14ac:dyDescent="0.3"/>
    <row r="621" ht="12.75" customHeight="1" x14ac:dyDescent="0.3"/>
    <row r="622" ht="12.75" customHeight="1" x14ac:dyDescent="0.3"/>
    <row r="623" ht="12.75" customHeight="1" x14ac:dyDescent="0.3"/>
    <row r="624" ht="12.75" customHeight="1" x14ac:dyDescent="0.3"/>
    <row r="625" ht="12.75" customHeight="1" x14ac:dyDescent="0.3"/>
    <row r="626" ht="12.75" customHeight="1" x14ac:dyDescent="0.3"/>
    <row r="627" ht="12.75" customHeight="1" x14ac:dyDescent="0.3"/>
    <row r="628" ht="12.75" customHeight="1" x14ac:dyDescent="0.3"/>
    <row r="629" ht="12.75" customHeight="1" x14ac:dyDescent="0.3"/>
    <row r="630" ht="12.75" customHeight="1" x14ac:dyDescent="0.3"/>
    <row r="631" ht="12.75" customHeight="1" x14ac:dyDescent="0.3"/>
    <row r="632" ht="12.75" customHeight="1" x14ac:dyDescent="0.3"/>
    <row r="633" ht="12.75" customHeight="1" x14ac:dyDescent="0.3"/>
    <row r="634" ht="12.75" customHeight="1" x14ac:dyDescent="0.3"/>
    <row r="635" ht="12.75" customHeight="1" x14ac:dyDescent="0.3"/>
    <row r="636" ht="12.75" customHeight="1" x14ac:dyDescent="0.3"/>
    <row r="637" ht="12.75" customHeight="1" x14ac:dyDescent="0.3"/>
    <row r="638" ht="12.75" customHeight="1" x14ac:dyDescent="0.3"/>
    <row r="639" ht="12.75" customHeight="1" x14ac:dyDescent="0.3"/>
    <row r="640" ht="12.75" customHeight="1" x14ac:dyDescent="0.3"/>
    <row r="641" ht="12.75" customHeight="1" x14ac:dyDescent="0.3"/>
    <row r="642" ht="12.75" customHeight="1" x14ac:dyDescent="0.3"/>
    <row r="643" ht="12.75" customHeight="1" x14ac:dyDescent="0.3"/>
    <row r="644" ht="12.75" customHeight="1" x14ac:dyDescent="0.3"/>
    <row r="645" ht="12.75" customHeight="1" x14ac:dyDescent="0.3"/>
    <row r="646" ht="12.75" customHeight="1" x14ac:dyDescent="0.3"/>
    <row r="647" ht="12.75" customHeight="1" x14ac:dyDescent="0.3"/>
    <row r="648" ht="12.75" customHeight="1" x14ac:dyDescent="0.3"/>
    <row r="649" ht="12.75" customHeight="1" x14ac:dyDescent="0.3"/>
    <row r="650" ht="12.75" customHeight="1" x14ac:dyDescent="0.3"/>
    <row r="651" ht="12.75" customHeight="1" x14ac:dyDescent="0.3"/>
    <row r="652" ht="12.75" customHeight="1" x14ac:dyDescent="0.3"/>
    <row r="653" ht="12.75" customHeight="1" x14ac:dyDescent="0.3"/>
    <row r="654" ht="12.75" customHeight="1" x14ac:dyDescent="0.3"/>
    <row r="655" ht="12.75" customHeight="1" x14ac:dyDescent="0.3"/>
    <row r="656" ht="12.75" customHeight="1" x14ac:dyDescent="0.3"/>
    <row r="657" ht="12.75" customHeight="1" x14ac:dyDescent="0.3"/>
    <row r="658" ht="12.75" customHeight="1" x14ac:dyDescent="0.3"/>
    <row r="659" ht="12.75" customHeight="1" x14ac:dyDescent="0.3"/>
    <row r="660" ht="12.75" customHeight="1" x14ac:dyDescent="0.3"/>
    <row r="661" ht="12.75" customHeight="1" x14ac:dyDescent="0.3"/>
    <row r="662" ht="12.75" customHeight="1" x14ac:dyDescent="0.3"/>
    <row r="663" ht="12.75" customHeight="1" x14ac:dyDescent="0.3"/>
    <row r="664" ht="12.75" customHeight="1" x14ac:dyDescent="0.3"/>
    <row r="665" ht="12.75" customHeight="1" x14ac:dyDescent="0.3"/>
    <row r="666" ht="12.75" customHeight="1" x14ac:dyDescent="0.3"/>
    <row r="667" ht="12.75" customHeight="1" x14ac:dyDescent="0.3"/>
    <row r="668" ht="12.75" customHeight="1" x14ac:dyDescent="0.3"/>
    <row r="669" ht="12.75" customHeight="1" x14ac:dyDescent="0.3"/>
    <row r="670" ht="12.75" customHeight="1" x14ac:dyDescent="0.3"/>
    <row r="671" ht="12.75" customHeight="1" x14ac:dyDescent="0.3"/>
    <row r="672" ht="12.75" customHeight="1" x14ac:dyDescent="0.3"/>
    <row r="673" ht="12.75" customHeight="1" x14ac:dyDescent="0.3"/>
    <row r="674" ht="12.75" customHeight="1" x14ac:dyDescent="0.3"/>
    <row r="675" ht="12.75" customHeight="1" x14ac:dyDescent="0.3"/>
    <row r="676" ht="12.75" customHeight="1" x14ac:dyDescent="0.3"/>
    <row r="677" ht="12.75" customHeight="1" x14ac:dyDescent="0.3"/>
    <row r="678" ht="12.75" customHeight="1" x14ac:dyDescent="0.3"/>
    <row r="679" ht="12.75" customHeight="1" x14ac:dyDescent="0.3"/>
    <row r="680" ht="12.75" customHeight="1" x14ac:dyDescent="0.3"/>
    <row r="681" ht="12.75" customHeight="1" x14ac:dyDescent="0.3"/>
    <row r="682" ht="12.75" customHeight="1" x14ac:dyDescent="0.3"/>
    <row r="683" ht="12.75" customHeight="1" x14ac:dyDescent="0.3"/>
    <row r="684" ht="12.75" customHeight="1" x14ac:dyDescent="0.3"/>
    <row r="685" ht="12.75" customHeight="1" x14ac:dyDescent="0.3"/>
    <row r="686" ht="12.75" customHeight="1" x14ac:dyDescent="0.3"/>
    <row r="687" ht="12.75" customHeight="1" x14ac:dyDescent="0.3"/>
    <row r="688" ht="12.75" customHeight="1" x14ac:dyDescent="0.3"/>
    <row r="689" ht="12.75" customHeight="1" x14ac:dyDescent="0.3"/>
    <row r="690" ht="12.75" customHeight="1" x14ac:dyDescent="0.3"/>
    <row r="691" ht="12.75" customHeight="1" x14ac:dyDescent="0.3"/>
    <row r="692" ht="12.75" customHeight="1" x14ac:dyDescent="0.3"/>
    <row r="693" ht="12.75" customHeight="1" x14ac:dyDescent="0.3"/>
    <row r="694" ht="12.75" customHeight="1" x14ac:dyDescent="0.3"/>
    <row r="695" ht="12.75" customHeight="1" x14ac:dyDescent="0.3"/>
    <row r="696" ht="12.75" customHeight="1" x14ac:dyDescent="0.3"/>
    <row r="697" ht="12.75" customHeight="1" x14ac:dyDescent="0.3"/>
    <row r="698" ht="12.75" customHeight="1" x14ac:dyDescent="0.3"/>
    <row r="699" ht="12.75" customHeight="1" x14ac:dyDescent="0.3"/>
    <row r="700" ht="12.75" customHeight="1" x14ac:dyDescent="0.3"/>
    <row r="701" ht="12.75" customHeight="1" x14ac:dyDescent="0.3"/>
    <row r="702" ht="12.75" customHeight="1" x14ac:dyDescent="0.3"/>
    <row r="703" ht="12.75" customHeight="1" x14ac:dyDescent="0.3"/>
    <row r="704" ht="12.75" customHeight="1" x14ac:dyDescent="0.3"/>
    <row r="705" ht="12.75" customHeight="1" x14ac:dyDescent="0.3"/>
    <row r="706" ht="12.75" customHeight="1" x14ac:dyDescent="0.3"/>
    <row r="707" ht="12.75" customHeight="1" x14ac:dyDescent="0.3"/>
    <row r="708" ht="12.75" customHeight="1" x14ac:dyDescent="0.3"/>
    <row r="709" ht="12.75" customHeight="1" x14ac:dyDescent="0.3"/>
    <row r="710" ht="12.75" customHeight="1" x14ac:dyDescent="0.3"/>
    <row r="711" ht="12.75" customHeight="1" x14ac:dyDescent="0.3"/>
    <row r="712" ht="12.75" customHeight="1" x14ac:dyDescent="0.3"/>
    <row r="713" ht="12.75" customHeight="1" x14ac:dyDescent="0.3"/>
    <row r="714" ht="12.75" customHeight="1" x14ac:dyDescent="0.3"/>
    <row r="715" ht="12.75" customHeight="1" x14ac:dyDescent="0.3"/>
    <row r="716" ht="12.75" customHeight="1" x14ac:dyDescent="0.3"/>
    <row r="717" ht="12.75" customHeight="1" x14ac:dyDescent="0.3"/>
    <row r="718" ht="12.75" customHeight="1" x14ac:dyDescent="0.3"/>
    <row r="719" ht="12.75" customHeight="1" x14ac:dyDescent="0.3"/>
    <row r="720" ht="12.75" customHeight="1" x14ac:dyDescent="0.3"/>
    <row r="721" ht="12.75" customHeight="1" x14ac:dyDescent="0.3"/>
    <row r="722" ht="12.75" customHeight="1" x14ac:dyDescent="0.3"/>
    <row r="723" ht="12.75" customHeight="1" x14ac:dyDescent="0.3"/>
    <row r="724" ht="12.75" customHeight="1" x14ac:dyDescent="0.3"/>
    <row r="725" ht="12.75" customHeight="1" x14ac:dyDescent="0.3"/>
    <row r="726" ht="12.75" customHeight="1" x14ac:dyDescent="0.3"/>
    <row r="727" ht="12.75" customHeight="1" x14ac:dyDescent="0.3"/>
    <row r="728" ht="12.75" customHeight="1" x14ac:dyDescent="0.3"/>
    <row r="729" ht="12.75" customHeight="1" x14ac:dyDescent="0.3"/>
    <row r="730" ht="12.75" customHeight="1" x14ac:dyDescent="0.3"/>
    <row r="731" ht="12.75" customHeight="1" x14ac:dyDescent="0.3"/>
    <row r="732" ht="12.75" customHeight="1" x14ac:dyDescent="0.3"/>
    <row r="733" ht="12.75" customHeight="1" x14ac:dyDescent="0.3"/>
    <row r="734" ht="12.75" customHeight="1" x14ac:dyDescent="0.3"/>
    <row r="735" ht="12.75" customHeight="1" x14ac:dyDescent="0.3"/>
    <row r="736" ht="12.75" customHeight="1" x14ac:dyDescent="0.3"/>
    <row r="737" ht="12.75" customHeight="1" x14ac:dyDescent="0.3"/>
    <row r="738" ht="12.75" customHeight="1" x14ac:dyDescent="0.3"/>
    <row r="739" ht="12.75" customHeight="1" x14ac:dyDescent="0.3"/>
    <row r="740" ht="12.75" customHeight="1" x14ac:dyDescent="0.3"/>
    <row r="741" ht="12.75" customHeight="1" x14ac:dyDescent="0.3"/>
    <row r="742" ht="12.75" customHeight="1" x14ac:dyDescent="0.3"/>
    <row r="743" ht="12.75" customHeight="1" x14ac:dyDescent="0.3"/>
    <row r="744" ht="12.75" customHeight="1" x14ac:dyDescent="0.3"/>
    <row r="745" ht="12.75" customHeight="1" x14ac:dyDescent="0.3"/>
    <row r="746" ht="12.75" customHeight="1" x14ac:dyDescent="0.3"/>
    <row r="747" ht="12.75" customHeight="1" x14ac:dyDescent="0.3"/>
    <row r="748" ht="12.75" customHeight="1" x14ac:dyDescent="0.3"/>
    <row r="749" ht="12.75" customHeight="1" x14ac:dyDescent="0.3"/>
    <row r="750" ht="12.75" customHeight="1" x14ac:dyDescent="0.3"/>
    <row r="751" ht="12.75" customHeight="1" x14ac:dyDescent="0.3"/>
    <row r="752" ht="12.75" customHeight="1" x14ac:dyDescent="0.3"/>
    <row r="753" ht="12.75" customHeight="1" x14ac:dyDescent="0.3"/>
    <row r="754" ht="12.75" customHeight="1" x14ac:dyDescent="0.3"/>
    <row r="755" ht="12.75" customHeight="1" x14ac:dyDescent="0.3"/>
    <row r="756" ht="12.75" customHeight="1" x14ac:dyDescent="0.3"/>
    <row r="757" ht="12.75" customHeight="1" x14ac:dyDescent="0.3"/>
    <row r="758" ht="12.75" customHeight="1" x14ac:dyDescent="0.3"/>
    <row r="759" ht="12.75" customHeight="1" x14ac:dyDescent="0.3"/>
    <row r="760" ht="12.75" customHeight="1" x14ac:dyDescent="0.3"/>
    <row r="761" ht="12.75" customHeight="1" x14ac:dyDescent="0.3"/>
    <row r="762" ht="12.75" customHeight="1" x14ac:dyDescent="0.3"/>
    <row r="763" ht="12.75" customHeight="1" x14ac:dyDescent="0.3"/>
    <row r="764" ht="12.75" customHeight="1" x14ac:dyDescent="0.3"/>
    <row r="765" ht="12.75" customHeight="1" x14ac:dyDescent="0.3"/>
    <row r="766" ht="12.75" customHeight="1" x14ac:dyDescent="0.3"/>
    <row r="767" ht="12.75" customHeight="1" x14ac:dyDescent="0.3"/>
    <row r="768" ht="12.75" customHeight="1" x14ac:dyDescent="0.3"/>
    <row r="769" ht="12.75" customHeight="1" x14ac:dyDescent="0.3"/>
    <row r="770" ht="12.75" customHeight="1" x14ac:dyDescent="0.3"/>
    <row r="771" ht="12.75" customHeight="1" x14ac:dyDescent="0.3"/>
    <row r="772" ht="12.75" customHeight="1" x14ac:dyDescent="0.3"/>
    <row r="773" ht="12.75" customHeight="1" x14ac:dyDescent="0.3"/>
    <row r="774" ht="12.75" customHeight="1" x14ac:dyDescent="0.3"/>
    <row r="775" ht="12.75" customHeight="1" x14ac:dyDescent="0.3"/>
    <row r="776" ht="12.75" customHeight="1" x14ac:dyDescent="0.3"/>
    <row r="777" ht="12.75" customHeight="1" x14ac:dyDescent="0.3"/>
    <row r="778" ht="12.75" customHeight="1" x14ac:dyDescent="0.3"/>
    <row r="779" ht="12.75" customHeight="1" x14ac:dyDescent="0.3"/>
    <row r="780" ht="12.75" customHeight="1" x14ac:dyDescent="0.3"/>
    <row r="781" ht="12.75" customHeight="1" x14ac:dyDescent="0.3"/>
    <row r="782" ht="12.75" customHeight="1" x14ac:dyDescent="0.3"/>
    <row r="783" ht="12.75" customHeight="1" x14ac:dyDescent="0.3"/>
    <row r="784" ht="12.75" customHeight="1" x14ac:dyDescent="0.3"/>
    <row r="785" ht="12.75" customHeight="1" x14ac:dyDescent="0.3"/>
    <row r="786" ht="12.75" customHeight="1" x14ac:dyDescent="0.3"/>
    <row r="787" ht="12.75" customHeight="1" x14ac:dyDescent="0.3"/>
    <row r="788" ht="12.75" customHeight="1" x14ac:dyDescent="0.3"/>
    <row r="789" ht="12.75" customHeight="1" x14ac:dyDescent="0.3"/>
    <row r="790" ht="12.75" customHeight="1" x14ac:dyDescent="0.3"/>
    <row r="791" ht="12.75" customHeight="1" x14ac:dyDescent="0.3"/>
    <row r="792" ht="12.75" customHeight="1" x14ac:dyDescent="0.3"/>
    <row r="793" ht="12.75" customHeight="1" x14ac:dyDescent="0.3"/>
    <row r="794" ht="12.75" customHeight="1" x14ac:dyDescent="0.3"/>
    <row r="795" ht="12.75" customHeight="1" x14ac:dyDescent="0.3"/>
    <row r="796" ht="12.75" customHeight="1" x14ac:dyDescent="0.3"/>
    <row r="797" ht="12.75" customHeight="1" x14ac:dyDescent="0.3"/>
    <row r="798" ht="12.75" customHeight="1" x14ac:dyDescent="0.3"/>
    <row r="799" ht="12.75" customHeight="1" x14ac:dyDescent="0.3"/>
    <row r="800" ht="12.75" customHeight="1" x14ac:dyDescent="0.3"/>
    <row r="801" ht="12.75" customHeight="1" x14ac:dyDescent="0.3"/>
    <row r="802" ht="12.75" customHeight="1" x14ac:dyDescent="0.3"/>
    <row r="803" ht="12.75" customHeight="1" x14ac:dyDescent="0.3"/>
    <row r="804" ht="12.75" customHeight="1" x14ac:dyDescent="0.3"/>
    <row r="805" ht="12.75" customHeight="1" x14ac:dyDescent="0.3"/>
    <row r="806" ht="12.75" customHeight="1" x14ac:dyDescent="0.3"/>
    <row r="807" ht="12.75" customHeight="1" x14ac:dyDescent="0.3"/>
    <row r="808" ht="12.75" customHeight="1" x14ac:dyDescent="0.3"/>
    <row r="809" ht="12.75" customHeight="1" x14ac:dyDescent="0.3"/>
    <row r="810" ht="12.75" customHeight="1" x14ac:dyDescent="0.3"/>
    <row r="811" ht="12.75" customHeight="1" x14ac:dyDescent="0.3"/>
    <row r="812" ht="12.75" customHeight="1" x14ac:dyDescent="0.3"/>
    <row r="813" ht="12.75" customHeight="1" x14ac:dyDescent="0.3"/>
    <row r="814" ht="12.75" customHeight="1" x14ac:dyDescent="0.3"/>
    <row r="815" ht="12.75" customHeight="1" x14ac:dyDescent="0.3"/>
    <row r="816" ht="12.75" customHeight="1" x14ac:dyDescent="0.3"/>
    <row r="817" ht="12.75" customHeight="1" x14ac:dyDescent="0.3"/>
    <row r="818" ht="12.75" customHeight="1" x14ac:dyDescent="0.3"/>
    <row r="819" ht="12.75" customHeight="1" x14ac:dyDescent="0.3"/>
    <row r="820" ht="12.75" customHeight="1" x14ac:dyDescent="0.3"/>
    <row r="821" ht="12.75" customHeight="1" x14ac:dyDescent="0.3"/>
    <row r="822" ht="12.75" customHeight="1" x14ac:dyDescent="0.3"/>
    <row r="823" ht="12.75" customHeight="1" x14ac:dyDescent="0.3"/>
    <row r="824" ht="12.75" customHeight="1" x14ac:dyDescent="0.3"/>
    <row r="825" ht="12.75" customHeight="1" x14ac:dyDescent="0.3"/>
    <row r="826" ht="12.75" customHeight="1" x14ac:dyDescent="0.3"/>
    <row r="827" ht="12.75" customHeight="1" x14ac:dyDescent="0.3"/>
    <row r="828" ht="12.75" customHeight="1" x14ac:dyDescent="0.3"/>
    <row r="829" ht="12.75" customHeight="1" x14ac:dyDescent="0.3"/>
    <row r="830" ht="12.75" customHeight="1" x14ac:dyDescent="0.3"/>
    <row r="831" ht="12.75" customHeight="1" x14ac:dyDescent="0.3"/>
    <row r="832" ht="12.75" customHeight="1" x14ac:dyDescent="0.3"/>
    <row r="833" ht="12.75" customHeight="1" x14ac:dyDescent="0.3"/>
    <row r="834" ht="12.75" customHeight="1" x14ac:dyDescent="0.3"/>
    <row r="835" ht="12.75" customHeight="1" x14ac:dyDescent="0.3"/>
    <row r="836" ht="12.75" customHeight="1" x14ac:dyDescent="0.3"/>
    <row r="837" ht="12.75" customHeight="1" x14ac:dyDescent="0.3"/>
    <row r="838" ht="12.75" customHeight="1" x14ac:dyDescent="0.3"/>
    <row r="839" ht="12.75" customHeight="1" x14ac:dyDescent="0.3"/>
    <row r="840" ht="12.75" customHeight="1" x14ac:dyDescent="0.3"/>
    <row r="841" ht="12.75" customHeight="1" x14ac:dyDescent="0.3"/>
    <row r="842" ht="12.75" customHeight="1" x14ac:dyDescent="0.3"/>
    <row r="843" ht="12.75" customHeight="1" x14ac:dyDescent="0.3"/>
    <row r="844" ht="12.75" customHeight="1" x14ac:dyDescent="0.3"/>
    <row r="845" ht="12.75" customHeight="1" x14ac:dyDescent="0.3"/>
    <row r="846" ht="12.75" customHeight="1" x14ac:dyDescent="0.3"/>
    <row r="847" ht="12.75" customHeight="1" x14ac:dyDescent="0.3"/>
    <row r="848" ht="12.75" customHeight="1" x14ac:dyDescent="0.3"/>
    <row r="849" ht="12.75" customHeight="1" x14ac:dyDescent="0.3"/>
    <row r="850" ht="12.75" customHeight="1" x14ac:dyDescent="0.3"/>
    <row r="851" ht="12.75" customHeight="1" x14ac:dyDescent="0.3"/>
    <row r="852" ht="12.75" customHeight="1" x14ac:dyDescent="0.3"/>
    <row r="853" ht="12.75" customHeight="1" x14ac:dyDescent="0.3"/>
    <row r="854" ht="12.75" customHeight="1" x14ac:dyDescent="0.3"/>
    <row r="855" ht="12.75" customHeight="1" x14ac:dyDescent="0.3"/>
    <row r="856" ht="12.75" customHeight="1" x14ac:dyDescent="0.3"/>
    <row r="857" ht="12.75" customHeight="1" x14ac:dyDescent="0.3"/>
    <row r="858" ht="12.75" customHeight="1" x14ac:dyDescent="0.3"/>
    <row r="859" ht="12.75" customHeight="1" x14ac:dyDescent="0.3"/>
    <row r="860" ht="12.75" customHeight="1" x14ac:dyDescent="0.3"/>
    <row r="861" ht="12.75" customHeight="1" x14ac:dyDescent="0.3"/>
    <row r="862" ht="12.75" customHeight="1" x14ac:dyDescent="0.3"/>
    <row r="863" ht="12.75" customHeight="1" x14ac:dyDescent="0.3"/>
    <row r="864" ht="12.75" customHeight="1" x14ac:dyDescent="0.3"/>
    <row r="865" ht="12.75" customHeight="1" x14ac:dyDescent="0.3"/>
    <row r="866" ht="12.75" customHeight="1" x14ac:dyDescent="0.3"/>
    <row r="867" ht="12.75" customHeight="1" x14ac:dyDescent="0.3"/>
    <row r="868" ht="12.75" customHeight="1" x14ac:dyDescent="0.3"/>
    <row r="869" ht="12.75" customHeight="1" x14ac:dyDescent="0.3"/>
    <row r="870" ht="12.75" customHeight="1" x14ac:dyDescent="0.3"/>
    <row r="871" ht="12.75" customHeight="1" x14ac:dyDescent="0.3"/>
    <row r="872" ht="12.75" customHeight="1" x14ac:dyDescent="0.3"/>
    <row r="873" ht="12.75" customHeight="1" x14ac:dyDescent="0.3"/>
    <row r="874" ht="12.75" customHeight="1" x14ac:dyDescent="0.3"/>
    <row r="875" ht="12.75" customHeight="1" x14ac:dyDescent="0.3"/>
    <row r="876" ht="12.75" customHeight="1" x14ac:dyDescent="0.3"/>
    <row r="877" ht="12.75" customHeight="1" x14ac:dyDescent="0.3"/>
    <row r="878" ht="12.75" customHeight="1" x14ac:dyDescent="0.3"/>
    <row r="879" ht="12.75" customHeight="1" x14ac:dyDescent="0.3"/>
    <row r="880" ht="12.75" customHeight="1" x14ac:dyDescent="0.3"/>
    <row r="881" ht="12.75" customHeight="1" x14ac:dyDescent="0.3"/>
    <row r="882" ht="12.75" customHeight="1" x14ac:dyDescent="0.3"/>
    <row r="883" ht="12.75" customHeight="1" x14ac:dyDescent="0.3"/>
    <row r="884" ht="12.75" customHeight="1" x14ac:dyDescent="0.3"/>
    <row r="885" ht="12.75" customHeight="1" x14ac:dyDescent="0.3"/>
    <row r="886" ht="12.75" customHeight="1" x14ac:dyDescent="0.3"/>
    <row r="887" ht="12.75" customHeight="1" x14ac:dyDescent="0.3"/>
    <row r="888" ht="12.75" customHeight="1" x14ac:dyDescent="0.3"/>
    <row r="889" ht="12.75" customHeight="1" x14ac:dyDescent="0.3"/>
    <row r="890" ht="12.75" customHeight="1" x14ac:dyDescent="0.3"/>
    <row r="891" ht="12.75" customHeight="1" x14ac:dyDescent="0.3"/>
    <row r="892" ht="12.75" customHeight="1" x14ac:dyDescent="0.3"/>
    <row r="893" ht="12.75" customHeight="1" x14ac:dyDescent="0.3"/>
    <row r="894" ht="12.75" customHeight="1" x14ac:dyDescent="0.3"/>
    <row r="895" ht="12.75" customHeight="1" x14ac:dyDescent="0.3"/>
    <row r="896" ht="12.75" customHeight="1" x14ac:dyDescent="0.3"/>
    <row r="897" ht="12.75" customHeight="1" x14ac:dyDescent="0.3"/>
    <row r="898" ht="12.75" customHeight="1" x14ac:dyDescent="0.3"/>
    <row r="899" ht="12.75" customHeight="1" x14ac:dyDescent="0.3"/>
    <row r="900" ht="12.75" customHeight="1" x14ac:dyDescent="0.3"/>
    <row r="901" ht="12.75" customHeight="1" x14ac:dyDescent="0.3"/>
    <row r="902" ht="12.75" customHeight="1" x14ac:dyDescent="0.3"/>
    <row r="903" ht="12.75" customHeight="1" x14ac:dyDescent="0.3"/>
    <row r="904" ht="12.75" customHeight="1" x14ac:dyDescent="0.3"/>
    <row r="905" ht="12.75" customHeight="1" x14ac:dyDescent="0.3"/>
    <row r="906" ht="12.75" customHeight="1" x14ac:dyDescent="0.3"/>
    <row r="907" ht="12.75" customHeight="1" x14ac:dyDescent="0.3"/>
    <row r="908" ht="12.75" customHeight="1" x14ac:dyDescent="0.3"/>
    <row r="909" ht="12.75" customHeight="1" x14ac:dyDescent="0.3"/>
    <row r="910" ht="12.75" customHeight="1" x14ac:dyDescent="0.3"/>
    <row r="911" ht="12.75" customHeight="1" x14ac:dyDescent="0.3"/>
    <row r="912" ht="12.75" customHeight="1" x14ac:dyDescent="0.3"/>
    <row r="913" ht="12.75" customHeight="1" x14ac:dyDescent="0.3"/>
    <row r="914" ht="12.75" customHeight="1" x14ac:dyDescent="0.3"/>
    <row r="915" ht="12.75" customHeight="1" x14ac:dyDescent="0.3"/>
    <row r="916" ht="12.75" customHeight="1" x14ac:dyDescent="0.3"/>
    <row r="917" ht="12.75" customHeight="1" x14ac:dyDescent="0.3"/>
    <row r="918" ht="12.75" customHeight="1" x14ac:dyDescent="0.3"/>
    <row r="919" ht="12.75" customHeight="1" x14ac:dyDescent="0.3"/>
    <row r="920" ht="12.75" customHeight="1" x14ac:dyDescent="0.3"/>
    <row r="921" ht="12.75" customHeight="1" x14ac:dyDescent="0.3"/>
    <row r="922" ht="12.75" customHeight="1" x14ac:dyDescent="0.3"/>
    <row r="923" ht="12.75" customHeight="1" x14ac:dyDescent="0.3"/>
    <row r="924" ht="12.75" customHeight="1" x14ac:dyDescent="0.3"/>
    <row r="925" ht="12.75" customHeight="1" x14ac:dyDescent="0.3"/>
    <row r="926" ht="12.75" customHeight="1" x14ac:dyDescent="0.3"/>
    <row r="927" ht="12.75" customHeight="1" x14ac:dyDescent="0.3"/>
    <row r="928" ht="12.75" customHeight="1" x14ac:dyDescent="0.3"/>
    <row r="929" ht="12.75" customHeight="1" x14ac:dyDescent="0.3"/>
    <row r="930" ht="12.75" customHeight="1" x14ac:dyDescent="0.3"/>
    <row r="931" ht="12.75" customHeight="1" x14ac:dyDescent="0.3"/>
    <row r="932" ht="12.75" customHeight="1" x14ac:dyDescent="0.3"/>
    <row r="933" ht="12.75" customHeight="1" x14ac:dyDescent="0.3"/>
    <row r="934" ht="12.75" customHeight="1" x14ac:dyDescent="0.3"/>
    <row r="935" ht="12.75" customHeight="1" x14ac:dyDescent="0.3"/>
    <row r="936" ht="12.75" customHeight="1" x14ac:dyDescent="0.3"/>
    <row r="937" ht="12.75" customHeight="1" x14ac:dyDescent="0.3"/>
    <row r="938" ht="12.75" customHeight="1" x14ac:dyDescent="0.3"/>
    <row r="939" ht="12.75" customHeight="1" x14ac:dyDescent="0.3"/>
    <row r="940" ht="12.75" customHeight="1" x14ac:dyDescent="0.3"/>
    <row r="941" ht="12.75" customHeight="1" x14ac:dyDescent="0.3"/>
    <row r="942" ht="12.75" customHeight="1" x14ac:dyDescent="0.3"/>
    <row r="943" ht="12.75" customHeight="1" x14ac:dyDescent="0.3"/>
    <row r="944" ht="12.75" customHeight="1" x14ac:dyDescent="0.3"/>
    <row r="945" ht="12.75" customHeight="1" x14ac:dyDescent="0.3"/>
    <row r="946" ht="12.75" customHeight="1" x14ac:dyDescent="0.3"/>
    <row r="947" ht="12.75" customHeight="1" x14ac:dyDescent="0.3"/>
    <row r="948" ht="12.75" customHeight="1" x14ac:dyDescent="0.3"/>
    <row r="949" ht="12.75" customHeight="1" x14ac:dyDescent="0.3"/>
    <row r="950" ht="12.75" customHeight="1" x14ac:dyDescent="0.3"/>
    <row r="951" ht="12.75" customHeight="1" x14ac:dyDescent="0.3"/>
    <row r="952" ht="12.75" customHeight="1" x14ac:dyDescent="0.3"/>
    <row r="953" ht="12.75" customHeight="1" x14ac:dyDescent="0.3"/>
    <row r="954" ht="12.75" customHeight="1" x14ac:dyDescent="0.3"/>
    <row r="955" ht="12.75" customHeight="1" x14ac:dyDescent="0.3"/>
    <row r="956" ht="12.75" customHeight="1" x14ac:dyDescent="0.3"/>
    <row r="957" ht="12.75" customHeight="1" x14ac:dyDescent="0.3"/>
    <row r="958" ht="12.75" customHeight="1" x14ac:dyDescent="0.3"/>
    <row r="959" ht="12.75" customHeight="1" x14ac:dyDescent="0.3"/>
    <row r="960" ht="12.75" customHeight="1" x14ac:dyDescent="0.3"/>
    <row r="961" ht="12.75" customHeight="1" x14ac:dyDescent="0.3"/>
    <row r="962" ht="12.75" customHeight="1" x14ac:dyDescent="0.3"/>
    <row r="963" ht="12.75" customHeight="1" x14ac:dyDescent="0.3"/>
    <row r="964" ht="12.75" customHeight="1" x14ac:dyDescent="0.3"/>
    <row r="965" ht="12.75" customHeight="1" x14ac:dyDescent="0.3"/>
    <row r="966" ht="12.75" customHeight="1" x14ac:dyDescent="0.3"/>
    <row r="967" ht="12.75" customHeight="1" x14ac:dyDescent="0.3"/>
    <row r="968" ht="12.75" customHeight="1" x14ac:dyDescent="0.3"/>
    <row r="969" ht="12.75" customHeight="1" x14ac:dyDescent="0.3"/>
    <row r="970" ht="12.75" customHeight="1" x14ac:dyDescent="0.3"/>
    <row r="971" ht="12.75" customHeight="1" x14ac:dyDescent="0.3"/>
    <row r="972" ht="12.75" customHeight="1" x14ac:dyDescent="0.3"/>
    <row r="973" ht="12.75" customHeight="1" x14ac:dyDescent="0.3"/>
    <row r="974" ht="12.75" customHeight="1" x14ac:dyDescent="0.3"/>
    <row r="975" ht="12.75" customHeight="1" x14ac:dyDescent="0.3"/>
    <row r="976" ht="12.75" customHeight="1" x14ac:dyDescent="0.3"/>
    <row r="977" ht="12.75" customHeight="1" x14ac:dyDescent="0.3"/>
    <row r="978" ht="12.75" customHeight="1" x14ac:dyDescent="0.3"/>
    <row r="979" ht="12.75" customHeight="1" x14ac:dyDescent="0.3"/>
    <row r="980" ht="12.75" customHeight="1" x14ac:dyDescent="0.3"/>
    <row r="981" ht="12.75" customHeight="1" x14ac:dyDescent="0.3"/>
    <row r="982" ht="12.75" customHeight="1" x14ac:dyDescent="0.3"/>
    <row r="983" ht="12.75" customHeight="1" x14ac:dyDescent="0.3"/>
    <row r="984" ht="12.75" customHeight="1" x14ac:dyDescent="0.3"/>
    <row r="985" ht="12.75" customHeight="1" x14ac:dyDescent="0.3"/>
    <row r="986" ht="12.75" customHeight="1" x14ac:dyDescent="0.3"/>
    <row r="987" ht="12.75" customHeight="1" x14ac:dyDescent="0.3"/>
    <row r="988" ht="12.75" customHeight="1" x14ac:dyDescent="0.3"/>
    <row r="989" ht="12.75" customHeight="1" x14ac:dyDescent="0.3"/>
    <row r="990" ht="12.75" customHeight="1" x14ac:dyDescent="0.3"/>
    <row r="991" ht="12.75" customHeight="1" x14ac:dyDescent="0.3"/>
    <row r="992" ht="12.75" customHeight="1" x14ac:dyDescent="0.3"/>
    <row r="993" ht="12.75" customHeight="1" x14ac:dyDescent="0.3"/>
    <row r="994" ht="12.75" customHeight="1" x14ac:dyDescent="0.3"/>
    <row r="995" ht="12.75" customHeight="1" x14ac:dyDescent="0.3"/>
    <row r="996" ht="12.75" customHeight="1" x14ac:dyDescent="0.3"/>
    <row r="997" ht="12.75" customHeight="1" x14ac:dyDescent="0.3"/>
    <row r="998" ht="12.75" customHeight="1" x14ac:dyDescent="0.3"/>
    <row r="999" ht="12.75" customHeight="1" x14ac:dyDescent="0.3"/>
    <row r="1000" ht="12.75" customHeight="1" x14ac:dyDescent="0.3"/>
  </sheetData>
  <mergeCells count="37">
    <mergeCell ref="E35:F35"/>
    <mergeCell ref="B22:C22"/>
    <mergeCell ref="D22:E22"/>
    <mergeCell ref="F22:G22"/>
    <mergeCell ref="H22:I22"/>
    <mergeCell ref="J22:K22"/>
    <mergeCell ref="E34:F34"/>
    <mergeCell ref="B20:C20"/>
    <mergeCell ref="D20:E20"/>
    <mergeCell ref="F20:G20"/>
    <mergeCell ref="H20:I20"/>
    <mergeCell ref="J20:K20"/>
    <mergeCell ref="B21:C21"/>
    <mergeCell ref="D21:E21"/>
    <mergeCell ref="F21:G21"/>
    <mergeCell ref="H21:I21"/>
    <mergeCell ref="J21:K21"/>
    <mergeCell ref="J18:K18"/>
    <mergeCell ref="B19:C19"/>
    <mergeCell ref="D19:E19"/>
    <mergeCell ref="F19:G19"/>
    <mergeCell ref="H19:I19"/>
    <mergeCell ref="J19:K19"/>
    <mergeCell ref="E11:F11"/>
    <mergeCell ref="G11:H11"/>
    <mergeCell ref="E13:F13"/>
    <mergeCell ref="G13:H13"/>
    <mergeCell ref="B18:C18"/>
    <mergeCell ref="D18:E18"/>
    <mergeCell ref="F18:G18"/>
    <mergeCell ref="H18:I18"/>
    <mergeCell ref="A1:F1"/>
    <mergeCell ref="A4:C4"/>
    <mergeCell ref="E7:F7"/>
    <mergeCell ref="G7:H7"/>
    <mergeCell ref="E9:F9"/>
    <mergeCell ref="G9:H9"/>
  </mergeCells>
  <conditionalFormatting sqref="E7 E9 E11 E13">
    <cfRule type="cellIs" dxfId="7" priority="1" operator="equal">
      <formula>"Bye"</formula>
    </cfRule>
  </conditionalFormatting>
  <conditionalFormatting sqref="R41">
    <cfRule type="expression" dxfId="6" priority="2">
      <formula>$O$1="CU"</formula>
    </cfRule>
  </conditionalFormatting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514BD-C55D-41D7-81F9-0F82181603C8}">
  <sheetPr codeName="Munka5">
    <tabColor rgb="FF00FF00"/>
  </sheetPr>
  <dimension ref="A1:AK1000"/>
  <sheetViews>
    <sheetView workbookViewId="0">
      <selection activeCell="P13" sqref="P13"/>
    </sheetView>
  </sheetViews>
  <sheetFormatPr defaultColWidth="12.5546875" defaultRowHeight="15" customHeight="1" x14ac:dyDescent="0.3"/>
  <cols>
    <col min="1" max="1" width="5.44140625" style="29" customWidth="1"/>
    <col min="2" max="2" width="4.44140625" style="29" customWidth="1"/>
    <col min="3" max="3" width="8.33203125" style="29" customWidth="1"/>
    <col min="4" max="4" width="7.109375" style="29" customWidth="1"/>
    <col min="5" max="5" width="9.33203125" style="29" customWidth="1"/>
    <col min="6" max="6" width="7.109375" style="29" customWidth="1"/>
    <col min="7" max="7" width="9.33203125" style="29" customWidth="1"/>
    <col min="8" max="8" width="7.109375" style="29" customWidth="1"/>
    <col min="9" max="9" width="10.5546875" style="29" customWidth="1"/>
    <col min="10" max="10" width="7.88671875" style="29" customWidth="1"/>
    <col min="11" max="12" width="8.5546875" style="29" customWidth="1"/>
    <col min="13" max="13" width="7.88671875" style="29" customWidth="1"/>
    <col min="14" max="14" width="8" style="29" customWidth="1"/>
    <col min="15" max="15" width="5.109375" style="29" customWidth="1"/>
    <col min="16" max="16" width="11.5546875" style="29" customWidth="1"/>
    <col min="17" max="17" width="9.33203125" style="29" customWidth="1"/>
    <col min="18" max="24" width="8" style="29" customWidth="1"/>
    <col min="25" max="37" width="8" style="29" hidden="1" customWidth="1"/>
    <col min="38" max="16384" width="12.5546875" style="29"/>
  </cols>
  <sheetData>
    <row r="1" spans="1:37" ht="26.25" customHeight="1" x14ac:dyDescent="0.3">
      <c r="A1" s="23" t="str">
        <f>[2]Altalanos!$A$6</f>
        <v>OB</v>
      </c>
      <c r="B1" s="24"/>
      <c r="C1" s="24"/>
      <c r="D1" s="24"/>
      <c r="E1" s="24"/>
      <c r="F1" s="24"/>
      <c r="G1" s="25"/>
      <c r="H1" s="26" t="s">
        <v>67</v>
      </c>
      <c r="I1" s="27"/>
      <c r="J1" s="28"/>
      <c r="L1" s="30"/>
      <c r="M1" s="31"/>
      <c r="N1" s="32"/>
      <c r="O1" s="32" t="s">
        <v>68</v>
      </c>
      <c r="P1" s="32"/>
      <c r="Q1" s="33"/>
      <c r="R1" s="32"/>
      <c r="S1" s="34"/>
      <c r="AB1" s="35" t="e">
        <f>IF(Y5=1,CONCATENATE(VLOOKUP(Y3,AA16:AH27,2)),CONCATENATE(VLOOKUP(Y3,AA2:AK13,2)))</f>
        <v>#N/A</v>
      </c>
      <c r="AC1" s="35" t="e">
        <f>IF(Y5=1,CONCATENATE(VLOOKUP(Y3,AA16:AK27,3)),CONCATENATE(VLOOKUP(Y3,AA2:AK13,3)))</f>
        <v>#N/A</v>
      </c>
      <c r="AD1" s="35" t="e">
        <f>IF(Y5=1,CONCATENATE(VLOOKUP(Y3,AA16:AK27,4)),CONCATENATE(VLOOKUP(Y3,AA2:AK13,4)))</f>
        <v>#N/A</v>
      </c>
      <c r="AE1" s="35" t="e">
        <f>IF(Y5=1,CONCATENATE(VLOOKUP(Y3,AA16:AK27,5)),CONCATENATE(VLOOKUP(Y3,AA2:AK13,5)))</f>
        <v>#N/A</v>
      </c>
      <c r="AF1" s="35" t="e">
        <f>IF(Y5=1,CONCATENATE(VLOOKUP(Y3,AA16:AK27,6)),CONCATENATE(VLOOKUP(Y3,AA2:AK13,6)))</f>
        <v>#N/A</v>
      </c>
      <c r="AG1" s="35" t="e">
        <f>IF(Y5=1,CONCATENATE(VLOOKUP(Y3,AA16:AK27,7)),CONCATENATE(VLOOKUP(Y3,AA2:AK13,7)))</f>
        <v>#N/A</v>
      </c>
      <c r="AH1" s="35" t="e">
        <f>IF(Y5=1,CONCATENATE(VLOOKUP(Y3,AA16:AK27,8)),CONCATENATE(VLOOKUP(Y3,AA2:AK13,8)))</f>
        <v>#N/A</v>
      </c>
      <c r="AI1" s="35" t="e">
        <f>IF(Y5=1,CONCATENATE(VLOOKUP(Y3,AA16:AK27,9)),CONCATENATE(VLOOKUP(Y3,AA2:AK13,9)))</f>
        <v>#N/A</v>
      </c>
      <c r="AJ1" s="35" t="e">
        <f>IF(Y5=1,CONCATENATE(VLOOKUP(Y3,AA16:AK27,10)),CONCATENATE(VLOOKUP(Y3,AA2:AK13,10)))</f>
        <v>#N/A</v>
      </c>
      <c r="AK1" s="35" t="e">
        <f>IF(Y5=1,CONCATENATE(VLOOKUP(Y3,AA16:AK27,11)),CONCATENATE(VLOOKUP(Y3,AA2:AK13,11)))</f>
        <v>#N/A</v>
      </c>
    </row>
    <row r="2" spans="1:37" ht="12.75" customHeight="1" x14ac:dyDescent="0.3">
      <c r="A2" s="36" t="s">
        <v>69</v>
      </c>
      <c r="B2" s="37"/>
      <c r="C2" s="37"/>
      <c r="D2" s="37" t="s">
        <v>66</v>
      </c>
      <c r="E2" s="37">
        <f>[2]Altalanos!$A$8</f>
        <v>0</v>
      </c>
      <c r="F2" s="37"/>
      <c r="G2" s="38"/>
      <c r="H2" s="39"/>
      <c r="I2" s="39"/>
      <c r="J2" s="40"/>
      <c r="K2" s="30"/>
      <c r="L2" s="30"/>
      <c r="M2" s="30"/>
      <c r="N2" s="41"/>
      <c r="O2" s="42"/>
      <c r="P2" s="41"/>
      <c r="Q2" s="42"/>
      <c r="R2" s="41"/>
      <c r="S2" s="34"/>
      <c r="Y2" s="43"/>
      <c r="Z2" s="44"/>
      <c r="AA2" s="44" t="s">
        <v>70</v>
      </c>
      <c r="AB2" s="45">
        <v>150</v>
      </c>
      <c r="AC2" s="45">
        <v>120</v>
      </c>
      <c r="AD2" s="45">
        <v>100</v>
      </c>
      <c r="AE2" s="45">
        <v>80</v>
      </c>
      <c r="AF2" s="45">
        <v>70</v>
      </c>
      <c r="AG2" s="45">
        <v>60</v>
      </c>
      <c r="AH2" s="45">
        <v>55</v>
      </c>
      <c r="AI2" s="45">
        <v>50</v>
      </c>
      <c r="AJ2" s="45">
        <v>45</v>
      </c>
      <c r="AK2" s="45">
        <v>40</v>
      </c>
    </row>
    <row r="3" spans="1:37" ht="12.75" customHeight="1" x14ac:dyDescent="0.3">
      <c r="A3" s="46" t="s">
        <v>71</v>
      </c>
      <c r="B3" s="46"/>
      <c r="C3" s="46"/>
      <c r="D3" s="46"/>
      <c r="E3" s="46" t="s">
        <v>72</v>
      </c>
      <c r="F3" s="46"/>
      <c r="G3" s="46"/>
      <c r="H3" s="46" t="s">
        <v>73</v>
      </c>
      <c r="I3" s="46"/>
      <c r="J3" s="47"/>
      <c r="K3" s="46"/>
      <c r="L3" s="48" t="s">
        <v>74</v>
      </c>
      <c r="M3" s="46"/>
      <c r="N3" s="49"/>
      <c r="O3" s="50"/>
      <c r="P3" s="49"/>
      <c r="Q3" s="50"/>
      <c r="R3" s="152"/>
      <c r="S3" s="34"/>
      <c r="Y3" s="43">
        <f>IF(H4="OB","A",IF(H4="IX","W",H4))</f>
        <v>0</v>
      </c>
      <c r="Z3" s="44"/>
      <c r="AA3" s="44" t="s">
        <v>77</v>
      </c>
      <c r="AB3" s="45">
        <v>120</v>
      </c>
      <c r="AC3" s="45">
        <v>90</v>
      </c>
      <c r="AD3" s="45">
        <v>65</v>
      </c>
      <c r="AE3" s="45">
        <v>55</v>
      </c>
      <c r="AF3" s="45">
        <v>50</v>
      </c>
      <c r="AG3" s="45">
        <v>45</v>
      </c>
      <c r="AH3" s="45">
        <v>40</v>
      </c>
      <c r="AI3" s="45">
        <v>35</v>
      </c>
      <c r="AJ3" s="45">
        <v>25</v>
      </c>
      <c r="AK3" s="45">
        <v>20</v>
      </c>
    </row>
    <row r="4" spans="1:37" ht="13.5" customHeight="1" thickBot="1" x14ac:dyDescent="0.35">
      <c r="A4" s="51" t="s">
        <v>128</v>
      </c>
      <c r="B4" s="52"/>
      <c r="C4" s="52"/>
      <c r="D4" s="53"/>
      <c r="E4" s="54">
        <f>[2]Altalanos!$C$10</f>
        <v>0</v>
      </c>
      <c r="F4" s="54"/>
      <c r="G4" s="54"/>
      <c r="H4" s="54"/>
      <c r="I4" s="54"/>
      <c r="J4" s="55"/>
      <c r="K4" s="54"/>
      <c r="L4" s="56">
        <f>[2]Altalanos!$E$10</f>
        <v>0</v>
      </c>
      <c r="M4" s="54"/>
      <c r="N4" s="57"/>
      <c r="O4" s="58"/>
      <c r="P4" s="43" t="s">
        <v>75</v>
      </c>
      <c r="Q4" s="45" t="s">
        <v>129</v>
      </c>
      <c r="R4" s="45" t="s">
        <v>122</v>
      </c>
      <c r="S4" s="153"/>
      <c r="Y4" s="44"/>
      <c r="Z4" s="44"/>
      <c r="AA4" s="44" t="s">
        <v>81</v>
      </c>
      <c r="AB4" s="45">
        <v>90</v>
      </c>
      <c r="AC4" s="45">
        <v>60</v>
      </c>
      <c r="AD4" s="45">
        <v>45</v>
      </c>
      <c r="AE4" s="45">
        <v>34</v>
      </c>
      <c r="AF4" s="45">
        <v>27</v>
      </c>
      <c r="AG4" s="45">
        <v>22</v>
      </c>
      <c r="AH4" s="45">
        <v>18</v>
      </c>
      <c r="AI4" s="45">
        <v>15</v>
      </c>
      <c r="AJ4" s="45">
        <v>12</v>
      </c>
      <c r="AK4" s="45">
        <v>9</v>
      </c>
    </row>
    <row r="5" spans="1:37" ht="12.75" customHeight="1" x14ac:dyDescent="0.3">
      <c r="A5" s="61"/>
      <c r="B5" s="61" t="s">
        <v>82</v>
      </c>
      <c r="C5" s="61" t="s">
        <v>83</v>
      </c>
      <c r="D5" s="61" t="s">
        <v>84</v>
      </c>
      <c r="E5" s="61" t="s">
        <v>85</v>
      </c>
      <c r="F5" s="61"/>
      <c r="G5" s="61" t="s">
        <v>86</v>
      </c>
      <c r="H5" s="61"/>
      <c r="I5" s="61" t="s">
        <v>87</v>
      </c>
      <c r="J5" s="61"/>
      <c r="K5" s="62" t="s">
        <v>88</v>
      </c>
      <c r="L5" s="62" t="s">
        <v>89</v>
      </c>
      <c r="M5" s="62" t="s">
        <v>90</v>
      </c>
      <c r="N5" s="34"/>
      <c r="O5" s="34"/>
      <c r="P5" s="59" t="s">
        <v>79</v>
      </c>
      <c r="Q5" s="60" t="s">
        <v>121</v>
      </c>
      <c r="R5" s="60" t="s">
        <v>130</v>
      </c>
      <c r="S5" s="153"/>
      <c r="Y5" s="44">
        <f>IF(OR([2]Altalanos!$A$8="F1",[2]Altalanos!$A$8="F2",[2]Altalanos!$A$8="N1",[2]Altalanos!$A$8="N2"),1,2)</f>
        <v>2</v>
      </c>
      <c r="Z5" s="44"/>
      <c r="AA5" s="44" t="s">
        <v>93</v>
      </c>
      <c r="AB5" s="45">
        <v>60</v>
      </c>
      <c r="AC5" s="45">
        <v>40</v>
      </c>
      <c r="AD5" s="45">
        <v>30</v>
      </c>
      <c r="AE5" s="45">
        <v>20</v>
      </c>
      <c r="AF5" s="45">
        <v>18</v>
      </c>
      <c r="AG5" s="45">
        <v>15</v>
      </c>
      <c r="AH5" s="45">
        <v>12</v>
      </c>
      <c r="AI5" s="45">
        <v>10</v>
      </c>
      <c r="AJ5" s="45">
        <v>8</v>
      </c>
      <c r="AK5" s="45">
        <v>6</v>
      </c>
    </row>
    <row r="6" spans="1:37" ht="12.75" customHeight="1" x14ac:dyDescent="0.3">
      <c r="A6" s="65"/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34"/>
      <c r="O6" s="34"/>
      <c r="P6" s="63" t="s">
        <v>91</v>
      </c>
      <c r="Q6" s="64" t="s">
        <v>131</v>
      </c>
      <c r="R6" s="64" t="s">
        <v>76</v>
      </c>
      <c r="S6" s="153"/>
      <c r="Y6" s="44"/>
      <c r="Z6" s="44"/>
      <c r="AA6" s="44" t="s">
        <v>94</v>
      </c>
      <c r="AB6" s="45">
        <v>40</v>
      </c>
      <c r="AC6" s="45">
        <v>25</v>
      </c>
      <c r="AD6" s="45">
        <v>18</v>
      </c>
      <c r="AE6" s="45">
        <v>13</v>
      </c>
      <c r="AF6" s="45">
        <v>10</v>
      </c>
      <c r="AG6" s="45">
        <v>8</v>
      </c>
      <c r="AH6" s="45">
        <v>6</v>
      </c>
      <c r="AI6" s="45">
        <v>5</v>
      </c>
      <c r="AJ6" s="45">
        <v>4</v>
      </c>
      <c r="AK6" s="45">
        <v>3</v>
      </c>
    </row>
    <row r="7" spans="1:37" ht="12.75" customHeight="1" x14ac:dyDescent="0.3">
      <c r="A7" s="66" t="s">
        <v>70</v>
      </c>
      <c r="B7" s="67"/>
      <c r="C7" s="146" t="str">
        <f>IF($B7="","",VLOOKUP($B7,'[2]1MD ELO'!$A$7:$O$22,5))</f>
        <v/>
      </c>
      <c r="D7" s="146" t="str">
        <f>IF($B7="","",VLOOKUP($B7,'[2]1MD ELO'!$A$7:$O$22,15))</f>
        <v/>
      </c>
      <c r="E7" s="147" t="s">
        <v>23</v>
      </c>
      <c r="F7" s="148"/>
      <c r="G7" s="147" t="str">
        <f>IF($B7="","",VLOOKUP($B7,'[2]1MD ELO'!$A$7:$O$22,3))</f>
        <v/>
      </c>
      <c r="H7" s="148"/>
      <c r="I7" s="149" t="str">
        <f>IF($B7="","",VLOOKUP($B7,'[2]1MD ELO'!$A$7:$O$22,4))</f>
        <v/>
      </c>
      <c r="J7" s="65"/>
      <c r="K7" s="71"/>
      <c r="L7" s="72" t="str">
        <f>IF(K7="","",CONCATENATE(VLOOKUP($Y$3,$AB$1:$AK$1,K7)," pont"))</f>
        <v/>
      </c>
      <c r="M7" s="73"/>
      <c r="N7" s="34"/>
      <c r="O7" s="34"/>
      <c r="P7" s="43" t="s">
        <v>132</v>
      </c>
      <c r="Q7" s="45" t="s">
        <v>80</v>
      </c>
      <c r="R7" s="45" t="s">
        <v>133</v>
      </c>
      <c r="S7" s="34"/>
      <c r="Y7" s="44"/>
      <c r="Z7" s="44"/>
      <c r="AA7" s="44" t="s">
        <v>95</v>
      </c>
      <c r="AB7" s="45">
        <v>25</v>
      </c>
      <c r="AC7" s="45">
        <v>15</v>
      </c>
      <c r="AD7" s="45">
        <v>13</v>
      </c>
      <c r="AE7" s="45">
        <v>8</v>
      </c>
      <c r="AF7" s="45">
        <v>6</v>
      </c>
      <c r="AG7" s="45">
        <v>4</v>
      </c>
      <c r="AH7" s="45">
        <v>3</v>
      </c>
      <c r="AI7" s="45">
        <v>2</v>
      </c>
      <c r="AJ7" s="45">
        <v>1</v>
      </c>
      <c r="AK7" s="45">
        <v>0</v>
      </c>
    </row>
    <row r="8" spans="1:37" ht="12.75" customHeight="1" x14ac:dyDescent="0.3">
      <c r="A8" s="66"/>
      <c r="B8" s="74"/>
      <c r="C8" s="150"/>
      <c r="D8" s="150"/>
      <c r="E8" s="150"/>
      <c r="F8" s="150"/>
      <c r="G8" s="150"/>
      <c r="H8" s="150"/>
      <c r="I8" s="150"/>
      <c r="J8" s="65"/>
      <c r="K8" s="66"/>
      <c r="L8" s="66"/>
      <c r="M8" s="75"/>
      <c r="N8" s="34"/>
      <c r="O8" s="34"/>
      <c r="P8" s="59" t="s">
        <v>134</v>
      </c>
      <c r="Q8" s="60" t="s">
        <v>92</v>
      </c>
      <c r="R8" s="60" t="s">
        <v>135</v>
      </c>
      <c r="S8" s="34"/>
      <c r="Y8" s="44"/>
      <c r="Z8" s="44"/>
      <c r="AA8" s="44" t="s">
        <v>96</v>
      </c>
      <c r="AB8" s="45">
        <v>15</v>
      </c>
      <c r="AC8" s="45">
        <v>10</v>
      </c>
      <c r="AD8" s="45">
        <v>7</v>
      </c>
      <c r="AE8" s="45">
        <v>5</v>
      </c>
      <c r="AF8" s="45">
        <v>4</v>
      </c>
      <c r="AG8" s="45">
        <v>3</v>
      </c>
      <c r="AH8" s="45">
        <v>2</v>
      </c>
      <c r="AI8" s="45">
        <v>1</v>
      </c>
      <c r="AJ8" s="45">
        <v>0</v>
      </c>
      <c r="AK8" s="45">
        <v>0</v>
      </c>
    </row>
    <row r="9" spans="1:37" ht="12.75" customHeight="1" x14ac:dyDescent="0.3">
      <c r="A9" s="66" t="s">
        <v>97</v>
      </c>
      <c r="B9" s="67"/>
      <c r="C9" s="146" t="str">
        <f>IF($B9="","",VLOOKUP($B9,'[2]1MD ELO'!$A$7:$O$22,5))</f>
        <v/>
      </c>
      <c r="D9" s="146" t="str">
        <f>IF($B9="","",VLOOKUP($B9,'[2]1MD ELO'!$A$7:$O$22,15))</f>
        <v/>
      </c>
      <c r="E9" s="147" t="s">
        <v>24</v>
      </c>
      <c r="F9" s="148"/>
      <c r="G9" s="147" t="str">
        <f>IF($B9="","",VLOOKUP($B9,'[2]1MD ELO'!$A$7:$O$22,3))</f>
        <v/>
      </c>
      <c r="H9" s="148"/>
      <c r="I9" s="149" t="str">
        <f>IF($B9="","",VLOOKUP($B9,'[2]1MD ELO'!$A$7:$O$22,4))</f>
        <v/>
      </c>
      <c r="J9" s="65"/>
      <c r="K9" s="71"/>
      <c r="L9" s="72" t="str">
        <f>IF(K9="","",CONCATENATE(VLOOKUP($Y$3,$AB$1:$AK$1,K9)," pont"))</f>
        <v/>
      </c>
      <c r="M9" s="73"/>
      <c r="N9" s="34"/>
      <c r="O9" s="34"/>
      <c r="P9" s="34"/>
      <c r="Q9" s="34"/>
      <c r="R9" s="34"/>
      <c r="S9" s="34"/>
      <c r="Y9" s="44"/>
      <c r="Z9" s="44"/>
      <c r="AA9" s="44" t="s">
        <v>98</v>
      </c>
      <c r="AB9" s="45">
        <v>10</v>
      </c>
      <c r="AC9" s="45">
        <v>6</v>
      </c>
      <c r="AD9" s="45">
        <v>4</v>
      </c>
      <c r="AE9" s="45">
        <v>2</v>
      </c>
      <c r="AF9" s="45">
        <v>1</v>
      </c>
      <c r="AG9" s="45">
        <v>0</v>
      </c>
      <c r="AH9" s="45">
        <v>0</v>
      </c>
      <c r="AI9" s="45">
        <v>0</v>
      </c>
      <c r="AJ9" s="45">
        <v>0</v>
      </c>
      <c r="AK9" s="45">
        <v>0</v>
      </c>
    </row>
    <row r="10" spans="1:37" ht="12.75" customHeight="1" x14ac:dyDescent="0.3">
      <c r="A10" s="66"/>
      <c r="B10" s="74"/>
      <c r="C10" s="150"/>
      <c r="D10" s="150"/>
      <c r="E10" s="150"/>
      <c r="F10" s="150"/>
      <c r="G10" s="150"/>
      <c r="H10" s="150"/>
      <c r="I10" s="150"/>
      <c r="J10" s="65"/>
      <c r="K10" s="66"/>
      <c r="L10" s="66"/>
      <c r="M10" s="75"/>
      <c r="N10" s="34"/>
      <c r="O10" s="34"/>
      <c r="P10" s="34"/>
      <c r="Q10" s="34"/>
      <c r="R10" s="34"/>
      <c r="S10" s="34"/>
      <c r="Y10" s="44"/>
      <c r="Z10" s="44"/>
      <c r="AA10" s="44" t="s">
        <v>99</v>
      </c>
      <c r="AB10" s="45">
        <v>6</v>
      </c>
      <c r="AC10" s="45">
        <v>3</v>
      </c>
      <c r="AD10" s="45">
        <v>2</v>
      </c>
      <c r="AE10" s="45">
        <v>1</v>
      </c>
      <c r="AF10" s="45">
        <v>0</v>
      </c>
      <c r="AG10" s="45">
        <v>0</v>
      </c>
      <c r="AH10" s="45">
        <v>0</v>
      </c>
      <c r="AI10" s="45">
        <v>0</v>
      </c>
      <c r="AJ10" s="45">
        <v>0</v>
      </c>
      <c r="AK10" s="45">
        <v>0</v>
      </c>
    </row>
    <row r="11" spans="1:37" ht="12.75" customHeight="1" x14ac:dyDescent="0.3">
      <c r="A11" s="66" t="s">
        <v>100</v>
      </c>
      <c r="B11" s="67"/>
      <c r="C11" s="146" t="str">
        <f>IF($B11="","",VLOOKUP($B11,'[2]1MD ELO'!$A$7:$O$22,5))</f>
        <v/>
      </c>
      <c r="D11" s="146" t="str">
        <f>IF($B11="","",VLOOKUP($B11,'[2]1MD ELO'!$A$7:$O$22,15))</f>
        <v/>
      </c>
      <c r="E11" s="147" t="s">
        <v>27</v>
      </c>
      <c r="F11" s="148"/>
      <c r="G11" s="147" t="str">
        <f>IF($B11="","",VLOOKUP($B11,'[2]1MD ELO'!$A$7:$O$22,3))</f>
        <v/>
      </c>
      <c r="H11" s="148"/>
      <c r="I11" s="149" t="str">
        <f>IF($B11="","",VLOOKUP($B11,'[2]1MD ELO'!$A$7:$O$22,4))</f>
        <v/>
      </c>
      <c r="J11" s="65"/>
      <c r="K11" s="71"/>
      <c r="L11" s="72" t="str">
        <f>IF(K11="","",CONCATENATE(VLOOKUP($Y$3,$AB$1:$AK$1,K11)," pont"))</f>
        <v/>
      </c>
      <c r="M11" s="73"/>
      <c r="N11" s="34"/>
      <c r="O11" s="34"/>
      <c r="P11" s="34"/>
      <c r="Q11" s="34"/>
      <c r="R11" s="34"/>
      <c r="S11" s="34"/>
      <c r="Y11" s="44"/>
      <c r="Z11" s="44"/>
      <c r="AA11" s="44" t="s">
        <v>101</v>
      </c>
      <c r="AB11" s="45">
        <v>3</v>
      </c>
      <c r="AC11" s="45">
        <v>2</v>
      </c>
      <c r="AD11" s="45">
        <v>1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5">
        <v>0</v>
      </c>
    </row>
    <row r="12" spans="1:37" ht="12.75" customHeight="1" x14ac:dyDescent="0.3">
      <c r="A12" s="66"/>
      <c r="B12" s="74"/>
      <c r="C12" s="150"/>
      <c r="D12" s="150"/>
      <c r="E12" s="150"/>
      <c r="F12" s="150"/>
      <c r="G12" s="150"/>
      <c r="H12" s="150"/>
      <c r="I12" s="150"/>
      <c r="J12" s="65"/>
      <c r="K12" s="65"/>
      <c r="L12" s="65"/>
      <c r="M12" s="75"/>
      <c r="Y12" s="44"/>
      <c r="Z12" s="44"/>
      <c r="AA12" s="44" t="s">
        <v>102</v>
      </c>
      <c r="AB12" s="76">
        <v>0</v>
      </c>
      <c r="AC12" s="76">
        <v>0</v>
      </c>
      <c r="AD12" s="76">
        <v>0</v>
      </c>
      <c r="AE12" s="76">
        <v>0</v>
      </c>
      <c r="AF12" s="76">
        <v>0</v>
      </c>
      <c r="AG12" s="76">
        <v>0</v>
      </c>
      <c r="AH12" s="76">
        <v>0</v>
      </c>
      <c r="AI12" s="76">
        <v>0</v>
      </c>
      <c r="AJ12" s="76">
        <v>0</v>
      </c>
      <c r="AK12" s="76">
        <v>0</v>
      </c>
    </row>
    <row r="13" spans="1:37" ht="12.75" customHeight="1" x14ac:dyDescent="0.3">
      <c r="A13" s="66" t="s">
        <v>123</v>
      </c>
      <c r="B13" s="67"/>
      <c r="C13" s="146" t="str">
        <f>IF($B13="","",VLOOKUP($B13,'[2]1MD ELO'!$A$7:$O$22,5))</f>
        <v/>
      </c>
      <c r="D13" s="146" t="str">
        <f>IF($B13="","",VLOOKUP($B13,'[2]1MD ELO'!$A$7:$O$22,15))</f>
        <v/>
      </c>
      <c r="E13" s="147" t="s">
        <v>28</v>
      </c>
      <c r="F13" s="148"/>
      <c r="G13" s="147" t="str">
        <f>IF($B13="","",VLOOKUP($B13,'[2]1MD ELO'!$A$7:$O$22,3))</f>
        <v/>
      </c>
      <c r="H13" s="148"/>
      <c r="I13" s="149" t="str">
        <f>IF($B13="","",VLOOKUP($B13,'[2]1MD ELO'!$A$7:$O$22,4))</f>
        <v/>
      </c>
      <c r="J13" s="65"/>
      <c r="K13" s="71"/>
      <c r="L13" s="72" t="str">
        <f>IF(K13="","",CONCATENATE(VLOOKUP($Y$3,$AB$1:$AK$1,K13)," pont"))</f>
        <v/>
      </c>
      <c r="M13" s="73"/>
      <c r="Y13" s="44"/>
      <c r="Z13" s="44"/>
      <c r="AA13" s="44" t="s">
        <v>103</v>
      </c>
      <c r="AB13" s="76">
        <v>0</v>
      </c>
      <c r="AC13" s="76">
        <v>0</v>
      </c>
      <c r="AD13" s="76">
        <v>0</v>
      </c>
      <c r="AE13" s="76">
        <v>0</v>
      </c>
      <c r="AF13" s="76">
        <v>0</v>
      </c>
      <c r="AG13" s="76">
        <v>0</v>
      </c>
      <c r="AH13" s="76">
        <v>0</v>
      </c>
      <c r="AI13" s="76">
        <v>0</v>
      </c>
      <c r="AJ13" s="76">
        <v>0</v>
      </c>
      <c r="AK13" s="76">
        <v>0</v>
      </c>
    </row>
    <row r="14" spans="1:37" ht="12.75" customHeight="1" x14ac:dyDescent="0.3">
      <c r="A14" s="66"/>
      <c r="B14" s="74"/>
      <c r="C14" s="150"/>
      <c r="D14" s="150"/>
      <c r="E14" s="150"/>
      <c r="F14" s="150"/>
      <c r="G14" s="150"/>
      <c r="H14" s="150"/>
      <c r="I14" s="150"/>
      <c r="J14" s="65"/>
      <c r="K14" s="66"/>
      <c r="L14" s="66"/>
      <c r="M14" s="75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</row>
    <row r="15" spans="1:37" ht="12.75" customHeight="1" x14ac:dyDescent="0.3">
      <c r="A15" s="66" t="s">
        <v>136</v>
      </c>
      <c r="B15" s="67"/>
      <c r="C15" s="146" t="str">
        <f>IF($B15="","",VLOOKUP($B15,'[2]1MD ELO'!$A$7:$O$22,5))</f>
        <v/>
      </c>
      <c r="D15" s="146" t="str">
        <f>IF($B15="","",VLOOKUP($B15,'[2]1MD ELO'!$A$7:$O$22,15))</f>
        <v/>
      </c>
      <c r="E15" s="147" t="str">
        <f>UPPER(IF($B15="","",VLOOKUP($B15,'[2]1MD ELO'!$A$7:$O$22,2)))</f>
        <v/>
      </c>
      <c r="F15" s="148"/>
      <c r="G15" s="147" t="str">
        <f>IF($B15="","",VLOOKUP($B15,'[2]1MD ELO'!$A$7:$O$22,3))</f>
        <v/>
      </c>
      <c r="H15" s="148"/>
      <c r="I15" s="149" t="str">
        <f>IF($B15="","",VLOOKUP($B15,'[2]1MD ELO'!$A$7:$O$22,4))</f>
        <v/>
      </c>
      <c r="J15" s="65"/>
      <c r="K15" s="71"/>
      <c r="L15" s="72" t="str">
        <f>IF(K15="","",CONCATENATE(VLOOKUP($Y$3,$AB$1:$AK$1,K15)," pont"))</f>
        <v/>
      </c>
      <c r="M15" s="73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</row>
    <row r="16" spans="1:37" ht="12.75" customHeight="1" x14ac:dyDescent="0.3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Y16" s="44"/>
      <c r="Z16" s="44"/>
      <c r="AA16" s="44" t="s">
        <v>70</v>
      </c>
      <c r="AB16" s="44">
        <v>300</v>
      </c>
      <c r="AC16" s="44">
        <v>250</v>
      </c>
      <c r="AD16" s="44">
        <v>220</v>
      </c>
      <c r="AE16" s="44">
        <v>180</v>
      </c>
      <c r="AF16" s="44">
        <v>160</v>
      </c>
      <c r="AG16" s="44">
        <v>150</v>
      </c>
      <c r="AH16" s="44">
        <v>140</v>
      </c>
      <c r="AI16" s="44">
        <v>130</v>
      </c>
      <c r="AJ16" s="44">
        <v>120</v>
      </c>
      <c r="AK16" s="44">
        <v>110</v>
      </c>
    </row>
    <row r="17" spans="1:37" ht="12.75" customHeight="1" x14ac:dyDescent="0.3">
      <c r="A17" s="65"/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Y17" s="44"/>
      <c r="Z17" s="44"/>
      <c r="AA17" s="44" t="s">
        <v>77</v>
      </c>
      <c r="AB17" s="44">
        <v>250</v>
      </c>
      <c r="AC17" s="44">
        <v>200</v>
      </c>
      <c r="AD17" s="44">
        <v>160</v>
      </c>
      <c r="AE17" s="44">
        <v>140</v>
      </c>
      <c r="AF17" s="44">
        <v>120</v>
      </c>
      <c r="AG17" s="44">
        <v>110</v>
      </c>
      <c r="AH17" s="44">
        <v>100</v>
      </c>
      <c r="AI17" s="44">
        <v>90</v>
      </c>
      <c r="AJ17" s="44">
        <v>80</v>
      </c>
      <c r="AK17" s="44">
        <v>70</v>
      </c>
    </row>
    <row r="18" spans="1:37" ht="18.75" customHeight="1" x14ac:dyDescent="0.3">
      <c r="A18" s="65"/>
      <c r="B18" s="77"/>
      <c r="C18" s="78"/>
      <c r="D18" s="79" t="str">
        <f>E7</f>
        <v>Novák Péter</v>
      </c>
      <c r="E18" s="78"/>
      <c r="F18" s="79" t="str">
        <f>E9</f>
        <v>Szalay Márk</v>
      </c>
      <c r="G18" s="78"/>
      <c r="H18" s="79" t="str">
        <f>E11</f>
        <v>Milos Áron</v>
      </c>
      <c r="I18" s="78"/>
      <c r="J18" s="79" t="str">
        <f>E13</f>
        <v>Sárdy Damján</v>
      </c>
      <c r="K18" s="78"/>
      <c r="L18" s="79" t="str">
        <f>E15</f>
        <v/>
      </c>
      <c r="M18" s="78"/>
      <c r="Y18" s="44"/>
      <c r="Z18" s="44"/>
      <c r="AA18" s="44" t="s">
        <v>81</v>
      </c>
      <c r="AB18" s="44">
        <v>200</v>
      </c>
      <c r="AC18" s="44">
        <v>150</v>
      </c>
      <c r="AD18" s="44">
        <v>130</v>
      </c>
      <c r="AE18" s="44">
        <v>110</v>
      </c>
      <c r="AF18" s="44">
        <v>95</v>
      </c>
      <c r="AG18" s="44">
        <v>80</v>
      </c>
      <c r="AH18" s="44">
        <v>70</v>
      </c>
      <c r="AI18" s="44">
        <v>60</v>
      </c>
      <c r="AJ18" s="44">
        <v>55</v>
      </c>
      <c r="AK18" s="44">
        <v>50</v>
      </c>
    </row>
    <row r="19" spans="1:37" ht="18.75" customHeight="1" x14ac:dyDescent="0.3">
      <c r="A19" s="80" t="s">
        <v>70</v>
      </c>
      <c r="B19" s="81" t="str">
        <f>E7</f>
        <v>Novák Péter</v>
      </c>
      <c r="C19" s="78"/>
      <c r="D19" s="82"/>
      <c r="E19" s="78"/>
      <c r="F19" s="83"/>
      <c r="G19" s="78"/>
      <c r="H19" s="83"/>
      <c r="I19" s="78"/>
      <c r="J19" s="79"/>
      <c r="K19" s="78"/>
      <c r="L19" s="79"/>
      <c r="M19" s="78"/>
      <c r="Y19" s="44"/>
      <c r="Z19" s="44"/>
      <c r="AA19" s="44" t="s">
        <v>93</v>
      </c>
      <c r="AB19" s="44">
        <v>150</v>
      </c>
      <c r="AC19" s="44">
        <v>120</v>
      </c>
      <c r="AD19" s="44">
        <v>100</v>
      </c>
      <c r="AE19" s="44">
        <v>80</v>
      </c>
      <c r="AF19" s="44">
        <v>70</v>
      </c>
      <c r="AG19" s="44">
        <v>60</v>
      </c>
      <c r="AH19" s="44">
        <v>55</v>
      </c>
      <c r="AI19" s="44">
        <v>50</v>
      </c>
      <c r="AJ19" s="44">
        <v>45</v>
      </c>
      <c r="AK19" s="44">
        <v>40</v>
      </c>
    </row>
    <row r="20" spans="1:37" ht="18.75" customHeight="1" x14ac:dyDescent="0.3">
      <c r="A20" s="80" t="s">
        <v>97</v>
      </c>
      <c r="B20" s="81" t="str">
        <f>E9</f>
        <v>Szalay Márk</v>
      </c>
      <c r="C20" s="78"/>
      <c r="D20" s="83"/>
      <c r="E20" s="78"/>
      <c r="F20" s="82"/>
      <c r="G20" s="78"/>
      <c r="H20" s="83"/>
      <c r="I20" s="78"/>
      <c r="J20" s="83"/>
      <c r="K20" s="78"/>
      <c r="L20" s="79"/>
      <c r="M20" s="78"/>
      <c r="Y20" s="44"/>
      <c r="Z20" s="44"/>
      <c r="AA20" s="44" t="s">
        <v>94</v>
      </c>
      <c r="AB20" s="44">
        <v>120</v>
      </c>
      <c r="AC20" s="44">
        <v>90</v>
      </c>
      <c r="AD20" s="44">
        <v>65</v>
      </c>
      <c r="AE20" s="44">
        <v>55</v>
      </c>
      <c r="AF20" s="44">
        <v>50</v>
      </c>
      <c r="AG20" s="44">
        <v>45</v>
      </c>
      <c r="AH20" s="44">
        <v>40</v>
      </c>
      <c r="AI20" s="44">
        <v>35</v>
      </c>
      <c r="AJ20" s="44">
        <v>25</v>
      </c>
      <c r="AK20" s="44">
        <v>20</v>
      </c>
    </row>
    <row r="21" spans="1:37" ht="18.75" customHeight="1" x14ac:dyDescent="0.3">
      <c r="A21" s="80" t="s">
        <v>100</v>
      </c>
      <c r="B21" s="81" t="str">
        <f>E11</f>
        <v>Milos Áron</v>
      </c>
      <c r="C21" s="78"/>
      <c r="D21" s="83"/>
      <c r="E21" s="78"/>
      <c r="F21" s="83"/>
      <c r="G21" s="78"/>
      <c r="H21" s="82"/>
      <c r="I21" s="78"/>
      <c r="J21" s="83"/>
      <c r="K21" s="78"/>
      <c r="L21" s="83"/>
      <c r="M21" s="78"/>
      <c r="Y21" s="44"/>
      <c r="Z21" s="44"/>
      <c r="AA21" s="44" t="s">
        <v>95</v>
      </c>
      <c r="AB21" s="44">
        <v>90</v>
      </c>
      <c r="AC21" s="44">
        <v>60</v>
      </c>
      <c r="AD21" s="44">
        <v>45</v>
      </c>
      <c r="AE21" s="44">
        <v>34</v>
      </c>
      <c r="AF21" s="44">
        <v>27</v>
      </c>
      <c r="AG21" s="44">
        <v>22</v>
      </c>
      <c r="AH21" s="44">
        <v>18</v>
      </c>
      <c r="AI21" s="44">
        <v>15</v>
      </c>
      <c r="AJ21" s="44">
        <v>12</v>
      </c>
      <c r="AK21" s="44">
        <v>9</v>
      </c>
    </row>
    <row r="22" spans="1:37" ht="18.75" customHeight="1" x14ac:dyDescent="0.3">
      <c r="A22" s="80" t="s">
        <v>123</v>
      </c>
      <c r="B22" s="81" t="str">
        <f>E13</f>
        <v>Sárdy Damján</v>
      </c>
      <c r="C22" s="78"/>
      <c r="D22" s="83"/>
      <c r="E22" s="78"/>
      <c r="F22" s="83"/>
      <c r="G22" s="78"/>
      <c r="H22" s="79"/>
      <c r="I22" s="78"/>
      <c r="J22" s="82"/>
      <c r="K22" s="78"/>
      <c r="L22" s="83"/>
      <c r="M22" s="78"/>
      <c r="Y22" s="44"/>
      <c r="Z22" s="44"/>
      <c r="AA22" s="44" t="s">
        <v>96</v>
      </c>
      <c r="AB22" s="44">
        <v>60</v>
      </c>
      <c r="AC22" s="44">
        <v>40</v>
      </c>
      <c r="AD22" s="44">
        <v>30</v>
      </c>
      <c r="AE22" s="44">
        <v>20</v>
      </c>
      <c r="AF22" s="44">
        <v>18</v>
      </c>
      <c r="AG22" s="44">
        <v>15</v>
      </c>
      <c r="AH22" s="44">
        <v>12</v>
      </c>
      <c r="AI22" s="44">
        <v>10</v>
      </c>
      <c r="AJ22" s="44">
        <v>8</v>
      </c>
      <c r="AK22" s="44">
        <v>6</v>
      </c>
    </row>
    <row r="23" spans="1:37" ht="18.75" customHeight="1" x14ac:dyDescent="0.3">
      <c r="A23" s="80" t="s">
        <v>136</v>
      </c>
      <c r="B23" s="81" t="str">
        <f>E15</f>
        <v/>
      </c>
      <c r="C23" s="78"/>
      <c r="D23" s="83"/>
      <c r="E23" s="78"/>
      <c r="F23" s="83"/>
      <c r="G23" s="78"/>
      <c r="H23" s="79"/>
      <c r="I23" s="78"/>
      <c r="J23" s="79"/>
      <c r="K23" s="78"/>
      <c r="L23" s="82"/>
      <c r="M23" s="78"/>
      <c r="Y23" s="44"/>
      <c r="Z23" s="44"/>
      <c r="AA23" s="44" t="s">
        <v>98</v>
      </c>
      <c r="AB23" s="44">
        <v>40</v>
      </c>
      <c r="AC23" s="44">
        <v>25</v>
      </c>
      <c r="AD23" s="44">
        <v>18</v>
      </c>
      <c r="AE23" s="44">
        <v>13</v>
      </c>
      <c r="AF23" s="44">
        <v>8</v>
      </c>
      <c r="AG23" s="44">
        <v>7</v>
      </c>
      <c r="AH23" s="44">
        <v>6</v>
      </c>
      <c r="AI23" s="44">
        <v>5</v>
      </c>
      <c r="AJ23" s="44">
        <v>4</v>
      </c>
      <c r="AK23" s="44">
        <v>3</v>
      </c>
    </row>
    <row r="24" spans="1:37" ht="12.75" customHeight="1" x14ac:dyDescent="0.3">
      <c r="A24" s="65"/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Y24" s="44"/>
      <c r="Z24" s="44"/>
      <c r="AA24" s="44" t="s">
        <v>99</v>
      </c>
      <c r="AB24" s="44">
        <v>25</v>
      </c>
      <c r="AC24" s="44">
        <v>15</v>
      </c>
      <c r="AD24" s="44">
        <v>13</v>
      </c>
      <c r="AE24" s="44">
        <v>7</v>
      </c>
      <c r="AF24" s="44">
        <v>6</v>
      </c>
      <c r="AG24" s="44">
        <v>5</v>
      </c>
      <c r="AH24" s="44">
        <v>4</v>
      </c>
      <c r="AI24" s="44">
        <v>3</v>
      </c>
      <c r="AJ24" s="44">
        <v>2</v>
      </c>
      <c r="AK24" s="44">
        <v>1</v>
      </c>
    </row>
    <row r="25" spans="1:37" ht="12.75" customHeight="1" x14ac:dyDescent="0.3">
      <c r="A25" s="65"/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Y25" s="44"/>
      <c r="Z25" s="44"/>
      <c r="AA25" s="44" t="s">
        <v>101</v>
      </c>
      <c r="AB25" s="44">
        <v>15</v>
      </c>
      <c r="AC25" s="44">
        <v>10</v>
      </c>
      <c r="AD25" s="44">
        <v>8</v>
      </c>
      <c r="AE25" s="44">
        <v>4</v>
      </c>
      <c r="AF25" s="44">
        <v>3</v>
      </c>
      <c r="AG25" s="44">
        <v>2</v>
      </c>
      <c r="AH25" s="44">
        <v>1</v>
      </c>
      <c r="AI25" s="44">
        <v>0</v>
      </c>
      <c r="AJ25" s="44">
        <v>0</v>
      </c>
      <c r="AK25" s="44">
        <v>0</v>
      </c>
    </row>
    <row r="26" spans="1:37" ht="12.75" customHeight="1" x14ac:dyDescent="0.3">
      <c r="A26" s="65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Y26" s="44"/>
      <c r="Z26" s="44"/>
      <c r="AA26" s="44" t="s">
        <v>102</v>
      </c>
      <c r="AB26" s="44">
        <v>10</v>
      </c>
      <c r="AC26" s="44">
        <v>6</v>
      </c>
      <c r="AD26" s="44">
        <v>4</v>
      </c>
      <c r="AE26" s="44">
        <v>2</v>
      </c>
      <c r="AF26" s="44">
        <v>1</v>
      </c>
      <c r="AG26" s="44">
        <v>0</v>
      </c>
      <c r="AH26" s="44">
        <v>0</v>
      </c>
      <c r="AI26" s="44">
        <v>0</v>
      </c>
      <c r="AJ26" s="44">
        <v>0</v>
      </c>
      <c r="AK26" s="44">
        <v>0</v>
      </c>
    </row>
    <row r="27" spans="1:37" ht="12.75" customHeight="1" x14ac:dyDescent="0.3">
      <c r="A27" s="65"/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Y27" s="44"/>
      <c r="Z27" s="44"/>
      <c r="AA27" s="44" t="s">
        <v>103</v>
      </c>
      <c r="AB27" s="44">
        <v>3</v>
      </c>
      <c r="AC27" s="44">
        <v>2</v>
      </c>
      <c r="AD27" s="44">
        <v>1</v>
      </c>
      <c r="AE27" s="44">
        <v>0</v>
      </c>
      <c r="AF27" s="44">
        <v>0</v>
      </c>
      <c r="AG27" s="44">
        <v>0</v>
      </c>
      <c r="AH27" s="44">
        <v>0</v>
      </c>
      <c r="AI27" s="44">
        <v>0</v>
      </c>
      <c r="AJ27" s="44">
        <v>0</v>
      </c>
      <c r="AK27" s="44">
        <v>0</v>
      </c>
    </row>
    <row r="28" spans="1:37" ht="12.75" customHeight="1" x14ac:dyDescent="0.3">
      <c r="A28" s="65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</row>
    <row r="29" spans="1:37" ht="12.75" customHeight="1" x14ac:dyDescent="0.3">
      <c r="A29" s="65"/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</row>
    <row r="30" spans="1:37" ht="12.75" customHeight="1" x14ac:dyDescent="0.3">
      <c r="A30" s="65"/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</row>
    <row r="31" spans="1:37" ht="12.75" customHeight="1" x14ac:dyDescent="0.3">
      <c r="A31" s="65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</row>
    <row r="32" spans="1:37" ht="12.75" customHeight="1" x14ac:dyDescent="0.3">
      <c r="A32" s="65"/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70"/>
      <c r="M32" s="65"/>
      <c r="O32" s="34"/>
      <c r="P32" s="34"/>
      <c r="Q32" s="34"/>
      <c r="R32" s="34"/>
      <c r="S32" s="34"/>
    </row>
    <row r="33" spans="1:19" ht="12.75" customHeight="1" x14ac:dyDescent="0.3">
      <c r="A33" s="85" t="s">
        <v>84</v>
      </c>
      <c r="B33" s="86"/>
      <c r="C33" s="87"/>
      <c r="D33" s="88" t="s">
        <v>104</v>
      </c>
      <c r="E33" s="89" t="s">
        <v>105</v>
      </c>
      <c r="F33" s="90"/>
      <c r="G33" s="88" t="s">
        <v>104</v>
      </c>
      <c r="H33" s="89" t="s">
        <v>106</v>
      </c>
      <c r="I33" s="91"/>
      <c r="J33" s="89" t="s">
        <v>107</v>
      </c>
      <c r="K33" s="92" t="s">
        <v>108</v>
      </c>
      <c r="L33" s="61"/>
      <c r="M33" s="90"/>
      <c r="O33" s="34"/>
      <c r="P33" s="95"/>
      <c r="Q33" s="95"/>
      <c r="R33" s="49"/>
      <c r="S33" s="34"/>
    </row>
    <row r="34" spans="1:19" ht="12.75" customHeight="1" x14ac:dyDescent="0.3">
      <c r="A34" s="96" t="s">
        <v>109</v>
      </c>
      <c r="B34" s="97"/>
      <c r="C34" s="98"/>
      <c r="D34" s="99"/>
      <c r="E34" s="100"/>
      <c r="F34" s="101"/>
      <c r="G34" s="102" t="s">
        <v>110</v>
      </c>
      <c r="H34" s="97"/>
      <c r="I34" s="103"/>
      <c r="J34" s="104"/>
      <c r="K34" s="105" t="s">
        <v>111</v>
      </c>
      <c r="L34" s="106"/>
      <c r="M34" s="125"/>
      <c r="O34" s="34"/>
      <c r="P34" s="50"/>
      <c r="Q34" s="50"/>
      <c r="R34" s="108"/>
      <c r="S34" s="34"/>
    </row>
    <row r="35" spans="1:19" ht="12.75" customHeight="1" x14ac:dyDescent="0.3">
      <c r="A35" s="109" t="s">
        <v>112</v>
      </c>
      <c r="B35" s="110"/>
      <c r="C35" s="111"/>
      <c r="D35" s="112"/>
      <c r="E35" s="113"/>
      <c r="F35" s="24"/>
      <c r="G35" s="114" t="s">
        <v>11</v>
      </c>
      <c r="H35" s="115"/>
      <c r="I35" s="116"/>
      <c r="J35" s="117"/>
      <c r="K35" s="118"/>
      <c r="L35" s="70"/>
      <c r="M35" s="119"/>
      <c r="O35" s="34"/>
      <c r="P35" s="108"/>
      <c r="Q35" s="120"/>
      <c r="R35" s="108"/>
      <c r="S35" s="34"/>
    </row>
    <row r="36" spans="1:19" ht="12.75" customHeight="1" x14ac:dyDescent="0.3">
      <c r="A36" s="121"/>
      <c r="B36" s="122"/>
      <c r="C36" s="123"/>
      <c r="D36" s="112"/>
      <c r="E36" s="124"/>
      <c r="F36" s="65"/>
      <c r="G36" s="114" t="s">
        <v>15</v>
      </c>
      <c r="H36" s="115"/>
      <c r="I36" s="116"/>
      <c r="J36" s="117"/>
      <c r="K36" s="105" t="s">
        <v>113</v>
      </c>
      <c r="L36" s="106"/>
      <c r="M36" s="125"/>
      <c r="O36" s="34"/>
      <c r="P36" s="50"/>
      <c r="Q36" s="50"/>
      <c r="R36" s="108"/>
      <c r="S36" s="34"/>
    </row>
    <row r="37" spans="1:19" ht="12.75" customHeight="1" x14ac:dyDescent="0.3">
      <c r="A37" s="126"/>
      <c r="B37" s="127"/>
      <c r="C37" s="128"/>
      <c r="D37" s="112"/>
      <c r="E37" s="124"/>
      <c r="F37" s="65"/>
      <c r="G37" s="114" t="s">
        <v>18</v>
      </c>
      <c r="H37" s="115"/>
      <c r="I37" s="116"/>
      <c r="J37" s="117"/>
      <c r="K37" s="129"/>
      <c r="L37" s="65"/>
      <c r="M37" s="107"/>
      <c r="O37" s="34"/>
      <c r="P37" s="108"/>
      <c r="Q37" s="120"/>
      <c r="R37" s="108"/>
      <c r="S37" s="34"/>
    </row>
    <row r="38" spans="1:19" ht="12.75" customHeight="1" x14ac:dyDescent="0.3">
      <c r="A38" s="130"/>
      <c r="B38" s="131"/>
      <c r="C38" s="132"/>
      <c r="D38" s="112"/>
      <c r="E38" s="124"/>
      <c r="F38" s="65"/>
      <c r="G38" s="114" t="s">
        <v>22</v>
      </c>
      <c r="H38" s="115"/>
      <c r="I38" s="116"/>
      <c r="J38" s="117"/>
      <c r="K38" s="109"/>
      <c r="L38" s="70"/>
      <c r="M38" s="119"/>
      <c r="O38" s="34"/>
      <c r="P38" s="108"/>
      <c r="Q38" s="120"/>
      <c r="R38" s="108"/>
      <c r="S38" s="34"/>
    </row>
    <row r="39" spans="1:19" ht="12.75" customHeight="1" x14ac:dyDescent="0.3">
      <c r="A39" s="133"/>
      <c r="B39" s="134"/>
      <c r="C39" s="128"/>
      <c r="D39" s="112"/>
      <c r="E39" s="124"/>
      <c r="F39" s="65"/>
      <c r="G39" s="114" t="s">
        <v>26</v>
      </c>
      <c r="H39" s="115"/>
      <c r="I39" s="116"/>
      <c r="J39" s="117"/>
      <c r="K39" s="105" t="s">
        <v>114</v>
      </c>
      <c r="L39" s="106"/>
      <c r="M39" s="125"/>
      <c r="O39" s="34"/>
      <c r="P39" s="50"/>
      <c r="Q39" s="50"/>
      <c r="R39" s="108"/>
      <c r="S39" s="34"/>
    </row>
    <row r="40" spans="1:19" ht="12.75" customHeight="1" x14ac:dyDescent="0.3">
      <c r="A40" s="133"/>
      <c r="B40" s="134"/>
      <c r="C40" s="135"/>
      <c r="D40" s="112"/>
      <c r="E40" s="124"/>
      <c r="F40" s="65"/>
      <c r="G40" s="114" t="s">
        <v>115</v>
      </c>
      <c r="H40" s="115"/>
      <c r="I40" s="116"/>
      <c r="J40" s="117"/>
      <c r="K40" s="129"/>
      <c r="L40" s="65"/>
      <c r="M40" s="107"/>
      <c r="O40" s="34"/>
      <c r="P40" s="108"/>
      <c r="Q40" s="120"/>
      <c r="R40" s="108"/>
      <c r="S40" s="34"/>
    </row>
    <row r="41" spans="1:19" ht="12.75" customHeight="1" x14ac:dyDescent="0.3">
      <c r="A41" s="136"/>
      <c r="B41" s="137"/>
      <c r="C41" s="138"/>
      <c r="D41" s="139"/>
      <c r="E41" s="140"/>
      <c r="F41" s="70"/>
      <c r="G41" s="141" t="s">
        <v>116</v>
      </c>
      <c r="H41" s="110"/>
      <c r="I41" s="142"/>
      <c r="J41" s="143"/>
      <c r="K41" s="109">
        <f>L4</f>
        <v>0</v>
      </c>
      <c r="L41" s="70"/>
      <c r="M41" s="119"/>
      <c r="O41" s="34"/>
      <c r="P41" s="108"/>
      <c r="Q41" s="120"/>
      <c r="R41" s="144"/>
      <c r="S41" s="34"/>
    </row>
    <row r="42" spans="1:19" ht="12.75" customHeight="1" x14ac:dyDescent="0.3">
      <c r="O42" s="34"/>
      <c r="P42" s="34"/>
      <c r="Q42" s="34"/>
      <c r="R42" s="34"/>
      <c r="S42" s="34"/>
    </row>
    <row r="43" spans="1:19" ht="12.75" customHeight="1" x14ac:dyDescent="0.3">
      <c r="O43" s="34"/>
      <c r="P43" s="34"/>
      <c r="Q43" s="34"/>
      <c r="R43" s="34"/>
      <c r="S43" s="34"/>
    </row>
    <row r="44" spans="1:19" ht="12.75" customHeight="1" x14ac:dyDescent="0.3"/>
    <row r="45" spans="1:19" ht="12.75" customHeight="1" x14ac:dyDescent="0.3"/>
    <row r="46" spans="1:19" ht="12.75" customHeight="1" x14ac:dyDescent="0.3"/>
    <row r="47" spans="1:19" ht="12.75" customHeight="1" x14ac:dyDescent="0.3"/>
    <row r="48" spans="1:19" ht="12.75" customHeight="1" x14ac:dyDescent="0.3"/>
    <row r="49" ht="12.75" customHeight="1" x14ac:dyDescent="0.3"/>
    <row r="50" ht="12.75" customHeight="1" x14ac:dyDescent="0.3"/>
    <row r="51" ht="12.75" customHeight="1" x14ac:dyDescent="0.3"/>
    <row r="52" ht="12.75" customHeight="1" x14ac:dyDescent="0.3"/>
    <row r="53" ht="12.75" customHeight="1" x14ac:dyDescent="0.3"/>
    <row r="54" ht="12.75" customHeight="1" x14ac:dyDescent="0.3"/>
    <row r="55" ht="12.75" customHeight="1" x14ac:dyDescent="0.3"/>
    <row r="56" ht="12.75" customHeight="1" x14ac:dyDescent="0.3"/>
    <row r="57" ht="12.75" customHeight="1" x14ac:dyDescent="0.3"/>
    <row r="58" ht="12.75" customHeight="1" x14ac:dyDescent="0.3"/>
    <row r="59" ht="12.75" customHeight="1" x14ac:dyDescent="0.3"/>
    <row r="60" ht="12.75" customHeight="1" x14ac:dyDescent="0.3"/>
    <row r="61" ht="12.75" customHeight="1" x14ac:dyDescent="0.3"/>
    <row r="62" ht="12.75" customHeight="1" x14ac:dyDescent="0.3"/>
    <row r="63" ht="12.75" customHeight="1" x14ac:dyDescent="0.3"/>
    <row r="64" ht="12.75" customHeight="1" x14ac:dyDescent="0.3"/>
    <row r="65" ht="12.75" customHeight="1" x14ac:dyDescent="0.3"/>
    <row r="66" ht="12.75" customHeight="1" x14ac:dyDescent="0.3"/>
    <row r="67" ht="12.75" customHeight="1" x14ac:dyDescent="0.3"/>
    <row r="68" ht="12.75" customHeight="1" x14ac:dyDescent="0.3"/>
    <row r="69" ht="12.75" customHeight="1" x14ac:dyDescent="0.3"/>
    <row r="70" ht="12.75" customHeight="1" x14ac:dyDescent="0.3"/>
    <row r="71" ht="12.75" customHeight="1" x14ac:dyDescent="0.3"/>
    <row r="72" ht="12.75" customHeight="1" x14ac:dyDescent="0.3"/>
    <row r="73" ht="12.75" customHeight="1" x14ac:dyDescent="0.3"/>
    <row r="74" ht="12.75" customHeight="1" x14ac:dyDescent="0.3"/>
    <row r="75" ht="12.75" customHeight="1" x14ac:dyDescent="0.3"/>
    <row r="76" ht="12.75" customHeight="1" x14ac:dyDescent="0.3"/>
    <row r="77" ht="12.75" customHeight="1" x14ac:dyDescent="0.3"/>
    <row r="78" ht="12.75" customHeight="1" x14ac:dyDescent="0.3"/>
    <row r="79" ht="12.75" customHeight="1" x14ac:dyDescent="0.3"/>
    <row r="80" ht="12.75" customHeight="1" x14ac:dyDescent="0.3"/>
    <row r="81" ht="12.75" customHeight="1" x14ac:dyDescent="0.3"/>
    <row r="82" ht="12.75" customHeight="1" x14ac:dyDescent="0.3"/>
    <row r="83" ht="12.75" customHeight="1" x14ac:dyDescent="0.3"/>
    <row r="84" ht="12.75" customHeight="1" x14ac:dyDescent="0.3"/>
    <row r="85" ht="12.75" customHeight="1" x14ac:dyDescent="0.3"/>
    <row r="86" ht="12.75" customHeight="1" x14ac:dyDescent="0.3"/>
    <row r="87" ht="12.75" customHeight="1" x14ac:dyDescent="0.3"/>
    <row r="88" ht="12.75" customHeight="1" x14ac:dyDescent="0.3"/>
    <row r="89" ht="12.75" customHeight="1" x14ac:dyDescent="0.3"/>
    <row r="90" ht="12.75" customHeight="1" x14ac:dyDescent="0.3"/>
    <row r="91" ht="12.75" customHeight="1" x14ac:dyDescent="0.3"/>
    <row r="92" ht="12.75" customHeight="1" x14ac:dyDescent="0.3"/>
    <row r="93" ht="12.75" customHeight="1" x14ac:dyDescent="0.3"/>
    <row r="94" ht="12.75" customHeight="1" x14ac:dyDescent="0.3"/>
    <row r="95" ht="12.75" customHeight="1" x14ac:dyDescent="0.3"/>
    <row r="96" ht="12.75" customHeight="1" x14ac:dyDescent="0.3"/>
    <row r="97" ht="12.75" customHeight="1" x14ac:dyDescent="0.3"/>
    <row r="98" ht="12.75" customHeight="1" x14ac:dyDescent="0.3"/>
    <row r="99" ht="12.75" customHeight="1" x14ac:dyDescent="0.3"/>
    <row r="100" ht="12.75" customHeight="1" x14ac:dyDescent="0.3"/>
    <row r="101" ht="12.75" customHeight="1" x14ac:dyDescent="0.3"/>
    <row r="102" ht="12.75" customHeight="1" x14ac:dyDescent="0.3"/>
    <row r="103" ht="12.75" customHeight="1" x14ac:dyDescent="0.3"/>
    <row r="104" ht="12.75" customHeight="1" x14ac:dyDescent="0.3"/>
    <row r="105" ht="12.75" customHeight="1" x14ac:dyDescent="0.3"/>
    <row r="106" ht="12.75" customHeight="1" x14ac:dyDescent="0.3"/>
    <row r="107" ht="12.75" customHeight="1" x14ac:dyDescent="0.3"/>
    <row r="108" ht="12.75" customHeight="1" x14ac:dyDescent="0.3"/>
    <row r="109" ht="12.75" customHeight="1" x14ac:dyDescent="0.3"/>
    <row r="110" ht="12.75" customHeight="1" x14ac:dyDescent="0.3"/>
    <row r="111" ht="12.75" customHeight="1" x14ac:dyDescent="0.3"/>
    <row r="112" ht="12.75" customHeight="1" x14ac:dyDescent="0.3"/>
    <row r="113" ht="12.75" customHeight="1" x14ac:dyDescent="0.3"/>
    <row r="114" ht="12.75" customHeight="1" x14ac:dyDescent="0.3"/>
    <row r="115" ht="12.75" customHeight="1" x14ac:dyDescent="0.3"/>
    <row r="116" ht="12.75" customHeight="1" x14ac:dyDescent="0.3"/>
    <row r="117" ht="12.75" customHeight="1" x14ac:dyDescent="0.3"/>
    <row r="118" ht="12.75" customHeight="1" x14ac:dyDescent="0.3"/>
    <row r="119" ht="12.75" customHeight="1" x14ac:dyDescent="0.3"/>
    <row r="120" ht="12.75" customHeight="1" x14ac:dyDescent="0.3"/>
    <row r="121" ht="12.75" customHeight="1" x14ac:dyDescent="0.3"/>
    <row r="122" ht="12.75" customHeight="1" x14ac:dyDescent="0.3"/>
    <row r="123" ht="12.75" customHeight="1" x14ac:dyDescent="0.3"/>
    <row r="124" ht="12.75" customHeight="1" x14ac:dyDescent="0.3"/>
    <row r="125" ht="12.75" customHeight="1" x14ac:dyDescent="0.3"/>
    <row r="126" ht="12.75" customHeight="1" x14ac:dyDescent="0.3"/>
    <row r="127" ht="12.75" customHeight="1" x14ac:dyDescent="0.3"/>
    <row r="128" ht="12.75" customHeight="1" x14ac:dyDescent="0.3"/>
    <row r="129" ht="12.75" customHeight="1" x14ac:dyDescent="0.3"/>
    <row r="130" ht="12.75" customHeight="1" x14ac:dyDescent="0.3"/>
    <row r="131" ht="12.75" customHeight="1" x14ac:dyDescent="0.3"/>
    <row r="132" ht="12.75" customHeight="1" x14ac:dyDescent="0.3"/>
    <row r="133" ht="12.75" customHeight="1" x14ac:dyDescent="0.3"/>
    <row r="134" ht="12.75" customHeight="1" x14ac:dyDescent="0.3"/>
    <row r="135" ht="12.75" customHeight="1" x14ac:dyDescent="0.3"/>
    <row r="136" ht="12.75" customHeight="1" x14ac:dyDescent="0.3"/>
    <row r="137" ht="12.75" customHeight="1" x14ac:dyDescent="0.3"/>
    <row r="138" ht="12.75" customHeight="1" x14ac:dyDescent="0.3"/>
    <row r="139" ht="12.75" customHeight="1" x14ac:dyDescent="0.3"/>
    <row r="140" ht="12.75" customHeight="1" x14ac:dyDescent="0.3"/>
    <row r="141" ht="12.75" customHeight="1" x14ac:dyDescent="0.3"/>
    <row r="142" ht="12.75" customHeight="1" x14ac:dyDescent="0.3"/>
    <row r="143" ht="12.75" customHeight="1" x14ac:dyDescent="0.3"/>
    <row r="144" ht="12.75" customHeight="1" x14ac:dyDescent="0.3"/>
    <row r="145" ht="12.75" customHeight="1" x14ac:dyDescent="0.3"/>
    <row r="146" ht="12.75" customHeight="1" x14ac:dyDescent="0.3"/>
    <row r="147" ht="12.75" customHeight="1" x14ac:dyDescent="0.3"/>
    <row r="148" ht="12.75" customHeight="1" x14ac:dyDescent="0.3"/>
    <row r="149" ht="12.75" customHeight="1" x14ac:dyDescent="0.3"/>
    <row r="150" ht="12.75" customHeight="1" x14ac:dyDescent="0.3"/>
    <row r="151" ht="12.75" customHeight="1" x14ac:dyDescent="0.3"/>
    <row r="152" ht="12.75" customHeight="1" x14ac:dyDescent="0.3"/>
    <row r="153" ht="12.75" customHeight="1" x14ac:dyDescent="0.3"/>
    <row r="154" ht="12.75" customHeight="1" x14ac:dyDescent="0.3"/>
    <row r="155" ht="12.75" customHeight="1" x14ac:dyDescent="0.3"/>
    <row r="156" ht="12.75" customHeight="1" x14ac:dyDescent="0.3"/>
    <row r="157" ht="12.75" customHeight="1" x14ac:dyDescent="0.3"/>
    <row r="158" ht="12.75" customHeight="1" x14ac:dyDescent="0.3"/>
    <row r="159" ht="12.75" customHeight="1" x14ac:dyDescent="0.3"/>
    <row r="160" ht="12.75" customHeight="1" x14ac:dyDescent="0.3"/>
    <row r="161" ht="12.75" customHeight="1" x14ac:dyDescent="0.3"/>
    <row r="162" ht="12.75" customHeight="1" x14ac:dyDescent="0.3"/>
    <row r="163" ht="12.75" customHeight="1" x14ac:dyDescent="0.3"/>
    <row r="164" ht="12.75" customHeight="1" x14ac:dyDescent="0.3"/>
    <row r="165" ht="12.75" customHeight="1" x14ac:dyDescent="0.3"/>
    <row r="166" ht="12.75" customHeight="1" x14ac:dyDescent="0.3"/>
    <row r="167" ht="12.75" customHeight="1" x14ac:dyDescent="0.3"/>
    <row r="168" ht="12.75" customHeight="1" x14ac:dyDescent="0.3"/>
    <row r="169" ht="12.75" customHeight="1" x14ac:dyDescent="0.3"/>
    <row r="170" ht="12.75" customHeight="1" x14ac:dyDescent="0.3"/>
    <row r="171" ht="12.75" customHeight="1" x14ac:dyDescent="0.3"/>
    <row r="172" ht="12.75" customHeight="1" x14ac:dyDescent="0.3"/>
    <row r="173" ht="12.75" customHeight="1" x14ac:dyDescent="0.3"/>
    <row r="174" ht="12.75" customHeight="1" x14ac:dyDescent="0.3"/>
    <row r="175" ht="12.75" customHeight="1" x14ac:dyDescent="0.3"/>
    <row r="176" ht="12.75" customHeight="1" x14ac:dyDescent="0.3"/>
    <row r="177" ht="12.75" customHeight="1" x14ac:dyDescent="0.3"/>
    <row r="178" ht="12.75" customHeight="1" x14ac:dyDescent="0.3"/>
    <row r="179" ht="12.75" customHeight="1" x14ac:dyDescent="0.3"/>
    <row r="180" ht="12.75" customHeight="1" x14ac:dyDescent="0.3"/>
    <row r="181" ht="12.75" customHeight="1" x14ac:dyDescent="0.3"/>
    <row r="182" ht="12.75" customHeight="1" x14ac:dyDescent="0.3"/>
    <row r="183" ht="12.75" customHeight="1" x14ac:dyDescent="0.3"/>
    <row r="184" ht="12.75" customHeight="1" x14ac:dyDescent="0.3"/>
    <row r="185" ht="12.75" customHeight="1" x14ac:dyDescent="0.3"/>
    <row r="186" ht="12.75" customHeight="1" x14ac:dyDescent="0.3"/>
    <row r="187" ht="12.75" customHeight="1" x14ac:dyDescent="0.3"/>
    <row r="188" ht="12.75" customHeight="1" x14ac:dyDescent="0.3"/>
    <row r="189" ht="12.75" customHeight="1" x14ac:dyDescent="0.3"/>
    <row r="190" ht="12.75" customHeight="1" x14ac:dyDescent="0.3"/>
    <row r="191" ht="12.75" customHeight="1" x14ac:dyDescent="0.3"/>
    <row r="192" ht="12.75" customHeight="1" x14ac:dyDescent="0.3"/>
    <row r="193" ht="12.75" customHeight="1" x14ac:dyDescent="0.3"/>
    <row r="194" ht="12.75" customHeight="1" x14ac:dyDescent="0.3"/>
    <row r="195" ht="12.75" customHeight="1" x14ac:dyDescent="0.3"/>
    <row r="196" ht="12.75" customHeight="1" x14ac:dyDescent="0.3"/>
    <row r="197" ht="12.75" customHeight="1" x14ac:dyDescent="0.3"/>
    <row r="198" ht="12.75" customHeight="1" x14ac:dyDescent="0.3"/>
    <row r="199" ht="12.75" customHeight="1" x14ac:dyDescent="0.3"/>
    <row r="200" ht="12.75" customHeight="1" x14ac:dyDescent="0.3"/>
    <row r="201" ht="12.75" customHeight="1" x14ac:dyDescent="0.3"/>
    <row r="202" ht="12.75" customHeight="1" x14ac:dyDescent="0.3"/>
    <row r="203" ht="12.75" customHeight="1" x14ac:dyDescent="0.3"/>
    <row r="204" ht="12.75" customHeight="1" x14ac:dyDescent="0.3"/>
    <row r="205" ht="12.75" customHeight="1" x14ac:dyDescent="0.3"/>
    <row r="206" ht="12.75" customHeight="1" x14ac:dyDescent="0.3"/>
    <row r="207" ht="12.75" customHeight="1" x14ac:dyDescent="0.3"/>
    <row r="208" ht="12.75" customHeight="1" x14ac:dyDescent="0.3"/>
    <row r="209" ht="12.75" customHeight="1" x14ac:dyDescent="0.3"/>
    <row r="210" ht="12.75" customHeight="1" x14ac:dyDescent="0.3"/>
    <row r="211" ht="12.75" customHeight="1" x14ac:dyDescent="0.3"/>
    <row r="212" ht="12.75" customHeight="1" x14ac:dyDescent="0.3"/>
    <row r="213" ht="12.75" customHeight="1" x14ac:dyDescent="0.3"/>
    <row r="214" ht="12.75" customHeight="1" x14ac:dyDescent="0.3"/>
    <row r="215" ht="12.75" customHeight="1" x14ac:dyDescent="0.3"/>
    <row r="216" ht="12.75" customHeight="1" x14ac:dyDescent="0.3"/>
    <row r="217" ht="12.75" customHeight="1" x14ac:dyDescent="0.3"/>
    <row r="218" ht="12.75" customHeight="1" x14ac:dyDescent="0.3"/>
    <row r="219" ht="12.75" customHeight="1" x14ac:dyDescent="0.3"/>
    <row r="220" ht="12.75" customHeight="1" x14ac:dyDescent="0.3"/>
    <row r="221" ht="12.75" customHeight="1" x14ac:dyDescent="0.3"/>
    <row r="222" ht="12.75" customHeight="1" x14ac:dyDescent="0.3"/>
    <row r="223" ht="12.75" customHeight="1" x14ac:dyDescent="0.3"/>
    <row r="224" ht="12.75" customHeight="1" x14ac:dyDescent="0.3"/>
    <row r="225" ht="12.75" customHeight="1" x14ac:dyDescent="0.3"/>
    <row r="226" ht="12.75" customHeight="1" x14ac:dyDescent="0.3"/>
    <row r="227" ht="12.75" customHeight="1" x14ac:dyDescent="0.3"/>
    <row r="228" ht="12.75" customHeight="1" x14ac:dyDescent="0.3"/>
    <row r="229" ht="12.75" customHeight="1" x14ac:dyDescent="0.3"/>
    <row r="230" ht="12.75" customHeight="1" x14ac:dyDescent="0.3"/>
    <row r="231" ht="12.75" customHeight="1" x14ac:dyDescent="0.3"/>
    <row r="232" ht="12.75" customHeight="1" x14ac:dyDescent="0.3"/>
    <row r="233" ht="12.75" customHeight="1" x14ac:dyDescent="0.3"/>
    <row r="234" ht="12.75" customHeight="1" x14ac:dyDescent="0.3"/>
    <row r="235" ht="12.75" customHeight="1" x14ac:dyDescent="0.3"/>
    <row r="236" ht="12.75" customHeight="1" x14ac:dyDescent="0.3"/>
    <row r="237" ht="12.75" customHeight="1" x14ac:dyDescent="0.3"/>
    <row r="238" ht="12.75" customHeight="1" x14ac:dyDescent="0.3"/>
    <row r="239" ht="12.75" customHeight="1" x14ac:dyDescent="0.3"/>
    <row r="240" ht="12.75" customHeight="1" x14ac:dyDescent="0.3"/>
    <row r="241" ht="12.75" customHeight="1" x14ac:dyDescent="0.3"/>
    <row r="242" ht="12.75" customHeight="1" x14ac:dyDescent="0.3"/>
    <row r="243" ht="12.75" customHeight="1" x14ac:dyDescent="0.3"/>
    <row r="244" ht="12.75" customHeight="1" x14ac:dyDescent="0.3"/>
    <row r="245" ht="12.75" customHeight="1" x14ac:dyDescent="0.3"/>
    <row r="246" ht="12.75" customHeight="1" x14ac:dyDescent="0.3"/>
    <row r="247" ht="12.75" customHeight="1" x14ac:dyDescent="0.3"/>
    <row r="248" ht="12.75" customHeight="1" x14ac:dyDescent="0.3"/>
    <row r="249" ht="12.75" customHeight="1" x14ac:dyDescent="0.3"/>
    <row r="250" ht="12.75" customHeight="1" x14ac:dyDescent="0.3"/>
    <row r="251" ht="12.75" customHeight="1" x14ac:dyDescent="0.3"/>
    <row r="252" ht="12.75" customHeight="1" x14ac:dyDescent="0.3"/>
    <row r="253" ht="12.75" customHeight="1" x14ac:dyDescent="0.3"/>
    <row r="254" ht="12.75" customHeight="1" x14ac:dyDescent="0.3"/>
    <row r="255" ht="12.75" customHeight="1" x14ac:dyDescent="0.3"/>
    <row r="256" ht="12.75" customHeight="1" x14ac:dyDescent="0.3"/>
    <row r="257" ht="12.75" customHeight="1" x14ac:dyDescent="0.3"/>
    <row r="258" ht="12.75" customHeight="1" x14ac:dyDescent="0.3"/>
    <row r="259" ht="12.75" customHeight="1" x14ac:dyDescent="0.3"/>
    <row r="260" ht="12.75" customHeight="1" x14ac:dyDescent="0.3"/>
    <row r="261" ht="12.75" customHeight="1" x14ac:dyDescent="0.3"/>
    <row r="262" ht="12.75" customHeight="1" x14ac:dyDescent="0.3"/>
    <row r="263" ht="12.75" customHeight="1" x14ac:dyDescent="0.3"/>
    <row r="264" ht="12.75" customHeight="1" x14ac:dyDescent="0.3"/>
    <row r="265" ht="12.75" customHeight="1" x14ac:dyDescent="0.3"/>
    <row r="266" ht="12.75" customHeight="1" x14ac:dyDescent="0.3"/>
    <row r="267" ht="12.75" customHeight="1" x14ac:dyDescent="0.3"/>
    <row r="268" ht="12.75" customHeight="1" x14ac:dyDescent="0.3"/>
    <row r="269" ht="12.75" customHeight="1" x14ac:dyDescent="0.3"/>
    <row r="270" ht="12.75" customHeight="1" x14ac:dyDescent="0.3"/>
    <row r="271" ht="12.75" customHeight="1" x14ac:dyDescent="0.3"/>
    <row r="272" ht="12.75" customHeight="1" x14ac:dyDescent="0.3"/>
    <row r="273" ht="12.75" customHeight="1" x14ac:dyDescent="0.3"/>
    <row r="274" ht="12.75" customHeight="1" x14ac:dyDescent="0.3"/>
    <row r="275" ht="12.75" customHeight="1" x14ac:dyDescent="0.3"/>
    <row r="276" ht="12.75" customHeight="1" x14ac:dyDescent="0.3"/>
    <row r="277" ht="12.75" customHeight="1" x14ac:dyDescent="0.3"/>
    <row r="278" ht="12.75" customHeight="1" x14ac:dyDescent="0.3"/>
    <row r="279" ht="12.75" customHeight="1" x14ac:dyDescent="0.3"/>
    <row r="280" ht="12.75" customHeight="1" x14ac:dyDescent="0.3"/>
    <row r="281" ht="12.75" customHeight="1" x14ac:dyDescent="0.3"/>
    <row r="282" ht="12.75" customHeight="1" x14ac:dyDescent="0.3"/>
    <row r="283" ht="12.75" customHeight="1" x14ac:dyDescent="0.3"/>
    <row r="284" ht="12.75" customHeight="1" x14ac:dyDescent="0.3"/>
    <row r="285" ht="12.75" customHeight="1" x14ac:dyDescent="0.3"/>
    <row r="286" ht="12.75" customHeight="1" x14ac:dyDescent="0.3"/>
    <row r="287" ht="12.75" customHeight="1" x14ac:dyDescent="0.3"/>
    <row r="288" ht="12.75" customHeight="1" x14ac:dyDescent="0.3"/>
    <row r="289" ht="12.75" customHeight="1" x14ac:dyDescent="0.3"/>
    <row r="290" ht="12.75" customHeight="1" x14ac:dyDescent="0.3"/>
    <row r="291" ht="12.75" customHeight="1" x14ac:dyDescent="0.3"/>
    <row r="292" ht="12.75" customHeight="1" x14ac:dyDescent="0.3"/>
    <row r="293" ht="12.75" customHeight="1" x14ac:dyDescent="0.3"/>
    <row r="294" ht="12.75" customHeight="1" x14ac:dyDescent="0.3"/>
    <row r="295" ht="12.75" customHeight="1" x14ac:dyDescent="0.3"/>
    <row r="296" ht="12.75" customHeight="1" x14ac:dyDescent="0.3"/>
    <row r="297" ht="12.75" customHeight="1" x14ac:dyDescent="0.3"/>
    <row r="298" ht="12.75" customHeight="1" x14ac:dyDescent="0.3"/>
    <row r="299" ht="12.75" customHeight="1" x14ac:dyDescent="0.3"/>
    <row r="300" ht="12.75" customHeight="1" x14ac:dyDescent="0.3"/>
    <row r="301" ht="12.75" customHeight="1" x14ac:dyDescent="0.3"/>
    <row r="302" ht="12.75" customHeight="1" x14ac:dyDescent="0.3"/>
    <row r="303" ht="12.75" customHeight="1" x14ac:dyDescent="0.3"/>
    <row r="304" ht="12.75" customHeight="1" x14ac:dyDescent="0.3"/>
    <row r="305" ht="12.75" customHeight="1" x14ac:dyDescent="0.3"/>
    <row r="306" ht="12.75" customHeight="1" x14ac:dyDescent="0.3"/>
    <row r="307" ht="12.75" customHeight="1" x14ac:dyDescent="0.3"/>
    <row r="308" ht="12.75" customHeight="1" x14ac:dyDescent="0.3"/>
    <row r="309" ht="12.75" customHeight="1" x14ac:dyDescent="0.3"/>
    <row r="310" ht="12.75" customHeight="1" x14ac:dyDescent="0.3"/>
    <row r="311" ht="12.75" customHeight="1" x14ac:dyDescent="0.3"/>
    <row r="312" ht="12.75" customHeight="1" x14ac:dyDescent="0.3"/>
    <row r="313" ht="12.75" customHeight="1" x14ac:dyDescent="0.3"/>
    <row r="314" ht="12.75" customHeight="1" x14ac:dyDescent="0.3"/>
    <row r="315" ht="12.75" customHeight="1" x14ac:dyDescent="0.3"/>
    <row r="316" ht="12.75" customHeight="1" x14ac:dyDescent="0.3"/>
    <row r="317" ht="12.75" customHeight="1" x14ac:dyDescent="0.3"/>
    <row r="318" ht="12.75" customHeight="1" x14ac:dyDescent="0.3"/>
    <row r="319" ht="12.75" customHeight="1" x14ac:dyDescent="0.3"/>
    <row r="320" ht="12.75" customHeight="1" x14ac:dyDescent="0.3"/>
    <row r="321" ht="12.75" customHeight="1" x14ac:dyDescent="0.3"/>
    <row r="322" ht="12.75" customHeight="1" x14ac:dyDescent="0.3"/>
    <row r="323" ht="12.75" customHeight="1" x14ac:dyDescent="0.3"/>
    <row r="324" ht="12.75" customHeight="1" x14ac:dyDescent="0.3"/>
    <row r="325" ht="12.75" customHeight="1" x14ac:dyDescent="0.3"/>
    <row r="326" ht="12.75" customHeight="1" x14ac:dyDescent="0.3"/>
    <row r="327" ht="12.75" customHeight="1" x14ac:dyDescent="0.3"/>
    <row r="328" ht="12.75" customHeight="1" x14ac:dyDescent="0.3"/>
    <row r="329" ht="12.75" customHeight="1" x14ac:dyDescent="0.3"/>
    <row r="330" ht="12.75" customHeight="1" x14ac:dyDescent="0.3"/>
    <row r="331" ht="12.75" customHeight="1" x14ac:dyDescent="0.3"/>
    <row r="332" ht="12.75" customHeight="1" x14ac:dyDescent="0.3"/>
    <row r="333" ht="12.75" customHeight="1" x14ac:dyDescent="0.3"/>
    <row r="334" ht="12.75" customHeight="1" x14ac:dyDescent="0.3"/>
    <row r="335" ht="12.75" customHeight="1" x14ac:dyDescent="0.3"/>
    <row r="336" ht="12.75" customHeight="1" x14ac:dyDescent="0.3"/>
    <row r="337" ht="12.75" customHeight="1" x14ac:dyDescent="0.3"/>
    <row r="338" ht="12.75" customHeight="1" x14ac:dyDescent="0.3"/>
    <row r="339" ht="12.75" customHeight="1" x14ac:dyDescent="0.3"/>
    <row r="340" ht="12.75" customHeight="1" x14ac:dyDescent="0.3"/>
    <row r="341" ht="12.75" customHeight="1" x14ac:dyDescent="0.3"/>
    <row r="342" ht="12.75" customHeight="1" x14ac:dyDescent="0.3"/>
    <row r="343" ht="12.75" customHeight="1" x14ac:dyDescent="0.3"/>
    <row r="344" ht="12.75" customHeight="1" x14ac:dyDescent="0.3"/>
    <row r="345" ht="12.75" customHeight="1" x14ac:dyDescent="0.3"/>
    <row r="346" ht="12.75" customHeight="1" x14ac:dyDescent="0.3"/>
    <row r="347" ht="12.75" customHeight="1" x14ac:dyDescent="0.3"/>
    <row r="348" ht="12.75" customHeight="1" x14ac:dyDescent="0.3"/>
    <row r="349" ht="12.75" customHeight="1" x14ac:dyDescent="0.3"/>
    <row r="350" ht="12.75" customHeight="1" x14ac:dyDescent="0.3"/>
    <row r="351" ht="12.75" customHeight="1" x14ac:dyDescent="0.3"/>
    <row r="352" ht="12.75" customHeight="1" x14ac:dyDescent="0.3"/>
    <row r="353" ht="12.75" customHeight="1" x14ac:dyDescent="0.3"/>
    <row r="354" ht="12.75" customHeight="1" x14ac:dyDescent="0.3"/>
    <row r="355" ht="12.75" customHeight="1" x14ac:dyDescent="0.3"/>
    <row r="356" ht="12.75" customHeight="1" x14ac:dyDescent="0.3"/>
    <row r="357" ht="12.75" customHeight="1" x14ac:dyDescent="0.3"/>
    <row r="358" ht="12.75" customHeight="1" x14ac:dyDescent="0.3"/>
    <row r="359" ht="12.75" customHeight="1" x14ac:dyDescent="0.3"/>
    <row r="360" ht="12.75" customHeight="1" x14ac:dyDescent="0.3"/>
    <row r="361" ht="12.75" customHeight="1" x14ac:dyDescent="0.3"/>
    <row r="362" ht="12.75" customHeight="1" x14ac:dyDescent="0.3"/>
    <row r="363" ht="12.75" customHeight="1" x14ac:dyDescent="0.3"/>
    <row r="364" ht="12.75" customHeight="1" x14ac:dyDescent="0.3"/>
    <row r="365" ht="12.75" customHeight="1" x14ac:dyDescent="0.3"/>
    <row r="366" ht="12.75" customHeight="1" x14ac:dyDescent="0.3"/>
    <row r="367" ht="12.75" customHeight="1" x14ac:dyDescent="0.3"/>
    <row r="368" ht="12.75" customHeight="1" x14ac:dyDescent="0.3"/>
    <row r="369" ht="12.75" customHeight="1" x14ac:dyDescent="0.3"/>
    <row r="370" ht="12.75" customHeight="1" x14ac:dyDescent="0.3"/>
    <row r="371" ht="12.75" customHeight="1" x14ac:dyDescent="0.3"/>
    <row r="372" ht="12.75" customHeight="1" x14ac:dyDescent="0.3"/>
    <row r="373" ht="12.75" customHeight="1" x14ac:dyDescent="0.3"/>
    <row r="374" ht="12.75" customHeight="1" x14ac:dyDescent="0.3"/>
    <row r="375" ht="12.75" customHeight="1" x14ac:dyDescent="0.3"/>
    <row r="376" ht="12.75" customHeight="1" x14ac:dyDescent="0.3"/>
    <row r="377" ht="12.75" customHeight="1" x14ac:dyDescent="0.3"/>
    <row r="378" ht="12.75" customHeight="1" x14ac:dyDescent="0.3"/>
    <row r="379" ht="12.75" customHeight="1" x14ac:dyDescent="0.3"/>
    <row r="380" ht="12.75" customHeight="1" x14ac:dyDescent="0.3"/>
    <row r="381" ht="12.75" customHeight="1" x14ac:dyDescent="0.3"/>
    <row r="382" ht="12.75" customHeight="1" x14ac:dyDescent="0.3"/>
    <row r="383" ht="12.75" customHeight="1" x14ac:dyDescent="0.3"/>
    <row r="384" ht="12.75" customHeight="1" x14ac:dyDescent="0.3"/>
    <row r="385" ht="12.75" customHeight="1" x14ac:dyDescent="0.3"/>
    <row r="386" ht="12.75" customHeight="1" x14ac:dyDescent="0.3"/>
    <row r="387" ht="12.75" customHeight="1" x14ac:dyDescent="0.3"/>
    <row r="388" ht="12.75" customHeight="1" x14ac:dyDescent="0.3"/>
    <row r="389" ht="12.75" customHeight="1" x14ac:dyDescent="0.3"/>
    <row r="390" ht="12.75" customHeight="1" x14ac:dyDescent="0.3"/>
    <row r="391" ht="12.75" customHeight="1" x14ac:dyDescent="0.3"/>
    <row r="392" ht="12.75" customHeight="1" x14ac:dyDescent="0.3"/>
    <row r="393" ht="12.75" customHeight="1" x14ac:dyDescent="0.3"/>
    <row r="394" ht="12.75" customHeight="1" x14ac:dyDescent="0.3"/>
    <row r="395" ht="12.75" customHeight="1" x14ac:dyDescent="0.3"/>
    <row r="396" ht="12.75" customHeight="1" x14ac:dyDescent="0.3"/>
    <row r="397" ht="12.75" customHeight="1" x14ac:dyDescent="0.3"/>
    <row r="398" ht="12.75" customHeight="1" x14ac:dyDescent="0.3"/>
    <row r="399" ht="12.75" customHeight="1" x14ac:dyDescent="0.3"/>
    <row r="400" ht="12.75" customHeight="1" x14ac:dyDescent="0.3"/>
    <row r="401" ht="12.75" customHeight="1" x14ac:dyDescent="0.3"/>
    <row r="402" ht="12.75" customHeight="1" x14ac:dyDescent="0.3"/>
    <row r="403" ht="12.75" customHeight="1" x14ac:dyDescent="0.3"/>
    <row r="404" ht="12.75" customHeight="1" x14ac:dyDescent="0.3"/>
    <row r="405" ht="12.75" customHeight="1" x14ac:dyDescent="0.3"/>
    <row r="406" ht="12.75" customHeight="1" x14ac:dyDescent="0.3"/>
    <row r="407" ht="12.75" customHeight="1" x14ac:dyDescent="0.3"/>
    <row r="408" ht="12.75" customHeight="1" x14ac:dyDescent="0.3"/>
    <row r="409" ht="12.75" customHeight="1" x14ac:dyDescent="0.3"/>
    <row r="410" ht="12.75" customHeight="1" x14ac:dyDescent="0.3"/>
    <row r="411" ht="12.75" customHeight="1" x14ac:dyDescent="0.3"/>
    <row r="412" ht="12.75" customHeight="1" x14ac:dyDescent="0.3"/>
    <row r="413" ht="12.75" customHeight="1" x14ac:dyDescent="0.3"/>
    <row r="414" ht="12.75" customHeight="1" x14ac:dyDescent="0.3"/>
    <row r="415" ht="12.75" customHeight="1" x14ac:dyDescent="0.3"/>
    <row r="416" ht="12.75" customHeight="1" x14ac:dyDescent="0.3"/>
    <row r="417" ht="12.75" customHeight="1" x14ac:dyDescent="0.3"/>
    <row r="418" ht="12.75" customHeight="1" x14ac:dyDescent="0.3"/>
    <row r="419" ht="12.75" customHeight="1" x14ac:dyDescent="0.3"/>
    <row r="420" ht="12.75" customHeight="1" x14ac:dyDescent="0.3"/>
    <row r="421" ht="12.75" customHeight="1" x14ac:dyDescent="0.3"/>
    <row r="422" ht="12.75" customHeight="1" x14ac:dyDescent="0.3"/>
    <row r="423" ht="12.75" customHeight="1" x14ac:dyDescent="0.3"/>
    <row r="424" ht="12.75" customHeight="1" x14ac:dyDescent="0.3"/>
    <row r="425" ht="12.75" customHeight="1" x14ac:dyDescent="0.3"/>
    <row r="426" ht="12.75" customHeight="1" x14ac:dyDescent="0.3"/>
    <row r="427" ht="12.75" customHeight="1" x14ac:dyDescent="0.3"/>
    <row r="428" ht="12.75" customHeight="1" x14ac:dyDescent="0.3"/>
    <row r="429" ht="12.75" customHeight="1" x14ac:dyDescent="0.3"/>
    <row r="430" ht="12.75" customHeight="1" x14ac:dyDescent="0.3"/>
    <row r="431" ht="12.75" customHeight="1" x14ac:dyDescent="0.3"/>
    <row r="432" ht="12.75" customHeight="1" x14ac:dyDescent="0.3"/>
    <row r="433" ht="12.75" customHeight="1" x14ac:dyDescent="0.3"/>
    <row r="434" ht="12.75" customHeight="1" x14ac:dyDescent="0.3"/>
    <row r="435" ht="12.75" customHeight="1" x14ac:dyDescent="0.3"/>
    <row r="436" ht="12.75" customHeight="1" x14ac:dyDescent="0.3"/>
    <row r="437" ht="12.75" customHeight="1" x14ac:dyDescent="0.3"/>
    <row r="438" ht="12.75" customHeight="1" x14ac:dyDescent="0.3"/>
    <row r="439" ht="12.75" customHeight="1" x14ac:dyDescent="0.3"/>
    <row r="440" ht="12.75" customHeight="1" x14ac:dyDescent="0.3"/>
    <row r="441" ht="12.75" customHeight="1" x14ac:dyDescent="0.3"/>
    <row r="442" ht="12.75" customHeight="1" x14ac:dyDescent="0.3"/>
    <row r="443" ht="12.75" customHeight="1" x14ac:dyDescent="0.3"/>
    <row r="444" ht="12.75" customHeight="1" x14ac:dyDescent="0.3"/>
    <row r="445" ht="12.75" customHeight="1" x14ac:dyDescent="0.3"/>
    <row r="446" ht="12.75" customHeight="1" x14ac:dyDescent="0.3"/>
    <row r="447" ht="12.75" customHeight="1" x14ac:dyDescent="0.3"/>
    <row r="448" ht="12.75" customHeight="1" x14ac:dyDescent="0.3"/>
    <row r="449" ht="12.75" customHeight="1" x14ac:dyDescent="0.3"/>
    <row r="450" ht="12.75" customHeight="1" x14ac:dyDescent="0.3"/>
    <row r="451" ht="12.75" customHeight="1" x14ac:dyDescent="0.3"/>
    <row r="452" ht="12.75" customHeight="1" x14ac:dyDescent="0.3"/>
    <row r="453" ht="12.75" customHeight="1" x14ac:dyDescent="0.3"/>
    <row r="454" ht="12.75" customHeight="1" x14ac:dyDescent="0.3"/>
    <row r="455" ht="12.75" customHeight="1" x14ac:dyDescent="0.3"/>
    <row r="456" ht="12.75" customHeight="1" x14ac:dyDescent="0.3"/>
    <row r="457" ht="12.75" customHeight="1" x14ac:dyDescent="0.3"/>
    <row r="458" ht="12.75" customHeight="1" x14ac:dyDescent="0.3"/>
    <row r="459" ht="12.75" customHeight="1" x14ac:dyDescent="0.3"/>
    <row r="460" ht="12.75" customHeight="1" x14ac:dyDescent="0.3"/>
    <row r="461" ht="12.75" customHeight="1" x14ac:dyDescent="0.3"/>
    <row r="462" ht="12.75" customHeight="1" x14ac:dyDescent="0.3"/>
    <row r="463" ht="12.75" customHeight="1" x14ac:dyDescent="0.3"/>
    <row r="464" ht="12.75" customHeight="1" x14ac:dyDescent="0.3"/>
    <row r="465" ht="12.75" customHeight="1" x14ac:dyDescent="0.3"/>
    <row r="466" ht="12.75" customHeight="1" x14ac:dyDescent="0.3"/>
    <row r="467" ht="12.75" customHeight="1" x14ac:dyDescent="0.3"/>
    <row r="468" ht="12.75" customHeight="1" x14ac:dyDescent="0.3"/>
    <row r="469" ht="12.75" customHeight="1" x14ac:dyDescent="0.3"/>
    <row r="470" ht="12.75" customHeight="1" x14ac:dyDescent="0.3"/>
    <row r="471" ht="12.75" customHeight="1" x14ac:dyDescent="0.3"/>
    <row r="472" ht="12.75" customHeight="1" x14ac:dyDescent="0.3"/>
    <row r="473" ht="12.75" customHeight="1" x14ac:dyDescent="0.3"/>
    <row r="474" ht="12.75" customHeight="1" x14ac:dyDescent="0.3"/>
    <row r="475" ht="12.75" customHeight="1" x14ac:dyDescent="0.3"/>
    <row r="476" ht="12.75" customHeight="1" x14ac:dyDescent="0.3"/>
    <row r="477" ht="12.75" customHeight="1" x14ac:dyDescent="0.3"/>
    <row r="478" ht="12.75" customHeight="1" x14ac:dyDescent="0.3"/>
    <row r="479" ht="12.75" customHeight="1" x14ac:dyDescent="0.3"/>
    <row r="480" ht="12.75" customHeight="1" x14ac:dyDescent="0.3"/>
    <row r="481" ht="12.75" customHeight="1" x14ac:dyDescent="0.3"/>
    <row r="482" ht="12.75" customHeight="1" x14ac:dyDescent="0.3"/>
    <row r="483" ht="12.75" customHeight="1" x14ac:dyDescent="0.3"/>
    <row r="484" ht="12.75" customHeight="1" x14ac:dyDescent="0.3"/>
    <row r="485" ht="12.75" customHeight="1" x14ac:dyDescent="0.3"/>
    <row r="486" ht="12.75" customHeight="1" x14ac:dyDescent="0.3"/>
    <row r="487" ht="12.75" customHeight="1" x14ac:dyDescent="0.3"/>
    <row r="488" ht="12.75" customHeight="1" x14ac:dyDescent="0.3"/>
    <row r="489" ht="12.75" customHeight="1" x14ac:dyDescent="0.3"/>
    <row r="490" ht="12.75" customHeight="1" x14ac:dyDescent="0.3"/>
    <row r="491" ht="12.75" customHeight="1" x14ac:dyDescent="0.3"/>
    <row r="492" ht="12.75" customHeight="1" x14ac:dyDescent="0.3"/>
    <row r="493" ht="12.75" customHeight="1" x14ac:dyDescent="0.3"/>
    <row r="494" ht="12.75" customHeight="1" x14ac:dyDescent="0.3"/>
    <row r="495" ht="12.75" customHeight="1" x14ac:dyDescent="0.3"/>
    <row r="496" ht="12.75" customHeight="1" x14ac:dyDescent="0.3"/>
    <row r="497" ht="12.75" customHeight="1" x14ac:dyDescent="0.3"/>
    <row r="498" ht="12.75" customHeight="1" x14ac:dyDescent="0.3"/>
    <row r="499" ht="12.75" customHeight="1" x14ac:dyDescent="0.3"/>
    <row r="500" ht="12.75" customHeight="1" x14ac:dyDescent="0.3"/>
    <row r="501" ht="12.75" customHeight="1" x14ac:dyDescent="0.3"/>
    <row r="502" ht="12.75" customHeight="1" x14ac:dyDescent="0.3"/>
    <row r="503" ht="12.75" customHeight="1" x14ac:dyDescent="0.3"/>
    <row r="504" ht="12.75" customHeight="1" x14ac:dyDescent="0.3"/>
    <row r="505" ht="12.75" customHeight="1" x14ac:dyDescent="0.3"/>
    <row r="506" ht="12.75" customHeight="1" x14ac:dyDescent="0.3"/>
    <row r="507" ht="12.75" customHeight="1" x14ac:dyDescent="0.3"/>
    <row r="508" ht="12.75" customHeight="1" x14ac:dyDescent="0.3"/>
    <row r="509" ht="12.75" customHeight="1" x14ac:dyDescent="0.3"/>
    <row r="510" ht="12.75" customHeight="1" x14ac:dyDescent="0.3"/>
    <row r="511" ht="12.75" customHeight="1" x14ac:dyDescent="0.3"/>
    <row r="512" ht="12.75" customHeight="1" x14ac:dyDescent="0.3"/>
    <row r="513" ht="12.75" customHeight="1" x14ac:dyDescent="0.3"/>
    <row r="514" ht="12.75" customHeight="1" x14ac:dyDescent="0.3"/>
    <row r="515" ht="12.75" customHeight="1" x14ac:dyDescent="0.3"/>
    <row r="516" ht="12.75" customHeight="1" x14ac:dyDescent="0.3"/>
    <row r="517" ht="12.75" customHeight="1" x14ac:dyDescent="0.3"/>
    <row r="518" ht="12.75" customHeight="1" x14ac:dyDescent="0.3"/>
    <row r="519" ht="12.75" customHeight="1" x14ac:dyDescent="0.3"/>
    <row r="520" ht="12.75" customHeight="1" x14ac:dyDescent="0.3"/>
    <row r="521" ht="12.75" customHeight="1" x14ac:dyDescent="0.3"/>
    <row r="522" ht="12.75" customHeight="1" x14ac:dyDescent="0.3"/>
    <row r="523" ht="12.75" customHeight="1" x14ac:dyDescent="0.3"/>
    <row r="524" ht="12.75" customHeight="1" x14ac:dyDescent="0.3"/>
    <row r="525" ht="12.75" customHeight="1" x14ac:dyDescent="0.3"/>
    <row r="526" ht="12.75" customHeight="1" x14ac:dyDescent="0.3"/>
    <row r="527" ht="12.75" customHeight="1" x14ac:dyDescent="0.3"/>
    <row r="528" ht="12.75" customHeight="1" x14ac:dyDescent="0.3"/>
    <row r="529" ht="12.75" customHeight="1" x14ac:dyDescent="0.3"/>
    <row r="530" ht="12.75" customHeight="1" x14ac:dyDescent="0.3"/>
    <row r="531" ht="12.75" customHeight="1" x14ac:dyDescent="0.3"/>
    <row r="532" ht="12.75" customHeight="1" x14ac:dyDescent="0.3"/>
    <row r="533" ht="12.75" customHeight="1" x14ac:dyDescent="0.3"/>
    <row r="534" ht="12.75" customHeight="1" x14ac:dyDescent="0.3"/>
    <row r="535" ht="12.75" customHeight="1" x14ac:dyDescent="0.3"/>
    <row r="536" ht="12.75" customHeight="1" x14ac:dyDescent="0.3"/>
    <row r="537" ht="12.75" customHeight="1" x14ac:dyDescent="0.3"/>
    <row r="538" ht="12.75" customHeight="1" x14ac:dyDescent="0.3"/>
    <row r="539" ht="12.75" customHeight="1" x14ac:dyDescent="0.3"/>
    <row r="540" ht="12.75" customHeight="1" x14ac:dyDescent="0.3"/>
    <row r="541" ht="12.75" customHeight="1" x14ac:dyDescent="0.3"/>
    <row r="542" ht="12.75" customHeight="1" x14ac:dyDescent="0.3"/>
    <row r="543" ht="12.75" customHeight="1" x14ac:dyDescent="0.3"/>
    <row r="544" ht="12.75" customHeight="1" x14ac:dyDescent="0.3"/>
    <row r="545" ht="12.75" customHeight="1" x14ac:dyDescent="0.3"/>
    <row r="546" ht="12.75" customHeight="1" x14ac:dyDescent="0.3"/>
    <row r="547" ht="12.75" customHeight="1" x14ac:dyDescent="0.3"/>
    <row r="548" ht="12.75" customHeight="1" x14ac:dyDescent="0.3"/>
    <row r="549" ht="12.75" customHeight="1" x14ac:dyDescent="0.3"/>
    <row r="550" ht="12.75" customHeight="1" x14ac:dyDescent="0.3"/>
    <row r="551" ht="12.75" customHeight="1" x14ac:dyDescent="0.3"/>
    <row r="552" ht="12.75" customHeight="1" x14ac:dyDescent="0.3"/>
    <row r="553" ht="12.75" customHeight="1" x14ac:dyDescent="0.3"/>
    <row r="554" ht="12.75" customHeight="1" x14ac:dyDescent="0.3"/>
    <row r="555" ht="12.75" customHeight="1" x14ac:dyDescent="0.3"/>
    <row r="556" ht="12.75" customHeight="1" x14ac:dyDescent="0.3"/>
    <row r="557" ht="12.75" customHeight="1" x14ac:dyDescent="0.3"/>
    <row r="558" ht="12.75" customHeight="1" x14ac:dyDescent="0.3"/>
    <row r="559" ht="12.75" customHeight="1" x14ac:dyDescent="0.3"/>
    <row r="560" ht="12.75" customHeight="1" x14ac:dyDescent="0.3"/>
    <row r="561" ht="12.75" customHeight="1" x14ac:dyDescent="0.3"/>
    <row r="562" ht="12.75" customHeight="1" x14ac:dyDescent="0.3"/>
    <row r="563" ht="12.75" customHeight="1" x14ac:dyDescent="0.3"/>
    <row r="564" ht="12.75" customHeight="1" x14ac:dyDescent="0.3"/>
    <row r="565" ht="12.75" customHeight="1" x14ac:dyDescent="0.3"/>
    <row r="566" ht="12.75" customHeight="1" x14ac:dyDescent="0.3"/>
    <row r="567" ht="12.75" customHeight="1" x14ac:dyDescent="0.3"/>
    <row r="568" ht="12.75" customHeight="1" x14ac:dyDescent="0.3"/>
    <row r="569" ht="12.75" customHeight="1" x14ac:dyDescent="0.3"/>
    <row r="570" ht="12.75" customHeight="1" x14ac:dyDescent="0.3"/>
    <row r="571" ht="12.75" customHeight="1" x14ac:dyDescent="0.3"/>
    <row r="572" ht="12.75" customHeight="1" x14ac:dyDescent="0.3"/>
    <row r="573" ht="12.75" customHeight="1" x14ac:dyDescent="0.3"/>
    <row r="574" ht="12.75" customHeight="1" x14ac:dyDescent="0.3"/>
    <row r="575" ht="12.75" customHeight="1" x14ac:dyDescent="0.3"/>
    <row r="576" ht="12.75" customHeight="1" x14ac:dyDescent="0.3"/>
    <row r="577" ht="12.75" customHeight="1" x14ac:dyDescent="0.3"/>
    <row r="578" ht="12.75" customHeight="1" x14ac:dyDescent="0.3"/>
    <row r="579" ht="12.75" customHeight="1" x14ac:dyDescent="0.3"/>
    <row r="580" ht="12.75" customHeight="1" x14ac:dyDescent="0.3"/>
    <row r="581" ht="12.75" customHeight="1" x14ac:dyDescent="0.3"/>
    <row r="582" ht="12.75" customHeight="1" x14ac:dyDescent="0.3"/>
    <row r="583" ht="12.75" customHeight="1" x14ac:dyDescent="0.3"/>
    <row r="584" ht="12.75" customHeight="1" x14ac:dyDescent="0.3"/>
    <row r="585" ht="12.75" customHeight="1" x14ac:dyDescent="0.3"/>
    <row r="586" ht="12.75" customHeight="1" x14ac:dyDescent="0.3"/>
    <row r="587" ht="12.75" customHeight="1" x14ac:dyDescent="0.3"/>
    <row r="588" ht="12.75" customHeight="1" x14ac:dyDescent="0.3"/>
    <row r="589" ht="12.75" customHeight="1" x14ac:dyDescent="0.3"/>
    <row r="590" ht="12.75" customHeight="1" x14ac:dyDescent="0.3"/>
    <row r="591" ht="12.75" customHeight="1" x14ac:dyDescent="0.3"/>
    <row r="592" ht="12.75" customHeight="1" x14ac:dyDescent="0.3"/>
    <row r="593" ht="12.75" customHeight="1" x14ac:dyDescent="0.3"/>
    <row r="594" ht="12.75" customHeight="1" x14ac:dyDescent="0.3"/>
    <row r="595" ht="12.75" customHeight="1" x14ac:dyDescent="0.3"/>
    <row r="596" ht="12.75" customHeight="1" x14ac:dyDescent="0.3"/>
    <row r="597" ht="12.75" customHeight="1" x14ac:dyDescent="0.3"/>
    <row r="598" ht="12.75" customHeight="1" x14ac:dyDescent="0.3"/>
    <row r="599" ht="12.75" customHeight="1" x14ac:dyDescent="0.3"/>
    <row r="600" ht="12.75" customHeight="1" x14ac:dyDescent="0.3"/>
    <row r="601" ht="12.75" customHeight="1" x14ac:dyDescent="0.3"/>
    <row r="602" ht="12.75" customHeight="1" x14ac:dyDescent="0.3"/>
    <row r="603" ht="12.75" customHeight="1" x14ac:dyDescent="0.3"/>
    <row r="604" ht="12.75" customHeight="1" x14ac:dyDescent="0.3"/>
    <row r="605" ht="12.75" customHeight="1" x14ac:dyDescent="0.3"/>
    <row r="606" ht="12.75" customHeight="1" x14ac:dyDescent="0.3"/>
    <row r="607" ht="12.75" customHeight="1" x14ac:dyDescent="0.3"/>
    <row r="608" ht="12.75" customHeight="1" x14ac:dyDescent="0.3"/>
    <row r="609" ht="12.75" customHeight="1" x14ac:dyDescent="0.3"/>
    <row r="610" ht="12.75" customHeight="1" x14ac:dyDescent="0.3"/>
    <row r="611" ht="12.75" customHeight="1" x14ac:dyDescent="0.3"/>
    <row r="612" ht="12.75" customHeight="1" x14ac:dyDescent="0.3"/>
    <row r="613" ht="12.75" customHeight="1" x14ac:dyDescent="0.3"/>
    <row r="614" ht="12.75" customHeight="1" x14ac:dyDescent="0.3"/>
    <row r="615" ht="12.75" customHeight="1" x14ac:dyDescent="0.3"/>
    <row r="616" ht="12.75" customHeight="1" x14ac:dyDescent="0.3"/>
    <row r="617" ht="12.75" customHeight="1" x14ac:dyDescent="0.3"/>
    <row r="618" ht="12.75" customHeight="1" x14ac:dyDescent="0.3"/>
    <row r="619" ht="12.75" customHeight="1" x14ac:dyDescent="0.3"/>
    <row r="620" ht="12.75" customHeight="1" x14ac:dyDescent="0.3"/>
    <row r="621" ht="12.75" customHeight="1" x14ac:dyDescent="0.3"/>
    <row r="622" ht="12.75" customHeight="1" x14ac:dyDescent="0.3"/>
    <row r="623" ht="12.75" customHeight="1" x14ac:dyDescent="0.3"/>
    <row r="624" ht="12.75" customHeight="1" x14ac:dyDescent="0.3"/>
    <row r="625" ht="12.75" customHeight="1" x14ac:dyDescent="0.3"/>
    <row r="626" ht="12.75" customHeight="1" x14ac:dyDescent="0.3"/>
    <row r="627" ht="12.75" customHeight="1" x14ac:dyDescent="0.3"/>
    <row r="628" ht="12.75" customHeight="1" x14ac:dyDescent="0.3"/>
    <row r="629" ht="12.75" customHeight="1" x14ac:dyDescent="0.3"/>
    <row r="630" ht="12.75" customHeight="1" x14ac:dyDescent="0.3"/>
    <row r="631" ht="12.75" customHeight="1" x14ac:dyDescent="0.3"/>
    <row r="632" ht="12.75" customHeight="1" x14ac:dyDescent="0.3"/>
    <row r="633" ht="12.75" customHeight="1" x14ac:dyDescent="0.3"/>
    <row r="634" ht="12.75" customHeight="1" x14ac:dyDescent="0.3"/>
    <row r="635" ht="12.75" customHeight="1" x14ac:dyDescent="0.3"/>
    <row r="636" ht="12.75" customHeight="1" x14ac:dyDescent="0.3"/>
    <row r="637" ht="12.75" customHeight="1" x14ac:dyDescent="0.3"/>
    <row r="638" ht="12.75" customHeight="1" x14ac:dyDescent="0.3"/>
    <row r="639" ht="12.75" customHeight="1" x14ac:dyDescent="0.3"/>
    <row r="640" ht="12.75" customHeight="1" x14ac:dyDescent="0.3"/>
    <row r="641" ht="12.75" customHeight="1" x14ac:dyDescent="0.3"/>
    <row r="642" ht="12.75" customHeight="1" x14ac:dyDescent="0.3"/>
    <row r="643" ht="12.75" customHeight="1" x14ac:dyDescent="0.3"/>
    <row r="644" ht="12.75" customHeight="1" x14ac:dyDescent="0.3"/>
    <row r="645" ht="12.75" customHeight="1" x14ac:dyDescent="0.3"/>
    <row r="646" ht="12.75" customHeight="1" x14ac:dyDescent="0.3"/>
    <row r="647" ht="12.75" customHeight="1" x14ac:dyDescent="0.3"/>
    <row r="648" ht="12.75" customHeight="1" x14ac:dyDescent="0.3"/>
    <row r="649" ht="12.75" customHeight="1" x14ac:dyDescent="0.3"/>
    <row r="650" ht="12.75" customHeight="1" x14ac:dyDescent="0.3"/>
    <row r="651" ht="12.75" customHeight="1" x14ac:dyDescent="0.3"/>
    <row r="652" ht="12.75" customHeight="1" x14ac:dyDescent="0.3"/>
    <row r="653" ht="12.75" customHeight="1" x14ac:dyDescent="0.3"/>
    <row r="654" ht="12.75" customHeight="1" x14ac:dyDescent="0.3"/>
    <row r="655" ht="12.75" customHeight="1" x14ac:dyDescent="0.3"/>
    <row r="656" ht="12.75" customHeight="1" x14ac:dyDescent="0.3"/>
    <row r="657" ht="12.75" customHeight="1" x14ac:dyDescent="0.3"/>
    <row r="658" ht="12.75" customHeight="1" x14ac:dyDescent="0.3"/>
    <row r="659" ht="12.75" customHeight="1" x14ac:dyDescent="0.3"/>
    <row r="660" ht="12.75" customHeight="1" x14ac:dyDescent="0.3"/>
    <row r="661" ht="12.75" customHeight="1" x14ac:dyDescent="0.3"/>
    <row r="662" ht="12.75" customHeight="1" x14ac:dyDescent="0.3"/>
    <row r="663" ht="12.75" customHeight="1" x14ac:dyDescent="0.3"/>
    <row r="664" ht="12.75" customHeight="1" x14ac:dyDescent="0.3"/>
    <row r="665" ht="12.75" customHeight="1" x14ac:dyDescent="0.3"/>
    <row r="666" ht="12.75" customHeight="1" x14ac:dyDescent="0.3"/>
    <row r="667" ht="12.75" customHeight="1" x14ac:dyDescent="0.3"/>
    <row r="668" ht="12.75" customHeight="1" x14ac:dyDescent="0.3"/>
    <row r="669" ht="12.75" customHeight="1" x14ac:dyDescent="0.3"/>
    <row r="670" ht="12.75" customHeight="1" x14ac:dyDescent="0.3"/>
    <row r="671" ht="12.75" customHeight="1" x14ac:dyDescent="0.3"/>
    <row r="672" ht="12.75" customHeight="1" x14ac:dyDescent="0.3"/>
    <row r="673" ht="12.75" customHeight="1" x14ac:dyDescent="0.3"/>
    <row r="674" ht="12.75" customHeight="1" x14ac:dyDescent="0.3"/>
    <row r="675" ht="12.75" customHeight="1" x14ac:dyDescent="0.3"/>
    <row r="676" ht="12.75" customHeight="1" x14ac:dyDescent="0.3"/>
    <row r="677" ht="12.75" customHeight="1" x14ac:dyDescent="0.3"/>
    <row r="678" ht="12.75" customHeight="1" x14ac:dyDescent="0.3"/>
    <row r="679" ht="12.75" customHeight="1" x14ac:dyDescent="0.3"/>
    <row r="680" ht="12.75" customHeight="1" x14ac:dyDescent="0.3"/>
    <row r="681" ht="12.75" customHeight="1" x14ac:dyDescent="0.3"/>
    <row r="682" ht="12.75" customHeight="1" x14ac:dyDescent="0.3"/>
    <row r="683" ht="12.75" customHeight="1" x14ac:dyDescent="0.3"/>
    <row r="684" ht="12.75" customHeight="1" x14ac:dyDescent="0.3"/>
    <row r="685" ht="12.75" customHeight="1" x14ac:dyDescent="0.3"/>
    <row r="686" ht="12.75" customHeight="1" x14ac:dyDescent="0.3"/>
    <row r="687" ht="12.75" customHeight="1" x14ac:dyDescent="0.3"/>
    <row r="688" ht="12.75" customHeight="1" x14ac:dyDescent="0.3"/>
    <row r="689" ht="12.75" customHeight="1" x14ac:dyDescent="0.3"/>
    <row r="690" ht="12.75" customHeight="1" x14ac:dyDescent="0.3"/>
    <row r="691" ht="12.75" customHeight="1" x14ac:dyDescent="0.3"/>
    <row r="692" ht="12.75" customHeight="1" x14ac:dyDescent="0.3"/>
    <row r="693" ht="12.75" customHeight="1" x14ac:dyDescent="0.3"/>
    <row r="694" ht="12.75" customHeight="1" x14ac:dyDescent="0.3"/>
    <row r="695" ht="12.75" customHeight="1" x14ac:dyDescent="0.3"/>
    <row r="696" ht="12.75" customHeight="1" x14ac:dyDescent="0.3"/>
    <row r="697" ht="12.75" customHeight="1" x14ac:dyDescent="0.3"/>
    <row r="698" ht="12.75" customHeight="1" x14ac:dyDescent="0.3"/>
    <row r="699" ht="12.75" customHeight="1" x14ac:dyDescent="0.3"/>
    <row r="700" ht="12.75" customHeight="1" x14ac:dyDescent="0.3"/>
    <row r="701" ht="12.75" customHeight="1" x14ac:dyDescent="0.3"/>
    <row r="702" ht="12.75" customHeight="1" x14ac:dyDescent="0.3"/>
    <row r="703" ht="12.75" customHeight="1" x14ac:dyDescent="0.3"/>
    <row r="704" ht="12.75" customHeight="1" x14ac:dyDescent="0.3"/>
    <row r="705" ht="12.75" customHeight="1" x14ac:dyDescent="0.3"/>
    <row r="706" ht="12.75" customHeight="1" x14ac:dyDescent="0.3"/>
    <row r="707" ht="12.75" customHeight="1" x14ac:dyDescent="0.3"/>
    <row r="708" ht="12.75" customHeight="1" x14ac:dyDescent="0.3"/>
    <row r="709" ht="12.75" customHeight="1" x14ac:dyDescent="0.3"/>
    <row r="710" ht="12.75" customHeight="1" x14ac:dyDescent="0.3"/>
    <row r="711" ht="12.75" customHeight="1" x14ac:dyDescent="0.3"/>
    <row r="712" ht="12.75" customHeight="1" x14ac:dyDescent="0.3"/>
    <row r="713" ht="12.75" customHeight="1" x14ac:dyDescent="0.3"/>
    <row r="714" ht="12.75" customHeight="1" x14ac:dyDescent="0.3"/>
    <row r="715" ht="12.75" customHeight="1" x14ac:dyDescent="0.3"/>
    <row r="716" ht="12.75" customHeight="1" x14ac:dyDescent="0.3"/>
    <row r="717" ht="12.75" customHeight="1" x14ac:dyDescent="0.3"/>
    <row r="718" ht="12.75" customHeight="1" x14ac:dyDescent="0.3"/>
    <row r="719" ht="12.75" customHeight="1" x14ac:dyDescent="0.3"/>
    <row r="720" ht="12.75" customHeight="1" x14ac:dyDescent="0.3"/>
    <row r="721" ht="12.75" customHeight="1" x14ac:dyDescent="0.3"/>
    <row r="722" ht="12.75" customHeight="1" x14ac:dyDescent="0.3"/>
    <row r="723" ht="12.75" customHeight="1" x14ac:dyDescent="0.3"/>
    <row r="724" ht="12.75" customHeight="1" x14ac:dyDescent="0.3"/>
    <row r="725" ht="12.75" customHeight="1" x14ac:dyDescent="0.3"/>
    <row r="726" ht="12.75" customHeight="1" x14ac:dyDescent="0.3"/>
    <row r="727" ht="12.75" customHeight="1" x14ac:dyDescent="0.3"/>
    <row r="728" ht="12.75" customHeight="1" x14ac:dyDescent="0.3"/>
    <row r="729" ht="12.75" customHeight="1" x14ac:dyDescent="0.3"/>
    <row r="730" ht="12.75" customHeight="1" x14ac:dyDescent="0.3"/>
    <row r="731" ht="12.75" customHeight="1" x14ac:dyDescent="0.3"/>
    <row r="732" ht="12.75" customHeight="1" x14ac:dyDescent="0.3"/>
    <row r="733" ht="12.75" customHeight="1" x14ac:dyDescent="0.3"/>
    <row r="734" ht="12.75" customHeight="1" x14ac:dyDescent="0.3"/>
    <row r="735" ht="12.75" customHeight="1" x14ac:dyDescent="0.3"/>
    <row r="736" ht="12.75" customHeight="1" x14ac:dyDescent="0.3"/>
    <row r="737" ht="12.75" customHeight="1" x14ac:dyDescent="0.3"/>
    <row r="738" ht="12.75" customHeight="1" x14ac:dyDescent="0.3"/>
    <row r="739" ht="12.75" customHeight="1" x14ac:dyDescent="0.3"/>
    <row r="740" ht="12.75" customHeight="1" x14ac:dyDescent="0.3"/>
    <row r="741" ht="12.75" customHeight="1" x14ac:dyDescent="0.3"/>
    <row r="742" ht="12.75" customHeight="1" x14ac:dyDescent="0.3"/>
    <row r="743" ht="12.75" customHeight="1" x14ac:dyDescent="0.3"/>
    <row r="744" ht="12.75" customHeight="1" x14ac:dyDescent="0.3"/>
    <row r="745" ht="12.75" customHeight="1" x14ac:dyDescent="0.3"/>
    <row r="746" ht="12.75" customHeight="1" x14ac:dyDescent="0.3"/>
    <row r="747" ht="12.75" customHeight="1" x14ac:dyDescent="0.3"/>
    <row r="748" ht="12.75" customHeight="1" x14ac:dyDescent="0.3"/>
    <row r="749" ht="12.75" customHeight="1" x14ac:dyDescent="0.3"/>
    <row r="750" ht="12.75" customHeight="1" x14ac:dyDescent="0.3"/>
    <row r="751" ht="12.75" customHeight="1" x14ac:dyDescent="0.3"/>
    <row r="752" ht="12.75" customHeight="1" x14ac:dyDescent="0.3"/>
    <row r="753" ht="12.75" customHeight="1" x14ac:dyDescent="0.3"/>
    <row r="754" ht="12.75" customHeight="1" x14ac:dyDescent="0.3"/>
    <row r="755" ht="12.75" customHeight="1" x14ac:dyDescent="0.3"/>
    <row r="756" ht="12.75" customHeight="1" x14ac:dyDescent="0.3"/>
    <row r="757" ht="12.75" customHeight="1" x14ac:dyDescent="0.3"/>
    <row r="758" ht="12.75" customHeight="1" x14ac:dyDescent="0.3"/>
    <row r="759" ht="12.75" customHeight="1" x14ac:dyDescent="0.3"/>
    <row r="760" ht="12.75" customHeight="1" x14ac:dyDescent="0.3"/>
    <row r="761" ht="12.75" customHeight="1" x14ac:dyDescent="0.3"/>
    <row r="762" ht="12.75" customHeight="1" x14ac:dyDescent="0.3"/>
    <row r="763" ht="12.75" customHeight="1" x14ac:dyDescent="0.3"/>
    <row r="764" ht="12.75" customHeight="1" x14ac:dyDescent="0.3"/>
    <row r="765" ht="12.75" customHeight="1" x14ac:dyDescent="0.3"/>
    <row r="766" ht="12.75" customHeight="1" x14ac:dyDescent="0.3"/>
    <row r="767" ht="12.75" customHeight="1" x14ac:dyDescent="0.3"/>
    <row r="768" ht="12.75" customHeight="1" x14ac:dyDescent="0.3"/>
    <row r="769" ht="12.75" customHeight="1" x14ac:dyDescent="0.3"/>
    <row r="770" ht="12.75" customHeight="1" x14ac:dyDescent="0.3"/>
    <row r="771" ht="12.75" customHeight="1" x14ac:dyDescent="0.3"/>
    <row r="772" ht="12.75" customHeight="1" x14ac:dyDescent="0.3"/>
    <row r="773" ht="12.75" customHeight="1" x14ac:dyDescent="0.3"/>
    <row r="774" ht="12.75" customHeight="1" x14ac:dyDescent="0.3"/>
    <row r="775" ht="12.75" customHeight="1" x14ac:dyDescent="0.3"/>
    <row r="776" ht="12.75" customHeight="1" x14ac:dyDescent="0.3"/>
    <row r="777" ht="12.75" customHeight="1" x14ac:dyDescent="0.3"/>
    <row r="778" ht="12.75" customHeight="1" x14ac:dyDescent="0.3"/>
    <row r="779" ht="12.75" customHeight="1" x14ac:dyDescent="0.3"/>
    <row r="780" ht="12.75" customHeight="1" x14ac:dyDescent="0.3"/>
    <row r="781" ht="12.75" customHeight="1" x14ac:dyDescent="0.3"/>
    <row r="782" ht="12.75" customHeight="1" x14ac:dyDescent="0.3"/>
    <row r="783" ht="12.75" customHeight="1" x14ac:dyDescent="0.3"/>
    <row r="784" ht="12.75" customHeight="1" x14ac:dyDescent="0.3"/>
    <row r="785" ht="12.75" customHeight="1" x14ac:dyDescent="0.3"/>
    <row r="786" ht="12.75" customHeight="1" x14ac:dyDescent="0.3"/>
    <row r="787" ht="12.75" customHeight="1" x14ac:dyDescent="0.3"/>
    <row r="788" ht="12.75" customHeight="1" x14ac:dyDescent="0.3"/>
    <row r="789" ht="12.75" customHeight="1" x14ac:dyDescent="0.3"/>
    <row r="790" ht="12.75" customHeight="1" x14ac:dyDescent="0.3"/>
    <row r="791" ht="12.75" customHeight="1" x14ac:dyDescent="0.3"/>
    <row r="792" ht="12.75" customHeight="1" x14ac:dyDescent="0.3"/>
    <row r="793" ht="12.75" customHeight="1" x14ac:dyDescent="0.3"/>
    <row r="794" ht="12.75" customHeight="1" x14ac:dyDescent="0.3"/>
    <row r="795" ht="12.75" customHeight="1" x14ac:dyDescent="0.3"/>
    <row r="796" ht="12.75" customHeight="1" x14ac:dyDescent="0.3"/>
    <row r="797" ht="12.75" customHeight="1" x14ac:dyDescent="0.3"/>
    <row r="798" ht="12.75" customHeight="1" x14ac:dyDescent="0.3"/>
    <row r="799" ht="12.75" customHeight="1" x14ac:dyDescent="0.3"/>
    <row r="800" ht="12.75" customHeight="1" x14ac:dyDescent="0.3"/>
    <row r="801" ht="12.75" customHeight="1" x14ac:dyDescent="0.3"/>
    <row r="802" ht="12.75" customHeight="1" x14ac:dyDescent="0.3"/>
    <row r="803" ht="12.75" customHeight="1" x14ac:dyDescent="0.3"/>
    <row r="804" ht="12.75" customHeight="1" x14ac:dyDescent="0.3"/>
    <row r="805" ht="12.75" customHeight="1" x14ac:dyDescent="0.3"/>
    <row r="806" ht="12.75" customHeight="1" x14ac:dyDescent="0.3"/>
    <row r="807" ht="12.75" customHeight="1" x14ac:dyDescent="0.3"/>
    <row r="808" ht="12.75" customHeight="1" x14ac:dyDescent="0.3"/>
    <row r="809" ht="12.75" customHeight="1" x14ac:dyDescent="0.3"/>
    <row r="810" ht="12.75" customHeight="1" x14ac:dyDescent="0.3"/>
    <row r="811" ht="12.75" customHeight="1" x14ac:dyDescent="0.3"/>
    <row r="812" ht="12.75" customHeight="1" x14ac:dyDescent="0.3"/>
    <row r="813" ht="12.75" customHeight="1" x14ac:dyDescent="0.3"/>
    <row r="814" ht="12.75" customHeight="1" x14ac:dyDescent="0.3"/>
    <row r="815" ht="12.75" customHeight="1" x14ac:dyDescent="0.3"/>
    <row r="816" ht="12.75" customHeight="1" x14ac:dyDescent="0.3"/>
    <row r="817" ht="12.75" customHeight="1" x14ac:dyDescent="0.3"/>
    <row r="818" ht="12.75" customHeight="1" x14ac:dyDescent="0.3"/>
    <row r="819" ht="12.75" customHeight="1" x14ac:dyDescent="0.3"/>
    <row r="820" ht="12.75" customHeight="1" x14ac:dyDescent="0.3"/>
    <row r="821" ht="12.75" customHeight="1" x14ac:dyDescent="0.3"/>
    <row r="822" ht="12.75" customHeight="1" x14ac:dyDescent="0.3"/>
    <row r="823" ht="12.75" customHeight="1" x14ac:dyDescent="0.3"/>
    <row r="824" ht="12.75" customHeight="1" x14ac:dyDescent="0.3"/>
    <row r="825" ht="12.75" customHeight="1" x14ac:dyDescent="0.3"/>
    <row r="826" ht="12.75" customHeight="1" x14ac:dyDescent="0.3"/>
    <row r="827" ht="12.75" customHeight="1" x14ac:dyDescent="0.3"/>
    <row r="828" ht="12.75" customHeight="1" x14ac:dyDescent="0.3"/>
    <row r="829" ht="12.75" customHeight="1" x14ac:dyDescent="0.3"/>
    <row r="830" ht="12.75" customHeight="1" x14ac:dyDescent="0.3"/>
    <row r="831" ht="12.75" customHeight="1" x14ac:dyDescent="0.3"/>
    <row r="832" ht="12.75" customHeight="1" x14ac:dyDescent="0.3"/>
    <row r="833" ht="12.75" customHeight="1" x14ac:dyDescent="0.3"/>
    <row r="834" ht="12.75" customHeight="1" x14ac:dyDescent="0.3"/>
    <row r="835" ht="12.75" customHeight="1" x14ac:dyDescent="0.3"/>
    <row r="836" ht="12.75" customHeight="1" x14ac:dyDescent="0.3"/>
    <row r="837" ht="12.75" customHeight="1" x14ac:dyDescent="0.3"/>
    <row r="838" ht="12.75" customHeight="1" x14ac:dyDescent="0.3"/>
    <row r="839" ht="12.75" customHeight="1" x14ac:dyDescent="0.3"/>
    <row r="840" ht="12.75" customHeight="1" x14ac:dyDescent="0.3"/>
    <row r="841" ht="12.75" customHeight="1" x14ac:dyDescent="0.3"/>
    <row r="842" ht="12.75" customHeight="1" x14ac:dyDescent="0.3"/>
    <row r="843" ht="12.75" customHeight="1" x14ac:dyDescent="0.3"/>
    <row r="844" ht="12.75" customHeight="1" x14ac:dyDescent="0.3"/>
    <row r="845" ht="12.75" customHeight="1" x14ac:dyDescent="0.3"/>
    <row r="846" ht="12.75" customHeight="1" x14ac:dyDescent="0.3"/>
    <row r="847" ht="12.75" customHeight="1" x14ac:dyDescent="0.3"/>
    <row r="848" ht="12.75" customHeight="1" x14ac:dyDescent="0.3"/>
    <row r="849" ht="12.75" customHeight="1" x14ac:dyDescent="0.3"/>
    <row r="850" ht="12.75" customHeight="1" x14ac:dyDescent="0.3"/>
    <row r="851" ht="12.75" customHeight="1" x14ac:dyDescent="0.3"/>
    <row r="852" ht="12.75" customHeight="1" x14ac:dyDescent="0.3"/>
    <row r="853" ht="12.75" customHeight="1" x14ac:dyDescent="0.3"/>
    <row r="854" ht="12.75" customHeight="1" x14ac:dyDescent="0.3"/>
    <row r="855" ht="12.75" customHeight="1" x14ac:dyDescent="0.3"/>
    <row r="856" ht="12.75" customHeight="1" x14ac:dyDescent="0.3"/>
    <row r="857" ht="12.75" customHeight="1" x14ac:dyDescent="0.3"/>
    <row r="858" ht="12.75" customHeight="1" x14ac:dyDescent="0.3"/>
    <row r="859" ht="12.75" customHeight="1" x14ac:dyDescent="0.3"/>
    <row r="860" ht="12.75" customHeight="1" x14ac:dyDescent="0.3"/>
    <row r="861" ht="12.75" customHeight="1" x14ac:dyDescent="0.3"/>
    <row r="862" ht="12.75" customHeight="1" x14ac:dyDescent="0.3"/>
    <row r="863" ht="12.75" customHeight="1" x14ac:dyDescent="0.3"/>
    <row r="864" ht="12.75" customHeight="1" x14ac:dyDescent="0.3"/>
    <row r="865" ht="12.75" customHeight="1" x14ac:dyDescent="0.3"/>
    <row r="866" ht="12.75" customHeight="1" x14ac:dyDescent="0.3"/>
    <row r="867" ht="12.75" customHeight="1" x14ac:dyDescent="0.3"/>
    <row r="868" ht="12.75" customHeight="1" x14ac:dyDescent="0.3"/>
    <row r="869" ht="12.75" customHeight="1" x14ac:dyDescent="0.3"/>
    <row r="870" ht="12.75" customHeight="1" x14ac:dyDescent="0.3"/>
    <row r="871" ht="12.75" customHeight="1" x14ac:dyDescent="0.3"/>
    <row r="872" ht="12.75" customHeight="1" x14ac:dyDescent="0.3"/>
    <row r="873" ht="12.75" customHeight="1" x14ac:dyDescent="0.3"/>
    <row r="874" ht="12.75" customHeight="1" x14ac:dyDescent="0.3"/>
    <row r="875" ht="12.75" customHeight="1" x14ac:dyDescent="0.3"/>
    <row r="876" ht="12.75" customHeight="1" x14ac:dyDescent="0.3"/>
    <row r="877" ht="12.75" customHeight="1" x14ac:dyDescent="0.3"/>
    <row r="878" ht="12.75" customHeight="1" x14ac:dyDescent="0.3"/>
    <row r="879" ht="12.75" customHeight="1" x14ac:dyDescent="0.3"/>
    <row r="880" ht="12.75" customHeight="1" x14ac:dyDescent="0.3"/>
    <row r="881" ht="12.75" customHeight="1" x14ac:dyDescent="0.3"/>
    <row r="882" ht="12.75" customHeight="1" x14ac:dyDescent="0.3"/>
    <row r="883" ht="12.75" customHeight="1" x14ac:dyDescent="0.3"/>
    <row r="884" ht="12.75" customHeight="1" x14ac:dyDescent="0.3"/>
    <row r="885" ht="12.75" customHeight="1" x14ac:dyDescent="0.3"/>
    <row r="886" ht="12.75" customHeight="1" x14ac:dyDescent="0.3"/>
    <row r="887" ht="12.75" customHeight="1" x14ac:dyDescent="0.3"/>
    <row r="888" ht="12.75" customHeight="1" x14ac:dyDescent="0.3"/>
    <row r="889" ht="12.75" customHeight="1" x14ac:dyDescent="0.3"/>
    <row r="890" ht="12.75" customHeight="1" x14ac:dyDescent="0.3"/>
    <row r="891" ht="12.75" customHeight="1" x14ac:dyDescent="0.3"/>
    <row r="892" ht="12.75" customHeight="1" x14ac:dyDescent="0.3"/>
    <row r="893" ht="12.75" customHeight="1" x14ac:dyDescent="0.3"/>
    <row r="894" ht="12.75" customHeight="1" x14ac:dyDescent="0.3"/>
    <row r="895" ht="12.75" customHeight="1" x14ac:dyDescent="0.3"/>
    <row r="896" ht="12.75" customHeight="1" x14ac:dyDescent="0.3"/>
    <row r="897" ht="12.75" customHeight="1" x14ac:dyDescent="0.3"/>
    <row r="898" ht="12.75" customHeight="1" x14ac:dyDescent="0.3"/>
    <row r="899" ht="12.75" customHeight="1" x14ac:dyDescent="0.3"/>
    <row r="900" ht="12.75" customHeight="1" x14ac:dyDescent="0.3"/>
    <row r="901" ht="12.75" customHeight="1" x14ac:dyDescent="0.3"/>
    <row r="902" ht="12.75" customHeight="1" x14ac:dyDescent="0.3"/>
    <row r="903" ht="12.75" customHeight="1" x14ac:dyDescent="0.3"/>
    <row r="904" ht="12.75" customHeight="1" x14ac:dyDescent="0.3"/>
    <row r="905" ht="12.75" customHeight="1" x14ac:dyDescent="0.3"/>
    <row r="906" ht="12.75" customHeight="1" x14ac:dyDescent="0.3"/>
    <row r="907" ht="12.75" customHeight="1" x14ac:dyDescent="0.3"/>
    <row r="908" ht="12.75" customHeight="1" x14ac:dyDescent="0.3"/>
    <row r="909" ht="12.75" customHeight="1" x14ac:dyDescent="0.3"/>
    <row r="910" ht="12.75" customHeight="1" x14ac:dyDescent="0.3"/>
    <row r="911" ht="12.75" customHeight="1" x14ac:dyDescent="0.3"/>
    <row r="912" ht="12.75" customHeight="1" x14ac:dyDescent="0.3"/>
    <row r="913" ht="12.75" customHeight="1" x14ac:dyDescent="0.3"/>
    <row r="914" ht="12.75" customHeight="1" x14ac:dyDescent="0.3"/>
    <row r="915" ht="12.75" customHeight="1" x14ac:dyDescent="0.3"/>
    <row r="916" ht="12.75" customHeight="1" x14ac:dyDescent="0.3"/>
    <row r="917" ht="12.75" customHeight="1" x14ac:dyDescent="0.3"/>
    <row r="918" ht="12.75" customHeight="1" x14ac:dyDescent="0.3"/>
    <row r="919" ht="12.75" customHeight="1" x14ac:dyDescent="0.3"/>
    <row r="920" ht="12.75" customHeight="1" x14ac:dyDescent="0.3"/>
    <row r="921" ht="12.75" customHeight="1" x14ac:dyDescent="0.3"/>
    <row r="922" ht="12.75" customHeight="1" x14ac:dyDescent="0.3"/>
    <row r="923" ht="12.75" customHeight="1" x14ac:dyDescent="0.3"/>
    <row r="924" ht="12.75" customHeight="1" x14ac:dyDescent="0.3"/>
    <row r="925" ht="12.75" customHeight="1" x14ac:dyDescent="0.3"/>
    <row r="926" ht="12.75" customHeight="1" x14ac:dyDescent="0.3"/>
    <row r="927" ht="12.75" customHeight="1" x14ac:dyDescent="0.3"/>
    <row r="928" ht="12.75" customHeight="1" x14ac:dyDescent="0.3"/>
    <row r="929" ht="12.75" customHeight="1" x14ac:dyDescent="0.3"/>
    <row r="930" ht="12.75" customHeight="1" x14ac:dyDescent="0.3"/>
    <row r="931" ht="12.75" customHeight="1" x14ac:dyDescent="0.3"/>
    <row r="932" ht="12.75" customHeight="1" x14ac:dyDescent="0.3"/>
    <row r="933" ht="12.75" customHeight="1" x14ac:dyDescent="0.3"/>
    <row r="934" ht="12.75" customHeight="1" x14ac:dyDescent="0.3"/>
    <row r="935" ht="12.75" customHeight="1" x14ac:dyDescent="0.3"/>
    <row r="936" ht="12.75" customHeight="1" x14ac:dyDescent="0.3"/>
    <row r="937" ht="12.75" customHeight="1" x14ac:dyDescent="0.3"/>
    <row r="938" ht="12.75" customHeight="1" x14ac:dyDescent="0.3"/>
    <row r="939" ht="12.75" customHeight="1" x14ac:dyDescent="0.3"/>
    <row r="940" ht="12.75" customHeight="1" x14ac:dyDescent="0.3"/>
    <row r="941" ht="12.75" customHeight="1" x14ac:dyDescent="0.3"/>
    <row r="942" ht="12.75" customHeight="1" x14ac:dyDescent="0.3"/>
    <row r="943" ht="12.75" customHeight="1" x14ac:dyDescent="0.3"/>
    <row r="944" ht="12.75" customHeight="1" x14ac:dyDescent="0.3"/>
    <row r="945" ht="12.75" customHeight="1" x14ac:dyDescent="0.3"/>
    <row r="946" ht="12.75" customHeight="1" x14ac:dyDescent="0.3"/>
    <row r="947" ht="12.75" customHeight="1" x14ac:dyDescent="0.3"/>
    <row r="948" ht="12.75" customHeight="1" x14ac:dyDescent="0.3"/>
    <row r="949" ht="12.75" customHeight="1" x14ac:dyDescent="0.3"/>
    <row r="950" ht="12.75" customHeight="1" x14ac:dyDescent="0.3"/>
    <row r="951" ht="12.75" customHeight="1" x14ac:dyDescent="0.3"/>
    <row r="952" ht="12.75" customHeight="1" x14ac:dyDescent="0.3"/>
    <row r="953" ht="12.75" customHeight="1" x14ac:dyDescent="0.3"/>
    <row r="954" ht="12.75" customHeight="1" x14ac:dyDescent="0.3"/>
    <row r="955" ht="12.75" customHeight="1" x14ac:dyDescent="0.3"/>
    <row r="956" ht="12.75" customHeight="1" x14ac:dyDescent="0.3"/>
    <row r="957" ht="12.75" customHeight="1" x14ac:dyDescent="0.3"/>
    <row r="958" ht="12.75" customHeight="1" x14ac:dyDescent="0.3"/>
    <row r="959" ht="12.75" customHeight="1" x14ac:dyDescent="0.3"/>
    <row r="960" ht="12.75" customHeight="1" x14ac:dyDescent="0.3"/>
    <row r="961" ht="12.75" customHeight="1" x14ac:dyDescent="0.3"/>
    <row r="962" ht="12.75" customHeight="1" x14ac:dyDescent="0.3"/>
    <row r="963" ht="12.75" customHeight="1" x14ac:dyDescent="0.3"/>
    <row r="964" ht="12.75" customHeight="1" x14ac:dyDescent="0.3"/>
    <row r="965" ht="12.75" customHeight="1" x14ac:dyDescent="0.3"/>
    <row r="966" ht="12.75" customHeight="1" x14ac:dyDescent="0.3"/>
    <row r="967" ht="12.75" customHeight="1" x14ac:dyDescent="0.3"/>
    <row r="968" ht="12.75" customHeight="1" x14ac:dyDescent="0.3"/>
    <row r="969" ht="12.75" customHeight="1" x14ac:dyDescent="0.3"/>
    <row r="970" ht="12.75" customHeight="1" x14ac:dyDescent="0.3"/>
    <row r="971" ht="12.75" customHeight="1" x14ac:dyDescent="0.3"/>
    <row r="972" ht="12.75" customHeight="1" x14ac:dyDescent="0.3"/>
    <row r="973" ht="12.75" customHeight="1" x14ac:dyDescent="0.3"/>
    <row r="974" ht="12.75" customHeight="1" x14ac:dyDescent="0.3"/>
    <row r="975" ht="12.75" customHeight="1" x14ac:dyDescent="0.3"/>
    <row r="976" ht="12.75" customHeight="1" x14ac:dyDescent="0.3"/>
    <row r="977" ht="12.75" customHeight="1" x14ac:dyDescent="0.3"/>
    <row r="978" ht="12.75" customHeight="1" x14ac:dyDescent="0.3"/>
    <row r="979" ht="12.75" customHeight="1" x14ac:dyDescent="0.3"/>
    <row r="980" ht="12.75" customHeight="1" x14ac:dyDescent="0.3"/>
    <row r="981" ht="12.75" customHeight="1" x14ac:dyDescent="0.3"/>
    <row r="982" ht="12.75" customHeight="1" x14ac:dyDescent="0.3"/>
    <row r="983" ht="12.75" customHeight="1" x14ac:dyDescent="0.3"/>
    <row r="984" ht="12.75" customHeight="1" x14ac:dyDescent="0.3"/>
    <row r="985" ht="12.75" customHeight="1" x14ac:dyDescent="0.3"/>
    <row r="986" ht="12.75" customHeight="1" x14ac:dyDescent="0.3"/>
    <row r="987" ht="12.75" customHeight="1" x14ac:dyDescent="0.3"/>
    <row r="988" ht="12.75" customHeight="1" x14ac:dyDescent="0.3"/>
    <row r="989" ht="12.75" customHeight="1" x14ac:dyDescent="0.3"/>
    <row r="990" ht="12.75" customHeight="1" x14ac:dyDescent="0.3"/>
    <row r="991" ht="12.75" customHeight="1" x14ac:dyDescent="0.3"/>
    <row r="992" ht="12.75" customHeight="1" x14ac:dyDescent="0.3"/>
    <row r="993" ht="12.75" customHeight="1" x14ac:dyDescent="0.3"/>
    <row r="994" ht="12.75" customHeight="1" x14ac:dyDescent="0.3"/>
    <row r="995" ht="12.75" customHeight="1" x14ac:dyDescent="0.3"/>
    <row r="996" ht="12.75" customHeight="1" x14ac:dyDescent="0.3"/>
    <row r="997" ht="12.75" customHeight="1" x14ac:dyDescent="0.3"/>
    <row r="998" ht="12.75" customHeight="1" x14ac:dyDescent="0.3"/>
    <row r="999" ht="12.75" customHeight="1" x14ac:dyDescent="0.3"/>
    <row r="1000" ht="12.75" customHeight="1" x14ac:dyDescent="0.3"/>
  </sheetData>
  <mergeCells count="50">
    <mergeCell ref="E34:F34"/>
    <mergeCell ref="E35:F35"/>
    <mergeCell ref="B23:C23"/>
    <mergeCell ref="D23:E23"/>
    <mergeCell ref="F23:G23"/>
    <mergeCell ref="H23:I23"/>
    <mergeCell ref="J23:K23"/>
    <mergeCell ref="L23:M23"/>
    <mergeCell ref="B22:C22"/>
    <mergeCell ref="D22:E22"/>
    <mergeCell ref="F22:G22"/>
    <mergeCell ref="H22:I22"/>
    <mergeCell ref="J22:K22"/>
    <mergeCell ref="L22:M22"/>
    <mergeCell ref="B21:C21"/>
    <mergeCell ref="D21:E21"/>
    <mergeCell ref="F21:G21"/>
    <mergeCell ref="H21:I21"/>
    <mergeCell ref="J21:K21"/>
    <mergeCell ref="L21:M21"/>
    <mergeCell ref="B20:C20"/>
    <mergeCell ref="D20:E20"/>
    <mergeCell ref="F20:G20"/>
    <mergeCell ref="H20:I20"/>
    <mergeCell ref="J20:K20"/>
    <mergeCell ref="L20:M20"/>
    <mergeCell ref="B19:C19"/>
    <mergeCell ref="D19:E19"/>
    <mergeCell ref="F19:G19"/>
    <mergeCell ref="H19:I19"/>
    <mergeCell ref="J19:K19"/>
    <mergeCell ref="L19:M19"/>
    <mergeCell ref="B18:C18"/>
    <mergeCell ref="D18:E18"/>
    <mergeCell ref="F18:G18"/>
    <mergeCell ref="H18:I18"/>
    <mergeCell ref="J18:K18"/>
    <mergeCell ref="L18:M18"/>
    <mergeCell ref="E11:F11"/>
    <mergeCell ref="G11:H11"/>
    <mergeCell ref="E13:F13"/>
    <mergeCell ref="G13:H13"/>
    <mergeCell ref="E15:F15"/>
    <mergeCell ref="G15:H15"/>
    <mergeCell ref="A1:F1"/>
    <mergeCell ref="A4:C4"/>
    <mergeCell ref="E7:F7"/>
    <mergeCell ref="G7:H7"/>
    <mergeCell ref="E9:F9"/>
    <mergeCell ref="G9:H9"/>
  </mergeCells>
  <conditionalFormatting sqref="E7 E9 E11 E13 E15">
    <cfRule type="cellIs" dxfId="5" priority="1" operator="equal">
      <formula>"Bye"</formula>
    </cfRule>
  </conditionalFormatting>
  <conditionalFormatting sqref="R41">
    <cfRule type="expression" dxfId="4" priority="2">
      <formula>$O$1="CU"</formula>
    </cfRule>
  </conditionalFormatting>
  <pageMargins left="0.7" right="0.7" top="0.75" bottom="0.75" header="0" footer="0"/>
  <pageSetup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621F7-D906-4EC0-9E69-A0FE4424501F}">
  <sheetPr codeName="Munka6">
    <tabColor rgb="FF00FF00"/>
  </sheetPr>
  <dimension ref="A1:AK1000"/>
  <sheetViews>
    <sheetView workbookViewId="0">
      <selection activeCell="P13" sqref="P13"/>
    </sheetView>
  </sheetViews>
  <sheetFormatPr defaultColWidth="12.5546875" defaultRowHeight="15" customHeight="1" x14ac:dyDescent="0.3"/>
  <cols>
    <col min="1" max="1" width="6.109375" style="29" customWidth="1"/>
    <col min="2" max="2" width="4.44140625" style="29" customWidth="1"/>
    <col min="3" max="3" width="8.33203125" style="29" customWidth="1"/>
    <col min="4" max="4" width="7.109375" style="29" customWidth="1"/>
    <col min="5" max="5" width="9.33203125" style="29" customWidth="1"/>
    <col min="6" max="6" width="7.109375" style="29" customWidth="1"/>
    <col min="7" max="7" width="9.33203125" style="29" customWidth="1"/>
    <col min="8" max="8" width="7.109375" style="29" customWidth="1"/>
    <col min="9" max="9" width="9.33203125" style="29" customWidth="1"/>
    <col min="10" max="10" width="7.88671875" style="29" customWidth="1"/>
    <col min="11" max="13" width="8.5546875" style="29" customWidth="1"/>
    <col min="14" max="14" width="8" style="29" customWidth="1"/>
    <col min="15" max="15" width="11.44140625" style="29" customWidth="1"/>
    <col min="16" max="17" width="8.44140625" style="29" customWidth="1"/>
    <col min="18" max="18" width="10.88671875" style="29" customWidth="1"/>
    <col min="19" max="21" width="8.44140625" style="29" customWidth="1"/>
    <col min="22" max="24" width="8" style="29" customWidth="1"/>
    <col min="25" max="37" width="8" style="29" hidden="1" customWidth="1"/>
    <col min="38" max="16384" width="12.5546875" style="29"/>
  </cols>
  <sheetData>
    <row r="1" spans="1:37" ht="26.25" customHeight="1" x14ac:dyDescent="0.3">
      <c r="A1" s="23" t="s">
        <v>66</v>
      </c>
      <c r="B1" s="24"/>
      <c r="C1" s="24"/>
      <c r="D1" s="24"/>
      <c r="E1" s="24"/>
      <c r="F1" s="24"/>
      <c r="G1" s="25"/>
      <c r="H1" s="26" t="s">
        <v>67</v>
      </c>
      <c r="I1" s="27"/>
      <c r="J1" s="28"/>
      <c r="L1" s="30"/>
      <c r="M1" s="31"/>
      <c r="N1" s="32"/>
      <c r="O1" s="32" t="s">
        <v>68</v>
      </c>
      <c r="P1" s="32"/>
      <c r="Q1" s="33"/>
      <c r="R1" s="32"/>
      <c r="S1" s="34"/>
      <c r="AB1" s="35" t="str">
        <f>IF(Y5=1,CONCATENATE(VLOOKUP(Y3,AA16:AH27,2)),CONCATENATE(VLOOKUP(Y3,AA2:AK13,2)))</f>
        <v>25</v>
      </c>
      <c r="AC1" s="35" t="str">
        <f>IF(Y5=1,CONCATENATE(VLOOKUP(Y3,AA16:AK27,3)),CONCATENATE(VLOOKUP(Y3,AA2:AK13,3)))</f>
        <v>15</v>
      </c>
      <c r="AD1" s="35" t="str">
        <f>IF(Y5=1,CONCATENATE(VLOOKUP(Y3,AA16:AK27,4)),CONCATENATE(VLOOKUP(Y3,AA2:AK13,4)))</f>
        <v>13</v>
      </c>
      <c r="AE1" s="35" t="str">
        <f>IF(Y5=1,CONCATENATE(VLOOKUP(Y3,AA16:AK27,5)),CONCATENATE(VLOOKUP(Y3,AA2:AK13,5)))</f>
        <v>8</v>
      </c>
      <c r="AF1" s="35" t="str">
        <f>IF(Y5=1,CONCATENATE(VLOOKUP(Y3,AA16:AK27,6)),CONCATENATE(VLOOKUP(Y3,AA2:AK13,6)))</f>
        <v>6</v>
      </c>
      <c r="AG1" s="35" t="str">
        <f>IF(Y5=1,CONCATENATE(VLOOKUP(Y3,AA16:AK27,7)),CONCATENATE(VLOOKUP(Y3,AA2:AK13,7)))</f>
        <v>4</v>
      </c>
      <c r="AH1" s="35" t="str">
        <f>IF(Y5=1,CONCATENATE(VLOOKUP(Y3,AA16:AK27,8)),CONCATENATE(VLOOKUP(Y3,AA2:AK13,8)))</f>
        <v>3</v>
      </c>
      <c r="AI1" s="35" t="str">
        <f>IF(Y5=1,CONCATENATE(VLOOKUP(Y3,AA16:AK27,9)),CONCATENATE(VLOOKUP(Y3,AA2:AK13,9)))</f>
        <v>2</v>
      </c>
      <c r="AJ1" s="35" t="str">
        <f>IF(Y5=1,CONCATENATE(VLOOKUP(Y3,AA16:AK27,10)),CONCATENATE(VLOOKUP(Y3,AA2:AK13,10)))</f>
        <v>1</v>
      </c>
      <c r="AK1" s="35" t="str">
        <f>IF(Y5=1,CONCATENATE(VLOOKUP(Y3,AA16:AK27,11)),CONCATENATE(VLOOKUP(Y3,AA2:AK13,11)))</f>
        <v>0</v>
      </c>
    </row>
    <row r="2" spans="1:37" ht="12.75" customHeight="1" x14ac:dyDescent="0.3">
      <c r="A2" s="36" t="s">
        <v>69</v>
      </c>
      <c r="B2" s="37"/>
      <c r="C2" s="37"/>
      <c r="D2" s="37"/>
      <c r="E2" s="37">
        <f>[2]Altalanos!$A$8</f>
        <v>0</v>
      </c>
      <c r="F2" s="37"/>
      <c r="G2" s="38"/>
      <c r="H2" s="39"/>
      <c r="I2" s="39"/>
      <c r="J2" s="40"/>
      <c r="K2" s="30"/>
      <c r="L2" s="30"/>
      <c r="M2" s="30"/>
      <c r="N2" s="41"/>
      <c r="O2" s="42"/>
      <c r="P2" s="41"/>
      <c r="Q2" s="42"/>
      <c r="R2" s="41"/>
      <c r="S2" s="34"/>
      <c r="Y2" s="43"/>
      <c r="Z2" s="44"/>
      <c r="AA2" s="44" t="s">
        <v>70</v>
      </c>
      <c r="AB2" s="45">
        <v>150</v>
      </c>
      <c r="AC2" s="45">
        <v>120</v>
      </c>
      <c r="AD2" s="45">
        <v>100</v>
      </c>
      <c r="AE2" s="45">
        <v>80</v>
      </c>
      <c r="AF2" s="45">
        <v>70</v>
      </c>
      <c r="AG2" s="45">
        <v>60</v>
      </c>
      <c r="AH2" s="45">
        <v>55</v>
      </c>
      <c r="AI2" s="45">
        <v>50</v>
      </c>
      <c r="AJ2" s="45">
        <v>45</v>
      </c>
      <c r="AK2" s="45">
        <v>40</v>
      </c>
    </row>
    <row r="3" spans="1:37" ht="12.75" customHeight="1" x14ac:dyDescent="0.3">
      <c r="A3" s="46" t="s">
        <v>71</v>
      </c>
      <c r="B3" s="46"/>
      <c r="C3" s="46"/>
      <c r="D3" s="46"/>
      <c r="E3" s="46" t="s">
        <v>72</v>
      </c>
      <c r="F3" s="46"/>
      <c r="G3" s="46"/>
      <c r="H3" s="46" t="s">
        <v>73</v>
      </c>
      <c r="I3" s="46"/>
      <c r="J3" s="47"/>
      <c r="K3" s="46"/>
      <c r="L3" s="48" t="s">
        <v>74</v>
      </c>
      <c r="M3" s="46"/>
      <c r="N3" s="49"/>
      <c r="O3" s="50"/>
      <c r="P3" s="49"/>
      <c r="Y3" s="43" t="str">
        <f>IF(H4="OB","A",IF(H4="IX","W",H4))</f>
        <v>V. kat Fiú</v>
      </c>
      <c r="Z3" s="44"/>
      <c r="AA3" s="44" t="s">
        <v>77</v>
      </c>
      <c r="AB3" s="45">
        <v>120</v>
      </c>
      <c r="AC3" s="45">
        <v>90</v>
      </c>
      <c r="AD3" s="45">
        <v>65</v>
      </c>
      <c r="AE3" s="45">
        <v>55</v>
      </c>
      <c r="AF3" s="45">
        <v>50</v>
      </c>
      <c r="AG3" s="45">
        <v>45</v>
      </c>
      <c r="AH3" s="45">
        <v>40</v>
      </c>
      <c r="AI3" s="45">
        <v>35</v>
      </c>
      <c r="AJ3" s="45">
        <v>25</v>
      </c>
      <c r="AK3" s="45">
        <v>20</v>
      </c>
    </row>
    <row r="4" spans="1:37" ht="13.5" customHeight="1" thickBot="1" x14ac:dyDescent="0.35">
      <c r="A4" s="51">
        <v>46132</v>
      </c>
      <c r="B4" s="52"/>
      <c r="C4" s="52"/>
      <c r="D4" s="53"/>
      <c r="E4" s="54">
        <f>[2]Altalanos!$C$10</f>
        <v>0</v>
      </c>
      <c r="F4" s="54"/>
      <c r="G4" s="54"/>
      <c r="H4" s="54" t="s">
        <v>137</v>
      </c>
      <c r="I4" s="54"/>
      <c r="J4" s="55"/>
      <c r="K4" s="54"/>
      <c r="L4" s="56">
        <f>[2]Altalanos!$E$10</f>
        <v>0</v>
      </c>
      <c r="M4" s="54"/>
      <c r="N4" s="57"/>
      <c r="O4" s="58"/>
      <c r="P4" s="57"/>
      <c r="Y4" s="44"/>
      <c r="Z4" s="44"/>
      <c r="AA4" s="44" t="s">
        <v>81</v>
      </c>
      <c r="AB4" s="45">
        <v>90</v>
      </c>
      <c r="AC4" s="45">
        <v>60</v>
      </c>
      <c r="AD4" s="45">
        <v>45</v>
      </c>
      <c r="AE4" s="45">
        <v>34</v>
      </c>
      <c r="AF4" s="45">
        <v>27</v>
      </c>
      <c r="AG4" s="45">
        <v>22</v>
      </c>
      <c r="AH4" s="45">
        <v>18</v>
      </c>
      <c r="AI4" s="45">
        <v>15</v>
      </c>
      <c r="AJ4" s="45">
        <v>12</v>
      </c>
      <c r="AK4" s="45">
        <v>9</v>
      </c>
    </row>
    <row r="5" spans="1:37" ht="12.75" customHeight="1" x14ac:dyDescent="0.3">
      <c r="A5" s="61"/>
      <c r="B5" s="61" t="s">
        <v>82</v>
      </c>
      <c r="C5" s="61" t="s">
        <v>83</v>
      </c>
      <c r="D5" s="61" t="s">
        <v>84</v>
      </c>
      <c r="E5" s="61" t="s">
        <v>85</v>
      </c>
      <c r="F5" s="61"/>
      <c r="G5" s="61" t="s">
        <v>86</v>
      </c>
      <c r="H5" s="61"/>
      <c r="I5" s="61" t="s">
        <v>87</v>
      </c>
      <c r="J5" s="61"/>
      <c r="K5" s="62" t="s">
        <v>88</v>
      </c>
      <c r="L5" s="62" t="s">
        <v>89</v>
      </c>
      <c r="M5" s="62" t="s">
        <v>90</v>
      </c>
      <c r="N5" s="34"/>
      <c r="O5" s="43" t="s">
        <v>75</v>
      </c>
      <c r="P5" s="45" t="s">
        <v>76</v>
      </c>
      <c r="Q5" s="34"/>
      <c r="R5" s="43" t="s">
        <v>75</v>
      </c>
      <c r="S5" s="45" t="s">
        <v>138</v>
      </c>
      <c r="Y5" s="44">
        <f>IF(OR([2]Altalanos!$A$8="F1",[2]Altalanos!$A$8="F2",[2]Altalanos!$A$8="N1",[2]Altalanos!$A$8="N2"),1,2)</f>
        <v>2</v>
      </c>
      <c r="Z5" s="44"/>
      <c r="AA5" s="44" t="s">
        <v>93</v>
      </c>
      <c r="AB5" s="45">
        <v>60</v>
      </c>
      <c r="AC5" s="45">
        <v>40</v>
      </c>
      <c r="AD5" s="45">
        <v>30</v>
      </c>
      <c r="AE5" s="45">
        <v>20</v>
      </c>
      <c r="AF5" s="45">
        <v>18</v>
      </c>
      <c r="AG5" s="45">
        <v>15</v>
      </c>
      <c r="AH5" s="45">
        <v>12</v>
      </c>
      <c r="AI5" s="45">
        <v>10</v>
      </c>
      <c r="AJ5" s="45">
        <v>8</v>
      </c>
      <c r="AK5" s="45">
        <v>6</v>
      </c>
    </row>
    <row r="6" spans="1:37" ht="12.75" customHeight="1" x14ac:dyDescent="0.3">
      <c r="A6" s="65"/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34"/>
      <c r="O6" s="59" t="s">
        <v>79</v>
      </c>
      <c r="P6" s="60" t="s">
        <v>80</v>
      </c>
      <c r="Q6" s="34"/>
      <c r="R6" s="59" t="s">
        <v>79</v>
      </c>
      <c r="S6" s="60" t="s">
        <v>139</v>
      </c>
      <c r="Y6" s="44"/>
      <c r="Z6" s="44"/>
      <c r="AA6" s="44" t="s">
        <v>94</v>
      </c>
      <c r="AB6" s="45">
        <v>40</v>
      </c>
      <c r="AC6" s="45">
        <v>25</v>
      </c>
      <c r="AD6" s="45">
        <v>18</v>
      </c>
      <c r="AE6" s="45">
        <v>13</v>
      </c>
      <c r="AF6" s="45">
        <v>10</v>
      </c>
      <c r="AG6" s="45">
        <v>8</v>
      </c>
      <c r="AH6" s="45">
        <v>6</v>
      </c>
      <c r="AI6" s="45">
        <v>5</v>
      </c>
      <c r="AJ6" s="45">
        <v>4</v>
      </c>
      <c r="AK6" s="45">
        <v>3</v>
      </c>
    </row>
    <row r="7" spans="1:37" ht="12.75" customHeight="1" x14ac:dyDescent="0.3">
      <c r="A7" s="154" t="s">
        <v>70</v>
      </c>
      <c r="B7" s="155"/>
      <c r="C7" s="68" t="str">
        <f>IF($B7="","",VLOOKUP($B7,'[2]1MD ELO'!$A$7:$O$22,5))</f>
        <v/>
      </c>
      <c r="D7" s="68" t="str">
        <f>IF($B7="","",VLOOKUP($B7,'[2]1MD ELO'!$A$7:$O$22,15))</f>
        <v/>
      </c>
      <c r="E7" s="156" t="s">
        <v>34</v>
      </c>
      <c r="F7" s="157"/>
      <c r="G7" s="156" t="str">
        <f>IF($B7="","",VLOOKUP($B7,'[2]1MD ELO'!$A$7:$O$22,3))</f>
        <v/>
      </c>
      <c r="H7" s="157"/>
      <c r="I7" s="156" t="str">
        <f>IF($B7="","",VLOOKUP($B7,'[2]1MD ELO'!$A$7:$O$22,4))</f>
        <v/>
      </c>
      <c r="J7" s="65"/>
      <c r="K7" s="71"/>
      <c r="L7" s="72" t="str">
        <f>IF(K7="","",CONCATENATE(VLOOKUP($Y$3,$AB$1:$AK$1,K7)," pont"))</f>
        <v/>
      </c>
      <c r="M7" s="73"/>
      <c r="N7" s="34"/>
      <c r="O7" s="63" t="s">
        <v>91</v>
      </c>
      <c r="P7" s="64" t="s">
        <v>92</v>
      </c>
      <c r="Q7" s="34"/>
      <c r="R7" s="63" t="s">
        <v>91</v>
      </c>
      <c r="S7" s="64" t="s">
        <v>133</v>
      </c>
      <c r="Y7" s="44"/>
      <c r="Z7" s="44"/>
      <c r="AA7" s="44" t="s">
        <v>95</v>
      </c>
      <c r="AB7" s="45">
        <v>25</v>
      </c>
      <c r="AC7" s="45">
        <v>15</v>
      </c>
      <c r="AD7" s="45">
        <v>13</v>
      </c>
      <c r="AE7" s="45">
        <v>8</v>
      </c>
      <c r="AF7" s="45">
        <v>6</v>
      </c>
      <c r="AG7" s="45">
        <v>4</v>
      </c>
      <c r="AH7" s="45">
        <v>3</v>
      </c>
      <c r="AI7" s="45">
        <v>2</v>
      </c>
      <c r="AJ7" s="45">
        <v>1</v>
      </c>
      <c r="AK7" s="45">
        <v>0</v>
      </c>
    </row>
    <row r="8" spans="1:37" ht="12.75" customHeight="1" x14ac:dyDescent="0.3">
      <c r="A8" s="66"/>
      <c r="B8" s="158"/>
      <c r="C8" s="65"/>
      <c r="D8" s="65"/>
      <c r="E8" s="65"/>
      <c r="F8" s="65"/>
      <c r="G8" s="65"/>
      <c r="H8" s="65"/>
      <c r="I8" s="65"/>
      <c r="J8" s="65"/>
      <c r="K8" s="66"/>
      <c r="L8" s="66"/>
      <c r="M8" s="75"/>
      <c r="N8" s="34"/>
      <c r="O8" s="34"/>
      <c r="P8" s="34"/>
      <c r="Q8" s="34"/>
      <c r="R8" s="34"/>
      <c r="S8" s="34"/>
      <c r="Y8" s="44"/>
      <c r="Z8" s="44"/>
      <c r="AA8" s="44" t="s">
        <v>96</v>
      </c>
      <c r="AB8" s="45">
        <v>15</v>
      </c>
      <c r="AC8" s="45">
        <v>10</v>
      </c>
      <c r="AD8" s="45">
        <v>7</v>
      </c>
      <c r="AE8" s="45">
        <v>5</v>
      </c>
      <c r="AF8" s="45">
        <v>4</v>
      </c>
      <c r="AG8" s="45">
        <v>3</v>
      </c>
      <c r="AH8" s="45">
        <v>2</v>
      </c>
      <c r="AI8" s="45">
        <v>1</v>
      </c>
      <c r="AJ8" s="45">
        <v>0</v>
      </c>
      <c r="AK8" s="45">
        <v>0</v>
      </c>
    </row>
    <row r="9" spans="1:37" ht="12.75" customHeight="1" x14ac:dyDescent="0.3">
      <c r="A9" s="66" t="s">
        <v>97</v>
      </c>
      <c r="B9" s="159"/>
      <c r="C9" s="68" t="str">
        <f>IF($B9="","",VLOOKUP($B9,'[2]1MD ELO'!$A$7:$O$22,5))</f>
        <v/>
      </c>
      <c r="D9" s="68" t="str">
        <f>IF($B9="","",VLOOKUP($B9,'[2]1MD ELO'!$A$7:$O$22,15))</f>
        <v/>
      </c>
      <c r="E9" s="69" t="s">
        <v>35</v>
      </c>
      <c r="F9" s="70"/>
      <c r="G9" s="69" t="str">
        <f>IF($B9="","",VLOOKUP($B9,'[2]1MD ELO'!$A$7:$O$22,3))</f>
        <v/>
      </c>
      <c r="H9" s="70"/>
      <c r="I9" s="69" t="str">
        <f>IF($B9="","",VLOOKUP($B9,'[2]1MD ELO'!$A$7:$O$22,4))</f>
        <v/>
      </c>
      <c r="J9" s="65"/>
      <c r="K9" s="71"/>
      <c r="L9" s="72" t="str">
        <f>IF(K9="","",CONCATENATE(VLOOKUP($Y$3,$AB$1:$AK$1,K9)," pont"))</f>
        <v/>
      </c>
      <c r="M9" s="73"/>
      <c r="N9" s="34"/>
      <c r="O9" s="34"/>
      <c r="P9" s="34"/>
      <c r="Q9" s="34"/>
      <c r="R9" s="34"/>
      <c r="S9" s="34"/>
      <c r="Y9" s="44"/>
      <c r="Z9" s="44"/>
      <c r="AA9" s="44" t="s">
        <v>98</v>
      </c>
      <c r="AB9" s="45">
        <v>10</v>
      </c>
      <c r="AC9" s="45">
        <v>6</v>
      </c>
      <c r="AD9" s="45">
        <v>4</v>
      </c>
      <c r="AE9" s="45">
        <v>2</v>
      </c>
      <c r="AF9" s="45">
        <v>1</v>
      </c>
      <c r="AG9" s="45">
        <v>0</v>
      </c>
      <c r="AH9" s="45">
        <v>0</v>
      </c>
      <c r="AI9" s="45">
        <v>0</v>
      </c>
      <c r="AJ9" s="45">
        <v>0</v>
      </c>
      <c r="AK9" s="45">
        <v>0</v>
      </c>
    </row>
    <row r="10" spans="1:37" ht="12.75" customHeight="1" x14ac:dyDescent="0.3">
      <c r="A10" s="66"/>
      <c r="B10" s="158"/>
      <c r="C10" s="65"/>
      <c r="D10" s="65"/>
      <c r="E10" s="65"/>
      <c r="F10" s="65"/>
      <c r="G10" s="65"/>
      <c r="H10" s="65"/>
      <c r="I10" s="65"/>
      <c r="J10" s="65"/>
      <c r="K10" s="66"/>
      <c r="L10" s="66"/>
      <c r="M10" s="75"/>
      <c r="N10" s="34"/>
      <c r="O10" s="34"/>
      <c r="P10" s="34"/>
      <c r="Q10" s="34"/>
      <c r="R10" s="34"/>
      <c r="S10" s="34"/>
      <c r="Y10" s="44"/>
      <c r="Z10" s="44"/>
      <c r="AA10" s="44" t="s">
        <v>99</v>
      </c>
      <c r="AB10" s="45">
        <v>6</v>
      </c>
      <c r="AC10" s="45">
        <v>3</v>
      </c>
      <c r="AD10" s="45">
        <v>2</v>
      </c>
      <c r="AE10" s="45">
        <v>1</v>
      </c>
      <c r="AF10" s="45">
        <v>0</v>
      </c>
      <c r="AG10" s="45">
        <v>0</v>
      </c>
      <c r="AH10" s="45">
        <v>0</v>
      </c>
      <c r="AI10" s="45">
        <v>0</v>
      </c>
      <c r="AJ10" s="45">
        <v>0</v>
      </c>
      <c r="AK10" s="45">
        <v>0</v>
      </c>
    </row>
    <row r="11" spans="1:37" ht="12.75" customHeight="1" x14ac:dyDescent="0.3">
      <c r="A11" s="66" t="s">
        <v>100</v>
      </c>
      <c r="B11" s="159"/>
      <c r="C11" s="68" t="str">
        <f>IF($B11="","",VLOOKUP($B11,'[2]1MD ELO'!$A$7:$O$22,5))</f>
        <v/>
      </c>
      <c r="D11" s="68" t="str">
        <f>IF($B11="","",VLOOKUP($B11,'[2]1MD ELO'!$A$7:$O$22,15))</f>
        <v/>
      </c>
      <c r="E11" s="69" t="s">
        <v>51</v>
      </c>
      <c r="F11" s="70"/>
      <c r="G11" s="69" t="str">
        <f>IF($B11="","",VLOOKUP($B11,'[2]1MD ELO'!$A$7:$O$22,3))</f>
        <v/>
      </c>
      <c r="H11" s="70"/>
      <c r="I11" s="69" t="str">
        <f>IF($B11="","",VLOOKUP($B11,'[2]1MD ELO'!$A$7:$O$22,4))</f>
        <v/>
      </c>
      <c r="J11" s="65"/>
      <c r="K11" s="71"/>
      <c r="L11" s="72" t="str">
        <f>IF(K11="","",CONCATENATE(VLOOKUP($Y$3,$AB$1:$AK$1,K11)," pont"))</f>
        <v/>
      </c>
      <c r="M11" s="73"/>
      <c r="N11" s="34"/>
      <c r="O11" s="34"/>
      <c r="P11" s="34"/>
      <c r="Q11" s="34"/>
      <c r="R11" s="34"/>
      <c r="S11" s="34"/>
      <c r="Y11" s="44"/>
      <c r="Z11" s="44"/>
      <c r="AA11" s="44" t="s">
        <v>101</v>
      </c>
      <c r="AB11" s="45">
        <v>3</v>
      </c>
      <c r="AC11" s="45">
        <v>2</v>
      </c>
      <c r="AD11" s="45">
        <v>1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5">
        <v>0</v>
      </c>
    </row>
    <row r="12" spans="1:37" ht="12.75" customHeight="1" x14ac:dyDescent="0.3">
      <c r="A12" s="65"/>
      <c r="B12" s="154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75"/>
      <c r="Y12" s="44"/>
      <c r="Z12" s="44"/>
      <c r="AA12" s="44" t="s">
        <v>102</v>
      </c>
      <c r="AB12" s="76">
        <v>0</v>
      </c>
      <c r="AC12" s="76">
        <v>0</v>
      </c>
      <c r="AD12" s="76">
        <v>0</v>
      </c>
      <c r="AE12" s="76">
        <v>0</v>
      </c>
      <c r="AF12" s="76">
        <v>0</v>
      </c>
      <c r="AG12" s="76">
        <v>0</v>
      </c>
      <c r="AH12" s="76">
        <v>0</v>
      </c>
      <c r="AI12" s="76">
        <v>0</v>
      </c>
      <c r="AJ12" s="76">
        <v>0</v>
      </c>
      <c r="AK12" s="76">
        <v>0</v>
      </c>
    </row>
    <row r="13" spans="1:37" ht="12.75" customHeight="1" x14ac:dyDescent="0.3">
      <c r="A13" s="154" t="s">
        <v>123</v>
      </c>
      <c r="B13" s="155"/>
      <c r="C13" s="68" t="str">
        <f>IF($B13="","",VLOOKUP($B13,'[2]1MD ELO'!$A$7:$O$22,5))</f>
        <v/>
      </c>
      <c r="D13" s="68" t="str">
        <f>IF($B13="","",VLOOKUP($B13,'[2]1MD ELO'!$A$7:$O$22,15))</f>
        <v/>
      </c>
      <c r="E13" s="156" t="str">
        <f>UPPER(IF($B13="","",VLOOKUP($B13,'[2]1MD ELO'!$A$7:$O$22,2)))</f>
        <v/>
      </c>
      <c r="F13" s="157"/>
      <c r="G13" s="156" t="str">
        <f>IF($B13="","",VLOOKUP($B13,'[2]1MD ELO'!$A$7:$O$22,3))</f>
        <v/>
      </c>
      <c r="H13" s="157"/>
      <c r="I13" s="156" t="str">
        <f>IF($B13="","",VLOOKUP($B13,'[2]1MD ELO'!$A$7:$O$22,4))</f>
        <v/>
      </c>
      <c r="J13" s="65"/>
      <c r="K13" s="71"/>
      <c r="L13" s="72" t="str">
        <f>IF(K13="","",CONCATENATE(VLOOKUP($Y$3,$AB$1:$AK$1,K13)," pont"))</f>
        <v/>
      </c>
      <c r="M13" s="73"/>
      <c r="Y13" s="44"/>
      <c r="Z13" s="44"/>
      <c r="AA13" s="44" t="s">
        <v>103</v>
      </c>
      <c r="AB13" s="76">
        <v>0</v>
      </c>
      <c r="AC13" s="76">
        <v>0</v>
      </c>
      <c r="AD13" s="76">
        <v>0</v>
      </c>
      <c r="AE13" s="76">
        <v>0</v>
      </c>
      <c r="AF13" s="76">
        <v>0</v>
      </c>
      <c r="AG13" s="76">
        <v>0</v>
      </c>
      <c r="AH13" s="76">
        <v>0</v>
      </c>
      <c r="AI13" s="76">
        <v>0</v>
      </c>
      <c r="AJ13" s="76">
        <v>0</v>
      </c>
      <c r="AK13" s="76">
        <v>0</v>
      </c>
    </row>
    <row r="14" spans="1:37" ht="12.75" customHeight="1" x14ac:dyDescent="0.3">
      <c r="A14" s="66"/>
      <c r="B14" s="158"/>
      <c r="C14" s="65"/>
      <c r="D14" s="65"/>
      <c r="E14" s="65"/>
      <c r="F14" s="65"/>
      <c r="G14" s="65"/>
      <c r="H14" s="65"/>
      <c r="I14" s="65"/>
      <c r="J14" s="65"/>
      <c r="K14" s="66"/>
      <c r="L14" s="66"/>
      <c r="M14" s="75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</row>
    <row r="15" spans="1:37" ht="12.75" customHeight="1" x14ac:dyDescent="0.3">
      <c r="A15" s="66" t="s">
        <v>136</v>
      </c>
      <c r="B15" s="159"/>
      <c r="C15" s="68" t="str">
        <f>IF($B15="","",VLOOKUP($B15,'[2]1MD ELO'!$A$7:$O$22,5))</f>
        <v/>
      </c>
      <c r="D15" s="68" t="str">
        <f>IF($B15="","",VLOOKUP($B15,'[2]1MD ELO'!$A$7:$O$22,15))</f>
        <v/>
      </c>
      <c r="E15" s="69" t="str">
        <f>UPPER(IF($B15="","",VLOOKUP($B15,'[2]1MD ELO'!$A$7:$O$22,2)))</f>
        <v/>
      </c>
      <c r="F15" s="70"/>
      <c r="G15" s="69" t="str">
        <f>IF($B15="","",VLOOKUP($B15,'[2]1MD ELO'!$A$7:$O$22,3))</f>
        <v/>
      </c>
      <c r="H15" s="70"/>
      <c r="I15" s="69" t="str">
        <f>IF($B15="","",VLOOKUP($B15,'[2]1MD ELO'!$A$7:$O$22,4))</f>
        <v/>
      </c>
      <c r="J15" s="65"/>
      <c r="K15" s="71"/>
      <c r="L15" s="72" t="str">
        <f>IF(K15="","",CONCATENATE(VLOOKUP($Y$3,$AB$1:$AK$1,K15)," pont"))</f>
        <v/>
      </c>
      <c r="M15" s="73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</row>
    <row r="16" spans="1:37" ht="12.75" customHeight="1" x14ac:dyDescent="0.3">
      <c r="A16" s="66"/>
      <c r="B16" s="158"/>
      <c r="C16" s="65"/>
      <c r="D16" s="65"/>
      <c r="E16" s="65"/>
      <c r="F16" s="65"/>
      <c r="G16" s="65"/>
      <c r="H16" s="65"/>
      <c r="I16" s="65"/>
      <c r="J16" s="65"/>
      <c r="K16" s="66"/>
      <c r="L16" s="66"/>
      <c r="M16" s="75"/>
      <c r="Y16" s="44"/>
      <c r="Z16" s="44"/>
      <c r="AA16" s="44" t="s">
        <v>70</v>
      </c>
      <c r="AB16" s="44">
        <v>300</v>
      </c>
      <c r="AC16" s="44">
        <v>250</v>
      </c>
      <c r="AD16" s="44">
        <v>220</v>
      </c>
      <c r="AE16" s="44">
        <v>180</v>
      </c>
      <c r="AF16" s="44">
        <v>160</v>
      </c>
      <c r="AG16" s="44">
        <v>150</v>
      </c>
      <c r="AH16" s="44">
        <v>140</v>
      </c>
      <c r="AI16" s="44">
        <v>130</v>
      </c>
      <c r="AJ16" s="44">
        <v>120</v>
      </c>
      <c r="AK16" s="44">
        <v>110</v>
      </c>
    </row>
    <row r="17" spans="1:37" ht="12.75" customHeight="1" x14ac:dyDescent="0.3">
      <c r="A17" s="66" t="s">
        <v>140</v>
      </c>
      <c r="B17" s="159"/>
      <c r="C17" s="68" t="str">
        <f>IF($B17="","",VLOOKUP($B17,'[2]1MD ELO'!$A$7:$O$22,5))</f>
        <v/>
      </c>
      <c r="D17" s="68" t="str">
        <f>IF($B17="","",VLOOKUP($B17,'[2]1MD ELO'!$A$7:$O$22,15))</f>
        <v/>
      </c>
      <c r="E17" s="69" t="str">
        <f>UPPER(IF($B17="","",VLOOKUP($B17,'[2]1MD ELO'!$A$7:$O$22,2)))</f>
        <v/>
      </c>
      <c r="F17" s="70"/>
      <c r="G17" s="69" t="str">
        <f>IF($B17="","",VLOOKUP($B17,'[2]1MD ELO'!$A$7:$O$22,3))</f>
        <v/>
      </c>
      <c r="H17" s="70"/>
      <c r="I17" s="69" t="str">
        <f>IF($B17="","",VLOOKUP($B17,'[2]1MD ELO'!$A$7:$O$22,4))</f>
        <v/>
      </c>
      <c r="J17" s="65"/>
      <c r="K17" s="71"/>
      <c r="L17" s="72" t="str">
        <f>IF(K17="","",CONCATENATE(VLOOKUP($Y$3,$AB$1:$AK$1,K17)," pont"))</f>
        <v/>
      </c>
      <c r="M17" s="73"/>
      <c r="Y17" s="44"/>
      <c r="Z17" s="44"/>
      <c r="AA17" s="44" t="s">
        <v>77</v>
      </c>
      <c r="AB17" s="44">
        <v>250</v>
      </c>
      <c r="AC17" s="44">
        <v>200</v>
      </c>
      <c r="AD17" s="44">
        <v>160</v>
      </c>
      <c r="AE17" s="44">
        <v>140</v>
      </c>
      <c r="AF17" s="44">
        <v>120</v>
      </c>
      <c r="AG17" s="44">
        <v>110</v>
      </c>
      <c r="AH17" s="44">
        <v>100</v>
      </c>
      <c r="AI17" s="44">
        <v>90</v>
      </c>
      <c r="AJ17" s="44">
        <v>80</v>
      </c>
      <c r="AK17" s="44">
        <v>70</v>
      </c>
    </row>
    <row r="18" spans="1:37" ht="12.75" customHeight="1" x14ac:dyDescent="0.3">
      <c r="A18" s="65"/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Y18" s="44"/>
      <c r="Z18" s="44"/>
      <c r="AA18" s="44" t="s">
        <v>81</v>
      </c>
      <c r="AB18" s="44">
        <v>200</v>
      </c>
      <c r="AC18" s="44">
        <v>150</v>
      </c>
      <c r="AD18" s="44">
        <v>130</v>
      </c>
      <c r="AE18" s="44">
        <v>110</v>
      </c>
      <c r="AF18" s="44">
        <v>95</v>
      </c>
      <c r="AG18" s="44">
        <v>80</v>
      </c>
      <c r="AH18" s="44">
        <v>70</v>
      </c>
      <c r="AI18" s="44">
        <v>60</v>
      </c>
      <c r="AJ18" s="44">
        <v>55</v>
      </c>
      <c r="AK18" s="44">
        <v>50</v>
      </c>
    </row>
    <row r="19" spans="1:37" ht="12.75" customHeight="1" x14ac:dyDescent="0.3">
      <c r="A19" s="65"/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Y19" s="44"/>
      <c r="Z19" s="44"/>
      <c r="AA19" s="44" t="s">
        <v>93</v>
      </c>
      <c r="AB19" s="44">
        <v>150</v>
      </c>
      <c r="AC19" s="44">
        <v>120</v>
      </c>
      <c r="AD19" s="44">
        <v>100</v>
      </c>
      <c r="AE19" s="44">
        <v>80</v>
      </c>
      <c r="AF19" s="44">
        <v>70</v>
      </c>
      <c r="AG19" s="44">
        <v>60</v>
      </c>
      <c r="AH19" s="44">
        <v>55</v>
      </c>
      <c r="AI19" s="44">
        <v>50</v>
      </c>
      <c r="AJ19" s="44">
        <v>45</v>
      </c>
      <c r="AK19" s="44">
        <v>40</v>
      </c>
    </row>
    <row r="20" spans="1:37" ht="12.75" customHeight="1" x14ac:dyDescent="0.3">
      <c r="A20" s="65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Y20" s="44"/>
      <c r="Z20" s="44"/>
      <c r="AA20" s="44" t="s">
        <v>94</v>
      </c>
      <c r="AB20" s="44">
        <v>120</v>
      </c>
      <c r="AC20" s="44">
        <v>90</v>
      </c>
      <c r="AD20" s="44">
        <v>65</v>
      </c>
      <c r="AE20" s="44">
        <v>55</v>
      </c>
      <c r="AF20" s="44">
        <v>50</v>
      </c>
      <c r="AG20" s="44">
        <v>45</v>
      </c>
      <c r="AH20" s="44">
        <v>40</v>
      </c>
      <c r="AI20" s="44">
        <v>35</v>
      </c>
      <c r="AJ20" s="44">
        <v>25</v>
      </c>
      <c r="AK20" s="44">
        <v>20</v>
      </c>
    </row>
    <row r="21" spans="1:37" ht="12.75" customHeight="1" x14ac:dyDescent="0.3">
      <c r="A21" s="65"/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Y21" s="44"/>
      <c r="Z21" s="44"/>
      <c r="AA21" s="44" t="s">
        <v>95</v>
      </c>
      <c r="AB21" s="44">
        <v>90</v>
      </c>
      <c r="AC21" s="44">
        <v>60</v>
      </c>
      <c r="AD21" s="44">
        <v>45</v>
      </c>
      <c r="AE21" s="44">
        <v>34</v>
      </c>
      <c r="AF21" s="44">
        <v>27</v>
      </c>
      <c r="AG21" s="44">
        <v>22</v>
      </c>
      <c r="AH21" s="44">
        <v>18</v>
      </c>
      <c r="AI21" s="44">
        <v>15</v>
      </c>
      <c r="AJ21" s="44">
        <v>12</v>
      </c>
      <c r="AK21" s="44">
        <v>9</v>
      </c>
    </row>
    <row r="22" spans="1:37" ht="18.75" customHeight="1" x14ac:dyDescent="0.3">
      <c r="A22" s="65"/>
      <c r="B22" s="77"/>
      <c r="C22" s="78"/>
      <c r="D22" s="79" t="str">
        <f>E7</f>
        <v>Vadász Nimród</v>
      </c>
      <c r="E22" s="78"/>
      <c r="F22" s="79" t="str">
        <f>E9</f>
        <v>Vér Miklós</v>
      </c>
      <c r="G22" s="78"/>
      <c r="H22" s="79" t="str">
        <f>E11</f>
        <v>Csorba Gábriel</v>
      </c>
      <c r="I22" s="78"/>
      <c r="J22" s="65"/>
      <c r="K22" s="65"/>
      <c r="L22" s="65"/>
      <c r="M22" s="160" t="s">
        <v>88</v>
      </c>
      <c r="Y22" s="44"/>
      <c r="Z22" s="44"/>
      <c r="AA22" s="44" t="s">
        <v>96</v>
      </c>
      <c r="AB22" s="44">
        <v>60</v>
      </c>
      <c r="AC22" s="44">
        <v>40</v>
      </c>
      <c r="AD22" s="44">
        <v>30</v>
      </c>
      <c r="AE22" s="44">
        <v>20</v>
      </c>
      <c r="AF22" s="44">
        <v>18</v>
      </c>
      <c r="AG22" s="44">
        <v>15</v>
      </c>
      <c r="AH22" s="44">
        <v>12</v>
      </c>
      <c r="AI22" s="44">
        <v>10</v>
      </c>
      <c r="AJ22" s="44">
        <v>8</v>
      </c>
      <c r="AK22" s="44">
        <v>6</v>
      </c>
    </row>
    <row r="23" spans="1:37" ht="18.75" customHeight="1" x14ac:dyDescent="0.3">
      <c r="A23" s="80" t="s">
        <v>70</v>
      </c>
      <c r="B23" s="81" t="str">
        <f>E7</f>
        <v>Vadász Nimród</v>
      </c>
      <c r="C23" s="78"/>
      <c r="D23" s="82"/>
      <c r="E23" s="78"/>
      <c r="F23" s="83"/>
      <c r="G23" s="78"/>
      <c r="H23" s="83"/>
      <c r="I23" s="78"/>
      <c r="J23" s="65"/>
      <c r="K23" s="65"/>
      <c r="L23" s="65"/>
      <c r="M23" s="161"/>
      <c r="Y23" s="44"/>
      <c r="Z23" s="44"/>
      <c r="AA23" s="44" t="s">
        <v>98</v>
      </c>
      <c r="AB23" s="44">
        <v>40</v>
      </c>
      <c r="AC23" s="44">
        <v>25</v>
      </c>
      <c r="AD23" s="44">
        <v>18</v>
      </c>
      <c r="AE23" s="44">
        <v>13</v>
      </c>
      <c r="AF23" s="44">
        <v>8</v>
      </c>
      <c r="AG23" s="44">
        <v>7</v>
      </c>
      <c r="AH23" s="44">
        <v>6</v>
      </c>
      <c r="AI23" s="44">
        <v>5</v>
      </c>
      <c r="AJ23" s="44">
        <v>4</v>
      </c>
      <c r="AK23" s="44">
        <v>3</v>
      </c>
    </row>
    <row r="24" spans="1:37" ht="18.75" customHeight="1" x14ac:dyDescent="0.3">
      <c r="A24" s="80" t="s">
        <v>97</v>
      </c>
      <c r="B24" s="81" t="str">
        <f>E9</f>
        <v>Vér Miklós</v>
      </c>
      <c r="C24" s="78"/>
      <c r="D24" s="83"/>
      <c r="E24" s="78"/>
      <c r="F24" s="82"/>
      <c r="G24" s="78"/>
      <c r="H24" s="83"/>
      <c r="I24" s="78"/>
      <c r="J24" s="65"/>
      <c r="K24" s="65"/>
      <c r="L24" s="65"/>
      <c r="M24" s="161"/>
      <c r="Y24" s="44"/>
      <c r="Z24" s="44"/>
      <c r="AA24" s="44" t="s">
        <v>99</v>
      </c>
      <c r="AB24" s="44">
        <v>25</v>
      </c>
      <c r="AC24" s="44">
        <v>15</v>
      </c>
      <c r="AD24" s="44">
        <v>13</v>
      </c>
      <c r="AE24" s="44">
        <v>7</v>
      </c>
      <c r="AF24" s="44">
        <v>6</v>
      </c>
      <c r="AG24" s="44">
        <v>5</v>
      </c>
      <c r="AH24" s="44">
        <v>4</v>
      </c>
      <c r="AI24" s="44">
        <v>3</v>
      </c>
      <c r="AJ24" s="44">
        <v>2</v>
      </c>
      <c r="AK24" s="44">
        <v>1</v>
      </c>
    </row>
    <row r="25" spans="1:37" ht="18.75" customHeight="1" x14ac:dyDescent="0.3">
      <c r="A25" s="80" t="s">
        <v>100</v>
      </c>
      <c r="B25" s="81" t="str">
        <f>E11</f>
        <v>Csorba Gábriel</v>
      </c>
      <c r="C25" s="78"/>
      <c r="D25" s="83"/>
      <c r="E25" s="78"/>
      <c r="F25" s="83"/>
      <c r="G25" s="78"/>
      <c r="H25" s="82"/>
      <c r="I25" s="78"/>
      <c r="J25" s="65"/>
      <c r="K25" s="65"/>
      <c r="L25" s="65"/>
      <c r="M25" s="161"/>
      <c r="Y25" s="44"/>
      <c r="Z25" s="44"/>
      <c r="AA25" s="44" t="s">
        <v>101</v>
      </c>
      <c r="AB25" s="44">
        <v>15</v>
      </c>
      <c r="AC25" s="44">
        <v>10</v>
      </c>
      <c r="AD25" s="44">
        <v>8</v>
      </c>
      <c r="AE25" s="44">
        <v>4</v>
      </c>
      <c r="AF25" s="44">
        <v>3</v>
      </c>
      <c r="AG25" s="44">
        <v>2</v>
      </c>
      <c r="AH25" s="44">
        <v>1</v>
      </c>
      <c r="AI25" s="44">
        <v>0</v>
      </c>
      <c r="AJ25" s="44">
        <v>0</v>
      </c>
      <c r="AK25" s="44">
        <v>0</v>
      </c>
    </row>
    <row r="26" spans="1:37" ht="12.75" customHeight="1" x14ac:dyDescent="0.3">
      <c r="A26" s="65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162"/>
      <c r="Y26" s="44"/>
      <c r="Z26" s="44"/>
      <c r="AA26" s="44" t="s">
        <v>102</v>
      </c>
      <c r="AB26" s="44">
        <v>10</v>
      </c>
      <c r="AC26" s="44">
        <v>6</v>
      </c>
      <c r="AD26" s="44">
        <v>4</v>
      </c>
      <c r="AE26" s="44">
        <v>2</v>
      </c>
      <c r="AF26" s="44">
        <v>1</v>
      </c>
      <c r="AG26" s="44">
        <v>0</v>
      </c>
      <c r="AH26" s="44">
        <v>0</v>
      </c>
      <c r="AI26" s="44">
        <v>0</v>
      </c>
      <c r="AJ26" s="44">
        <v>0</v>
      </c>
      <c r="AK26" s="44">
        <v>0</v>
      </c>
    </row>
    <row r="27" spans="1:37" ht="18.75" customHeight="1" x14ac:dyDescent="0.3">
      <c r="A27" s="65"/>
      <c r="B27" s="77"/>
      <c r="C27" s="78"/>
      <c r="D27" s="79" t="str">
        <f>E13</f>
        <v/>
      </c>
      <c r="E27" s="78"/>
      <c r="F27" s="79" t="str">
        <f>E15</f>
        <v/>
      </c>
      <c r="G27" s="78"/>
      <c r="H27" s="79" t="str">
        <f>E17</f>
        <v/>
      </c>
      <c r="I27" s="78"/>
      <c r="J27" s="65"/>
      <c r="K27" s="65"/>
      <c r="L27" s="65"/>
      <c r="M27" s="162"/>
      <c r="Y27" s="44"/>
      <c r="Z27" s="44"/>
      <c r="AA27" s="44" t="s">
        <v>103</v>
      </c>
      <c r="AB27" s="44">
        <v>3</v>
      </c>
      <c r="AC27" s="44">
        <v>2</v>
      </c>
      <c r="AD27" s="44">
        <v>1</v>
      </c>
      <c r="AE27" s="44">
        <v>0</v>
      </c>
      <c r="AF27" s="44">
        <v>0</v>
      </c>
      <c r="AG27" s="44">
        <v>0</v>
      </c>
      <c r="AH27" s="44">
        <v>0</v>
      </c>
      <c r="AI27" s="44">
        <v>0</v>
      </c>
      <c r="AJ27" s="44">
        <v>0</v>
      </c>
      <c r="AK27" s="44">
        <v>0</v>
      </c>
    </row>
    <row r="28" spans="1:37" ht="18.75" customHeight="1" x14ac:dyDescent="0.3">
      <c r="A28" s="80" t="s">
        <v>123</v>
      </c>
      <c r="B28" s="81" t="str">
        <f>E13</f>
        <v/>
      </c>
      <c r="C28" s="78"/>
      <c r="D28" s="82"/>
      <c r="E28" s="78"/>
      <c r="F28" s="83"/>
      <c r="G28" s="78"/>
      <c r="H28" s="83"/>
      <c r="I28" s="78"/>
      <c r="J28" s="65"/>
      <c r="K28" s="65"/>
      <c r="L28" s="65"/>
      <c r="M28" s="161"/>
    </row>
    <row r="29" spans="1:37" ht="18.75" customHeight="1" x14ac:dyDescent="0.3">
      <c r="A29" s="80" t="s">
        <v>136</v>
      </c>
      <c r="B29" s="81" t="str">
        <f>E15</f>
        <v/>
      </c>
      <c r="C29" s="78"/>
      <c r="D29" s="83"/>
      <c r="E29" s="78"/>
      <c r="F29" s="82"/>
      <c r="G29" s="78"/>
      <c r="H29" s="83"/>
      <c r="I29" s="78"/>
      <c r="J29" s="65"/>
      <c r="K29" s="65"/>
      <c r="L29" s="65"/>
      <c r="M29" s="161"/>
    </row>
    <row r="30" spans="1:37" ht="18.75" customHeight="1" x14ac:dyDescent="0.3">
      <c r="A30" s="80" t="s">
        <v>140</v>
      </c>
      <c r="B30" s="81" t="str">
        <f>E17</f>
        <v/>
      </c>
      <c r="C30" s="78"/>
      <c r="D30" s="83"/>
      <c r="E30" s="78"/>
      <c r="F30" s="83"/>
      <c r="G30" s="78"/>
      <c r="H30" s="82"/>
      <c r="I30" s="78"/>
      <c r="J30" s="65"/>
      <c r="K30" s="65"/>
      <c r="L30" s="65"/>
      <c r="M30" s="161"/>
    </row>
    <row r="31" spans="1:37" ht="12.75" customHeight="1" x14ac:dyDescent="0.3">
      <c r="A31" s="65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</row>
    <row r="32" spans="1:37" ht="12.75" customHeight="1" x14ac:dyDescent="0.3">
      <c r="A32" s="65" t="s">
        <v>141</v>
      </c>
      <c r="B32" s="65"/>
      <c r="C32" s="163" t="str">
        <f>IF(M23=1,B23,IF(M24=1,B24,IF(M25=1,B25,"")))</f>
        <v/>
      </c>
      <c r="D32" s="148"/>
      <c r="E32" s="66" t="s">
        <v>142</v>
      </c>
      <c r="F32" s="163" t="str">
        <f>IF(M28=1,B28,IF(M29=1,B29,IF(M30=1,B30,"")))</f>
        <v/>
      </c>
      <c r="G32" s="148"/>
      <c r="H32" s="65"/>
      <c r="I32" s="70"/>
      <c r="J32" s="65"/>
      <c r="K32" s="65"/>
      <c r="L32" s="65"/>
      <c r="M32" s="65"/>
    </row>
    <row r="33" spans="1:19" ht="12.75" customHeight="1" x14ac:dyDescent="0.3">
      <c r="A33" s="65"/>
      <c r="B33" s="65"/>
      <c r="C33" s="65"/>
      <c r="D33" s="65"/>
      <c r="E33" s="65"/>
      <c r="F33" s="66"/>
      <c r="G33" s="66"/>
      <c r="H33" s="65"/>
      <c r="I33" s="65"/>
      <c r="J33" s="65"/>
      <c r="K33" s="65"/>
      <c r="L33" s="65"/>
      <c r="M33" s="65"/>
    </row>
    <row r="34" spans="1:19" ht="12.75" customHeight="1" x14ac:dyDescent="0.3">
      <c r="A34" s="65" t="s">
        <v>143</v>
      </c>
      <c r="B34" s="65"/>
      <c r="C34" s="163" t="str">
        <f>IF(M23=2,B23,IF(M24=2,B24,IF(M25=2,B25,"")))</f>
        <v/>
      </c>
      <c r="D34" s="148"/>
      <c r="E34" s="66" t="s">
        <v>142</v>
      </c>
      <c r="F34" s="163" t="str">
        <f>IF(M28=2,B28,IF(M29=2,B29,IF(M30=2,B30,"")))</f>
        <v/>
      </c>
      <c r="G34" s="148"/>
      <c r="H34" s="65"/>
      <c r="I34" s="70"/>
      <c r="J34" s="65"/>
      <c r="K34" s="65"/>
      <c r="L34" s="65"/>
      <c r="M34" s="65"/>
    </row>
    <row r="35" spans="1:19" ht="12.75" customHeight="1" x14ac:dyDescent="0.3">
      <c r="A35" s="65"/>
      <c r="B35" s="65"/>
      <c r="C35" s="66"/>
      <c r="D35" s="66"/>
      <c r="E35" s="66"/>
      <c r="F35" s="66"/>
      <c r="G35" s="66"/>
      <c r="H35" s="65"/>
      <c r="I35" s="65"/>
      <c r="J35" s="65"/>
      <c r="K35" s="65"/>
      <c r="L35" s="65"/>
      <c r="M35" s="65"/>
    </row>
    <row r="36" spans="1:19" ht="12.75" customHeight="1" x14ac:dyDescent="0.3">
      <c r="A36" s="65" t="s">
        <v>144</v>
      </c>
      <c r="B36" s="65"/>
      <c r="C36" s="163" t="str">
        <f>IF(M23=3,B23,IF(M24=3,B24,IF(M25=3,B25,"")))</f>
        <v/>
      </c>
      <c r="D36" s="148"/>
      <c r="E36" s="66" t="s">
        <v>142</v>
      </c>
      <c r="F36" s="163" t="str">
        <f>IF(M28=3,B28,IF(M29=3,B29,IF(M30=3,B30,"")))</f>
        <v/>
      </c>
      <c r="G36" s="148"/>
      <c r="H36" s="65"/>
      <c r="I36" s="70"/>
      <c r="J36" s="65"/>
      <c r="K36" s="65"/>
      <c r="L36" s="65"/>
      <c r="M36" s="65"/>
    </row>
    <row r="37" spans="1:19" ht="12.75" customHeight="1" x14ac:dyDescent="0.3">
      <c r="A37" s="65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</row>
    <row r="38" spans="1:19" ht="12.75" customHeight="1" x14ac:dyDescent="0.3">
      <c r="A38" s="65"/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70"/>
      <c r="M38" s="65"/>
      <c r="O38" s="34"/>
      <c r="P38" s="34"/>
      <c r="Q38" s="34"/>
      <c r="R38" s="34"/>
      <c r="S38" s="34"/>
    </row>
    <row r="39" spans="1:19" ht="12.75" customHeight="1" x14ac:dyDescent="0.3">
      <c r="A39" s="85" t="s">
        <v>84</v>
      </c>
      <c r="B39" s="86"/>
      <c r="C39" s="87"/>
      <c r="D39" s="88" t="s">
        <v>104</v>
      </c>
      <c r="E39" s="89" t="s">
        <v>105</v>
      </c>
      <c r="F39" s="90"/>
      <c r="G39" s="88" t="s">
        <v>104</v>
      </c>
      <c r="H39" s="89" t="s">
        <v>106</v>
      </c>
      <c r="I39" s="91"/>
      <c r="J39" s="89" t="s">
        <v>107</v>
      </c>
      <c r="K39" s="92" t="s">
        <v>108</v>
      </c>
      <c r="L39" s="61"/>
      <c r="M39" s="90"/>
      <c r="O39" s="34"/>
      <c r="P39" s="95"/>
      <c r="Q39" s="95"/>
      <c r="R39" s="49"/>
      <c r="S39" s="34"/>
    </row>
    <row r="40" spans="1:19" ht="12.75" customHeight="1" x14ac:dyDescent="0.3">
      <c r="A40" s="96" t="s">
        <v>109</v>
      </c>
      <c r="B40" s="97"/>
      <c r="C40" s="98"/>
      <c r="D40" s="99">
        <v>1</v>
      </c>
      <c r="E40" s="100" t="str">
        <f>IF(D40&gt;$R$47, ,UPPER(VLOOKUP(D40,'[2]1MD ELO'!$A$7:$Q$134,2)))</f>
        <v/>
      </c>
      <c r="F40" s="101"/>
      <c r="G40" s="102" t="s">
        <v>110</v>
      </c>
      <c r="H40" s="97"/>
      <c r="I40" s="103"/>
      <c r="J40" s="104"/>
      <c r="K40" s="105" t="s">
        <v>111</v>
      </c>
      <c r="L40" s="106"/>
      <c r="M40" s="125"/>
      <c r="O40" s="34"/>
      <c r="P40" s="50"/>
      <c r="Q40" s="50"/>
      <c r="R40" s="108"/>
      <c r="S40" s="34"/>
    </row>
    <row r="41" spans="1:19" ht="12.75" customHeight="1" x14ac:dyDescent="0.3">
      <c r="A41" s="109" t="s">
        <v>112</v>
      </c>
      <c r="B41" s="110"/>
      <c r="C41" s="111"/>
      <c r="D41" s="112">
        <v>2</v>
      </c>
      <c r="E41" s="113" t="str">
        <f>IF(D41&gt;$R$47, ,UPPER(VLOOKUP(D41,'[2]1MD ELO'!$A$7:$Q$134,2)))</f>
        <v/>
      </c>
      <c r="F41" s="24"/>
      <c r="G41" s="114" t="s">
        <v>11</v>
      </c>
      <c r="H41" s="115"/>
      <c r="I41" s="116"/>
      <c r="J41" s="117"/>
      <c r="K41" s="118"/>
      <c r="L41" s="70"/>
      <c r="M41" s="119"/>
      <c r="O41" s="34"/>
      <c r="P41" s="108"/>
      <c r="Q41" s="120"/>
      <c r="R41" s="108"/>
      <c r="S41" s="34"/>
    </row>
    <row r="42" spans="1:19" ht="12.75" customHeight="1" x14ac:dyDescent="0.3">
      <c r="A42" s="121"/>
      <c r="B42" s="122"/>
      <c r="C42" s="123"/>
      <c r="D42" s="112"/>
      <c r="E42" s="124"/>
      <c r="F42" s="65"/>
      <c r="G42" s="114" t="s">
        <v>15</v>
      </c>
      <c r="H42" s="115"/>
      <c r="I42" s="116"/>
      <c r="J42" s="117"/>
      <c r="K42" s="105" t="s">
        <v>113</v>
      </c>
      <c r="L42" s="106"/>
      <c r="M42" s="125"/>
      <c r="O42" s="34"/>
      <c r="P42" s="50"/>
      <c r="Q42" s="50"/>
      <c r="R42" s="108"/>
      <c r="S42" s="34"/>
    </row>
    <row r="43" spans="1:19" ht="12.75" customHeight="1" x14ac:dyDescent="0.3">
      <c r="A43" s="126"/>
      <c r="B43" s="127"/>
      <c r="C43" s="128"/>
      <c r="D43" s="112"/>
      <c r="E43" s="124"/>
      <c r="F43" s="65"/>
      <c r="G43" s="114" t="s">
        <v>18</v>
      </c>
      <c r="H43" s="115"/>
      <c r="I43" s="116"/>
      <c r="J43" s="117"/>
      <c r="K43" s="129"/>
      <c r="L43" s="65"/>
      <c r="M43" s="107"/>
      <c r="O43" s="34"/>
      <c r="P43" s="108"/>
      <c r="Q43" s="120"/>
      <c r="R43" s="108"/>
      <c r="S43" s="34"/>
    </row>
    <row r="44" spans="1:19" ht="12.75" customHeight="1" x14ac:dyDescent="0.3">
      <c r="A44" s="130"/>
      <c r="B44" s="131"/>
      <c r="C44" s="132"/>
      <c r="D44" s="112"/>
      <c r="E44" s="124"/>
      <c r="F44" s="65"/>
      <c r="G44" s="114" t="s">
        <v>22</v>
      </c>
      <c r="H44" s="115"/>
      <c r="I44" s="116"/>
      <c r="J44" s="117"/>
      <c r="K44" s="109"/>
      <c r="L44" s="70"/>
      <c r="M44" s="119"/>
      <c r="O44" s="34"/>
      <c r="P44" s="108"/>
      <c r="Q44" s="120"/>
      <c r="R44" s="108"/>
      <c r="S44" s="34"/>
    </row>
    <row r="45" spans="1:19" ht="12.75" customHeight="1" x14ac:dyDescent="0.3">
      <c r="A45" s="133"/>
      <c r="B45" s="134"/>
      <c r="C45" s="128"/>
      <c r="D45" s="112"/>
      <c r="E45" s="124"/>
      <c r="F45" s="65"/>
      <c r="G45" s="114" t="s">
        <v>26</v>
      </c>
      <c r="H45" s="115"/>
      <c r="I45" s="116"/>
      <c r="J45" s="117"/>
      <c r="K45" s="105" t="s">
        <v>114</v>
      </c>
      <c r="L45" s="106"/>
      <c r="M45" s="125"/>
      <c r="O45" s="34"/>
      <c r="P45" s="50"/>
      <c r="Q45" s="50"/>
      <c r="R45" s="108"/>
      <c r="S45" s="34"/>
    </row>
    <row r="46" spans="1:19" ht="12.75" customHeight="1" x14ac:dyDescent="0.3">
      <c r="A46" s="133"/>
      <c r="B46" s="134"/>
      <c r="C46" s="135"/>
      <c r="D46" s="112"/>
      <c r="E46" s="124"/>
      <c r="F46" s="65"/>
      <c r="G46" s="114" t="s">
        <v>115</v>
      </c>
      <c r="H46" s="115"/>
      <c r="I46" s="116"/>
      <c r="J46" s="117"/>
      <c r="K46" s="129"/>
      <c r="L46" s="65"/>
      <c r="M46" s="107"/>
      <c r="O46" s="34"/>
      <c r="P46" s="108"/>
      <c r="Q46" s="120"/>
      <c r="R46" s="108"/>
      <c r="S46" s="34"/>
    </row>
    <row r="47" spans="1:19" ht="12.75" customHeight="1" x14ac:dyDescent="0.3">
      <c r="A47" s="136"/>
      <c r="B47" s="137"/>
      <c r="C47" s="138"/>
      <c r="D47" s="139"/>
      <c r="E47" s="140"/>
      <c r="F47" s="70"/>
      <c r="G47" s="141" t="s">
        <v>116</v>
      </c>
      <c r="H47" s="110"/>
      <c r="I47" s="142"/>
      <c r="J47" s="143"/>
      <c r="K47" s="109">
        <f>L4</f>
        <v>0</v>
      </c>
      <c r="L47" s="70"/>
      <c r="M47" s="119"/>
      <c r="O47" s="34"/>
      <c r="P47" s="108"/>
      <c r="Q47" s="120"/>
      <c r="R47" s="144">
        <f>MIN(4,'[2]1MD ELO'!Q5)</f>
        <v>4</v>
      </c>
      <c r="S47" s="34"/>
    </row>
    <row r="48" spans="1:19" ht="12.75" customHeight="1" x14ac:dyDescent="0.3">
      <c r="O48" s="34"/>
      <c r="P48" s="34"/>
      <c r="Q48" s="34"/>
      <c r="R48" s="34"/>
      <c r="S48" s="34"/>
    </row>
    <row r="49" spans="15:19" ht="12.75" customHeight="1" x14ac:dyDescent="0.3">
      <c r="O49" s="34"/>
      <c r="P49" s="34"/>
      <c r="Q49" s="34"/>
      <c r="R49" s="34"/>
      <c r="S49" s="34"/>
    </row>
    <row r="50" spans="15:19" ht="12.75" customHeight="1" x14ac:dyDescent="0.3"/>
    <row r="51" spans="15:19" ht="12.75" customHeight="1" x14ac:dyDescent="0.3"/>
    <row r="52" spans="15:19" ht="12.75" customHeight="1" x14ac:dyDescent="0.3"/>
    <row r="53" spans="15:19" ht="12.75" customHeight="1" x14ac:dyDescent="0.3"/>
    <row r="54" spans="15:19" ht="12.75" customHeight="1" x14ac:dyDescent="0.3"/>
    <row r="55" spans="15:19" ht="12.75" customHeight="1" x14ac:dyDescent="0.3"/>
    <row r="56" spans="15:19" ht="12.75" customHeight="1" x14ac:dyDescent="0.3"/>
    <row r="57" spans="15:19" ht="12.75" customHeight="1" x14ac:dyDescent="0.3"/>
    <row r="58" spans="15:19" ht="12.75" customHeight="1" x14ac:dyDescent="0.3"/>
    <row r="59" spans="15:19" ht="12.75" customHeight="1" x14ac:dyDescent="0.3"/>
    <row r="60" spans="15:19" ht="12.75" customHeight="1" x14ac:dyDescent="0.3"/>
    <row r="61" spans="15:19" ht="12.75" customHeight="1" x14ac:dyDescent="0.3"/>
    <row r="62" spans="15:19" ht="12.75" customHeight="1" x14ac:dyDescent="0.3"/>
    <row r="63" spans="15:19" ht="12.75" customHeight="1" x14ac:dyDescent="0.3"/>
    <row r="64" spans="15:19" ht="12.75" customHeight="1" x14ac:dyDescent="0.3"/>
    <row r="65" ht="12.75" customHeight="1" x14ac:dyDescent="0.3"/>
    <row r="66" ht="12.75" customHeight="1" x14ac:dyDescent="0.3"/>
    <row r="67" ht="12.75" customHeight="1" x14ac:dyDescent="0.3"/>
    <row r="68" ht="12.75" customHeight="1" x14ac:dyDescent="0.3"/>
    <row r="69" ht="12.75" customHeight="1" x14ac:dyDescent="0.3"/>
    <row r="70" ht="12.75" customHeight="1" x14ac:dyDescent="0.3"/>
    <row r="71" ht="12.75" customHeight="1" x14ac:dyDescent="0.3"/>
    <row r="72" ht="12.75" customHeight="1" x14ac:dyDescent="0.3"/>
    <row r="73" ht="12.75" customHeight="1" x14ac:dyDescent="0.3"/>
    <row r="74" ht="12.75" customHeight="1" x14ac:dyDescent="0.3"/>
    <row r="75" ht="12.75" customHeight="1" x14ac:dyDescent="0.3"/>
    <row r="76" ht="12.75" customHeight="1" x14ac:dyDescent="0.3"/>
    <row r="77" ht="12.75" customHeight="1" x14ac:dyDescent="0.3"/>
    <row r="78" ht="12.75" customHeight="1" x14ac:dyDescent="0.3"/>
    <row r="79" ht="12.75" customHeight="1" x14ac:dyDescent="0.3"/>
    <row r="80" ht="12.75" customHeight="1" x14ac:dyDescent="0.3"/>
    <row r="81" ht="12.75" customHeight="1" x14ac:dyDescent="0.3"/>
    <row r="82" ht="12.75" customHeight="1" x14ac:dyDescent="0.3"/>
    <row r="83" ht="12.75" customHeight="1" x14ac:dyDescent="0.3"/>
    <row r="84" ht="12.75" customHeight="1" x14ac:dyDescent="0.3"/>
    <row r="85" ht="12.75" customHeight="1" x14ac:dyDescent="0.3"/>
    <row r="86" ht="12.75" customHeight="1" x14ac:dyDescent="0.3"/>
    <row r="87" ht="12.75" customHeight="1" x14ac:dyDescent="0.3"/>
    <row r="88" ht="12.75" customHeight="1" x14ac:dyDescent="0.3"/>
    <row r="89" ht="12.75" customHeight="1" x14ac:dyDescent="0.3"/>
    <row r="90" ht="12.75" customHeight="1" x14ac:dyDescent="0.3"/>
    <row r="91" ht="12.75" customHeight="1" x14ac:dyDescent="0.3"/>
    <row r="92" ht="12.75" customHeight="1" x14ac:dyDescent="0.3"/>
    <row r="93" ht="12.75" customHeight="1" x14ac:dyDescent="0.3"/>
    <row r="94" ht="12.75" customHeight="1" x14ac:dyDescent="0.3"/>
    <row r="95" ht="12.75" customHeight="1" x14ac:dyDescent="0.3"/>
    <row r="96" ht="12.75" customHeight="1" x14ac:dyDescent="0.3"/>
    <row r="97" ht="12.75" customHeight="1" x14ac:dyDescent="0.3"/>
    <row r="98" ht="12.75" customHeight="1" x14ac:dyDescent="0.3"/>
    <row r="99" ht="12.75" customHeight="1" x14ac:dyDescent="0.3"/>
    <row r="100" ht="12.75" customHeight="1" x14ac:dyDescent="0.3"/>
    <row r="101" ht="12.75" customHeight="1" x14ac:dyDescent="0.3"/>
    <row r="102" ht="12.75" customHeight="1" x14ac:dyDescent="0.3"/>
    <row r="103" ht="12.75" customHeight="1" x14ac:dyDescent="0.3"/>
    <row r="104" ht="12.75" customHeight="1" x14ac:dyDescent="0.3"/>
    <row r="105" ht="12.75" customHeight="1" x14ac:dyDescent="0.3"/>
    <row r="106" ht="12.75" customHeight="1" x14ac:dyDescent="0.3"/>
    <row r="107" ht="12.75" customHeight="1" x14ac:dyDescent="0.3"/>
    <row r="108" ht="12.75" customHeight="1" x14ac:dyDescent="0.3"/>
    <row r="109" ht="12.75" customHeight="1" x14ac:dyDescent="0.3"/>
    <row r="110" ht="12.75" customHeight="1" x14ac:dyDescent="0.3"/>
    <row r="111" ht="12.75" customHeight="1" x14ac:dyDescent="0.3"/>
    <row r="112" ht="12.75" customHeight="1" x14ac:dyDescent="0.3"/>
    <row r="113" ht="12.75" customHeight="1" x14ac:dyDescent="0.3"/>
    <row r="114" ht="12.75" customHeight="1" x14ac:dyDescent="0.3"/>
    <row r="115" ht="12.75" customHeight="1" x14ac:dyDescent="0.3"/>
    <row r="116" ht="12.75" customHeight="1" x14ac:dyDescent="0.3"/>
    <row r="117" ht="12.75" customHeight="1" x14ac:dyDescent="0.3"/>
    <row r="118" ht="12.75" customHeight="1" x14ac:dyDescent="0.3"/>
    <row r="119" ht="12.75" customHeight="1" x14ac:dyDescent="0.3"/>
    <row r="120" ht="12.75" customHeight="1" x14ac:dyDescent="0.3"/>
    <row r="121" ht="12.75" customHeight="1" x14ac:dyDescent="0.3"/>
    <row r="122" ht="12.75" customHeight="1" x14ac:dyDescent="0.3"/>
    <row r="123" ht="12.75" customHeight="1" x14ac:dyDescent="0.3"/>
    <row r="124" ht="12.75" customHeight="1" x14ac:dyDescent="0.3"/>
    <row r="125" ht="12.75" customHeight="1" x14ac:dyDescent="0.3"/>
    <row r="126" ht="12.75" customHeight="1" x14ac:dyDescent="0.3"/>
    <row r="127" ht="12.75" customHeight="1" x14ac:dyDescent="0.3"/>
    <row r="128" ht="12.75" customHeight="1" x14ac:dyDescent="0.3"/>
    <row r="129" ht="12.75" customHeight="1" x14ac:dyDescent="0.3"/>
    <row r="130" ht="12.75" customHeight="1" x14ac:dyDescent="0.3"/>
    <row r="131" ht="12.75" customHeight="1" x14ac:dyDescent="0.3"/>
    <row r="132" ht="12.75" customHeight="1" x14ac:dyDescent="0.3"/>
    <row r="133" ht="12.75" customHeight="1" x14ac:dyDescent="0.3"/>
    <row r="134" ht="12.75" customHeight="1" x14ac:dyDescent="0.3"/>
    <row r="135" ht="12.75" customHeight="1" x14ac:dyDescent="0.3"/>
    <row r="136" ht="12.75" customHeight="1" x14ac:dyDescent="0.3"/>
    <row r="137" ht="12.75" customHeight="1" x14ac:dyDescent="0.3"/>
    <row r="138" ht="12.75" customHeight="1" x14ac:dyDescent="0.3"/>
    <row r="139" ht="12.75" customHeight="1" x14ac:dyDescent="0.3"/>
    <row r="140" ht="12.75" customHeight="1" x14ac:dyDescent="0.3"/>
    <row r="141" ht="12.75" customHeight="1" x14ac:dyDescent="0.3"/>
    <row r="142" ht="12.75" customHeight="1" x14ac:dyDescent="0.3"/>
    <row r="143" ht="12.75" customHeight="1" x14ac:dyDescent="0.3"/>
    <row r="144" ht="12.75" customHeight="1" x14ac:dyDescent="0.3"/>
    <row r="145" ht="12.75" customHeight="1" x14ac:dyDescent="0.3"/>
    <row r="146" ht="12.75" customHeight="1" x14ac:dyDescent="0.3"/>
    <row r="147" ht="12.75" customHeight="1" x14ac:dyDescent="0.3"/>
    <row r="148" ht="12.75" customHeight="1" x14ac:dyDescent="0.3"/>
    <row r="149" ht="12.75" customHeight="1" x14ac:dyDescent="0.3"/>
    <row r="150" ht="12.75" customHeight="1" x14ac:dyDescent="0.3"/>
    <row r="151" ht="12.75" customHeight="1" x14ac:dyDescent="0.3"/>
    <row r="152" ht="12.75" customHeight="1" x14ac:dyDescent="0.3"/>
    <row r="153" ht="12.75" customHeight="1" x14ac:dyDescent="0.3"/>
    <row r="154" ht="12.75" customHeight="1" x14ac:dyDescent="0.3"/>
    <row r="155" ht="12.75" customHeight="1" x14ac:dyDescent="0.3"/>
    <row r="156" ht="12.75" customHeight="1" x14ac:dyDescent="0.3"/>
    <row r="157" ht="12.75" customHeight="1" x14ac:dyDescent="0.3"/>
    <row r="158" ht="12.75" customHeight="1" x14ac:dyDescent="0.3"/>
    <row r="159" ht="12.75" customHeight="1" x14ac:dyDescent="0.3"/>
    <row r="160" ht="12.75" customHeight="1" x14ac:dyDescent="0.3"/>
    <row r="161" ht="12.75" customHeight="1" x14ac:dyDescent="0.3"/>
    <row r="162" ht="12.75" customHeight="1" x14ac:dyDescent="0.3"/>
    <row r="163" ht="12.75" customHeight="1" x14ac:dyDescent="0.3"/>
    <row r="164" ht="12.75" customHeight="1" x14ac:dyDescent="0.3"/>
    <row r="165" ht="12.75" customHeight="1" x14ac:dyDescent="0.3"/>
    <row r="166" ht="12.75" customHeight="1" x14ac:dyDescent="0.3"/>
    <row r="167" ht="12.75" customHeight="1" x14ac:dyDescent="0.3"/>
    <row r="168" ht="12.75" customHeight="1" x14ac:dyDescent="0.3"/>
    <row r="169" ht="12.75" customHeight="1" x14ac:dyDescent="0.3"/>
    <row r="170" ht="12.75" customHeight="1" x14ac:dyDescent="0.3"/>
    <row r="171" ht="12.75" customHeight="1" x14ac:dyDescent="0.3"/>
    <row r="172" ht="12.75" customHeight="1" x14ac:dyDescent="0.3"/>
    <row r="173" ht="12.75" customHeight="1" x14ac:dyDescent="0.3"/>
    <row r="174" ht="12.75" customHeight="1" x14ac:dyDescent="0.3"/>
    <row r="175" ht="12.75" customHeight="1" x14ac:dyDescent="0.3"/>
    <row r="176" ht="12.75" customHeight="1" x14ac:dyDescent="0.3"/>
    <row r="177" ht="12.75" customHeight="1" x14ac:dyDescent="0.3"/>
    <row r="178" ht="12.75" customHeight="1" x14ac:dyDescent="0.3"/>
    <row r="179" ht="12.75" customHeight="1" x14ac:dyDescent="0.3"/>
    <row r="180" ht="12.75" customHeight="1" x14ac:dyDescent="0.3"/>
    <row r="181" ht="12.75" customHeight="1" x14ac:dyDescent="0.3"/>
    <row r="182" ht="12.75" customHeight="1" x14ac:dyDescent="0.3"/>
    <row r="183" ht="12.75" customHeight="1" x14ac:dyDescent="0.3"/>
    <row r="184" ht="12.75" customHeight="1" x14ac:dyDescent="0.3"/>
    <row r="185" ht="12.75" customHeight="1" x14ac:dyDescent="0.3"/>
    <row r="186" ht="12.75" customHeight="1" x14ac:dyDescent="0.3"/>
    <row r="187" ht="12.75" customHeight="1" x14ac:dyDescent="0.3"/>
    <row r="188" ht="12.75" customHeight="1" x14ac:dyDescent="0.3"/>
    <row r="189" ht="12.75" customHeight="1" x14ac:dyDescent="0.3"/>
    <row r="190" ht="12.75" customHeight="1" x14ac:dyDescent="0.3"/>
    <row r="191" ht="12.75" customHeight="1" x14ac:dyDescent="0.3"/>
    <row r="192" ht="12.75" customHeight="1" x14ac:dyDescent="0.3"/>
    <row r="193" ht="12.75" customHeight="1" x14ac:dyDescent="0.3"/>
    <row r="194" ht="12.75" customHeight="1" x14ac:dyDescent="0.3"/>
    <row r="195" ht="12.75" customHeight="1" x14ac:dyDescent="0.3"/>
    <row r="196" ht="12.75" customHeight="1" x14ac:dyDescent="0.3"/>
    <row r="197" ht="12.75" customHeight="1" x14ac:dyDescent="0.3"/>
    <row r="198" ht="12.75" customHeight="1" x14ac:dyDescent="0.3"/>
    <row r="199" ht="12.75" customHeight="1" x14ac:dyDescent="0.3"/>
    <row r="200" ht="12.75" customHeight="1" x14ac:dyDescent="0.3"/>
    <row r="201" ht="12.75" customHeight="1" x14ac:dyDescent="0.3"/>
    <row r="202" ht="12.75" customHeight="1" x14ac:dyDescent="0.3"/>
    <row r="203" ht="12.75" customHeight="1" x14ac:dyDescent="0.3"/>
    <row r="204" ht="12.75" customHeight="1" x14ac:dyDescent="0.3"/>
    <row r="205" ht="12.75" customHeight="1" x14ac:dyDescent="0.3"/>
    <row r="206" ht="12.75" customHeight="1" x14ac:dyDescent="0.3"/>
    <row r="207" ht="12.75" customHeight="1" x14ac:dyDescent="0.3"/>
    <row r="208" ht="12.75" customHeight="1" x14ac:dyDescent="0.3"/>
    <row r="209" ht="12.75" customHeight="1" x14ac:dyDescent="0.3"/>
    <row r="210" ht="12.75" customHeight="1" x14ac:dyDescent="0.3"/>
    <row r="211" ht="12.75" customHeight="1" x14ac:dyDescent="0.3"/>
    <row r="212" ht="12.75" customHeight="1" x14ac:dyDescent="0.3"/>
    <row r="213" ht="12.75" customHeight="1" x14ac:dyDescent="0.3"/>
    <row r="214" ht="12.75" customHeight="1" x14ac:dyDescent="0.3"/>
    <row r="215" ht="12.75" customHeight="1" x14ac:dyDescent="0.3"/>
    <row r="216" ht="12.75" customHeight="1" x14ac:dyDescent="0.3"/>
    <row r="217" ht="12.75" customHeight="1" x14ac:dyDescent="0.3"/>
    <row r="218" ht="12.75" customHeight="1" x14ac:dyDescent="0.3"/>
    <row r="219" ht="12.75" customHeight="1" x14ac:dyDescent="0.3"/>
    <row r="220" ht="12.75" customHeight="1" x14ac:dyDescent="0.3"/>
    <row r="221" ht="12.75" customHeight="1" x14ac:dyDescent="0.3"/>
    <row r="222" ht="12.75" customHeight="1" x14ac:dyDescent="0.3"/>
    <row r="223" ht="12.75" customHeight="1" x14ac:dyDescent="0.3"/>
    <row r="224" ht="12.75" customHeight="1" x14ac:dyDescent="0.3"/>
    <row r="225" ht="12.75" customHeight="1" x14ac:dyDescent="0.3"/>
    <row r="226" ht="12.75" customHeight="1" x14ac:dyDescent="0.3"/>
    <row r="227" ht="12.75" customHeight="1" x14ac:dyDescent="0.3"/>
    <row r="228" ht="12.75" customHeight="1" x14ac:dyDescent="0.3"/>
    <row r="229" ht="12.75" customHeight="1" x14ac:dyDescent="0.3"/>
    <row r="230" ht="12.75" customHeight="1" x14ac:dyDescent="0.3"/>
    <row r="231" ht="12.75" customHeight="1" x14ac:dyDescent="0.3"/>
    <row r="232" ht="12.75" customHeight="1" x14ac:dyDescent="0.3"/>
    <row r="233" ht="12.75" customHeight="1" x14ac:dyDescent="0.3"/>
    <row r="234" ht="12.75" customHeight="1" x14ac:dyDescent="0.3"/>
    <row r="235" ht="12.75" customHeight="1" x14ac:dyDescent="0.3"/>
    <row r="236" ht="12.75" customHeight="1" x14ac:dyDescent="0.3"/>
    <row r="237" ht="12.75" customHeight="1" x14ac:dyDescent="0.3"/>
    <row r="238" ht="12.75" customHeight="1" x14ac:dyDescent="0.3"/>
    <row r="239" ht="12.75" customHeight="1" x14ac:dyDescent="0.3"/>
    <row r="240" ht="12.75" customHeight="1" x14ac:dyDescent="0.3"/>
    <row r="241" ht="12.75" customHeight="1" x14ac:dyDescent="0.3"/>
    <row r="242" ht="12.75" customHeight="1" x14ac:dyDescent="0.3"/>
    <row r="243" ht="12.75" customHeight="1" x14ac:dyDescent="0.3"/>
    <row r="244" ht="12.75" customHeight="1" x14ac:dyDescent="0.3"/>
    <row r="245" ht="12.75" customHeight="1" x14ac:dyDescent="0.3"/>
    <row r="246" ht="12.75" customHeight="1" x14ac:dyDescent="0.3"/>
    <row r="247" ht="12.75" customHeight="1" x14ac:dyDescent="0.3"/>
    <row r="248" ht="12.75" customHeight="1" x14ac:dyDescent="0.3"/>
    <row r="249" ht="12.75" customHeight="1" x14ac:dyDescent="0.3"/>
    <row r="250" ht="12.75" customHeight="1" x14ac:dyDescent="0.3"/>
    <row r="251" ht="12.75" customHeight="1" x14ac:dyDescent="0.3"/>
    <row r="252" ht="12.75" customHeight="1" x14ac:dyDescent="0.3"/>
    <row r="253" ht="12.75" customHeight="1" x14ac:dyDescent="0.3"/>
    <row r="254" ht="12.75" customHeight="1" x14ac:dyDescent="0.3"/>
    <row r="255" ht="12.75" customHeight="1" x14ac:dyDescent="0.3"/>
    <row r="256" ht="12.75" customHeight="1" x14ac:dyDescent="0.3"/>
    <row r="257" ht="12.75" customHeight="1" x14ac:dyDescent="0.3"/>
    <row r="258" ht="12.75" customHeight="1" x14ac:dyDescent="0.3"/>
    <row r="259" ht="12.75" customHeight="1" x14ac:dyDescent="0.3"/>
    <row r="260" ht="12.75" customHeight="1" x14ac:dyDescent="0.3"/>
    <row r="261" ht="12.75" customHeight="1" x14ac:dyDescent="0.3"/>
    <row r="262" ht="12.75" customHeight="1" x14ac:dyDescent="0.3"/>
    <row r="263" ht="12.75" customHeight="1" x14ac:dyDescent="0.3"/>
    <row r="264" ht="12.75" customHeight="1" x14ac:dyDescent="0.3"/>
    <row r="265" ht="12.75" customHeight="1" x14ac:dyDescent="0.3"/>
    <row r="266" ht="12.75" customHeight="1" x14ac:dyDescent="0.3"/>
    <row r="267" ht="12.75" customHeight="1" x14ac:dyDescent="0.3"/>
    <row r="268" ht="12.75" customHeight="1" x14ac:dyDescent="0.3"/>
    <row r="269" ht="12.75" customHeight="1" x14ac:dyDescent="0.3"/>
    <row r="270" ht="12.75" customHeight="1" x14ac:dyDescent="0.3"/>
    <row r="271" ht="12.75" customHeight="1" x14ac:dyDescent="0.3"/>
    <row r="272" ht="12.75" customHeight="1" x14ac:dyDescent="0.3"/>
    <row r="273" ht="12.75" customHeight="1" x14ac:dyDescent="0.3"/>
    <row r="274" ht="12.75" customHeight="1" x14ac:dyDescent="0.3"/>
    <row r="275" ht="12.75" customHeight="1" x14ac:dyDescent="0.3"/>
    <row r="276" ht="12.75" customHeight="1" x14ac:dyDescent="0.3"/>
    <row r="277" ht="12.75" customHeight="1" x14ac:dyDescent="0.3"/>
    <row r="278" ht="12.75" customHeight="1" x14ac:dyDescent="0.3"/>
    <row r="279" ht="12.75" customHeight="1" x14ac:dyDescent="0.3"/>
    <row r="280" ht="12.75" customHeight="1" x14ac:dyDescent="0.3"/>
    <row r="281" ht="12.75" customHeight="1" x14ac:dyDescent="0.3"/>
    <row r="282" ht="12.75" customHeight="1" x14ac:dyDescent="0.3"/>
    <row r="283" ht="12.75" customHeight="1" x14ac:dyDescent="0.3"/>
    <row r="284" ht="12.75" customHeight="1" x14ac:dyDescent="0.3"/>
    <row r="285" ht="12.75" customHeight="1" x14ac:dyDescent="0.3"/>
    <row r="286" ht="12.75" customHeight="1" x14ac:dyDescent="0.3"/>
    <row r="287" ht="12.75" customHeight="1" x14ac:dyDescent="0.3"/>
    <row r="288" ht="12.75" customHeight="1" x14ac:dyDescent="0.3"/>
    <row r="289" ht="12.75" customHeight="1" x14ac:dyDescent="0.3"/>
    <row r="290" ht="12.75" customHeight="1" x14ac:dyDescent="0.3"/>
    <row r="291" ht="12.75" customHeight="1" x14ac:dyDescent="0.3"/>
    <row r="292" ht="12.75" customHeight="1" x14ac:dyDescent="0.3"/>
    <row r="293" ht="12.75" customHeight="1" x14ac:dyDescent="0.3"/>
    <row r="294" ht="12.75" customHeight="1" x14ac:dyDescent="0.3"/>
    <row r="295" ht="12.75" customHeight="1" x14ac:dyDescent="0.3"/>
    <row r="296" ht="12.75" customHeight="1" x14ac:dyDescent="0.3"/>
    <row r="297" ht="12.75" customHeight="1" x14ac:dyDescent="0.3"/>
    <row r="298" ht="12.75" customHeight="1" x14ac:dyDescent="0.3"/>
    <row r="299" ht="12.75" customHeight="1" x14ac:dyDescent="0.3"/>
    <row r="300" ht="12.75" customHeight="1" x14ac:dyDescent="0.3"/>
    <row r="301" ht="12.75" customHeight="1" x14ac:dyDescent="0.3"/>
    <row r="302" ht="12.75" customHeight="1" x14ac:dyDescent="0.3"/>
    <row r="303" ht="12.75" customHeight="1" x14ac:dyDescent="0.3"/>
    <row r="304" ht="12.75" customHeight="1" x14ac:dyDescent="0.3"/>
    <row r="305" ht="12.75" customHeight="1" x14ac:dyDescent="0.3"/>
    <row r="306" ht="12.75" customHeight="1" x14ac:dyDescent="0.3"/>
    <row r="307" ht="12.75" customHeight="1" x14ac:dyDescent="0.3"/>
    <row r="308" ht="12.75" customHeight="1" x14ac:dyDescent="0.3"/>
    <row r="309" ht="12.75" customHeight="1" x14ac:dyDescent="0.3"/>
    <row r="310" ht="12.75" customHeight="1" x14ac:dyDescent="0.3"/>
    <row r="311" ht="12.75" customHeight="1" x14ac:dyDescent="0.3"/>
    <row r="312" ht="12.75" customHeight="1" x14ac:dyDescent="0.3"/>
    <row r="313" ht="12.75" customHeight="1" x14ac:dyDescent="0.3"/>
    <row r="314" ht="12.75" customHeight="1" x14ac:dyDescent="0.3"/>
    <row r="315" ht="12.75" customHeight="1" x14ac:dyDescent="0.3"/>
    <row r="316" ht="12.75" customHeight="1" x14ac:dyDescent="0.3"/>
    <row r="317" ht="12.75" customHeight="1" x14ac:dyDescent="0.3"/>
    <row r="318" ht="12.75" customHeight="1" x14ac:dyDescent="0.3"/>
    <row r="319" ht="12.75" customHeight="1" x14ac:dyDescent="0.3"/>
    <row r="320" ht="12.75" customHeight="1" x14ac:dyDescent="0.3"/>
    <row r="321" ht="12.75" customHeight="1" x14ac:dyDescent="0.3"/>
    <row r="322" ht="12.75" customHeight="1" x14ac:dyDescent="0.3"/>
    <row r="323" ht="12.75" customHeight="1" x14ac:dyDescent="0.3"/>
    <row r="324" ht="12.75" customHeight="1" x14ac:dyDescent="0.3"/>
    <row r="325" ht="12.75" customHeight="1" x14ac:dyDescent="0.3"/>
    <row r="326" ht="12.75" customHeight="1" x14ac:dyDescent="0.3"/>
    <row r="327" ht="12.75" customHeight="1" x14ac:dyDescent="0.3"/>
    <row r="328" ht="12.75" customHeight="1" x14ac:dyDescent="0.3"/>
    <row r="329" ht="12.75" customHeight="1" x14ac:dyDescent="0.3"/>
    <row r="330" ht="12.75" customHeight="1" x14ac:dyDescent="0.3"/>
    <row r="331" ht="12.75" customHeight="1" x14ac:dyDescent="0.3"/>
    <row r="332" ht="12.75" customHeight="1" x14ac:dyDescent="0.3"/>
    <row r="333" ht="12.75" customHeight="1" x14ac:dyDescent="0.3"/>
    <row r="334" ht="12.75" customHeight="1" x14ac:dyDescent="0.3"/>
    <row r="335" ht="12.75" customHeight="1" x14ac:dyDescent="0.3"/>
    <row r="336" ht="12.75" customHeight="1" x14ac:dyDescent="0.3"/>
    <row r="337" ht="12.75" customHeight="1" x14ac:dyDescent="0.3"/>
    <row r="338" ht="12.75" customHeight="1" x14ac:dyDescent="0.3"/>
    <row r="339" ht="12.75" customHeight="1" x14ac:dyDescent="0.3"/>
    <row r="340" ht="12.75" customHeight="1" x14ac:dyDescent="0.3"/>
    <row r="341" ht="12.75" customHeight="1" x14ac:dyDescent="0.3"/>
    <row r="342" ht="12.75" customHeight="1" x14ac:dyDescent="0.3"/>
    <row r="343" ht="12.75" customHeight="1" x14ac:dyDescent="0.3"/>
    <row r="344" ht="12.75" customHeight="1" x14ac:dyDescent="0.3"/>
    <row r="345" ht="12.75" customHeight="1" x14ac:dyDescent="0.3"/>
    <row r="346" ht="12.75" customHeight="1" x14ac:dyDescent="0.3"/>
    <row r="347" ht="12.75" customHeight="1" x14ac:dyDescent="0.3"/>
    <row r="348" ht="12.75" customHeight="1" x14ac:dyDescent="0.3"/>
    <row r="349" ht="12.75" customHeight="1" x14ac:dyDescent="0.3"/>
    <row r="350" ht="12.75" customHeight="1" x14ac:dyDescent="0.3"/>
    <row r="351" ht="12.75" customHeight="1" x14ac:dyDescent="0.3"/>
    <row r="352" ht="12.75" customHeight="1" x14ac:dyDescent="0.3"/>
    <row r="353" ht="12.75" customHeight="1" x14ac:dyDescent="0.3"/>
    <row r="354" ht="12.75" customHeight="1" x14ac:dyDescent="0.3"/>
    <row r="355" ht="12.75" customHeight="1" x14ac:dyDescent="0.3"/>
    <row r="356" ht="12.75" customHeight="1" x14ac:dyDescent="0.3"/>
    <row r="357" ht="12.75" customHeight="1" x14ac:dyDescent="0.3"/>
    <row r="358" ht="12.75" customHeight="1" x14ac:dyDescent="0.3"/>
    <row r="359" ht="12.75" customHeight="1" x14ac:dyDescent="0.3"/>
    <row r="360" ht="12.75" customHeight="1" x14ac:dyDescent="0.3"/>
    <row r="361" ht="12.75" customHeight="1" x14ac:dyDescent="0.3"/>
    <row r="362" ht="12.75" customHeight="1" x14ac:dyDescent="0.3"/>
    <row r="363" ht="12.75" customHeight="1" x14ac:dyDescent="0.3"/>
    <row r="364" ht="12.75" customHeight="1" x14ac:dyDescent="0.3"/>
    <row r="365" ht="12.75" customHeight="1" x14ac:dyDescent="0.3"/>
    <row r="366" ht="12.75" customHeight="1" x14ac:dyDescent="0.3"/>
    <row r="367" ht="12.75" customHeight="1" x14ac:dyDescent="0.3"/>
    <row r="368" ht="12.75" customHeight="1" x14ac:dyDescent="0.3"/>
    <row r="369" ht="12.75" customHeight="1" x14ac:dyDescent="0.3"/>
    <row r="370" ht="12.75" customHeight="1" x14ac:dyDescent="0.3"/>
    <row r="371" ht="12.75" customHeight="1" x14ac:dyDescent="0.3"/>
    <row r="372" ht="12.75" customHeight="1" x14ac:dyDescent="0.3"/>
    <row r="373" ht="12.75" customHeight="1" x14ac:dyDescent="0.3"/>
    <row r="374" ht="12.75" customHeight="1" x14ac:dyDescent="0.3"/>
    <row r="375" ht="12.75" customHeight="1" x14ac:dyDescent="0.3"/>
    <row r="376" ht="12.75" customHeight="1" x14ac:dyDescent="0.3"/>
    <row r="377" ht="12.75" customHeight="1" x14ac:dyDescent="0.3"/>
    <row r="378" ht="12.75" customHeight="1" x14ac:dyDescent="0.3"/>
    <row r="379" ht="12.75" customHeight="1" x14ac:dyDescent="0.3"/>
    <row r="380" ht="12.75" customHeight="1" x14ac:dyDescent="0.3"/>
    <row r="381" ht="12.75" customHeight="1" x14ac:dyDescent="0.3"/>
    <row r="382" ht="12.75" customHeight="1" x14ac:dyDescent="0.3"/>
    <row r="383" ht="12.75" customHeight="1" x14ac:dyDescent="0.3"/>
    <row r="384" ht="12.75" customHeight="1" x14ac:dyDescent="0.3"/>
    <row r="385" ht="12.75" customHeight="1" x14ac:dyDescent="0.3"/>
    <row r="386" ht="12.75" customHeight="1" x14ac:dyDescent="0.3"/>
    <row r="387" ht="12.75" customHeight="1" x14ac:dyDescent="0.3"/>
    <row r="388" ht="12.75" customHeight="1" x14ac:dyDescent="0.3"/>
    <row r="389" ht="12.75" customHeight="1" x14ac:dyDescent="0.3"/>
    <row r="390" ht="12.75" customHeight="1" x14ac:dyDescent="0.3"/>
    <row r="391" ht="12.75" customHeight="1" x14ac:dyDescent="0.3"/>
    <row r="392" ht="12.75" customHeight="1" x14ac:dyDescent="0.3"/>
    <row r="393" ht="12.75" customHeight="1" x14ac:dyDescent="0.3"/>
    <row r="394" ht="12.75" customHeight="1" x14ac:dyDescent="0.3"/>
    <row r="395" ht="12.75" customHeight="1" x14ac:dyDescent="0.3"/>
    <row r="396" ht="12.75" customHeight="1" x14ac:dyDescent="0.3"/>
    <row r="397" ht="12.75" customHeight="1" x14ac:dyDescent="0.3"/>
    <row r="398" ht="12.75" customHeight="1" x14ac:dyDescent="0.3"/>
    <row r="399" ht="12.75" customHeight="1" x14ac:dyDescent="0.3"/>
    <row r="400" ht="12.75" customHeight="1" x14ac:dyDescent="0.3"/>
    <row r="401" ht="12.75" customHeight="1" x14ac:dyDescent="0.3"/>
    <row r="402" ht="12.75" customHeight="1" x14ac:dyDescent="0.3"/>
    <row r="403" ht="12.75" customHeight="1" x14ac:dyDescent="0.3"/>
    <row r="404" ht="12.75" customHeight="1" x14ac:dyDescent="0.3"/>
    <row r="405" ht="12.75" customHeight="1" x14ac:dyDescent="0.3"/>
    <row r="406" ht="12.75" customHeight="1" x14ac:dyDescent="0.3"/>
    <row r="407" ht="12.75" customHeight="1" x14ac:dyDescent="0.3"/>
    <row r="408" ht="12.75" customHeight="1" x14ac:dyDescent="0.3"/>
    <row r="409" ht="12.75" customHeight="1" x14ac:dyDescent="0.3"/>
    <row r="410" ht="12.75" customHeight="1" x14ac:dyDescent="0.3"/>
    <row r="411" ht="12.75" customHeight="1" x14ac:dyDescent="0.3"/>
    <row r="412" ht="12.75" customHeight="1" x14ac:dyDescent="0.3"/>
    <row r="413" ht="12.75" customHeight="1" x14ac:dyDescent="0.3"/>
    <row r="414" ht="12.75" customHeight="1" x14ac:dyDescent="0.3"/>
    <row r="415" ht="12.75" customHeight="1" x14ac:dyDescent="0.3"/>
    <row r="416" ht="12.75" customHeight="1" x14ac:dyDescent="0.3"/>
    <row r="417" ht="12.75" customHeight="1" x14ac:dyDescent="0.3"/>
    <row r="418" ht="12.75" customHeight="1" x14ac:dyDescent="0.3"/>
    <row r="419" ht="12.75" customHeight="1" x14ac:dyDescent="0.3"/>
    <row r="420" ht="12.75" customHeight="1" x14ac:dyDescent="0.3"/>
    <row r="421" ht="12.75" customHeight="1" x14ac:dyDescent="0.3"/>
    <row r="422" ht="12.75" customHeight="1" x14ac:dyDescent="0.3"/>
    <row r="423" ht="12.75" customHeight="1" x14ac:dyDescent="0.3"/>
    <row r="424" ht="12.75" customHeight="1" x14ac:dyDescent="0.3"/>
    <row r="425" ht="12.75" customHeight="1" x14ac:dyDescent="0.3"/>
    <row r="426" ht="12.75" customHeight="1" x14ac:dyDescent="0.3"/>
    <row r="427" ht="12.75" customHeight="1" x14ac:dyDescent="0.3"/>
    <row r="428" ht="12.75" customHeight="1" x14ac:dyDescent="0.3"/>
    <row r="429" ht="12.75" customHeight="1" x14ac:dyDescent="0.3"/>
    <row r="430" ht="12.75" customHeight="1" x14ac:dyDescent="0.3"/>
    <row r="431" ht="12.75" customHeight="1" x14ac:dyDescent="0.3"/>
    <row r="432" ht="12.75" customHeight="1" x14ac:dyDescent="0.3"/>
    <row r="433" ht="12.75" customHeight="1" x14ac:dyDescent="0.3"/>
    <row r="434" ht="12.75" customHeight="1" x14ac:dyDescent="0.3"/>
    <row r="435" ht="12.75" customHeight="1" x14ac:dyDescent="0.3"/>
    <row r="436" ht="12.75" customHeight="1" x14ac:dyDescent="0.3"/>
    <row r="437" ht="12.75" customHeight="1" x14ac:dyDescent="0.3"/>
    <row r="438" ht="12.75" customHeight="1" x14ac:dyDescent="0.3"/>
    <row r="439" ht="12.75" customHeight="1" x14ac:dyDescent="0.3"/>
    <row r="440" ht="12.75" customHeight="1" x14ac:dyDescent="0.3"/>
    <row r="441" ht="12.75" customHeight="1" x14ac:dyDescent="0.3"/>
    <row r="442" ht="12.75" customHeight="1" x14ac:dyDescent="0.3"/>
    <row r="443" ht="12.75" customHeight="1" x14ac:dyDescent="0.3"/>
    <row r="444" ht="12.75" customHeight="1" x14ac:dyDescent="0.3"/>
    <row r="445" ht="12.75" customHeight="1" x14ac:dyDescent="0.3"/>
    <row r="446" ht="12.75" customHeight="1" x14ac:dyDescent="0.3"/>
    <row r="447" ht="12.75" customHeight="1" x14ac:dyDescent="0.3"/>
    <row r="448" ht="12.75" customHeight="1" x14ac:dyDescent="0.3"/>
    <row r="449" ht="12.75" customHeight="1" x14ac:dyDescent="0.3"/>
    <row r="450" ht="12.75" customHeight="1" x14ac:dyDescent="0.3"/>
    <row r="451" ht="12.75" customHeight="1" x14ac:dyDescent="0.3"/>
    <row r="452" ht="12.75" customHeight="1" x14ac:dyDescent="0.3"/>
    <row r="453" ht="12.75" customHeight="1" x14ac:dyDescent="0.3"/>
    <row r="454" ht="12.75" customHeight="1" x14ac:dyDescent="0.3"/>
    <row r="455" ht="12.75" customHeight="1" x14ac:dyDescent="0.3"/>
    <row r="456" ht="12.75" customHeight="1" x14ac:dyDescent="0.3"/>
    <row r="457" ht="12.75" customHeight="1" x14ac:dyDescent="0.3"/>
    <row r="458" ht="12.75" customHeight="1" x14ac:dyDescent="0.3"/>
    <row r="459" ht="12.75" customHeight="1" x14ac:dyDescent="0.3"/>
    <row r="460" ht="12.75" customHeight="1" x14ac:dyDescent="0.3"/>
    <row r="461" ht="12.75" customHeight="1" x14ac:dyDescent="0.3"/>
    <row r="462" ht="12.75" customHeight="1" x14ac:dyDescent="0.3"/>
    <row r="463" ht="12.75" customHeight="1" x14ac:dyDescent="0.3"/>
    <row r="464" ht="12.75" customHeight="1" x14ac:dyDescent="0.3"/>
    <row r="465" ht="12.75" customHeight="1" x14ac:dyDescent="0.3"/>
    <row r="466" ht="12.75" customHeight="1" x14ac:dyDescent="0.3"/>
    <row r="467" ht="12.75" customHeight="1" x14ac:dyDescent="0.3"/>
    <row r="468" ht="12.75" customHeight="1" x14ac:dyDescent="0.3"/>
    <row r="469" ht="12.75" customHeight="1" x14ac:dyDescent="0.3"/>
    <row r="470" ht="12.75" customHeight="1" x14ac:dyDescent="0.3"/>
    <row r="471" ht="12.75" customHeight="1" x14ac:dyDescent="0.3"/>
    <row r="472" ht="12.75" customHeight="1" x14ac:dyDescent="0.3"/>
    <row r="473" ht="12.75" customHeight="1" x14ac:dyDescent="0.3"/>
    <row r="474" ht="12.75" customHeight="1" x14ac:dyDescent="0.3"/>
    <row r="475" ht="12.75" customHeight="1" x14ac:dyDescent="0.3"/>
    <row r="476" ht="12.75" customHeight="1" x14ac:dyDescent="0.3"/>
    <row r="477" ht="12.75" customHeight="1" x14ac:dyDescent="0.3"/>
    <row r="478" ht="12.75" customHeight="1" x14ac:dyDescent="0.3"/>
    <row r="479" ht="12.75" customHeight="1" x14ac:dyDescent="0.3"/>
    <row r="480" ht="12.75" customHeight="1" x14ac:dyDescent="0.3"/>
    <row r="481" ht="12.75" customHeight="1" x14ac:dyDescent="0.3"/>
    <row r="482" ht="12.75" customHeight="1" x14ac:dyDescent="0.3"/>
    <row r="483" ht="12.75" customHeight="1" x14ac:dyDescent="0.3"/>
    <row r="484" ht="12.75" customHeight="1" x14ac:dyDescent="0.3"/>
    <row r="485" ht="12.75" customHeight="1" x14ac:dyDescent="0.3"/>
    <row r="486" ht="12.75" customHeight="1" x14ac:dyDescent="0.3"/>
    <row r="487" ht="12.75" customHeight="1" x14ac:dyDescent="0.3"/>
    <row r="488" ht="12.75" customHeight="1" x14ac:dyDescent="0.3"/>
    <row r="489" ht="12.75" customHeight="1" x14ac:dyDescent="0.3"/>
    <row r="490" ht="12.75" customHeight="1" x14ac:dyDescent="0.3"/>
    <row r="491" ht="12.75" customHeight="1" x14ac:dyDescent="0.3"/>
    <row r="492" ht="12.75" customHeight="1" x14ac:dyDescent="0.3"/>
    <row r="493" ht="12.75" customHeight="1" x14ac:dyDescent="0.3"/>
    <row r="494" ht="12.75" customHeight="1" x14ac:dyDescent="0.3"/>
    <row r="495" ht="12.75" customHeight="1" x14ac:dyDescent="0.3"/>
    <row r="496" ht="12.75" customHeight="1" x14ac:dyDescent="0.3"/>
    <row r="497" ht="12.75" customHeight="1" x14ac:dyDescent="0.3"/>
    <row r="498" ht="12.75" customHeight="1" x14ac:dyDescent="0.3"/>
    <row r="499" ht="12.75" customHeight="1" x14ac:dyDescent="0.3"/>
    <row r="500" ht="12.75" customHeight="1" x14ac:dyDescent="0.3"/>
    <row r="501" ht="12.75" customHeight="1" x14ac:dyDescent="0.3"/>
    <row r="502" ht="12.75" customHeight="1" x14ac:dyDescent="0.3"/>
    <row r="503" ht="12.75" customHeight="1" x14ac:dyDescent="0.3"/>
    <row r="504" ht="12.75" customHeight="1" x14ac:dyDescent="0.3"/>
    <row r="505" ht="12.75" customHeight="1" x14ac:dyDescent="0.3"/>
    <row r="506" ht="12.75" customHeight="1" x14ac:dyDescent="0.3"/>
    <row r="507" ht="12.75" customHeight="1" x14ac:dyDescent="0.3"/>
    <row r="508" ht="12.75" customHeight="1" x14ac:dyDescent="0.3"/>
    <row r="509" ht="12.75" customHeight="1" x14ac:dyDescent="0.3"/>
    <row r="510" ht="12.75" customHeight="1" x14ac:dyDescent="0.3"/>
    <row r="511" ht="12.75" customHeight="1" x14ac:dyDescent="0.3"/>
    <row r="512" ht="12.75" customHeight="1" x14ac:dyDescent="0.3"/>
    <row r="513" ht="12.75" customHeight="1" x14ac:dyDescent="0.3"/>
    <row r="514" ht="12.75" customHeight="1" x14ac:dyDescent="0.3"/>
    <row r="515" ht="12.75" customHeight="1" x14ac:dyDescent="0.3"/>
    <row r="516" ht="12.75" customHeight="1" x14ac:dyDescent="0.3"/>
    <row r="517" ht="12.75" customHeight="1" x14ac:dyDescent="0.3"/>
    <row r="518" ht="12.75" customHeight="1" x14ac:dyDescent="0.3"/>
    <row r="519" ht="12.75" customHeight="1" x14ac:dyDescent="0.3"/>
    <row r="520" ht="12.75" customHeight="1" x14ac:dyDescent="0.3"/>
    <row r="521" ht="12.75" customHeight="1" x14ac:dyDescent="0.3"/>
    <row r="522" ht="12.75" customHeight="1" x14ac:dyDescent="0.3"/>
    <row r="523" ht="12.75" customHeight="1" x14ac:dyDescent="0.3"/>
    <row r="524" ht="12.75" customHeight="1" x14ac:dyDescent="0.3"/>
    <row r="525" ht="12.75" customHeight="1" x14ac:dyDescent="0.3"/>
    <row r="526" ht="12.75" customHeight="1" x14ac:dyDescent="0.3"/>
    <row r="527" ht="12.75" customHeight="1" x14ac:dyDescent="0.3"/>
    <row r="528" ht="12.75" customHeight="1" x14ac:dyDescent="0.3"/>
    <row r="529" ht="12.75" customHeight="1" x14ac:dyDescent="0.3"/>
    <row r="530" ht="12.75" customHeight="1" x14ac:dyDescent="0.3"/>
    <row r="531" ht="12.75" customHeight="1" x14ac:dyDescent="0.3"/>
    <row r="532" ht="12.75" customHeight="1" x14ac:dyDescent="0.3"/>
    <row r="533" ht="12.75" customHeight="1" x14ac:dyDescent="0.3"/>
    <row r="534" ht="12.75" customHeight="1" x14ac:dyDescent="0.3"/>
    <row r="535" ht="12.75" customHeight="1" x14ac:dyDescent="0.3"/>
    <row r="536" ht="12.75" customHeight="1" x14ac:dyDescent="0.3"/>
    <row r="537" ht="12.75" customHeight="1" x14ac:dyDescent="0.3"/>
    <row r="538" ht="12.75" customHeight="1" x14ac:dyDescent="0.3"/>
    <row r="539" ht="12.75" customHeight="1" x14ac:dyDescent="0.3"/>
    <row r="540" ht="12.75" customHeight="1" x14ac:dyDescent="0.3"/>
    <row r="541" ht="12.75" customHeight="1" x14ac:dyDescent="0.3"/>
    <row r="542" ht="12.75" customHeight="1" x14ac:dyDescent="0.3"/>
    <row r="543" ht="12.75" customHeight="1" x14ac:dyDescent="0.3"/>
    <row r="544" ht="12.75" customHeight="1" x14ac:dyDescent="0.3"/>
    <row r="545" ht="12.75" customHeight="1" x14ac:dyDescent="0.3"/>
    <row r="546" ht="12.75" customHeight="1" x14ac:dyDescent="0.3"/>
    <row r="547" ht="12.75" customHeight="1" x14ac:dyDescent="0.3"/>
    <row r="548" ht="12.75" customHeight="1" x14ac:dyDescent="0.3"/>
    <row r="549" ht="12.75" customHeight="1" x14ac:dyDescent="0.3"/>
    <row r="550" ht="12.75" customHeight="1" x14ac:dyDescent="0.3"/>
    <row r="551" ht="12.75" customHeight="1" x14ac:dyDescent="0.3"/>
    <row r="552" ht="12.75" customHeight="1" x14ac:dyDescent="0.3"/>
    <row r="553" ht="12.75" customHeight="1" x14ac:dyDescent="0.3"/>
    <row r="554" ht="12.75" customHeight="1" x14ac:dyDescent="0.3"/>
    <row r="555" ht="12.75" customHeight="1" x14ac:dyDescent="0.3"/>
    <row r="556" ht="12.75" customHeight="1" x14ac:dyDescent="0.3"/>
    <row r="557" ht="12.75" customHeight="1" x14ac:dyDescent="0.3"/>
    <row r="558" ht="12.75" customHeight="1" x14ac:dyDescent="0.3"/>
    <row r="559" ht="12.75" customHeight="1" x14ac:dyDescent="0.3"/>
    <row r="560" ht="12.75" customHeight="1" x14ac:dyDescent="0.3"/>
    <row r="561" ht="12.75" customHeight="1" x14ac:dyDescent="0.3"/>
    <row r="562" ht="12.75" customHeight="1" x14ac:dyDescent="0.3"/>
    <row r="563" ht="12.75" customHeight="1" x14ac:dyDescent="0.3"/>
    <row r="564" ht="12.75" customHeight="1" x14ac:dyDescent="0.3"/>
    <row r="565" ht="12.75" customHeight="1" x14ac:dyDescent="0.3"/>
    <row r="566" ht="12.75" customHeight="1" x14ac:dyDescent="0.3"/>
    <row r="567" ht="12.75" customHeight="1" x14ac:dyDescent="0.3"/>
    <row r="568" ht="12.75" customHeight="1" x14ac:dyDescent="0.3"/>
    <row r="569" ht="12.75" customHeight="1" x14ac:dyDescent="0.3"/>
    <row r="570" ht="12.75" customHeight="1" x14ac:dyDescent="0.3"/>
    <row r="571" ht="12.75" customHeight="1" x14ac:dyDescent="0.3"/>
    <row r="572" ht="12.75" customHeight="1" x14ac:dyDescent="0.3"/>
    <row r="573" ht="12.75" customHeight="1" x14ac:dyDescent="0.3"/>
    <row r="574" ht="12.75" customHeight="1" x14ac:dyDescent="0.3"/>
    <row r="575" ht="12.75" customHeight="1" x14ac:dyDescent="0.3"/>
    <row r="576" ht="12.75" customHeight="1" x14ac:dyDescent="0.3"/>
    <row r="577" ht="12.75" customHeight="1" x14ac:dyDescent="0.3"/>
    <row r="578" ht="12.75" customHeight="1" x14ac:dyDescent="0.3"/>
    <row r="579" ht="12.75" customHeight="1" x14ac:dyDescent="0.3"/>
    <row r="580" ht="12.75" customHeight="1" x14ac:dyDescent="0.3"/>
    <row r="581" ht="12.75" customHeight="1" x14ac:dyDescent="0.3"/>
    <row r="582" ht="12.75" customHeight="1" x14ac:dyDescent="0.3"/>
    <row r="583" ht="12.75" customHeight="1" x14ac:dyDescent="0.3"/>
    <row r="584" ht="12.75" customHeight="1" x14ac:dyDescent="0.3"/>
    <row r="585" ht="12.75" customHeight="1" x14ac:dyDescent="0.3"/>
    <row r="586" ht="12.75" customHeight="1" x14ac:dyDescent="0.3"/>
    <row r="587" ht="12.75" customHeight="1" x14ac:dyDescent="0.3"/>
    <row r="588" ht="12.75" customHeight="1" x14ac:dyDescent="0.3"/>
    <row r="589" ht="12.75" customHeight="1" x14ac:dyDescent="0.3"/>
    <row r="590" ht="12.75" customHeight="1" x14ac:dyDescent="0.3"/>
    <row r="591" ht="12.75" customHeight="1" x14ac:dyDescent="0.3"/>
    <row r="592" ht="12.75" customHeight="1" x14ac:dyDescent="0.3"/>
    <row r="593" ht="12.75" customHeight="1" x14ac:dyDescent="0.3"/>
    <row r="594" ht="12.75" customHeight="1" x14ac:dyDescent="0.3"/>
    <row r="595" ht="12.75" customHeight="1" x14ac:dyDescent="0.3"/>
    <row r="596" ht="12.75" customHeight="1" x14ac:dyDescent="0.3"/>
    <row r="597" ht="12.75" customHeight="1" x14ac:dyDescent="0.3"/>
    <row r="598" ht="12.75" customHeight="1" x14ac:dyDescent="0.3"/>
    <row r="599" ht="12.75" customHeight="1" x14ac:dyDescent="0.3"/>
    <row r="600" ht="12.75" customHeight="1" x14ac:dyDescent="0.3"/>
    <row r="601" ht="12.75" customHeight="1" x14ac:dyDescent="0.3"/>
    <row r="602" ht="12.75" customHeight="1" x14ac:dyDescent="0.3"/>
    <row r="603" ht="12.75" customHeight="1" x14ac:dyDescent="0.3"/>
    <row r="604" ht="12.75" customHeight="1" x14ac:dyDescent="0.3"/>
    <row r="605" ht="12.75" customHeight="1" x14ac:dyDescent="0.3"/>
    <row r="606" ht="12.75" customHeight="1" x14ac:dyDescent="0.3"/>
    <row r="607" ht="12.75" customHeight="1" x14ac:dyDescent="0.3"/>
    <row r="608" ht="12.75" customHeight="1" x14ac:dyDescent="0.3"/>
    <row r="609" ht="12.75" customHeight="1" x14ac:dyDescent="0.3"/>
    <row r="610" ht="12.75" customHeight="1" x14ac:dyDescent="0.3"/>
    <row r="611" ht="12.75" customHeight="1" x14ac:dyDescent="0.3"/>
    <row r="612" ht="12.75" customHeight="1" x14ac:dyDescent="0.3"/>
    <row r="613" ht="12.75" customHeight="1" x14ac:dyDescent="0.3"/>
    <row r="614" ht="12.75" customHeight="1" x14ac:dyDescent="0.3"/>
    <row r="615" ht="12.75" customHeight="1" x14ac:dyDescent="0.3"/>
    <row r="616" ht="12.75" customHeight="1" x14ac:dyDescent="0.3"/>
    <row r="617" ht="12.75" customHeight="1" x14ac:dyDescent="0.3"/>
    <row r="618" ht="12.75" customHeight="1" x14ac:dyDescent="0.3"/>
    <row r="619" ht="12.75" customHeight="1" x14ac:dyDescent="0.3"/>
    <row r="620" ht="12.75" customHeight="1" x14ac:dyDescent="0.3"/>
    <row r="621" ht="12.75" customHeight="1" x14ac:dyDescent="0.3"/>
    <row r="622" ht="12.75" customHeight="1" x14ac:dyDescent="0.3"/>
    <row r="623" ht="12.75" customHeight="1" x14ac:dyDescent="0.3"/>
    <row r="624" ht="12.75" customHeight="1" x14ac:dyDescent="0.3"/>
    <row r="625" ht="12.75" customHeight="1" x14ac:dyDescent="0.3"/>
    <row r="626" ht="12.75" customHeight="1" x14ac:dyDescent="0.3"/>
    <row r="627" ht="12.75" customHeight="1" x14ac:dyDescent="0.3"/>
    <row r="628" ht="12.75" customHeight="1" x14ac:dyDescent="0.3"/>
    <row r="629" ht="12.75" customHeight="1" x14ac:dyDescent="0.3"/>
    <row r="630" ht="12.75" customHeight="1" x14ac:dyDescent="0.3"/>
    <row r="631" ht="12.75" customHeight="1" x14ac:dyDescent="0.3"/>
    <row r="632" ht="12.75" customHeight="1" x14ac:dyDescent="0.3"/>
    <row r="633" ht="12.75" customHeight="1" x14ac:dyDescent="0.3"/>
    <row r="634" ht="12.75" customHeight="1" x14ac:dyDescent="0.3"/>
    <row r="635" ht="12.75" customHeight="1" x14ac:dyDescent="0.3"/>
    <row r="636" ht="12.75" customHeight="1" x14ac:dyDescent="0.3"/>
    <row r="637" ht="12.75" customHeight="1" x14ac:dyDescent="0.3"/>
    <row r="638" ht="12.75" customHeight="1" x14ac:dyDescent="0.3"/>
    <row r="639" ht="12.75" customHeight="1" x14ac:dyDescent="0.3"/>
    <row r="640" ht="12.75" customHeight="1" x14ac:dyDescent="0.3"/>
    <row r="641" ht="12.75" customHeight="1" x14ac:dyDescent="0.3"/>
    <row r="642" ht="12.75" customHeight="1" x14ac:dyDescent="0.3"/>
    <row r="643" ht="12.75" customHeight="1" x14ac:dyDescent="0.3"/>
    <row r="644" ht="12.75" customHeight="1" x14ac:dyDescent="0.3"/>
    <row r="645" ht="12.75" customHeight="1" x14ac:dyDescent="0.3"/>
    <row r="646" ht="12.75" customHeight="1" x14ac:dyDescent="0.3"/>
    <row r="647" ht="12.75" customHeight="1" x14ac:dyDescent="0.3"/>
    <row r="648" ht="12.75" customHeight="1" x14ac:dyDescent="0.3"/>
    <row r="649" ht="12.75" customHeight="1" x14ac:dyDescent="0.3"/>
    <row r="650" ht="12.75" customHeight="1" x14ac:dyDescent="0.3"/>
    <row r="651" ht="12.75" customHeight="1" x14ac:dyDescent="0.3"/>
    <row r="652" ht="12.75" customHeight="1" x14ac:dyDescent="0.3"/>
    <row r="653" ht="12.75" customHeight="1" x14ac:dyDescent="0.3"/>
    <row r="654" ht="12.75" customHeight="1" x14ac:dyDescent="0.3"/>
    <row r="655" ht="12.75" customHeight="1" x14ac:dyDescent="0.3"/>
    <row r="656" ht="12.75" customHeight="1" x14ac:dyDescent="0.3"/>
    <row r="657" ht="12.75" customHeight="1" x14ac:dyDescent="0.3"/>
    <row r="658" ht="12.75" customHeight="1" x14ac:dyDescent="0.3"/>
    <row r="659" ht="12.75" customHeight="1" x14ac:dyDescent="0.3"/>
    <row r="660" ht="12.75" customHeight="1" x14ac:dyDescent="0.3"/>
    <row r="661" ht="12.75" customHeight="1" x14ac:dyDescent="0.3"/>
    <row r="662" ht="12.75" customHeight="1" x14ac:dyDescent="0.3"/>
    <row r="663" ht="12.75" customHeight="1" x14ac:dyDescent="0.3"/>
    <row r="664" ht="12.75" customHeight="1" x14ac:dyDescent="0.3"/>
    <row r="665" ht="12.75" customHeight="1" x14ac:dyDescent="0.3"/>
    <row r="666" ht="12.75" customHeight="1" x14ac:dyDescent="0.3"/>
    <row r="667" ht="12.75" customHeight="1" x14ac:dyDescent="0.3"/>
    <row r="668" ht="12.75" customHeight="1" x14ac:dyDescent="0.3"/>
    <row r="669" ht="12.75" customHeight="1" x14ac:dyDescent="0.3"/>
    <row r="670" ht="12.75" customHeight="1" x14ac:dyDescent="0.3"/>
    <row r="671" ht="12.75" customHeight="1" x14ac:dyDescent="0.3"/>
    <row r="672" ht="12.75" customHeight="1" x14ac:dyDescent="0.3"/>
    <row r="673" ht="12.75" customHeight="1" x14ac:dyDescent="0.3"/>
    <row r="674" ht="12.75" customHeight="1" x14ac:dyDescent="0.3"/>
    <row r="675" ht="12.75" customHeight="1" x14ac:dyDescent="0.3"/>
    <row r="676" ht="12.75" customHeight="1" x14ac:dyDescent="0.3"/>
    <row r="677" ht="12.75" customHeight="1" x14ac:dyDescent="0.3"/>
    <row r="678" ht="12.75" customHeight="1" x14ac:dyDescent="0.3"/>
    <row r="679" ht="12.75" customHeight="1" x14ac:dyDescent="0.3"/>
    <row r="680" ht="12.75" customHeight="1" x14ac:dyDescent="0.3"/>
    <row r="681" ht="12.75" customHeight="1" x14ac:dyDescent="0.3"/>
    <row r="682" ht="12.75" customHeight="1" x14ac:dyDescent="0.3"/>
    <row r="683" ht="12.75" customHeight="1" x14ac:dyDescent="0.3"/>
    <row r="684" ht="12.75" customHeight="1" x14ac:dyDescent="0.3"/>
    <row r="685" ht="12.75" customHeight="1" x14ac:dyDescent="0.3"/>
    <row r="686" ht="12.75" customHeight="1" x14ac:dyDescent="0.3"/>
    <row r="687" ht="12.75" customHeight="1" x14ac:dyDescent="0.3"/>
    <row r="688" ht="12.75" customHeight="1" x14ac:dyDescent="0.3"/>
    <row r="689" ht="12.75" customHeight="1" x14ac:dyDescent="0.3"/>
    <row r="690" ht="12.75" customHeight="1" x14ac:dyDescent="0.3"/>
    <row r="691" ht="12.75" customHeight="1" x14ac:dyDescent="0.3"/>
    <row r="692" ht="12.75" customHeight="1" x14ac:dyDescent="0.3"/>
    <row r="693" ht="12.75" customHeight="1" x14ac:dyDescent="0.3"/>
    <row r="694" ht="12.75" customHeight="1" x14ac:dyDescent="0.3"/>
    <row r="695" ht="12.75" customHeight="1" x14ac:dyDescent="0.3"/>
    <row r="696" ht="12.75" customHeight="1" x14ac:dyDescent="0.3"/>
    <row r="697" ht="12.75" customHeight="1" x14ac:dyDescent="0.3"/>
    <row r="698" ht="12.75" customHeight="1" x14ac:dyDescent="0.3"/>
    <row r="699" ht="12.75" customHeight="1" x14ac:dyDescent="0.3"/>
    <row r="700" ht="12.75" customHeight="1" x14ac:dyDescent="0.3"/>
    <row r="701" ht="12.75" customHeight="1" x14ac:dyDescent="0.3"/>
    <row r="702" ht="12.75" customHeight="1" x14ac:dyDescent="0.3"/>
    <row r="703" ht="12.75" customHeight="1" x14ac:dyDescent="0.3"/>
    <row r="704" ht="12.75" customHeight="1" x14ac:dyDescent="0.3"/>
    <row r="705" ht="12.75" customHeight="1" x14ac:dyDescent="0.3"/>
    <row r="706" ht="12.75" customHeight="1" x14ac:dyDescent="0.3"/>
    <row r="707" ht="12.75" customHeight="1" x14ac:dyDescent="0.3"/>
    <row r="708" ht="12.75" customHeight="1" x14ac:dyDescent="0.3"/>
    <row r="709" ht="12.75" customHeight="1" x14ac:dyDescent="0.3"/>
    <row r="710" ht="12.75" customHeight="1" x14ac:dyDescent="0.3"/>
    <row r="711" ht="12.75" customHeight="1" x14ac:dyDescent="0.3"/>
    <row r="712" ht="12.75" customHeight="1" x14ac:dyDescent="0.3"/>
    <row r="713" ht="12.75" customHeight="1" x14ac:dyDescent="0.3"/>
    <row r="714" ht="12.75" customHeight="1" x14ac:dyDescent="0.3"/>
    <row r="715" ht="12.75" customHeight="1" x14ac:dyDescent="0.3"/>
    <row r="716" ht="12.75" customHeight="1" x14ac:dyDescent="0.3"/>
    <row r="717" ht="12.75" customHeight="1" x14ac:dyDescent="0.3"/>
    <row r="718" ht="12.75" customHeight="1" x14ac:dyDescent="0.3"/>
    <row r="719" ht="12.75" customHeight="1" x14ac:dyDescent="0.3"/>
    <row r="720" ht="12.75" customHeight="1" x14ac:dyDescent="0.3"/>
    <row r="721" ht="12.75" customHeight="1" x14ac:dyDescent="0.3"/>
    <row r="722" ht="12.75" customHeight="1" x14ac:dyDescent="0.3"/>
    <row r="723" ht="12.75" customHeight="1" x14ac:dyDescent="0.3"/>
    <row r="724" ht="12.75" customHeight="1" x14ac:dyDescent="0.3"/>
    <row r="725" ht="12.75" customHeight="1" x14ac:dyDescent="0.3"/>
    <row r="726" ht="12.75" customHeight="1" x14ac:dyDescent="0.3"/>
    <row r="727" ht="12.75" customHeight="1" x14ac:dyDescent="0.3"/>
    <row r="728" ht="12.75" customHeight="1" x14ac:dyDescent="0.3"/>
    <row r="729" ht="12.75" customHeight="1" x14ac:dyDescent="0.3"/>
    <row r="730" ht="12.75" customHeight="1" x14ac:dyDescent="0.3"/>
    <row r="731" ht="12.75" customHeight="1" x14ac:dyDescent="0.3"/>
    <row r="732" ht="12.75" customHeight="1" x14ac:dyDescent="0.3"/>
    <row r="733" ht="12.75" customHeight="1" x14ac:dyDescent="0.3"/>
    <row r="734" ht="12.75" customHeight="1" x14ac:dyDescent="0.3"/>
    <row r="735" ht="12.75" customHeight="1" x14ac:dyDescent="0.3"/>
    <row r="736" ht="12.75" customHeight="1" x14ac:dyDescent="0.3"/>
    <row r="737" ht="12.75" customHeight="1" x14ac:dyDescent="0.3"/>
    <row r="738" ht="12.75" customHeight="1" x14ac:dyDescent="0.3"/>
    <row r="739" ht="12.75" customHeight="1" x14ac:dyDescent="0.3"/>
    <row r="740" ht="12.75" customHeight="1" x14ac:dyDescent="0.3"/>
    <row r="741" ht="12.75" customHeight="1" x14ac:dyDescent="0.3"/>
    <row r="742" ht="12.75" customHeight="1" x14ac:dyDescent="0.3"/>
    <row r="743" ht="12.75" customHeight="1" x14ac:dyDescent="0.3"/>
    <row r="744" ht="12.75" customHeight="1" x14ac:dyDescent="0.3"/>
    <row r="745" ht="12.75" customHeight="1" x14ac:dyDescent="0.3"/>
    <row r="746" ht="12.75" customHeight="1" x14ac:dyDescent="0.3"/>
    <row r="747" ht="12.75" customHeight="1" x14ac:dyDescent="0.3"/>
    <row r="748" ht="12.75" customHeight="1" x14ac:dyDescent="0.3"/>
    <row r="749" ht="12.75" customHeight="1" x14ac:dyDescent="0.3"/>
    <row r="750" ht="12.75" customHeight="1" x14ac:dyDescent="0.3"/>
    <row r="751" ht="12.75" customHeight="1" x14ac:dyDescent="0.3"/>
    <row r="752" ht="12.75" customHeight="1" x14ac:dyDescent="0.3"/>
    <row r="753" ht="12.75" customHeight="1" x14ac:dyDescent="0.3"/>
    <row r="754" ht="12.75" customHeight="1" x14ac:dyDescent="0.3"/>
    <row r="755" ht="12.75" customHeight="1" x14ac:dyDescent="0.3"/>
    <row r="756" ht="12.75" customHeight="1" x14ac:dyDescent="0.3"/>
    <row r="757" ht="12.75" customHeight="1" x14ac:dyDescent="0.3"/>
    <row r="758" ht="12.75" customHeight="1" x14ac:dyDescent="0.3"/>
    <row r="759" ht="12.75" customHeight="1" x14ac:dyDescent="0.3"/>
    <row r="760" ht="12.75" customHeight="1" x14ac:dyDescent="0.3"/>
    <row r="761" ht="12.75" customHeight="1" x14ac:dyDescent="0.3"/>
    <row r="762" ht="12.75" customHeight="1" x14ac:dyDescent="0.3"/>
    <row r="763" ht="12.75" customHeight="1" x14ac:dyDescent="0.3"/>
    <row r="764" ht="12.75" customHeight="1" x14ac:dyDescent="0.3"/>
    <row r="765" ht="12.75" customHeight="1" x14ac:dyDescent="0.3"/>
    <row r="766" ht="12.75" customHeight="1" x14ac:dyDescent="0.3"/>
    <row r="767" ht="12.75" customHeight="1" x14ac:dyDescent="0.3"/>
    <row r="768" ht="12.75" customHeight="1" x14ac:dyDescent="0.3"/>
    <row r="769" ht="12.75" customHeight="1" x14ac:dyDescent="0.3"/>
    <row r="770" ht="12.75" customHeight="1" x14ac:dyDescent="0.3"/>
    <row r="771" ht="12.75" customHeight="1" x14ac:dyDescent="0.3"/>
    <row r="772" ht="12.75" customHeight="1" x14ac:dyDescent="0.3"/>
    <row r="773" ht="12.75" customHeight="1" x14ac:dyDescent="0.3"/>
    <row r="774" ht="12.75" customHeight="1" x14ac:dyDescent="0.3"/>
    <row r="775" ht="12.75" customHeight="1" x14ac:dyDescent="0.3"/>
    <row r="776" ht="12.75" customHeight="1" x14ac:dyDescent="0.3"/>
    <row r="777" ht="12.75" customHeight="1" x14ac:dyDescent="0.3"/>
    <row r="778" ht="12.75" customHeight="1" x14ac:dyDescent="0.3"/>
    <row r="779" ht="12.75" customHeight="1" x14ac:dyDescent="0.3"/>
    <row r="780" ht="12.75" customHeight="1" x14ac:dyDescent="0.3"/>
    <row r="781" ht="12.75" customHeight="1" x14ac:dyDescent="0.3"/>
    <row r="782" ht="12.75" customHeight="1" x14ac:dyDescent="0.3"/>
    <row r="783" ht="12.75" customHeight="1" x14ac:dyDescent="0.3"/>
    <row r="784" ht="12.75" customHeight="1" x14ac:dyDescent="0.3"/>
    <row r="785" ht="12.75" customHeight="1" x14ac:dyDescent="0.3"/>
    <row r="786" ht="12.75" customHeight="1" x14ac:dyDescent="0.3"/>
    <row r="787" ht="12.75" customHeight="1" x14ac:dyDescent="0.3"/>
    <row r="788" ht="12.75" customHeight="1" x14ac:dyDescent="0.3"/>
    <row r="789" ht="12.75" customHeight="1" x14ac:dyDescent="0.3"/>
    <row r="790" ht="12.75" customHeight="1" x14ac:dyDescent="0.3"/>
    <row r="791" ht="12.75" customHeight="1" x14ac:dyDescent="0.3"/>
    <row r="792" ht="12.75" customHeight="1" x14ac:dyDescent="0.3"/>
    <row r="793" ht="12.75" customHeight="1" x14ac:dyDescent="0.3"/>
    <row r="794" ht="12.75" customHeight="1" x14ac:dyDescent="0.3"/>
    <row r="795" ht="12.75" customHeight="1" x14ac:dyDescent="0.3"/>
    <row r="796" ht="12.75" customHeight="1" x14ac:dyDescent="0.3"/>
    <row r="797" ht="12.75" customHeight="1" x14ac:dyDescent="0.3"/>
    <row r="798" ht="12.75" customHeight="1" x14ac:dyDescent="0.3"/>
    <row r="799" ht="12.75" customHeight="1" x14ac:dyDescent="0.3"/>
    <row r="800" ht="12.75" customHeight="1" x14ac:dyDescent="0.3"/>
    <row r="801" ht="12.75" customHeight="1" x14ac:dyDescent="0.3"/>
    <row r="802" ht="12.75" customHeight="1" x14ac:dyDescent="0.3"/>
    <row r="803" ht="12.75" customHeight="1" x14ac:dyDescent="0.3"/>
    <row r="804" ht="12.75" customHeight="1" x14ac:dyDescent="0.3"/>
    <row r="805" ht="12.75" customHeight="1" x14ac:dyDescent="0.3"/>
    <row r="806" ht="12.75" customHeight="1" x14ac:dyDescent="0.3"/>
    <row r="807" ht="12.75" customHeight="1" x14ac:dyDescent="0.3"/>
    <row r="808" ht="12.75" customHeight="1" x14ac:dyDescent="0.3"/>
    <row r="809" ht="12.75" customHeight="1" x14ac:dyDescent="0.3"/>
    <row r="810" ht="12.75" customHeight="1" x14ac:dyDescent="0.3"/>
    <row r="811" ht="12.75" customHeight="1" x14ac:dyDescent="0.3"/>
    <row r="812" ht="12.75" customHeight="1" x14ac:dyDescent="0.3"/>
    <row r="813" ht="12.75" customHeight="1" x14ac:dyDescent="0.3"/>
    <row r="814" ht="12.75" customHeight="1" x14ac:dyDescent="0.3"/>
    <row r="815" ht="12.75" customHeight="1" x14ac:dyDescent="0.3"/>
    <row r="816" ht="12.75" customHeight="1" x14ac:dyDescent="0.3"/>
    <row r="817" ht="12.75" customHeight="1" x14ac:dyDescent="0.3"/>
    <row r="818" ht="12.75" customHeight="1" x14ac:dyDescent="0.3"/>
    <row r="819" ht="12.75" customHeight="1" x14ac:dyDescent="0.3"/>
    <row r="820" ht="12.75" customHeight="1" x14ac:dyDescent="0.3"/>
    <row r="821" ht="12.75" customHeight="1" x14ac:dyDescent="0.3"/>
    <row r="822" ht="12.75" customHeight="1" x14ac:dyDescent="0.3"/>
    <row r="823" ht="12.75" customHeight="1" x14ac:dyDescent="0.3"/>
    <row r="824" ht="12.75" customHeight="1" x14ac:dyDescent="0.3"/>
    <row r="825" ht="12.75" customHeight="1" x14ac:dyDescent="0.3"/>
    <row r="826" ht="12.75" customHeight="1" x14ac:dyDescent="0.3"/>
    <row r="827" ht="12.75" customHeight="1" x14ac:dyDescent="0.3"/>
    <row r="828" ht="12.75" customHeight="1" x14ac:dyDescent="0.3"/>
    <row r="829" ht="12.75" customHeight="1" x14ac:dyDescent="0.3"/>
    <row r="830" ht="12.75" customHeight="1" x14ac:dyDescent="0.3"/>
    <row r="831" ht="12.75" customHeight="1" x14ac:dyDescent="0.3"/>
    <row r="832" ht="12.75" customHeight="1" x14ac:dyDescent="0.3"/>
    <row r="833" ht="12.75" customHeight="1" x14ac:dyDescent="0.3"/>
    <row r="834" ht="12.75" customHeight="1" x14ac:dyDescent="0.3"/>
    <row r="835" ht="12.75" customHeight="1" x14ac:dyDescent="0.3"/>
    <row r="836" ht="12.75" customHeight="1" x14ac:dyDescent="0.3"/>
    <row r="837" ht="12.75" customHeight="1" x14ac:dyDescent="0.3"/>
    <row r="838" ht="12.75" customHeight="1" x14ac:dyDescent="0.3"/>
    <row r="839" ht="12.75" customHeight="1" x14ac:dyDescent="0.3"/>
    <row r="840" ht="12.75" customHeight="1" x14ac:dyDescent="0.3"/>
    <row r="841" ht="12.75" customHeight="1" x14ac:dyDescent="0.3"/>
    <row r="842" ht="12.75" customHeight="1" x14ac:dyDescent="0.3"/>
    <row r="843" ht="12.75" customHeight="1" x14ac:dyDescent="0.3"/>
    <row r="844" ht="12.75" customHeight="1" x14ac:dyDescent="0.3"/>
    <row r="845" ht="12.75" customHeight="1" x14ac:dyDescent="0.3"/>
    <row r="846" ht="12.75" customHeight="1" x14ac:dyDescent="0.3"/>
    <row r="847" ht="12.75" customHeight="1" x14ac:dyDescent="0.3"/>
    <row r="848" ht="12.75" customHeight="1" x14ac:dyDescent="0.3"/>
    <row r="849" ht="12.75" customHeight="1" x14ac:dyDescent="0.3"/>
    <row r="850" ht="12.75" customHeight="1" x14ac:dyDescent="0.3"/>
    <row r="851" ht="12.75" customHeight="1" x14ac:dyDescent="0.3"/>
    <row r="852" ht="12.75" customHeight="1" x14ac:dyDescent="0.3"/>
    <row r="853" ht="12.75" customHeight="1" x14ac:dyDescent="0.3"/>
    <row r="854" ht="12.75" customHeight="1" x14ac:dyDescent="0.3"/>
    <row r="855" ht="12.75" customHeight="1" x14ac:dyDescent="0.3"/>
    <row r="856" ht="12.75" customHeight="1" x14ac:dyDescent="0.3"/>
    <row r="857" ht="12.75" customHeight="1" x14ac:dyDescent="0.3"/>
    <row r="858" ht="12.75" customHeight="1" x14ac:dyDescent="0.3"/>
    <row r="859" ht="12.75" customHeight="1" x14ac:dyDescent="0.3"/>
    <row r="860" ht="12.75" customHeight="1" x14ac:dyDescent="0.3"/>
    <row r="861" ht="12.75" customHeight="1" x14ac:dyDescent="0.3"/>
    <row r="862" ht="12.75" customHeight="1" x14ac:dyDescent="0.3"/>
    <row r="863" ht="12.75" customHeight="1" x14ac:dyDescent="0.3"/>
    <row r="864" ht="12.75" customHeight="1" x14ac:dyDescent="0.3"/>
    <row r="865" ht="12.75" customHeight="1" x14ac:dyDescent="0.3"/>
    <row r="866" ht="12.75" customHeight="1" x14ac:dyDescent="0.3"/>
    <row r="867" ht="12.75" customHeight="1" x14ac:dyDescent="0.3"/>
    <row r="868" ht="12.75" customHeight="1" x14ac:dyDescent="0.3"/>
    <row r="869" ht="12.75" customHeight="1" x14ac:dyDescent="0.3"/>
    <row r="870" ht="12.75" customHeight="1" x14ac:dyDescent="0.3"/>
    <row r="871" ht="12.75" customHeight="1" x14ac:dyDescent="0.3"/>
    <row r="872" ht="12.75" customHeight="1" x14ac:dyDescent="0.3"/>
    <row r="873" ht="12.75" customHeight="1" x14ac:dyDescent="0.3"/>
    <row r="874" ht="12.75" customHeight="1" x14ac:dyDescent="0.3"/>
    <row r="875" ht="12.75" customHeight="1" x14ac:dyDescent="0.3"/>
    <row r="876" ht="12.75" customHeight="1" x14ac:dyDescent="0.3"/>
    <row r="877" ht="12.75" customHeight="1" x14ac:dyDescent="0.3"/>
    <row r="878" ht="12.75" customHeight="1" x14ac:dyDescent="0.3"/>
    <row r="879" ht="12.75" customHeight="1" x14ac:dyDescent="0.3"/>
    <row r="880" ht="12.75" customHeight="1" x14ac:dyDescent="0.3"/>
    <row r="881" ht="12.75" customHeight="1" x14ac:dyDescent="0.3"/>
    <row r="882" ht="12.75" customHeight="1" x14ac:dyDescent="0.3"/>
    <row r="883" ht="12.75" customHeight="1" x14ac:dyDescent="0.3"/>
    <row r="884" ht="12.75" customHeight="1" x14ac:dyDescent="0.3"/>
    <row r="885" ht="12.75" customHeight="1" x14ac:dyDescent="0.3"/>
    <row r="886" ht="12.75" customHeight="1" x14ac:dyDescent="0.3"/>
    <row r="887" ht="12.75" customHeight="1" x14ac:dyDescent="0.3"/>
    <row r="888" ht="12.75" customHeight="1" x14ac:dyDescent="0.3"/>
    <row r="889" ht="12.75" customHeight="1" x14ac:dyDescent="0.3"/>
    <row r="890" ht="12.75" customHeight="1" x14ac:dyDescent="0.3"/>
    <row r="891" ht="12.75" customHeight="1" x14ac:dyDescent="0.3"/>
    <row r="892" ht="12.75" customHeight="1" x14ac:dyDescent="0.3"/>
    <row r="893" ht="12.75" customHeight="1" x14ac:dyDescent="0.3"/>
    <row r="894" ht="12.75" customHeight="1" x14ac:dyDescent="0.3"/>
    <row r="895" ht="12.75" customHeight="1" x14ac:dyDescent="0.3"/>
    <row r="896" ht="12.75" customHeight="1" x14ac:dyDescent="0.3"/>
    <row r="897" ht="12.75" customHeight="1" x14ac:dyDescent="0.3"/>
    <row r="898" ht="12.75" customHeight="1" x14ac:dyDescent="0.3"/>
    <row r="899" ht="12.75" customHeight="1" x14ac:dyDescent="0.3"/>
    <row r="900" ht="12.75" customHeight="1" x14ac:dyDescent="0.3"/>
    <row r="901" ht="12.75" customHeight="1" x14ac:dyDescent="0.3"/>
    <row r="902" ht="12.75" customHeight="1" x14ac:dyDescent="0.3"/>
    <row r="903" ht="12.75" customHeight="1" x14ac:dyDescent="0.3"/>
    <row r="904" ht="12.75" customHeight="1" x14ac:dyDescent="0.3"/>
    <row r="905" ht="12.75" customHeight="1" x14ac:dyDescent="0.3"/>
    <row r="906" ht="12.75" customHeight="1" x14ac:dyDescent="0.3"/>
    <row r="907" ht="12.75" customHeight="1" x14ac:dyDescent="0.3"/>
    <row r="908" ht="12.75" customHeight="1" x14ac:dyDescent="0.3"/>
    <row r="909" ht="12.75" customHeight="1" x14ac:dyDescent="0.3"/>
    <row r="910" ht="12.75" customHeight="1" x14ac:dyDescent="0.3"/>
    <row r="911" ht="12.75" customHeight="1" x14ac:dyDescent="0.3"/>
    <row r="912" ht="12.75" customHeight="1" x14ac:dyDescent="0.3"/>
    <row r="913" ht="12.75" customHeight="1" x14ac:dyDescent="0.3"/>
    <row r="914" ht="12.75" customHeight="1" x14ac:dyDescent="0.3"/>
    <row r="915" ht="12.75" customHeight="1" x14ac:dyDescent="0.3"/>
    <row r="916" ht="12.75" customHeight="1" x14ac:dyDescent="0.3"/>
    <row r="917" ht="12.75" customHeight="1" x14ac:dyDescent="0.3"/>
    <row r="918" ht="12.75" customHeight="1" x14ac:dyDescent="0.3"/>
    <row r="919" ht="12.75" customHeight="1" x14ac:dyDescent="0.3"/>
    <row r="920" ht="12.75" customHeight="1" x14ac:dyDescent="0.3"/>
    <row r="921" ht="12.75" customHeight="1" x14ac:dyDescent="0.3"/>
    <row r="922" ht="12.75" customHeight="1" x14ac:dyDescent="0.3"/>
    <row r="923" ht="12.75" customHeight="1" x14ac:dyDescent="0.3"/>
    <row r="924" ht="12.75" customHeight="1" x14ac:dyDescent="0.3"/>
    <row r="925" ht="12.75" customHeight="1" x14ac:dyDescent="0.3"/>
    <row r="926" ht="12.75" customHeight="1" x14ac:dyDescent="0.3"/>
    <row r="927" ht="12.75" customHeight="1" x14ac:dyDescent="0.3"/>
    <row r="928" ht="12.75" customHeight="1" x14ac:dyDescent="0.3"/>
    <row r="929" ht="12.75" customHeight="1" x14ac:dyDescent="0.3"/>
    <row r="930" ht="12.75" customHeight="1" x14ac:dyDescent="0.3"/>
    <row r="931" ht="12.75" customHeight="1" x14ac:dyDescent="0.3"/>
    <row r="932" ht="12.75" customHeight="1" x14ac:dyDescent="0.3"/>
    <row r="933" ht="12.75" customHeight="1" x14ac:dyDescent="0.3"/>
    <row r="934" ht="12.75" customHeight="1" x14ac:dyDescent="0.3"/>
    <row r="935" ht="12.75" customHeight="1" x14ac:dyDescent="0.3"/>
    <row r="936" ht="12.75" customHeight="1" x14ac:dyDescent="0.3"/>
    <row r="937" ht="12.75" customHeight="1" x14ac:dyDescent="0.3"/>
    <row r="938" ht="12.75" customHeight="1" x14ac:dyDescent="0.3"/>
    <row r="939" ht="12.75" customHeight="1" x14ac:dyDescent="0.3"/>
    <row r="940" ht="12.75" customHeight="1" x14ac:dyDescent="0.3"/>
    <row r="941" ht="12.75" customHeight="1" x14ac:dyDescent="0.3"/>
    <row r="942" ht="12.75" customHeight="1" x14ac:dyDescent="0.3"/>
    <row r="943" ht="12.75" customHeight="1" x14ac:dyDescent="0.3"/>
    <row r="944" ht="12.75" customHeight="1" x14ac:dyDescent="0.3"/>
    <row r="945" ht="12.75" customHeight="1" x14ac:dyDescent="0.3"/>
    <row r="946" ht="12.75" customHeight="1" x14ac:dyDescent="0.3"/>
    <row r="947" ht="12.75" customHeight="1" x14ac:dyDescent="0.3"/>
    <row r="948" ht="12.75" customHeight="1" x14ac:dyDescent="0.3"/>
    <row r="949" ht="12.75" customHeight="1" x14ac:dyDescent="0.3"/>
    <row r="950" ht="12.75" customHeight="1" x14ac:dyDescent="0.3"/>
    <row r="951" ht="12.75" customHeight="1" x14ac:dyDescent="0.3"/>
    <row r="952" ht="12.75" customHeight="1" x14ac:dyDescent="0.3"/>
    <row r="953" ht="12.75" customHeight="1" x14ac:dyDescent="0.3"/>
    <row r="954" ht="12.75" customHeight="1" x14ac:dyDescent="0.3"/>
    <row r="955" ht="12.75" customHeight="1" x14ac:dyDescent="0.3"/>
    <row r="956" ht="12.75" customHeight="1" x14ac:dyDescent="0.3"/>
    <row r="957" ht="12.75" customHeight="1" x14ac:dyDescent="0.3"/>
    <row r="958" ht="12.75" customHeight="1" x14ac:dyDescent="0.3"/>
    <row r="959" ht="12.75" customHeight="1" x14ac:dyDescent="0.3"/>
    <row r="960" ht="12.75" customHeight="1" x14ac:dyDescent="0.3"/>
    <row r="961" ht="12.75" customHeight="1" x14ac:dyDescent="0.3"/>
    <row r="962" ht="12.75" customHeight="1" x14ac:dyDescent="0.3"/>
    <row r="963" ht="12.75" customHeight="1" x14ac:dyDescent="0.3"/>
    <row r="964" ht="12.75" customHeight="1" x14ac:dyDescent="0.3"/>
    <row r="965" ht="12.75" customHeight="1" x14ac:dyDescent="0.3"/>
    <row r="966" ht="12.75" customHeight="1" x14ac:dyDescent="0.3"/>
    <row r="967" ht="12.75" customHeight="1" x14ac:dyDescent="0.3"/>
    <row r="968" ht="12.75" customHeight="1" x14ac:dyDescent="0.3"/>
    <row r="969" ht="12.75" customHeight="1" x14ac:dyDescent="0.3"/>
    <row r="970" ht="12.75" customHeight="1" x14ac:dyDescent="0.3"/>
    <row r="971" ht="12.75" customHeight="1" x14ac:dyDescent="0.3"/>
    <row r="972" ht="12.75" customHeight="1" x14ac:dyDescent="0.3"/>
    <row r="973" ht="12.75" customHeight="1" x14ac:dyDescent="0.3"/>
    <row r="974" ht="12.75" customHeight="1" x14ac:dyDescent="0.3"/>
    <row r="975" ht="12.75" customHeight="1" x14ac:dyDescent="0.3"/>
    <row r="976" ht="12.75" customHeight="1" x14ac:dyDescent="0.3"/>
    <row r="977" ht="12.75" customHeight="1" x14ac:dyDescent="0.3"/>
    <row r="978" ht="12.75" customHeight="1" x14ac:dyDescent="0.3"/>
    <row r="979" ht="12.75" customHeight="1" x14ac:dyDescent="0.3"/>
    <row r="980" ht="12.75" customHeight="1" x14ac:dyDescent="0.3"/>
    <row r="981" ht="12.75" customHeight="1" x14ac:dyDescent="0.3"/>
    <row r="982" ht="12.75" customHeight="1" x14ac:dyDescent="0.3"/>
    <row r="983" ht="12.75" customHeight="1" x14ac:dyDescent="0.3"/>
    <row r="984" ht="12.75" customHeight="1" x14ac:dyDescent="0.3"/>
    <row r="985" ht="12.75" customHeight="1" x14ac:dyDescent="0.3"/>
    <row r="986" ht="12.75" customHeight="1" x14ac:dyDescent="0.3"/>
    <row r="987" ht="12.75" customHeight="1" x14ac:dyDescent="0.3"/>
    <row r="988" ht="12.75" customHeight="1" x14ac:dyDescent="0.3"/>
    <row r="989" ht="12.75" customHeight="1" x14ac:dyDescent="0.3"/>
    <row r="990" ht="12.75" customHeight="1" x14ac:dyDescent="0.3"/>
    <row r="991" ht="12.75" customHeight="1" x14ac:dyDescent="0.3"/>
    <row r="992" ht="12.75" customHeight="1" x14ac:dyDescent="0.3"/>
    <row r="993" ht="12.75" customHeight="1" x14ac:dyDescent="0.3"/>
    <row r="994" ht="12.75" customHeight="1" x14ac:dyDescent="0.3"/>
    <row r="995" ht="12.75" customHeight="1" x14ac:dyDescent="0.3"/>
    <row r="996" ht="12.75" customHeight="1" x14ac:dyDescent="0.3"/>
    <row r="997" ht="12.75" customHeight="1" x14ac:dyDescent="0.3"/>
    <row r="998" ht="12.75" customHeight="1" x14ac:dyDescent="0.3"/>
    <row r="999" ht="12.75" customHeight="1" x14ac:dyDescent="0.3"/>
    <row r="1000" ht="12.75" customHeight="1" x14ac:dyDescent="0.3"/>
  </sheetData>
  <mergeCells count="42">
    <mergeCell ref="C34:D34"/>
    <mergeCell ref="F34:G34"/>
    <mergeCell ref="C36:D36"/>
    <mergeCell ref="F36:G36"/>
    <mergeCell ref="E40:F40"/>
    <mergeCell ref="E41:F41"/>
    <mergeCell ref="B30:C30"/>
    <mergeCell ref="D30:E30"/>
    <mergeCell ref="F30:G30"/>
    <mergeCell ref="H30:I30"/>
    <mergeCell ref="C32:D32"/>
    <mergeCell ref="F32:G32"/>
    <mergeCell ref="B28:C28"/>
    <mergeCell ref="D28:E28"/>
    <mergeCell ref="F28:G28"/>
    <mergeCell ref="H28:I28"/>
    <mergeCell ref="B29:C29"/>
    <mergeCell ref="D29:E29"/>
    <mergeCell ref="F29:G29"/>
    <mergeCell ref="H29:I29"/>
    <mergeCell ref="B25:C25"/>
    <mergeCell ref="D25:E25"/>
    <mergeCell ref="F25:G25"/>
    <mergeCell ref="H25:I25"/>
    <mergeCell ref="B27:C27"/>
    <mergeCell ref="D27:E27"/>
    <mergeCell ref="F27:G27"/>
    <mergeCell ref="H27:I27"/>
    <mergeCell ref="B23:C23"/>
    <mergeCell ref="D23:E23"/>
    <mergeCell ref="F23:G23"/>
    <mergeCell ref="H23:I23"/>
    <mergeCell ref="B24:C24"/>
    <mergeCell ref="D24:E24"/>
    <mergeCell ref="F24:G24"/>
    <mergeCell ref="H24:I24"/>
    <mergeCell ref="A1:F1"/>
    <mergeCell ref="A4:C4"/>
    <mergeCell ref="B22:C22"/>
    <mergeCell ref="D22:E22"/>
    <mergeCell ref="F22:G22"/>
    <mergeCell ref="H22:I22"/>
  </mergeCells>
  <conditionalFormatting sqref="R47">
    <cfRule type="expression" dxfId="3" priority="1">
      <formula>$O$1="CU"</formula>
    </cfRule>
  </conditionalFormatting>
  <conditionalFormatting sqref="E7 E9 E11 E13 E15 E17">
    <cfRule type="cellIs" dxfId="2" priority="2" operator="equal">
      <formula>"Bye"</formula>
    </cfRule>
  </conditionalFormatting>
  <pageMargins left="0.7" right="0.7" top="0.75" bottom="0.75" header="0" footer="0"/>
  <pageSetup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72D3B-151D-4CD0-9088-C86002D7F200}">
  <sheetPr codeName="Munka7">
    <tabColor rgb="FF00FF00"/>
  </sheetPr>
  <dimension ref="A1:AK1000"/>
  <sheetViews>
    <sheetView workbookViewId="0">
      <selection activeCell="P13" sqref="P13"/>
    </sheetView>
  </sheetViews>
  <sheetFormatPr defaultColWidth="12.5546875" defaultRowHeight="15" customHeight="1" x14ac:dyDescent="0.3"/>
  <cols>
    <col min="1" max="1" width="6.109375" style="29" customWidth="1"/>
    <col min="2" max="2" width="4.44140625" style="29" customWidth="1"/>
    <col min="3" max="3" width="8.33203125" style="29" customWidth="1"/>
    <col min="4" max="4" width="7.109375" style="29" customWidth="1"/>
    <col min="5" max="5" width="9.33203125" style="29" customWidth="1"/>
    <col min="6" max="6" width="7.109375" style="29" customWidth="1"/>
    <col min="7" max="7" width="9.33203125" style="29" customWidth="1"/>
    <col min="8" max="8" width="7.109375" style="29" customWidth="1"/>
    <col min="9" max="9" width="9.33203125" style="29" customWidth="1"/>
    <col min="10" max="10" width="7.88671875" style="29" customWidth="1"/>
    <col min="11" max="13" width="8.5546875" style="29" customWidth="1"/>
    <col min="14" max="14" width="8" style="29" customWidth="1"/>
    <col min="15" max="16" width="5.33203125" style="29" customWidth="1"/>
    <col min="17" max="17" width="11.5546875" style="29" customWidth="1"/>
    <col min="18" max="24" width="8" style="29" customWidth="1"/>
    <col min="25" max="25" width="10.33203125" style="29" hidden="1" customWidth="1"/>
    <col min="26" max="37" width="9.109375" style="29" hidden="1" customWidth="1"/>
    <col min="38" max="16384" width="12.5546875" style="29"/>
  </cols>
  <sheetData>
    <row r="1" spans="1:37" ht="26.25" customHeight="1" x14ac:dyDescent="0.3">
      <c r="A1" s="23" t="s">
        <v>66</v>
      </c>
      <c r="B1" s="24"/>
      <c r="C1" s="24"/>
      <c r="D1" s="24"/>
      <c r="E1" s="24"/>
      <c r="F1" s="24"/>
      <c r="G1" s="25"/>
      <c r="H1" s="26" t="s">
        <v>67</v>
      </c>
      <c r="I1" s="27"/>
      <c r="J1" s="28"/>
      <c r="L1" s="30"/>
      <c r="M1" s="31"/>
      <c r="N1" s="32"/>
      <c r="O1" s="32" t="s">
        <v>68</v>
      </c>
      <c r="P1" s="32"/>
      <c r="Q1" s="33"/>
      <c r="R1" s="32"/>
      <c r="S1" s="34"/>
      <c r="AB1" s="35" t="str">
        <f>IF(Y5=1,CONCATENATE(VLOOKUP(Y3,AA16:AH27,2)),CONCATENATE(VLOOKUP(Y3,AA2:AK13,2)))</f>
        <v>15</v>
      </c>
      <c r="AC1" s="35" t="str">
        <f>IF(Y5=1,CONCATENATE(VLOOKUP(Y3,AA16:AK27,3)),CONCATENATE(VLOOKUP(Y3,AA2:AK13,3)))</f>
        <v>10</v>
      </c>
      <c r="AD1" s="35" t="str">
        <f>IF(Y5=1,CONCATENATE(VLOOKUP(Y3,AA16:AK27,4)),CONCATENATE(VLOOKUP(Y3,AA2:AK13,4)))</f>
        <v>7</v>
      </c>
      <c r="AE1" s="35" t="str">
        <f>IF(Y5=1,CONCATENATE(VLOOKUP(Y3,AA16:AK27,5)),CONCATENATE(VLOOKUP(Y3,AA2:AK13,5)))</f>
        <v>5</v>
      </c>
      <c r="AF1" s="35" t="str">
        <f>IF(Y5=1,CONCATENATE(VLOOKUP(Y3,AA16:AK27,6)),CONCATENATE(VLOOKUP(Y3,AA2:AK13,6)))</f>
        <v>4</v>
      </c>
      <c r="AG1" s="35" t="str">
        <f>IF(Y5=1,CONCATENATE(VLOOKUP(Y3,AA16:AK27,7)),CONCATENATE(VLOOKUP(Y3,AA2:AK13,7)))</f>
        <v>3</v>
      </c>
      <c r="AH1" s="35" t="str">
        <f>IF(Y5=1,CONCATENATE(VLOOKUP(Y3,AA16:AK27,8)),CONCATENATE(VLOOKUP(Y3,AA2:AK13,8)))</f>
        <v>2</v>
      </c>
      <c r="AI1" s="35" t="str">
        <f>IF(Y5=1,CONCATENATE(VLOOKUP(Y3,AA16:AK27,9)),CONCATENATE(VLOOKUP(Y3,AA2:AK13,9)))</f>
        <v>1</v>
      </c>
      <c r="AJ1" s="35" t="str">
        <f>IF(Y5=1,CONCATENATE(VLOOKUP(Y3,AA16:AK27,10)),CONCATENATE(VLOOKUP(Y3,AA2:AK13,10)))</f>
        <v>0</v>
      </c>
      <c r="AK1" s="35" t="str">
        <f>IF(Y5=1,CONCATENATE(VLOOKUP(Y3,AA16:AK27,11)),CONCATENATE(VLOOKUP(Y3,AA2:AK13,11)))</f>
        <v>0</v>
      </c>
    </row>
    <row r="2" spans="1:37" ht="12.75" customHeight="1" x14ac:dyDescent="0.3">
      <c r="A2" s="36" t="s">
        <v>69</v>
      </c>
      <c r="B2" s="37"/>
      <c r="C2" s="37"/>
      <c r="D2" s="37"/>
      <c r="E2" s="37">
        <f>[2]Altalanos!$A$8</f>
        <v>0</v>
      </c>
      <c r="F2" s="37"/>
      <c r="G2" s="38"/>
      <c r="H2" s="39"/>
      <c r="I2" s="39"/>
      <c r="J2" s="40"/>
      <c r="K2" s="30"/>
      <c r="L2" s="30"/>
      <c r="M2" s="30"/>
      <c r="N2" s="41"/>
      <c r="O2" s="42"/>
      <c r="P2" s="41"/>
      <c r="Q2" s="42"/>
      <c r="R2" s="41"/>
      <c r="S2" s="34"/>
      <c r="Y2" s="43"/>
      <c r="Z2" s="44"/>
      <c r="AA2" s="44" t="s">
        <v>70</v>
      </c>
      <c r="AB2" s="45">
        <v>150</v>
      </c>
      <c r="AC2" s="45">
        <v>120</v>
      </c>
      <c r="AD2" s="45">
        <v>100</v>
      </c>
      <c r="AE2" s="45">
        <v>80</v>
      </c>
      <c r="AF2" s="45">
        <v>70</v>
      </c>
      <c r="AG2" s="45">
        <v>60</v>
      </c>
      <c r="AH2" s="45">
        <v>55</v>
      </c>
      <c r="AI2" s="45">
        <v>50</v>
      </c>
      <c r="AJ2" s="45">
        <v>45</v>
      </c>
      <c r="AK2" s="45">
        <v>40</v>
      </c>
    </row>
    <row r="3" spans="1:37" ht="12.75" customHeight="1" x14ac:dyDescent="0.3">
      <c r="A3" s="46" t="s">
        <v>71</v>
      </c>
      <c r="B3" s="46"/>
      <c r="C3" s="46"/>
      <c r="D3" s="46"/>
      <c r="E3" s="46" t="s">
        <v>72</v>
      </c>
      <c r="F3" s="46"/>
      <c r="G3" s="46"/>
      <c r="H3" s="46" t="s">
        <v>73</v>
      </c>
      <c r="I3" s="46"/>
      <c r="J3" s="47"/>
      <c r="K3" s="46"/>
      <c r="L3" s="48" t="s">
        <v>74</v>
      </c>
      <c r="M3" s="46"/>
      <c r="N3" s="49"/>
      <c r="O3" s="50"/>
      <c r="P3" s="49"/>
      <c r="Q3" s="43" t="s">
        <v>75</v>
      </c>
      <c r="R3" s="45" t="s">
        <v>76</v>
      </c>
      <c r="S3" s="45" t="s">
        <v>120</v>
      </c>
      <c r="Y3" s="43" t="str">
        <f>IF(H4="OB","A",IF(H4="IX","W",H4))</f>
        <v>VI. KCS Fiú</v>
      </c>
      <c r="Z3" s="44"/>
      <c r="AA3" s="44" t="s">
        <v>77</v>
      </c>
      <c r="AB3" s="45">
        <v>120</v>
      </c>
      <c r="AC3" s="45">
        <v>90</v>
      </c>
      <c r="AD3" s="45">
        <v>65</v>
      </c>
      <c r="AE3" s="45">
        <v>55</v>
      </c>
      <c r="AF3" s="45">
        <v>50</v>
      </c>
      <c r="AG3" s="45">
        <v>45</v>
      </c>
      <c r="AH3" s="45">
        <v>40</v>
      </c>
      <c r="AI3" s="45">
        <v>35</v>
      </c>
      <c r="AJ3" s="45">
        <v>25</v>
      </c>
      <c r="AK3" s="45">
        <v>20</v>
      </c>
    </row>
    <row r="4" spans="1:37" ht="13.5" customHeight="1" thickBot="1" x14ac:dyDescent="0.35">
      <c r="A4" s="51">
        <v>46132</v>
      </c>
      <c r="B4" s="52"/>
      <c r="C4" s="52"/>
      <c r="D4" s="53"/>
      <c r="E4" s="54">
        <f>[2]Altalanos!$C$10</f>
        <v>0</v>
      </c>
      <c r="F4" s="54"/>
      <c r="G4" s="54"/>
      <c r="H4" s="54" t="s">
        <v>145</v>
      </c>
      <c r="I4" s="54"/>
      <c r="J4" s="55"/>
      <c r="K4" s="54"/>
      <c r="L4" s="56">
        <f>[2]Altalanos!$E$10</f>
        <v>0</v>
      </c>
      <c r="M4" s="54"/>
      <c r="N4" s="57"/>
      <c r="O4" s="58"/>
      <c r="P4" s="57"/>
      <c r="Q4" s="59" t="s">
        <v>79</v>
      </c>
      <c r="R4" s="60" t="s">
        <v>80</v>
      </c>
      <c r="S4" s="60" t="s">
        <v>121</v>
      </c>
      <c r="Y4" s="44"/>
      <c r="Z4" s="44"/>
      <c r="AA4" s="44" t="s">
        <v>81</v>
      </c>
      <c r="AB4" s="45">
        <v>90</v>
      </c>
      <c r="AC4" s="45">
        <v>60</v>
      </c>
      <c r="AD4" s="45">
        <v>45</v>
      </c>
      <c r="AE4" s="45">
        <v>34</v>
      </c>
      <c r="AF4" s="45">
        <v>27</v>
      </c>
      <c r="AG4" s="45">
        <v>22</v>
      </c>
      <c r="AH4" s="45">
        <v>18</v>
      </c>
      <c r="AI4" s="45">
        <v>15</v>
      </c>
      <c r="AJ4" s="45">
        <v>12</v>
      </c>
      <c r="AK4" s="45">
        <v>9</v>
      </c>
    </row>
    <row r="5" spans="1:37" ht="12.75" customHeight="1" x14ac:dyDescent="0.3">
      <c r="A5" s="61"/>
      <c r="B5" s="61" t="s">
        <v>82</v>
      </c>
      <c r="C5" s="61" t="s">
        <v>83</v>
      </c>
      <c r="D5" s="61" t="s">
        <v>84</v>
      </c>
      <c r="E5" s="61" t="s">
        <v>85</v>
      </c>
      <c r="F5" s="61"/>
      <c r="G5" s="61" t="s">
        <v>86</v>
      </c>
      <c r="H5" s="61"/>
      <c r="I5" s="61" t="s">
        <v>87</v>
      </c>
      <c r="J5" s="61"/>
      <c r="K5" s="62" t="s">
        <v>88</v>
      </c>
      <c r="L5" s="62" t="s">
        <v>89</v>
      </c>
      <c r="M5" s="62" t="s">
        <v>90</v>
      </c>
      <c r="N5" s="34"/>
      <c r="O5" s="34"/>
      <c r="P5" s="34"/>
      <c r="Q5" s="63" t="s">
        <v>91</v>
      </c>
      <c r="R5" s="64" t="s">
        <v>92</v>
      </c>
      <c r="S5" s="64" t="s">
        <v>122</v>
      </c>
      <c r="Y5" s="44">
        <f>IF(OR([2]Altalanos!$A$8="F1",[2]Altalanos!$A$8="F2",[2]Altalanos!$A$8="N1",[2]Altalanos!$A$8="N2"),1,2)</f>
        <v>2</v>
      </c>
      <c r="Z5" s="44"/>
      <c r="AA5" s="44" t="s">
        <v>93</v>
      </c>
      <c r="AB5" s="45">
        <v>60</v>
      </c>
      <c r="AC5" s="45">
        <v>40</v>
      </c>
      <c r="AD5" s="45">
        <v>30</v>
      </c>
      <c r="AE5" s="45">
        <v>20</v>
      </c>
      <c r="AF5" s="45">
        <v>18</v>
      </c>
      <c r="AG5" s="45">
        <v>15</v>
      </c>
      <c r="AH5" s="45">
        <v>12</v>
      </c>
      <c r="AI5" s="45">
        <v>10</v>
      </c>
      <c r="AJ5" s="45">
        <v>8</v>
      </c>
      <c r="AK5" s="45">
        <v>6</v>
      </c>
    </row>
    <row r="6" spans="1:37" ht="12.75" customHeight="1" x14ac:dyDescent="0.3">
      <c r="A6" s="65"/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34"/>
      <c r="O6" s="34"/>
      <c r="P6" s="34"/>
      <c r="Q6" s="34"/>
      <c r="R6" s="34"/>
      <c r="S6" s="34"/>
      <c r="Y6" s="44"/>
      <c r="Z6" s="44"/>
      <c r="AA6" s="44" t="s">
        <v>94</v>
      </c>
      <c r="AB6" s="45">
        <v>40</v>
      </c>
      <c r="AC6" s="45">
        <v>25</v>
      </c>
      <c r="AD6" s="45">
        <v>18</v>
      </c>
      <c r="AE6" s="45">
        <v>13</v>
      </c>
      <c r="AF6" s="45">
        <v>10</v>
      </c>
      <c r="AG6" s="45">
        <v>8</v>
      </c>
      <c r="AH6" s="45">
        <v>6</v>
      </c>
      <c r="AI6" s="45">
        <v>5</v>
      </c>
      <c r="AJ6" s="45">
        <v>4</v>
      </c>
      <c r="AK6" s="45">
        <v>3</v>
      </c>
    </row>
    <row r="7" spans="1:37" ht="12.75" customHeight="1" x14ac:dyDescent="0.3">
      <c r="A7" s="154" t="s">
        <v>70</v>
      </c>
      <c r="B7" s="155"/>
      <c r="C7" s="68" t="str">
        <f>IF($B7="","",VLOOKUP($B7,'[2]1MD ELO'!$A$7:$O$22,5))</f>
        <v/>
      </c>
      <c r="D7" s="68" t="str">
        <f>IF($B7="","",VLOOKUP($B7,'[2]1MD ELO'!$A$7:$O$22,15))</f>
        <v/>
      </c>
      <c r="E7" s="156" t="s">
        <v>31</v>
      </c>
      <c r="F7" s="157"/>
      <c r="G7" s="156" t="str">
        <f>IF($B7="","",VLOOKUP($B7,'[2]1MD ELO'!$A$7:$O$22,3))</f>
        <v/>
      </c>
      <c r="H7" s="157"/>
      <c r="I7" s="156" t="str">
        <f>IF($B7="","",VLOOKUP($B7,'[2]1MD ELO'!$A$7:$O$22,4))</f>
        <v/>
      </c>
      <c r="J7" s="65"/>
      <c r="K7" s="71"/>
      <c r="L7" s="72" t="str">
        <f>IF(K7="","",CONCATENATE(VLOOKUP($Y$3,$AB$1:$AK$1,K7)," pont"))</f>
        <v/>
      </c>
      <c r="M7" s="73"/>
      <c r="N7" s="34"/>
      <c r="O7" s="34"/>
      <c r="P7" s="34"/>
      <c r="Q7" s="43" t="s">
        <v>75</v>
      </c>
      <c r="R7" s="45" t="s">
        <v>138</v>
      </c>
      <c r="S7" s="45" t="s">
        <v>146</v>
      </c>
      <c r="Y7" s="44"/>
      <c r="Z7" s="44"/>
      <c r="AA7" s="44" t="s">
        <v>95</v>
      </c>
      <c r="AB7" s="45">
        <v>25</v>
      </c>
      <c r="AC7" s="45">
        <v>15</v>
      </c>
      <c r="AD7" s="45">
        <v>13</v>
      </c>
      <c r="AE7" s="45">
        <v>8</v>
      </c>
      <c r="AF7" s="45">
        <v>6</v>
      </c>
      <c r="AG7" s="45">
        <v>4</v>
      </c>
      <c r="AH7" s="45">
        <v>3</v>
      </c>
      <c r="AI7" s="45">
        <v>2</v>
      </c>
      <c r="AJ7" s="45">
        <v>1</v>
      </c>
      <c r="AK7" s="45">
        <v>0</v>
      </c>
    </row>
    <row r="8" spans="1:37" ht="12.75" customHeight="1" x14ac:dyDescent="0.3">
      <c r="A8" s="66"/>
      <c r="B8" s="158"/>
      <c r="C8" s="65"/>
      <c r="D8" s="65"/>
      <c r="E8" s="65"/>
      <c r="F8" s="65"/>
      <c r="G8" s="65"/>
      <c r="H8" s="65"/>
      <c r="I8" s="65"/>
      <c r="J8" s="65"/>
      <c r="K8" s="66"/>
      <c r="L8" s="66"/>
      <c r="M8" s="75"/>
      <c r="N8" s="34"/>
      <c r="O8" s="34"/>
      <c r="P8" s="34"/>
      <c r="Q8" s="59" t="s">
        <v>79</v>
      </c>
      <c r="R8" s="60" t="s">
        <v>139</v>
      </c>
      <c r="S8" s="60" t="s">
        <v>147</v>
      </c>
      <c r="Y8" s="44"/>
      <c r="Z8" s="44"/>
      <c r="AA8" s="44" t="s">
        <v>96</v>
      </c>
      <c r="AB8" s="45">
        <v>15</v>
      </c>
      <c r="AC8" s="45">
        <v>10</v>
      </c>
      <c r="AD8" s="45">
        <v>7</v>
      </c>
      <c r="AE8" s="45">
        <v>5</v>
      </c>
      <c r="AF8" s="45">
        <v>4</v>
      </c>
      <c r="AG8" s="45">
        <v>3</v>
      </c>
      <c r="AH8" s="45">
        <v>2</v>
      </c>
      <c r="AI8" s="45">
        <v>1</v>
      </c>
      <c r="AJ8" s="45">
        <v>0</v>
      </c>
      <c r="AK8" s="45">
        <v>0</v>
      </c>
    </row>
    <row r="9" spans="1:37" ht="12.75" customHeight="1" x14ac:dyDescent="0.3">
      <c r="A9" s="66" t="s">
        <v>97</v>
      </c>
      <c r="B9" s="159"/>
      <c r="C9" s="68" t="str">
        <f>IF($B9="","",VLOOKUP($B9,'[2]1MD ELO'!$A$7:$O$22,5))</f>
        <v/>
      </c>
      <c r="D9" s="68" t="str">
        <f>IF($B9="","",VLOOKUP($B9,'[2]1MD ELO'!$A$7:$O$22,15))</f>
        <v/>
      </c>
      <c r="E9" s="69" t="s">
        <v>32</v>
      </c>
      <c r="F9" s="70"/>
      <c r="G9" s="69" t="str">
        <f>IF($B9="","",VLOOKUP($B9,'[2]1MD ELO'!$A$7:$O$22,3))</f>
        <v/>
      </c>
      <c r="H9" s="70"/>
      <c r="I9" s="69" t="str">
        <f>IF($B9="","",VLOOKUP($B9,'[2]1MD ELO'!$A$7:$O$22,4))</f>
        <v/>
      </c>
      <c r="J9" s="65"/>
      <c r="K9" s="71"/>
      <c r="L9" s="72" t="str">
        <f>IF(K9="","",CONCATENATE(VLOOKUP($Y$3,$AB$1:$AK$1,K9)," pont"))</f>
        <v/>
      </c>
      <c r="M9" s="73"/>
      <c r="N9" s="34"/>
      <c r="O9" s="34"/>
      <c r="P9" s="34"/>
      <c r="Q9" s="63" t="s">
        <v>91</v>
      </c>
      <c r="R9" s="64" t="s">
        <v>133</v>
      </c>
      <c r="S9" s="64" t="s">
        <v>148</v>
      </c>
      <c r="Y9" s="44"/>
      <c r="Z9" s="44"/>
      <c r="AA9" s="44" t="s">
        <v>98</v>
      </c>
      <c r="AB9" s="45">
        <v>10</v>
      </c>
      <c r="AC9" s="45">
        <v>6</v>
      </c>
      <c r="AD9" s="45">
        <v>4</v>
      </c>
      <c r="AE9" s="45">
        <v>2</v>
      </c>
      <c r="AF9" s="45">
        <v>1</v>
      </c>
      <c r="AG9" s="45">
        <v>0</v>
      </c>
      <c r="AH9" s="45">
        <v>0</v>
      </c>
      <c r="AI9" s="45">
        <v>0</v>
      </c>
      <c r="AJ9" s="45">
        <v>0</v>
      </c>
      <c r="AK9" s="45">
        <v>0</v>
      </c>
    </row>
    <row r="10" spans="1:37" ht="12.75" customHeight="1" x14ac:dyDescent="0.3">
      <c r="A10" s="66"/>
      <c r="B10" s="158"/>
      <c r="C10" s="65"/>
      <c r="D10" s="65"/>
      <c r="E10" s="65"/>
      <c r="F10" s="65"/>
      <c r="G10" s="65"/>
      <c r="H10" s="65"/>
      <c r="I10" s="65"/>
      <c r="J10" s="65"/>
      <c r="K10" s="66"/>
      <c r="L10" s="66"/>
      <c r="M10" s="75"/>
      <c r="N10" s="34"/>
      <c r="O10" s="34"/>
      <c r="P10" s="34"/>
      <c r="Q10" s="34"/>
      <c r="R10" s="34"/>
      <c r="S10" s="34"/>
      <c r="Y10" s="44"/>
      <c r="Z10" s="44"/>
      <c r="AA10" s="44" t="s">
        <v>99</v>
      </c>
      <c r="AB10" s="45">
        <v>6</v>
      </c>
      <c r="AC10" s="45">
        <v>3</v>
      </c>
      <c r="AD10" s="45">
        <v>2</v>
      </c>
      <c r="AE10" s="45">
        <v>1</v>
      </c>
      <c r="AF10" s="45">
        <v>0</v>
      </c>
      <c r="AG10" s="45">
        <v>0</v>
      </c>
      <c r="AH10" s="45">
        <v>0</v>
      </c>
      <c r="AI10" s="45">
        <v>0</v>
      </c>
      <c r="AJ10" s="45">
        <v>0</v>
      </c>
      <c r="AK10" s="45">
        <v>0</v>
      </c>
    </row>
    <row r="11" spans="1:37" ht="12.75" customHeight="1" x14ac:dyDescent="0.3">
      <c r="A11" s="66" t="s">
        <v>100</v>
      </c>
      <c r="B11" s="159"/>
      <c r="C11" s="68" t="str">
        <f>IF($B11="","",VLOOKUP($B11,'[2]1MD ELO'!$A$7:$O$22,5))</f>
        <v/>
      </c>
      <c r="D11" s="68" t="str">
        <f>IF($B11="","",VLOOKUP($B11,'[2]1MD ELO'!$A$7:$O$22,15))</f>
        <v/>
      </c>
      <c r="E11" s="69" t="s">
        <v>49</v>
      </c>
      <c r="F11" s="70"/>
      <c r="G11" s="69" t="str">
        <f>IF($B11="","",VLOOKUP($B11,'[2]1MD ELO'!$A$7:$O$22,3))</f>
        <v/>
      </c>
      <c r="H11" s="70"/>
      <c r="I11" s="69" t="str">
        <f>IF($B11="","",VLOOKUP($B11,'[2]1MD ELO'!$A$7:$O$22,4))</f>
        <v/>
      </c>
      <c r="J11" s="65"/>
      <c r="K11" s="71"/>
      <c r="L11" s="72" t="str">
        <f>IF(K11="","",CONCATENATE(VLOOKUP($Y$3,$AB$1:$AK$1,K11)," pont"))</f>
        <v/>
      </c>
      <c r="M11" s="73"/>
      <c r="N11" s="34"/>
      <c r="O11" s="34"/>
      <c r="P11" s="34"/>
      <c r="Q11" s="34"/>
      <c r="R11" s="34"/>
      <c r="S11" s="34"/>
      <c r="Y11" s="44"/>
      <c r="Z11" s="44"/>
      <c r="AA11" s="44" t="s">
        <v>101</v>
      </c>
      <c r="AB11" s="45">
        <v>3</v>
      </c>
      <c r="AC11" s="45">
        <v>2</v>
      </c>
      <c r="AD11" s="45">
        <v>1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5">
        <v>0</v>
      </c>
    </row>
    <row r="12" spans="1:37" ht="12.75" customHeight="1" x14ac:dyDescent="0.3">
      <c r="A12" s="65"/>
      <c r="B12" s="154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75"/>
      <c r="Y12" s="44"/>
      <c r="Z12" s="44"/>
      <c r="AA12" s="44" t="s">
        <v>102</v>
      </c>
      <c r="AB12" s="76">
        <v>0</v>
      </c>
      <c r="AC12" s="76">
        <v>0</v>
      </c>
      <c r="AD12" s="76">
        <v>0</v>
      </c>
      <c r="AE12" s="76">
        <v>0</v>
      </c>
      <c r="AF12" s="76">
        <v>0</v>
      </c>
      <c r="AG12" s="76">
        <v>0</v>
      </c>
      <c r="AH12" s="76">
        <v>0</v>
      </c>
      <c r="AI12" s="76">
        <v>0</v>
      </c>
      <c r="AJ12" s="76">
        <v>0</v>
      </c>
      <c r="AK12" s="76">
        <v>0</v>
      </c>
    </row>
    <row r="13" spans="1:37" ht="12.75" customHeight="1" x14ac:dyDescent="0.3">
      <c r="A13" s="154" t="s">
        <v>123</v>
      </c>
      <c r="B13" s="155"/>
      <c r="C13" s="68" t="str">
        <f>IF($B13="","",VLOOKUP($B13,'[2]1MD ELO'!$A$7:$O$22,5))</f>
        <v/>
      </c>
      <c r="D13" s="68" t="str">
        <f>IF($B13="","",VLOOKUP($B13,'[2]1MD ELO'!$A$7:$O$22,15))</f>
        <v/>
      </c>
      <c r="E13" s="156" t="str">
        <f>UPPER(IF($B13="","",VLOOKUP($B13,'[2]1MD ELO'!$A$7:$O$22,2)))</f>
        <v/>
      </c>
      <c r="F13" s="157"/>
      <c r="G13" s="156" t="str">
        <f>IF($B13="","",VLOOKUP($B13,'[2]1MD ELO'!$A$7:$O$22,3))</f>
        <v/>
      </c>
      <c r="H13" s="157"/>
      <c r="I13" s="156" t="str">
        <f>IF($B13="","",VLOOKUP($B13,'[2]1MD ELO'!$A$7:$O$22,4))</f>
        <v/>
      </c>
      <c r="J13" s="65"/>
      <c r="K13" s="71"/>
      <c r="L13" s="72" t="str">
        <f>IF(K13="","",CONCATENATE(VLOOKUP($Y$3,$AB$1:$AK$1,K13)," pont"))</f>
        <v/>
      </c>
      <c r="M13" s="73"/>
      <c r="Y13" s="44"/>
      <c r="Z13" s="44"/>
      <c r="AA13" s="44" t="s">
        <v>103</v>
      </c>
      <c r="AB13" s="76">
        <v>0</v>
      </c>
      <c r="AC13" s="76">
        <v>0</v>
      </c>
      <c r="AD13" s="76">
        <v>0</v>
      </c>
      <c r="AE13" s="76">
        <v>0</v>
      </c>
      <c r="AF13" s="76">
        <v>0</v>
      </c>
      <c r="AG13" s="76">
        <v>0</v>
      </c>
      <c r="AH13" s="76">
        <v>0</v>
      </c>
      <c r="AI13" s="76">
        <v>0</v>
      </c>
      <c r="AJ13" s="76">
        <v>0</v>
      </c>
      <c r="AK13" s="76">
        <v>0</v>
      </c>
    </row>
    <row r="14" spans="1:37" ht="12.75" customHeight="1" x14ac:dyDescent="0.3">
      <c r="A14" s="66"/>
      <c r="B14" s="158"/>
      <c r="C14" s="65"/>
      <c r="D14" s="65"/>
      <c r="E14" s="65"/>
      <c r="F14" s="65"/>
      <c r="G14" s="65"/>
      <c r="H14" s="65"/>
      <c r="I14" s="65"/>
      <c r="J14" s="65"/>
      <c r="K14" s="66"/>
      <c r="L14" s="66"/>
      <c r="M14" s="75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</row>
    <row r="15" spans="1:37" ht="12.75" customHeight="1" x14ac:dyDescent="0.3">
      <c r="A15" s="66" t="s">
        <v>136</v>
      </c>
      <c r="B15" s="159"/>
      <c r="C15" s="68" t="str">
        <f>IF($B15="","",VLOOKUP($B15,'[2]1MD ELO'!$A$7:$O$22,5))</f>
        <v/>
      </c>
      <c r="D15" s="68" t="str">
        <f>IF($B15="","",VLOOKUP($B15,'[2]1MD ELO'!$A$7:$O$22,15))</f>
        <v/>
      </c>
      <c r="E15" s="69" t="str">
        <f>UPPER(IF($B15="","",VLOOKUP($B15,'[2]1MD ELO'!$A$7:$O$22,2)))</f>
        <v/>
      </c>
      <c r="F15" s="70"/>
      <c r="G15" s="69" t="str">
        <f>IF($B15="","",VLOOKUP($B15,'[2]1MD ELO'!$A$7:$O$22,3))</f>
        <v/>
      </c>
      <c r="H15" s="70"/>
      <c r="I15" s="69" t="str">
        <f>IF($B15="","",VLOOKUP($B15,'[2]1MD ELO'!$A$7:$O$22,4))</f>
        <v/>
      </c>
      <c r="J15" s="65"/>
      <c r="K15" s="71"/>
      <c r="L15" s="72" t="str">
        <f>IF(K15="","",CONCATENATE(VLOOKUP($Y$3,$AB$1:$AK$1,K15)," pont"))</f>
        <v/>
      </c>
      <c r="M15" s="73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</row>
    <row r="16" spans="1:37" ht="12.75" customHeight="1" x14ac:dyDescent="0.3">
      <c r="A16" s="66"/>
      <c r="B16" s="158"/>
      <c r="C16" s="65"/>
      <c r="D16" s="65"/>
      <c r="E16" s="65"/>
      <c r="F16" s="65"/>
      <c r="G16" s="65"/>
      <c r="H16" s="65"/>
      <c r="I16" s="65"/>
      <c r="J16" s="65"/>
      <c r="K16" s="66"/>
      <c r="L16" s="66"/>
      <c r="M16" s="75"/>
      <c r="Y16" s="44"/>
      <c r="Z16" s="44"/>
      <c r="AA16" s="44" t="s">
        <v>70</v>
      </c>
      <c r="AB16" s="44">
        <v>300</v>
      </c>
      <c r="AC16" s="44">
        <v>250</v>
      </c>
      <c r="AD16" s="44">
        <v>220</v>
      </c>
      <c r="AE16" s="44">
        <v>180</v>
      </c>
      <c r="AF16" s="44">
        <v>160</v>
      </c>
      <c r="AG16" s="44">
        <v>150</v>
      </c>
      <c r="AH16" s="44">
        <v>140</v>
      </c>
      <c r="AI16" s="44">
        <v>130</v>
      </c>
      <c r="AJ16" s="44">
        <v>120</v>
      </c>
      <c r="AK16" s="44">
        <v>110</v>
      </c>
    </row>
    <row r="17" spans="1:37" ht="12.75" customHeight="1" x14ac:dyDescent="0.3">
      <c r="A17" s="66" t="s">
        <v>140</v>
      </c>
      <c r="B17" s="159"/>
      <c r="C17" s="68" t="str">
        <f>IF($B17="","",VLOOKUP($B17,'[2]1MD ELO'!$A$7:$O$22,5))</f>
        <v/>
      </c>
      <c r="D17" s="68" t="str">
        <f>IF($B17="","",VLOOKUP($B17,'[2]1MD ELO'!$A$7:$O$22,15))</f>
        <v/>
      </c>
      <c r="E17" s="69" t="str">
        <f>UPPER(IF($B17="","",VLOOKUP($B17,'[2]1MD ELO'!$A$7:$O$22,2)))</f>
        <v/>
      </c>
      <c r="F17" s="70"/>
      <c r="G17" s="69" t="str">
        <f>IF($B17="","",VLOOKUP($B17,'[2]1MD ELO'!$A$7:$O$22,3))</f>
        <v/>
      </c>
      <c r="H17" s="70"/>
      <c r="I17" s="69" t="str">
        <f>IF($B17="","",VLOOKUP($B17,'[2]1MD ELO'!$A$7:$O$22,4))</f>
        <v/>
      </c>
      <c r="J17" s="65"/>
      <c r="K17" s="71"/>
      <c r="L17" s="72" t="str">
        <f>IF(K17="","",CONCATENATE(VLOOKUP($Y$3,$AB$1:$AK$1,K17)," pont"))</f>
        <v/>
      </c>
      <c r="M17" s="73"/>
      <c r="Y17" s="44"/>
      <c r="Z17" s="44"/>
      <c r="AA17" s="44" t="s">
        <v>77</v>
      </c>
      <c r="AB17" s="44">
        <v>250</v>
      </c>
      <c r="AC17" s="44">
        <v>200</v>
      </c>
      <c r="AD17" s="44">
        <v>160</v>
      </c>
      <c r="AE17" s="44">
        <v>140</v>
      </c>
      <c r="AF17" s="44">
        <v>120</v>
      </c>
      <c r="AG17" s="44">
        <v>110</v>
      </c>
      <c r="AH17" s="44">
        <v>100</v>
      </c>
      <c r="AI17" s="44">
        <v>90</v>
      </c>
      <c r="AJ17" s="44">
        <v>80</v>
      </c>
      <c r="AK17" s="44">
        <v>70</v>
      </c>
    </row>
    <row r="18" spans="1:37" ht="12.75" customHeight="1" x14ac:dyDescent="0.3">
      <c r="A18" s="66"/>
      <c r="B18" s="158"/>
      <c r="C18" s="65"/>
      <c r="D18" s="65"/>
      <c r="E18" s="65"/>
      <c r="F18" s="65"/>
      <c r="G18" s="65"/>
      <c r="H18" s="65"/>
      <c r="I18" s="65"/>
      <c r="J18" s="65"/>
      <c r="K18" s="66"/>
      <c r="L18" s="66"/>
      <c r="M18" s="75"/>
      <c r="Y18" s="44"/>
      <c r="Z18" s="44"/>
      <c r="AA18" s="44" t="s">
        <v>81</v>
      </c>
      <c r="AB18" s="44">
        <v>200</v>
      </c>
      <c r="AC18" s="44">
        <v>150</v>
      </c>
      <c r="AD18" s="44">
        <v>130</v>
      </c>
      <c r="AE18" s="44">
        <v>110</v>
      </c>
      <c r="AF18" s="44">
        <v>95</v>
      </c>
      <c r="AG18" s="44">
        <v>80</v>
      </c>
      <c r="AH18" s="44">
        <v>70</v>
      </c>
      <c r="AI18" s="44">
        <v>60</v>
      </c>
      <c r="AJ18" s="44">
        <v>55</v>
      </c>
      <c r="AK18" s="44">
        <v>50</v>
      </c>
    </row>
    <row r="19" spans="1:37" ht="12.75" customHeight="1" x14ac:dyDescent="0.3">
      <c r="A19" s="66" t="s">
        <v>140</v>
      </c>
      <c r="B19" s="159"/>
      <c r="C19" s="68" t="str">
        <f>IF($B19="","",VLOOKUP($B19,'[2]1MD ELO'!$A$7:$O$22,5))</f>
        <v/>
      </c>
      <c r="D19" s="68" t="str">
        <f>IF($B19="","",VLOOKUP($B19,'[2]1MD ELO'!$A$7:$O$22,15))</f>
        <v/>
      </c>
      <c r="E19" s="69" t="str">
        <f>UPPER(IF($B19="","",VLOOKUP($B19,'[2]1MD ELO'!$A$7:$O$22,2)))</f>
        <v/>
      </c>
      <c r="F19" s="70"/>
      <c r="G19" s="69" t="str">
        <f>IF($B19="","",VLOOKUP($B19,'[2]1MD ELO'!$A$7:$O$22,3))</f>
        <v/>
      </c>
      <c r="H19" s="70"/>
      <c r="I19" s="69" t="str">
        <f>IF($B19="","",VLOOKUP($B19,'[2]1MD ELO'!$A$7:$O$22,4))</f>
        <v/>
      </c>
      <c r="J19" s="65"/>
      <c r="K19" s="71"/>
      <c r="L19" s="72" t="str">
        <f>IF(K19="","",CONCATENATE(VLOOKUP($Y$3,$AB$1:$AK$1,K19)," pont"))</f>
        <v/>
      </c>
      <c r="M19" s="73"/>
      <c r="Y19" s="44"/>
      <c r="Z19" s="44"/>
      <c r="AA19" s="44" t="s">
        <v>93</v>
      </c>
      <c r="AB19" s="44">
        <v>150</v>
      </c>
      <c r="AC19" s="44">
        <v>120</v>
      </c>
      <c r="AD19" s="44">
        <v>100</v>
      </c>
      <c r="AE19" s="44">
        <v>80</v>
      </c>
      <c r="AF19" s="44">
        <v>70</v>
      </c>
      <c r="AG19" s="44">
        <v>60</v>
      </c>
      <c r="AH19" s="44">
        <v>55</v>
      </c>
      <c r="AI19" s="44">
        <v>50</v>
      </c>
      <c r="AJ19" s="44">
        <v>45</v>
      </c>
      <c r="AK19" s="44">
        <v>40</v>
      </c>
    </row>
    <row r="20" spans="1:37" ht="12.75" customHeight="1" x14ac:dyDescent="0.3">
      <c r="A20" s="65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Y20" s="44"/>
      <c r="Z20" s="44"/>
      <c r="AA20" s="44" t="s">
        <v>94</v>
      </c>
      <c r="AB20" s="44">
        <v>120</v>
      </c>
      <c r="AC20" s="44">
        <v>90</v>
      </c>
      <c r="AD20" s="44">
        <v>65</v>
      </c>
      <c r="AE20" s="44">
        <v>55</v>
      </c>
      <c r="AF20" s="44">
        <v>50</v>
      </c>
      <c r="AG20" s="44">
        <v>45</v>
      </c>
      <c r="AH20" s="44">
        <v>40</v>
      </c>
      <c r="AI20" s="44">
        <v>35</v>
      </c>
      <c r="AJ20" s="44">
        <v>25</v>
      </c>
      <c r="AK20" s="44">
        <v>20</v>
      </c>
    </row>
    <row r="21" spans="1:37" ht="12.75" customHeight="1" x14ac:dyDescent="0.3">
      <c r="A21" s="65"/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Y21" s="44"/>
      <c r="Z21" s="44"/>
      <c r="AA21" s="44" t="s">
        <v>95</v>
      </c>
      <c r="AB21" s="44">
        <v>90</v>
      </c>
      <c r="AC21" s="44">
        <v>60</v>
      </c>
      <c r="AD21" s="44">
        <v>45</v>
      </c>
      <c r="AE21" s="44">
        <v>34</v>
      </c>
      <c r="AF21" s="44">
        <v>27</v>
      </c>
      <c r="AG21" s="44">
        <v>22</v>
      </c>
      <c r="AH21" s="44">
        <v>18</v>
      </c>
      <c r="AI21" s="44">
        <v>15</v>
      </c>
      <c r="AJ21" s="44">
        <v>12</v>
      </c>
      <c r="AK21" s="44">
        <v>9</v>
      </c>
    </row>
    <row r="22" spans="1:37" ht="18.75" customHeight="1" x14ac:dyDescent="0.3">
      <c r="A22" s="65"/>
      <c r="B22" s="77"/>
      <c r="C22" s="78"/>
      <c r="D22" s="79" t="str">
        <f>E7</f>
        <v>Angyal Miklós</v>
      </c>
      <c r="E22" s="78"/>
      <c r="F22" s="79" t="str">
        <f>E9</f>
        <v>Bakos Benedek</v>
      </c>
      <c r="G22" s="78"/>
      <c r="H22" s="79" t="str">
        <f>E11</f>
        <v>Tometich Vincent</v>
      </c>
      <c r="I22" s="78"/>
      <c r="J22" s="65"/>
      <c r="K22" s="65"/>
      <c r="L22" s="65"/>
      <c r="M22" s="160" t="s">
        <v>88</v>
      </c>
      <c r="Y22" s="44"/>
      <c r="Z22" s="44"/>
      <c r="AA22" s="44" t="s">
        <v>96</v>
      </c>
      <c r="AB22" s="44">
        <v>60</v>
      </c>
      <c r="AC22" s="44">
        <v>40</v>
      </c>
      <c r="AD22" s="44">
        <v>30</v>
      </c>
      <c r="AE22" s="44">
        <v>20</v>
      </c>
      <c r="AF22" s="44">
        <v>18</v>
      </c>
      <c r="AG22" s="44">
        <v>15</v>
      </c>
      <c r="AH22" s="44">
        <v>12</v>
      </c>
      <c r="AI22" s="44">
        <v>10</v>
      </c>
      <c r="AJ22" s="44">
        <v>8</v>
      </c>
      <c r="AK22" s="44">
        <v>6</v>
      </c>
    </row>
    <row r="23" spans="1:37" ht="18.75" customHeight="1" x14ac:dyDescent="0.3">
      <c r="A23" s="80" t="s">
        <v>70</v>
      </c>
      <c r="B23" s="81" t="str">
        <f>E7</f>
        <v>Angyal Miklós</v>
      </c>
      <c r="C23" s="78"/>
      <c r="D23" s="82"/>
      <c r="E23" s="78"/>
      <c r="F23" s="83"/>
      <c r="G23" s="78"/>
      <c r="H23" s="83"/>
      <c r="I23" s="78"/>
      <c r="J23" s="65"/>
      <c r="K23" s="65"/>
      <c r="L23" s="65"/>
      <c r="M23" s="161"/>
      <c r="Y23" s="44"/>
      <c r="Z23" s="44"/>
      <c r="AA23" s="44" t="s">
        <v>98</v>
      </c>
      <c r="AB23" s="44">
        <v>40</v>
      </c>
      <c r="AC23" s="44">
        <v>25</v>
      </c>
      <c r="AD23" s="44">
        <v>18</v>
      </c>
      <c r="AE23" s="44">
        <v>13</v>
      </c>
      <c r="AF23" s="44">
        <v>8</v>
      </c>
      <c r="AG23" s="44">
        <v>7</v>
      </c>
      <c r="AH23" s="44">
        <v>6</v>
      </c>
      <c r="AI23" s="44">
        <v>5</v>
      </c>
      <c r="AJ23" s="44">
        <v>4</v>
      </c>
      <c r="AK23" s="44">
        <v>3</v>
      </c>
    </row>
    <row r="24" spans="1:37" ht="18.75" customHeight="1" x14ac:dyDescent="0.3">
      <c r="A24" s="80" t="s">
        <v>97</v>
      </c>
      <c r="B24" s="81" t="str">
        <f>E9</f>
        <v>Bakos Benedek</v>
      </c>
      <c r="C24" s="78"/>
      <c r="D24" s="83"/>
      <c r="E24" s="78"/>
      <c r="F24" s="82"/>
      <c r="G24" s="78"/>
      <c r="H24" s="83"/>
      <c r="I24" s="78"/>
      <c r="J24" s="65"/>
      <c r="K24" s="65"/>
      <c r="L24" s="65"/>
      <c r="M24" s="161"/>
      <c r="Y24" s="44"/>
      <c r="Z24" s="44"/>
      <c r="AA24" s="44" t="s">
        <v>99</v>
      </c>
      <c r="AB24" s="44">
        <v>25</v>
      </c>
      <c r="AC24" s="44">
        <v>15</v>
      </c>
      <c r="AD24" s="44">
        <v>13</v>
      </c>
      <c r="AE24" s="44">
        <v>7</v>
      </c>
      <c r="AF24" s="44">
        <v>6</v>
      </c>
      <c r="AG24" s="44">
        <v>5</v>
      </c>
      <c r="AH24" s="44">
        <v>4</v>
      </c>
      <c r="AI24" s="44">
        <v>3</v>
      </c>
      <c r="AJ24" s="44">
        <v>2</v>
      </c>
      <c r="AK24" s="44">
        <v>1</v>
      </c>
    </row>
    <row r="25" spans="1:37" ht="18.75" customHeight="1" x14ac:dyDescent="0.3">
      <c r="A25" s="80" t="s">
        <v>100</v>
      </c>
      <c r="B25" s="81" t="str">
        <f>E11</f>
        <v>Tometich Vincent</v>
      </c>
      <c r="C25" s="78"/>
      <c r="D25" s="83"/>
      <c r="E25" s="78"/>
      <c r="F25" s="83"/>
      <c r="G25" s="78"/>
      <c r="H25" s="82"/>
      <c r="I25" s="78"/>
      <c r="J25" s="65"/>
      <c r="K25" s="65"/>
      <c r="L25" s="65"/>
      <c r="M25" s="161"/>
      <c r="Y25" s="44"/>
      <c r="Z25" s="44"/>
      <c r="AA25" s="44" t="s">
        <v>101</v>
      </c>
      <c r="AB25" s="44">
        <v>15</v>
      </c>
      <c r="AC25" s="44">
        <v>10</v>
      </c>
      <c r="AD25" s="44">
        <v>8</v>
      </c>
      <c r="AE25" s="44">
        <v>4</v>
      </c>
      <c r="AF25" s="44">
        <v>3</v>
      </c>
      <c r="AG25" s="44">
        <v>2</v>
      </c>
      <c r="AH25" s="44">
        <v>1</v>
      </c>
      <c r="AI25" s="44">
        <v>0</v>
      </c>
      <c r="AJ25" s="44">
        <v>0</v>
      </c>
      <c r="AK25" s="44">
        <v>0</v>
      </c>
    </row>
    <row r="26" spans="1:37" ht="12.75" customHeight="1" x14ac:dyDescent="0.3">
      <c r="A26" s="65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162"/>
      <c r="Y26" s="44"/>
      <c r="Z26" s="44"/>
      <c r="AA26" s="44" t="s">
        <v>102</v>
      </c>
      <c r="AB26" s="44">
        <v>10</v>
      </c>
      <c r="AC26" s="44">
        <v>6</v>
      </c>
      <c r="AD26" s="44">
        <v>4</v>
      </c>
      <c r="AE26" s="44">
        <v>2</v>
      </c>
      <c r="AF26" s="44">
        <v>1</v>
      </c>
      <c r="AG26" s="44">
        <v>0</v>
      </c>
      <c r="AH26" s="44">
        <v>0</v>
      </c>
      <c r="AI26" s="44">
        <v>0</v>
      </c>
      <c r="AJ26" s="44">
        <v>0</v>
      </c>
      <c r="AK26" s="44">
        <v>0</v>
      </c>
    </row>
    <row r="27" spans="1:37" ht="18.75" customHeight="1" x14ac:dyDescent="0.3">
      <c r="A27" s="65"/>
      <c r="B27" s="77"/>
      <c r="C27" s="78"/>
      <c r="D27" s="79" t="str">
        <f>E13</f>
        <v/>
      </c>
      <c r="E27" s="78"/>
      <c r="F27" s="79" t="str">
        <f>E15</f>
        <v/>
      </c>
      <c r="G27" s="78"/>
      <c r="H27" s="79" t="str">
        <f>E17</f>
        <v/>
      </c>
      <c r="I27" s="78"/>
      <c r="J27" s="79" t="str">
        <f>E19</f>
        <v/>
      </c>
      <c r="K27" s="78"/>
      <c r="L27" s="65"/>
      <c r="M27" s="162"/>
      <c r="Y27" s="44"/>
      <c r="Z27" s="44"/>
      <c r="AA27" s="44" t="s">
        <v>103</v>
      </c>
      <c r="AB27" s="44">
        <v>3</v>
      </c>
      <c r="AC27" s="44">
        <v>2</v>
      </c>
      <c r="AD27" s="44">
        <v>1</v>
      </c>
      <c r="AE27" s="44">
        <v>0</v>
      </c>
      <c r="AF27" s="44">
        <v>0</v>
      </c>
      <c r="AG27" s="44">
        <v>0</v>
      </c>
      <c r="AH27" s="44">
        <v>0</v>
      </c>
      <c r="AI27" s="44">
        <v>0</v>
      </c>
      <c r="AJ27" s="44">
        <v>0</v>
      </c>
      <c r="AK27" s="44">
        <v>0</v>
      </c>
    </row>
    <row r="28" spans="1:37" ht="18.75" customHeight="1" x14ac:dyDescent="0.3">
      <c r="A28" s="80" t="s">
        <v>123</v>
      </c>
      <c r="B28" s="81" t="str">
        <f>E13</f>
        <v/>
      </c>
      <c r="C28" s="78"/>
      <c r="D28" s="82"/>
      <c r="E28" s="78"/>
      <c r="F28" s="83"/>
      <c r="G28" s="78"/>
      <c r="H28" s="83"/>
      <c r="I28" s="78"/>
      <c r="J28" s="79"/>
      <c r="K28" s="78"/>
      <c r="L28" s="65"/>
      <c r="M28" s="161"/>
    </row>
    <row r="29" spans="1:37" ht="18.75" customHeight="1" x14ac:dyDescent="0.3">
      <c r="A29" s="80" t="s">
        <v>136</v>
      </c>
      <c r="B29" s="81" t="str">
        <f>E15</f>
        <v/>
      </c>
      <c r="C29" s="78"/>
      <c r="D29" s="83"/>
      <c r="E29" s="78"/>
      <c r="F29" s="82"/>
      <c r="G29" s="78"/>
      <c r="H29" s="83"/>
      <c r="I29" s="78"/>
      <c r="J29" s="83"/>
      <c r="K29" s="78"/>
      <c r="L29" s="65"/>
      <c r="M29" s="161"/>
    </row>
    <row r="30" spans="1:37" ht="18.75" customHeight="1" x14ac:dyDescent="0.3">
      <c r="A30" s="80" t="s">
        <v>140</v>
      </c>
      <c r="B30" s="81" t="str">
        <f>E17</f>
        <v/>
      </c>
      <c r="C30" s="78"/>
      <c r="D30" s="83"/>
      <c r="E30" s="78"/>
      <c r="F30" s="83"/>
      <c r="G30" s="78"/>
      <c r="H30" s="82"/>
      <c r="I30" s="78"/>
      <c r="J30" s="83"/>
      <c r="K30" s="78"/>
      <c r="L30" s="65"/>
      <c r="M30" s="161"/>
    </row>
    <row r="31" spans="1:37" ht="18.75" customHeight="1" x14ac:dyDescent="0.3">
      <c r="A31" s="80" t="s">
        <v>149</v>
      </c>
      <c r="B31" s="81" t="str">
        <f>E19</f>
        <v/>
      </c>
      <c r="C31" s="78"/>
      <c r="D31" s="83"/>
      <c r="E31" s="78"/>
      <c r="F31" s="83"/>
      <c r="G31" s="78"/>
      <c r="H31" s="79"/>
      <c r="I31" s="78"/>
      <c r="J31" s="82"/>
      <c r="K31" s="78"/>
      <c r="L31" s="65"/>
      <c r="M31" s="161"/>
    </row>
    <row r="32" spans="1:37" ht="18.75" customHeight="1" x14ac:dyDescent="0.3">
      <c r="A32" s="162"/>
      <c r="B32" s="164"/>
      <c r="C32" s="164"/>
      <c r="D32" s="162"/>
      <c r="E32" s="162"/>
      <c r="F32" s="162"/>
      <c r="G32" s="162"/>
      <c r="H32" s="162"/>
      <c r="I32" s="162"/>
      <c r="J32" s="65"/>
      <c r="K32" s="65"/>
      <c r="L32" s="65"/>
      <c r="M32" s="165"/>
    </row>
    <row r="33" spans="1:19" ht="12.75" customHeight="1" x14ac:dyDescent="0.3">
      <c r="A33" s="65"/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</row>
    <row r="34" spans="1:19" ht="12.75" customHeight="1" x14ac:dyDescent="0.3">
      <c r="A34" s="65" t="s">
        <v>141</v>
      </c>
      <c r="B34" s="65"/>
      <c r="C34" s="163" t="str">
        <f>IF(M23=1,B23,IF(M24=1,B24,IF(M25=1,B25,"")))</f>
        <v/>
      </c>
      <c r="D34" s="148"/>
      <c r="E34" s="66" t="s">
        <v>142</v>
      </c>
      <c r="F34" s="163" t="str">
        <f>IF(M28=1,B28,IF(M29=1,B29,IF(M30=1,B30,IF(M31=1,B31,""))))</f>
        <v/>
      </c>
      <c r="G34" s="148"/>
      <c r="H34" s="65"/>
      <c r="I34" s="70"/>
      <c r="J34" s="65"/>
      <c r="K34" s="65"/>
      <c r="L34" s="65"/>
      <c r="M34" s="65"/>
    </row>
    <row r="35" spans="1:19" ht="12.75" customHeight="1" x14ac:dyDescent="0.3">
      <c r="A35" s="65"/>
      <c r="B35" s="65"/>
      <c r="C35" s="65"/>
      <c r="D35" s="65"/>
      <c r="E35" s="65"/>
      <c r="F35" s="66"/>
      <c r="G35" s="66"/>
      <c r="H35" s="65"/>
      <c r="I35" s="65"/>
      <c r="J35" s="65"/>
      <c r="K35" s="65"/>
      <c r="L35" s="65"/>
      <c r="M35" s="65"/>
    </row>
    <row r="36" spans="1:19" ht="12.75" customHeight="1" x14ac:dyDescent="0.3">
      <c r="A36" s="65" t="s">
        <v>143</v>
      </c>
      <c r="B36" s="65"/>
      <c r="C36" s="163" t="str">
        <f>IF(M23=2,B23,IF(M24=2,B24,IF(M25=2,B25,"")))</f>
        <v/>
      </c>
      <c r="D36" s="148"/>
      <c r="E36" s="66" t="s">
        <v>142</v>
      </c>
      <c r="F36" s="163" t="str">
        <f>IF(M28=2,B28,IF(M29=2,B29,IF(M30=2,B30,IF(M31=2,B31,""))))</f>
        <v/>
      </c>
      <c r="G36" s="148"/>
      <c r="H36" s="65"/>
      <c r="I36" s="70"/>
      <c r="J36" s="65"/>
      <c r="K36" s="65"/>
      <c r="L36" s="65"/>
      <c r="M36" s="65"/>
    </row>
    <row r="37" spans="1:19" ht="12.75" customHeight="1" x14ac:dyDescent="0.3">
      <c r="A37" s="65"/>
      <c r="B37" s="65"/>
      <c r="C37" s="66"/>
      <c r="D37" s="66"/>
      <c r="E37" s="66"/>
      <c r="F37" s="66"/>
      <c r="G37" s="66"/>
      <c r="H37" s="65"/>
      <c r="I37" s="65"/>
      <c r="J37" s="65"/>
      <c r="K37" s="65"/>
      <c r="L37" s="65"/>
      <c r="M37" s="65"/>
    </row>
    <row r="38" spans="1:19" ht="12.75" customHeight="1" x14ac:dyDescent="0.3">
      <c r="A38" s="65" t="s">
        <v>144</v>
      </c>
      <c r="B38" s="65"/>
      <c r="C38" s="163" t="str">
        <f>IF(M23=3,B23,IF(M24=3,B24,IF(M25=3,B25,"")))</f>
        <v/>
      </c>
      <c r="D38" s="148"/>
      <c r="E38" s="66" t="s">
        <v>142</v>
      </c>
      <c r="F38" s="163" t="str">
        <f>IF(M28=3,B28,IF(M29=3,B29,IF(M30=3,B30,IF(M31=3,B31,""))))</f>
        <v/>
      </c>
      <c r="G38" s="148"/>
      <c r="H38" s="65"/>
      <c r="I38" s="70"/>
      <c r="J38" s="65"/>
      <c r="K38" s="65"/>
      <c r="L38" s="65"/>
      <c r="M38" s="65"/>
    </row>
    <row r="39" spans="1:19" ht="12.75" customHeight="1" x14ac:dyDescent="0.3">
      <c r="A39" s="65"/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</row>
    <row r="40" spans="1:19" ht="12.75" customHeight="1" x14ac:dyDescent="0.3">
      <c r="A40" s="65"/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70"/>
      <c r="M40" s="65"/>
      <c r="O40" s="34"/>
      <c r="P40" s="34"/>
      <c r="Q40" s="34"/>
      <c r="R40" s="34"/>
      <c r="S40" s="34"/>
    </row>
    <row r="41" spans="1:19" ht="12.75" customHeight="1" x14ac:dyDescent="0.3">
      <c r="A41" s="85" t="s">
        <v>84</v>
      </c>
      <c r="B41" s="86"/>
      <c r="C41" s="87"/>
      <c r="D41" s="88" t="s">
        <v>104</v>
      </c>
      <c r="E41" s="89" t="s">
        <v>105</v>
      </c>
      <c r="F41" s="90"/>
      <c r="G41" s="88" t="s">
        <v>104</v>
      </c>
      <c r="H41" s="89" t="s">
        <v>106</v>
      </c>
      <c r="I41" s="91"/>
      <c r="J41" s="89" t="s">
        <v>107</v>
      </c>
      <c r="K41" s="92" t="s">
        <v>108</v>
      </c>
      <c r="L41" s="61"/>
      <c r="M41" s="90"/>
      <c r="O41" s="34"/>
      <c r="P41" s="95"/>
      <c r="Q41" s="95"/>
      <c r="R41" s="49"/>
      <c r="S41" s="34"/>
    </row>
    <row r="42" spans="1:19" ht="12.75" customHeight="1" x14ac:dyDescent="0.3">
      <c r="A42" s="96" t="s">
        <v>109</v>
      </c>
      <c r="B42" s="97"/>
      <c r="C42" s="98"/>
      <c r="D42" s="99">
        <v>1</v>
      </c>
      <c r="E42" s="100" t="str">
        <f>IF(D42&gt;$R$44, ,UPPER(VLOOKUP(D42,'[2]1MD ELO'!$A$7:$Q$134,2)))</f>
        <v/>
      </c>
      <c r="F42" s="101"/>
      <c r="G42" s="102" t="s">
        <v>110</v>
      </c>
      <c r="H42" s="97"/>
      <c r="I42" s="103"/>
      <c r="J42" s="104"/>
      <c r="K42" s="105" t="s">
        <v>111</v>
      </c>
      <c r="L42" s="106"/>
      <c r="M42" s="125"/>
      <c r="O42" s="34"/>
      <c r="P42" s="50"/>
      <c r="Q42" s="50"/>
      <c r="R42" s="108"/>
      <c r="S42" s="34"/>
    </row>
    <row r="43" spans="1:19" ht="12.75" customHeight="1" x14ac:dyDescent="0.3">
      <c r="A43" s="109" t="s">
        <v>112</v>
      </c>
      <c r="B43" s="110"/>
      <c r="C43" s="111"/>
      <c r="D43" s="112">
        <v>2</v>
      </c>
      <c r="E43" s="113" t="str">
        <f>IF(D43&gt;$R$44, ,UPPER(VLOOKUP(D43,'[2]1MD ELO'!$A$7:$Q$134,2)))</f>
        <v/>
      </c>
      <c r="F43" s="24"/>
      <c r="G43" s="114" t="s">
        <v>11</v>
      </c>
      <c r="H43" s="115"/>
      <c r="I43" s="116"/>
      <c r="J43" s="117"/>
      <c r="K43" s="118"/>
      <c r="L43" s="70"/>
      <c r="M43" s="119"/>
      <c r="O43" s="34"/>
      <c r="P43" s="108"/>
      <c r="Q43" s="120"/>
      <c r="R43" s="108"/>
      <c r="S43" s="34"/>
    </row>
    <row r="44" spans="1:19" ht="12.75" customHeight="1" x14ac:dyDescent="0.3">
      <c r="A44" s="121"/>
      <c r="B44" s="122"/>
      <c r="C44" s="123"/>
      <c r="D44" s="112"/>
      <c r="E44" s="124"/>
      <c r="F44" s="65"/>
      <c r="G44" s="114" t="s">
        <v>15</v>
      </c>
      <c r="H44" s="115"/>
      <c r="I44" s="116"/>
      <c r="J44" s="117"/>
      <c r="K44" s="105" t="s">
        <v>113</v>
      </c>
      <c r="L44" s="106"/>
      <c r="M44" s="125"/>
      <c r="O44" s="34"/>
      <c r="P44" s="50"/>
      <c r="Q44" s="50"/>
      <c r="R44" s="144">
        <f>MIN(4,'[2]1MD ELO'!Q2)</f>
        <v>4</v>
      </c>
      <c r="S44" s="34"/>
    </row>
    <row r="45" spans="1:19" ht="12.75" customHeight="1" x14ac:dyDescent="0.3">
      <c r="A45" s="126"/>
      <c r="B45" s="127"/>
      <c r="C45" s="128"/>
      <c r="D45" s="112"/>
      <c r="E45" s="124"/>
      <c r="F45" s="65"/>
      <c r="G45" s="114" t="s">
        <v>18</v>
      </c>
      <c r="H45" s="115"/>
      <c r="I45" s="116"/>
      <c r="J45" s="117"/>
      <c r="K45" s="129"/>
      <c r="L45" s="65"/>
      <c r="M45" s="107"/>
      <c r="O45" s="34"/>
      <c r="P45" s="108"/>
      <c r="Q45" s="120"/>
      <c r="R45" s="108"/>
      <c r="S45" s="34"/>
    </row>
    <row r="46" spans="1:19" ht="12.75" customHeight="1" x14ac:dyDescent="0.3">
      <c r="A46" s="130"/>
      <c r="B46" s="131"/>
      <c r="C46" s="132"/>
      <c r="D46" s="112"/>
      <c r="E46" s="124"/>
      <c r="F46" s="65"/>
      <c r="G46" s="114" t="s">
        <v>22</v>
      </c>
      <c r="H46" s="115"/>
      <c r="I46" s="116"/>
      <c r="J46" s="117"/>
      <c r="K46" s="109"/>
      <c r="L46" s="70"/>
      <c r="M46" s="119"/>
      <c r="O46" s="34"/>
      <c r="P46" s="108"/>
      <c r="Q46" s="120"/>
      <c r="R46" s="108"/>
      <c r="S46" s="34"/>
    </row>
    <row r="47" spans="1:19" ht="12.75" customHeight="1" x14ac:dyDescent="0.3">
      <c r="A47" s="133"/>
      <c r="B47" s="134"/>
      <c r="C47" s="128"/>
      <c r="D47" s="112"/>
      <c r="E47" s="124"/>
      <c r="F47" s="65"/>
      <c r="G47" s="114" t="s">
        <v>26</v>
      </c>
      <c r="H47" s="115"/>
      <c r="I47" s="116"/>
      <c r="J47" s="117"/>
      <c r="K47" s="105" t="s">
        <v>114</v>
      </c>
      <c r="L47" s="106"/>
      <c r="M47" s="125"/>
      <c r="O47" s="34"/>
      <c r="P47" s="50"/>
      <c r="Q47" s="50"/>
      <c r="R47" s="108"/>
      <c r="S47" s="34"/>
    </row>
    <row r="48" spans="1:19" ht="12.75" customHeight="1" x14ac:dyDescent="0.3">
      <c r="A48" s="133"/>
      <c r="B48" s="134"/>
      <c r="C48" s="135"/>
      <c r="D48" s="112"/>
      <c r="E48" s="124"/>
      <c r="F48" s="65"/>
      <c r="G48" s="114" t="s">
        <v>115</v>
      </c>
      <c r="H48" s="115"/>
      <c r="I48" s="116"/>
      <c r="J48" s="117"/>
      <c r="K48" s="129"/>
      <c r="L48" s="65"/>
      <c r="M48" s="107"/>
      <c r="O48" s="34"/>
      <c r="P48" s="108"/>
      <c r="Q48" s="120"/>
      <c r="R48" s="108"/>
      <c r="S48" s="34"/>
    </row>
    <row r="49" spans="1:19" ht="12.75" customHeight="1" x14ac:dyDescent="0.3">
      <c r="A49" s="136"/>
      <c r="B49" s="137"/>
      <c r="C49" s="138"/>
      <c r="D49" s="139"/>
      <c r="E49" s="140"/>
      <c r="F49" s="70"/>
      <c r="G49" s="141" t="s">
        <v>116</v>
      </c>
      <c r="H49" s="110"/>
      <c r="I49" s="142"/>
      <c r="J49" s="143"/>
      <c r="K49" s="109">
        <f>L4</f>
        <v>0</v>
      </c>
      <c r="L49" s="70"/>
      <c r="M49" s="119"/>
      <c r="O49" s="34"/>
      <c r="P49" s="108"/>
      <c r="Q49" s="120"/>
      <c r="R49" s="144"/>
      <c r="S49" s="34"/>
    </row>
    <row r="50" spans="1:19" ht="12.75" customHeight="1" x14ac:dyDescent="0.3">
      <c r="O50" s="34"/>
      <c r="P50" s="34"/>
      <c r="Q50" s="34"/>
      <c r="R50" s="34"/>
      <c r="S50" s="34"/>
    </row>
    <row r="51" spans="1:19" ht="12.75" customHeight="1" x14ac:dyDescent="0.3">
      <c r="O51" s="34"/>
      <c r="P51" s="34"/>
      <c r="Q51" s="34"/>
      <c r="R51" s="34"/>
      <c r="S51" s="34"/>
    </row>
    <row r="52" spans="1:19" ht="12.75" customHeight="1" x14ac:dyDescent="0.3"/>
    <row r="53" spans="1:19" ht="12.75" customHeight="1" x14ac:dyDescent="0.3"/>
    <row r="54" spans="1:19" ht="12.75" customHeight="1" x14ac:dyDescent="0.3"/>
    <row r="55" spans="1:19" ht="12.75" customHeight="1" x14ac:dyDescent="0.3"/>
    <row r="56" spans="1:19" ht="12.75" customHeight="1" x14ac:dyDescent="0.3"/>
    <row r="57" spans="1:19" ht="12.75" customHeight="1" x14ac:dyDescent="0.3"/>
    <row r="58" spans="1:19" ht="12.75" customHeight="1" x14ac:dyDescent="0.3"/>
    <row r="59" spans="1:19" ht="12.75" customHeight="1" x14ac:dyDescent="0.3"/>
    <row r="60" spans="1:19" ht="12.75" customHeight="1" x14ac:dyDescent="0.3"/>
    <row r="61" spans="1:19" ht="12.75" customHeight="1" x14ac:dyDescent="0.3"/>
    <row r="62" spans="1:19" ht="12.75" customHeight="1" x14ac:dyDescent="0.3"/>
    <row r="63" spans="1:19" ht="12.75" customHeight="1" x14ac:dyDescent="0.3"/>
    <row r="64" spans="1:19" ht="12.75" customHeight="1" x14ac:dyDescent="0.3"/>
    <row r="65" ht="12.75" customHeight="1" x14ac:dyDescent="0.3"/>
    <row r="66" ht="12.75" customHeight="1" x14ac:dyDescent="0.3"/>
    <row r="67" ht="12.75" customHeight="1" x14ac:dyDescent="0.3"/>
    <row r="68" ht="12.75" customHeight="1" x14ac:dyDescent="0.3"/>
    <row r="69" ht="12.75" customHeight="1" x14ac:dyDescent="0.3"/>
    <row r="70" ht="12.75" customHeight="1" x14ac:dyDescent="0.3"/>
    <row r="71" ht="12.75" customHeight="1" x14ac:dyDescent="0.3"/>
    <row r="72" ht="12.75" customHeight="1" x14ac:dyDescent="0.3"/>
    <row r="73" ht="12.75" customHeight="1" x14ac:dyDescent="0.3"/>
    <row r="74" ht="12.75" customHeight="1" x14ac:dyDescent="0.3"/>
    <row r="75" ht="12.75" customHeight="1" x14ac:dyDescent="0.3"/>
    <row r="76" ht="12.75" customHeight="1" x14ac:dyDescent="0.3"/>
    <row r="77" ht="12.75" customHeight="1" x14ac:dyDescent="0.3"/>
    <row r="78" ht="12.75" customHeight="1" x14ac:dyDescent="0.3"/>
    <row r="79" ht="12.75" customHeight="1" x14ac:dyDescent="0.3"/>
    <row r="80" ht="12.75" customHeight="1" x14ac:dyDescent="0.3"/>
    <row r="81" ht="12.75" customHeight="1" x14ac:dyDescent="0.3"/>
    <row r="82" ht="12.75" customHeight="1" x14ac:dyDescent="0.3"/>
    <row r="83" ht="12.75" customHeight="1" x14ac:dyDescent="0.3"/>
    <row r="84" ht="12.75" customHeight="1" x14ac:dyDescent="0.3"/>
    <row r="85" ht="12.75" customHeight="1" x14ac:dyDescent="0.3"/>
    <row r="86" ht="12.75" customHeight="1" x14ac:dyDescent="0.3"/>
    <row r="87" ht="12.75" customHeight="1" x14ac:dyDescent="0.3"/>
    <row r="88" ht="12.75" customHeight="1" x14ac:dyDescent="0.3"/>
    <row r="89" ht="12.75" customHeight="1" x14ac:dyDescent="0.3"/>
    <row r="90" ht="12.75" customHeight="1" x14ac:dyDescent="0.3"/>
    <row r="91" ht="12.75" customHeight="1" x14ac:dyDescent="0.3"/>
    <row r="92" ht="12.75" customHeight="1" x14ac:dyDescent="0.3"/>
    <row r="93" ht="12.75" customHeight="1" x14ac:dyDescent="0.3"/>
    <row r="94" ht="12.75" customHeight="1" x14ac:dyDescent="0.3"/>
    <row r="95" ht="12.75" customHeight="1" x14ac:dyDescent="0.3"/>
    <row r="96" ht="12.75" customHeight="1" x14ac:dyDescent="0.3"/>
    <row r="97" ht="12.75" customHeight="1" x14ac:dyDescent="0.3"/>
    <row r="98" ht="12.75" customHeight="1" x14ac:dyDescent="0.3"/>
    <row r="99" ht="12.75" customHeight="1" x14ac:dyDescent="0.3"/>
    <row r="100" ht="12.75" customHeight="1" x14ac:dyDescent="0.3"/>
    <row r="101" ht="12.75" customHeight="1" x14ac:dyDescent="0.3"/>
    <row r="102" ht="12.75" customHeight="1" x14ac:dyDescent="0.3"/>
    <row r="103" ht="12.75" customHeight="1" x14ac:dyDescent="0.3"/>
    <row r="104" ht="12.75" customHeight="1" x14ac:dyDescent="0.3"/>
    <row r="105" ht="12.75" customHeight="1" x14ac:dyDescent="0.3"/>
    <row r="106" ht="12.75" customHeight="1" x14ac:dyDescent="0.3"/>
    <row r="107" ht="12.75" customHeight="1" x14ac:dyDescent="0.3"/>
    <row r="108" ht="12.75" customHeight="1" x14ac:dyDescent="0.3"/>
    <row r="109" ht="12.75" customHeight="1" x14ac:dyDescent="0.3"/>
    <row r="110" ht="12.75" customHeight="1" x14ac:dyDescent="0.3"/>
    <row r="111" ht="12.75" customHeight="1" x14ac:dyDescent="0.3"/>
    <row r="112" ht="12.75" customHeight="1" x14ac:dyDescent="0.3"/>
    <row r="113" ht="12.75" customHeight="1" x14ac:dyDescent="0.3"/>
    <row r="114" ht="12.75" customHeight="1" x14ac:dyDescent="0.3"/>
    <row r="115" ht="12.75" customHeight="1" x14ac:dyDescent="0.3"/>
    <row r="116" ht="12.75" customHeight="1" x14ac:dyDescent="0.3"/>
    <row r="117" ht="12.75" customHeight="1" x14ac:dyDescent="0.3"/>
    <row r="118" ht="12.75" customHeight="1" x14ac:dyDescent="0.3"/>
    <row r="119" ht="12.75" customHeight="1" x14ac:dyDescent="0.3"/>
    <row r="120" ht="12.75" customHeight="1" x14ac:dyDescent="0.3"/>
    <row r="121" ht="12.75" customHeight="1" x14ac:dyDescent="0.3"/>
    <row r="122" ht="12.75" customHeight="1" x14ac:dyDescent="0.3"/>
    <row r="123" ht="12.75" customHeight="1" x14ac:dyDescent="0.3"/>
    <row r="124" ht="12.75" customHeight="1" x14ac:dyDescent="0.3"/>
    <row r="125" ht="12.75" customHeight="1" x14ac:dyDescent="0.3"/>
    <row r="126" ht="12.75" customHeight="1" x14ac:dyDescent="0.3"/>
    <row r="127" ht="12.75" customHeight="1" x14ac:dyDescent="0.3"/>
    <row r="128" ht="12.75" customHeight="1" x14ac:dyDescent="0.3"/>
    <row r="129" ht="12.75" customHeight="1" x14ac:dyDescent="0.3"/>
    <row r="130" ht="12.75" customHeight="1" x14ac:dyDescent="0.3"/>
    <row r="131" ht="12.75" customHeight="1" x14ac:dyDescent="0.3"/>
    <row r="132" ht="12.75" customHeight="1" x14ac:dyDescent="0.3"/>
    <row r="133" ht="12.75" customHeight="1" x14ac:dyDescent="0.3"/>
    <row r="134" ht="12.75" customHeight="1" x14ac:dyDescent="0.3"/>
    <row r="135" ht="12.75" customHeight="1" x14ac:dyDescent="0.3"/>
    <row r="136" ht="12.75" customHeight="1" x14ac:dyDescent="0.3"/>
    <row r="137" ht="12.75" customHeight="1" x14ac:dyDescent="0.3"/>
    <row r="138" ht="12.75" customHeight="1" x14ac:dyDescent="0.3"/>
    <row r="139" ht="12.75" customHeight="1" x14ac:dyDescent="0.3"/>
    <row r="140" ht="12.75" customHeight="1" x14ac:dyDescent="0.3"/>
    <row r="141" ht="12.75" customHeight="1" x14ac:dyDescent="0.3"/>
    <row r="142" ht="12.75" customHeight="1" x14ac:dyDescent="0.3"/>
    <row r="143" ht="12.75" customHeight="1" x14ac:dyDescent="0.3"/>
    <row r="144" ht="12.75" customHeight="1" x14ac:dyDescent="0.3"/>
    <row r="145" ht="12.75" customHeight="1" x14ac:dyDescent="0.3"/>
    <row r="146" ht="12.75" customHeight="1" x14ac:dyDescent="0.3"/>
    <row r="147" ht="12.75" customHeight="1" x14ac:dyDescent="0.3"/>
    <row r="148" ht="12.75" customHeight="1" x14ac:dyDescent="0.3"/>
    <row r="149" ht="12.75" customHeight="1" x14ac:dyDescent="0.3"/>
    <row r="150" ht="12.75" customHeight="1" x14ac:dyDescent="0.3"/>
    <row r="151" ht="12.75" customHeight="1" x14ac:dyDescent="0.3"/>
    <row r="152" ht="12.75" customHeight="1" x14ac:dyDescent="0.3"/>
    <row r="153" ht="12.75" customHeight="1" x14ac:dyDescent="0.3"/>
    <row r="154" ht="12.75" customHeight="1" x14ac:dyDescent="0.3"/>
    <row r="155" ht="12.75" customHeight="1" x14ac:dyDescent="0.3"/>
    <row r="156" ht="12.75" customHeight="1" x14ac:dyDescent="0.3"/>
    <row r="157" ht="12.75" customHeight="1" x14ac:dyDescent="0.3"/>
    <row r="158" ht="12.75" customHeight="1" x14ac:dyDescent="0.3"/>
    <row r="159" ht="12.75" customHeight="1" x14ac:dyDescent="0.3"/>
    <row r="160" ht="12.75" customHeight="1" x14ac:dyDescent="0.3"/>
    <row r="161" ht="12.75" customHeight="1" x14ac:dyDescent="0.3"/>
    <row r="162" ht="12.75" customHeight="1" x14ac:dyDescent="0.3"/>
    <row r="163" ht="12.75" customHeight="1" x14ac:dyDescent="0.3"/>
    <row r="164" ht="12.75" customHeight="1" x14ac:dyDescent="0.3"/>
    <row r="165" ht="12.75" customHeight="1" x14ac:dyDescent="0.3"/>
    <row r="166" ht="12.75" customHeight="1" x14ac:dyDescent="0.3"/>
    <row r="167" ht="12.75" customHeight="1" x14ac:dyDescent="0.3"/>
    <row r="168" ht="12.75" customHeight="1" x14ac:dyDescent="0.3"/>
    <row r="169" ht="12.75" customHeight="1" x14ac:dyDescent="0.3"/>
    <row r="170" ht="12.75" customHeight="1" x14ac:dyDescent="0.3"/>
    <row r="171" ht="12.75" customHeight="1" x14ac:dyDescent="0.3"/>
    <row r="172" ht="12.75" customHeight="1" x14ac:dyDescent="0.3"/>
    <row r="173" ht="12.75" customHeight="1" x14ac:dyDescent="0.3"/>
    <row r="174" ht="12.75" customHeight="1" x14ac:dyDescent="0.3"/>
    <row r="175" ht="12.75" customHeight="1" x14ac:dyDescent="0.3"/>
    <row r="176" ht="12.75" customHeight="1" x14ac:dyDescent="0.3"/>
    <row r="177" ht="12.75" customHeight="1" x14ac:dyDescent="0.3"/>
    <row r="178" ht="12.75" customHeight="1" x14ac:dyDescent="0.3"/>
    <row r="179" ht="12.75" customHeight="1" x14ac:dyDescent="0.3"/>
    <row r="180" ht="12.75" customHeight="1" x14ac:dyDescent="0.3"/>
    <row r="181" ht="12.75" customHeight="1" x14ac:dyDescent="0.3"/>
    <row r="182" ht="12.75" customHeight="1" x14ac:dyDescent="0.3"/>
    <row r="183" ht="12.75" customHeight="1" x14ac:dyDescent="0.3"/>
    <row r="184" ht="12.75" customHeight="1" x14ac:dyDescent="0.3"/>
    <row r="185" ht="12.75" customHeight="1" x14ac:dyDescent="0.3"/>
    <row r="186" ht="12.75" customHeight="1" x14ac:dyDescent="0.3"/>
    <row r="187" ht="12.75" customHeight="1" x14ac:dyDescent="0.3"/>
    <row r="188" ht="12.75" customHeight="1" x14ac:dyDescent="0.3"/>
    <row r="189" ht="12.75" customHeight="1" x14ac:dyDescent="0.3"/>
    <row r="190" ht="12.75" customHeight="1" x14ac:dyDescent="0.3"/>
    <row r="191" ht="12.75" customHeight="1" x14ac:dyDescent="0.3"/>
    <row r="192" ht="12.75" customHeight="1" x14ac:dyDescent="0.3"/>
    <row r="193" ht="12.75" customHeight="1" x14ac:dyDescent="0.3"/>
    <row r="194" ht="12.75" customHeight="1" x14ac:dyDescent="0.3"/>
    <row r="195" ht="12.75" customHeight="1" x14ac:dyDescent="0.3"/>
    <row r="196" ht="12.75" customHeight="1" x14ac:dyDescent="0.3"/>
    <row r="197" ht="12.75" customHeight="1" x14ac:dyDescent="0.3"/>
    <row r="198" ht="12.75" customHeight="1" x14ac:dyDescent="0.3"/>
    <row r="199" ht="12.75" customHeight="1" x14ac:dyDescent="0.3"/>
    <row r="200" ht="12.75" customHeight="1" x14ac:dyDescent="0.3"/>
    <row r="201" ht="12.75" customHeight="1" x14ac:dyDescent="0.3"/>
    <row r="202" ht="12.75" customHeight="1" x14ac:dyDescent="0.3"/>
    <row r="203" ht="12.75" customHeight="1" x14ac:dyDescent="0.3"/>
    <row r="204" ht="12.75" customHeight="1" x14ac:dyDescent="0.3"/>
    <row r="205" ht="12.75" customHeight="1" x14ac:dyDescent="0.3"/>
    <row r="206" ht="12.75" customHeight="1" x14ac:dyDescent="0.3"/>
    <row r="207" ht="12.75" customHeight="1" x14ac:dyDescent="0.3"/>
    <row r="208" ht="12.75" customHeight="1" x14ac:dyDescent="0.3"/>
    <row r="209" ht="12.75" customHeight="1" x14ac:dyDescent="0.3"/>
    <row r="210" ht="12.75" customHeight="1" x14ac:dyDescent="0.3"/>
    <row r="211" ht="12.75" customHeight="1" x14ac:dyDescent="0.3"/>
    <row r="212" ht="12.75" customHeight="1" x14ac:dyDescent="0.3"/>
    <row r="213" ht="12.75" customHeight="1" x14ac:dyDescent="0.3"/>
    <row r="214" ht="12.75" customHeight="1" x14ac:dyDescent="0.3"/>
    <row r="215" ht="12.75" customHeight="1" x14ac:dyDescent="0.3"/>
    <row r="216" ht="12.75" customHeight="1" x14ac:dyDescent="0.3"/>
    <row r="217" ht="12.75" customHeight="1" x14ac:dyDescent="0.3"/>
    <row r="218" ht="12.75" customHeight="1" x14ac:dyDescent="0.3"/>
    <row r="219" ht="12.75" customHeight="1" x14ac:dyDescent="0.3"/>
    <row r="220" ht="12.75" customHeight="1" x14ac:dyDescent="0.3"/>
    <row r="221" ht="12.75" customHeight="1" x14ac:dyDescent="0.3"/>
    <row r="222" ht="12.75" customHeight="1" x14ac:dyDescent="0.3"/>
    <row r="223" ht="12.75" customHeight="1" x14ac:dyDescent="0.3"/>
    <row r="224" ht="12.75" customHeight="1" x14ac:dyDescent="0.3"/>
    <row r="225" ht="12.75" customHeight="1" x14ac:dyDescent="0.3"/>
    <row r="226" ht="12.75" customHeight="1" x14ac:dyDescent="0.3"/>
    <row r="227" ht="12.75" customHeight="1" x14ac:dyDescent="0.3"/>
    <row r="228" ht="12.75" customHeight="1" x14ac:dyDescent="0.3"/>
    <row r="229" ht="12.75" customHeight="1" x14ac:dyDescent="0.3"/>
    <row r="230" ht="12.75" customHeight="1" x14ac:dyDescent="0.3"/>
    <row r="231" ht="12.75" customHeight="1" x14ac:dyDescent="0.3"/>
    <row r="232" ht="12.75" customHeight="1" x14ac:dyDescent="0.3"/>
    <row r="233" ht="12.75" customHeight="1" x14ac:dyDescent="0.3"/>
    <row r="234" ht="12.75" customHeight="1" x14ac:dyDescent="0.3"/>
    <row r="235" ht="12.75" customHeight="1" x14ac:dyDescent="0.3"/>
    <row r="236" ht="12.75" customHeight="1" x14ac:dyDescent="0.3"/>
    <row r="237" ht="12.75" customHeight="1" x14ac:dyDescent="0.3"/>
    <row r="238" ht="12.75" customHeight="1" x14ac:dyDescent="0.3"/>
    <row r="239" ht="12.75" customHeight="1" x14ac:dyDescent="0.3"/>
    <row r="240" ht="12.75" customHeight="1" x14ac:dyDescent="0.3"/>
    <row r="241" ht="12.75" customHeight="1" x14ac:dyDescent="0.3"/>
    <row r="242" ht="12.75" customHeight="1" x14ac:dyDescent="0.3"/>
    <row r="243" ht="12.75" customHeight="1" x14ac:dyDescent="0.3"/>
    <row r="244" ht="12.75" customHeight="1" x14ac:dyDescent="0.3"/>
    <row r="245" ht="12.75" customHeight="1" x14ac:dyDescent="0.3"/>
    <row r="246" ht="12.75" customHeight="1" x14ac:dyDescent="0.3"/>
    <row r="247" ht="12.75" customHeight="1" x14ac:dyDescent="0.3"/>
    <row r="248" ht="12.75" customHeight="1" x14ac:dyDescent="0.3"/>
    <row r="249" ht="12.75" customHeight="1" x14ac:dyDescent="0.3"/>
    <row r="250" ht="12.75" customHeight="1" x14ac:dyDescent="0.3"/>
    <row r="251" ht="12.75" customHeight="1" x14ac:dyDescent="0.3"/>
    <row r="252" ht="12.75" customHeight="1" x14ac:dyDescent="0.3"/>
    <row r="253" ht="12.75" customHeight="1" x14ac:dyDescent="0.3"/>
    <row r="254" ht="12.75" customHeight="1" x14ac:dyDescent="0.3"/>
    <row r="255" ht="12.75" customHeight="1" x14ac:dyDescent="0.3"/>
    <row r="256" ht="12.75" customHeight="1" x14ac:dyDescent="0.3"/>
    <row r="257" ht="12.75" customHeight="1" x14ac:dyDescent="0.3"/>
    <row r="258" ht="12.75" customHeight="1" x14ac:dyDescent="0.3"/>
    <row r="259" ht="12.75" customHeight="1" x14ac:dyDescent="0.3"/>
    <row r="260" ht="12.75" customHeight="1" x14ac:dyDescent="0.3"/>
    <row r="261" ht="12.75" customHeight="1" x14ac:dyDescent="0.3"/>
    <row r="262" ht="12.75" customHeight="1" x14ac:dyDescent="0.3"/>
    <row r="263" ht="12.75" customHeight="1" x14ac:dyDescent="0.3"/>
    <row r="264" ht="12.75" customHeight="1" x14ac:dyDescent="0.3"/>
    <row r="265" ht="12.75" customHeight="1" x14ac:dyDescent="0.3"/>
    <row r="266" ht="12.75" customHeight="1" x14ac:dyDescent="0.3"/>
    <row r="267" ht="12.75" customHeight="1" x14ac:dyDescent="0.3"/>
    <row r="268" ht="12.75" customHeight="1" x14ac:dyDescent="0.3"/>
    <row r="269" ht="12.75" customHeight="1" x14ac:dyDescent="0.3"/>
    <row r="270" ht="12.75" customHeight="1" x14ac:dyDescent="0.3"/>
    <row r="271" ht="12.75" customHeight="1" x14ac:dyDescent="0.3"/>
    <row r="272" ht="12.75" customHeight="1" x14ac:dyDescent="0.3"/>
    <row r="273" ht="12.75" customHeight="1" x14ac:dyDescent="0.3"/>
    <row r="274" ht="12.75" customHeight="1" x14ac:dyDescent="0.3"/>
    <row r="275" ht="12.75" customHeight="1" x14ac:dyDescent="0.3"/>
    <row r="276" ht="12.75" customHeight="1" x14ac:dyDescent="0.3"/>
    <row r="277" ht="12.75" customHeight="1" x14ac:dyDescent="0.3"/>
    <row r="278" ht="12.75" customHeight="1" x14ac:dyDescent="0.3"/>
    <row r="279" ht="12.75" customHeight="1" x14ac:dyDescent="0.3"/>
    <row r="280" ht="12.75" customHeight="1" x14ac:dyDescent="0.3"/>
    <row r="281" ht="12.75" customHeight="1" x14ac:dyDescent="0.3"/>
    <row r="282" ht="12.75" customHeight="1" x14ac:dyDescent="0.3"/>
    <row r="283" ht="12.75" customHeight="1" x14ac:dyDescent="0.3"/>
    <row r="284" ht="12.75" customHeight="1" x14ac:dyDescent="0.3"/>
    <row r="285" ht="12.75" customHeight="1" x14ac:dyDescent="0.3"/>
    <row r="286" ht="12.75" customHeight="1" x14ac:dyDescent="0.3"/>
    <row r="287" ht="12.75" customHeight="1" x14ac:dyDescent="0.3"/>
    <row r="288" ht="12.75" customHeight="1" x14ac:dyDescent="0.3"/>
    <row r="289" ht="12.75" customHeight="1" x14ac:dyDescent="0.3"/>
    <row r="290" ht="12.75" customHeight="1" x14ac:dyDescent="0.3"/>
    <row r="291" ht="12.75" customHeight="1" x14ac:dyDescent="0.3"/>
    <row r="292" ht="12.75" customHeight="1" x14ac:dyDescent="0.3"/>
    <row r="293" ht="12.75" customHeight="1" x14ac:dyDescent="0.3"/>
    <row r="294" ht="12.75" customHeight="1" x14ac:dyDescent="0.3"/>
    <row r="295" ht="12.75" customHeight="1" x14ac:dyDescent="0.3"/>
    <row r="296" ht="12.75" customHeight="1" x14ac:dyDescent="0.3"/>
    <row r="297" ht="12.75" customHeight="1" x14ac:dyDescent="0.3"/>
    <row r="298" ht="12.75" customHeight="1" x14ac:dyDescent="0.3"/>
    <row r="299" ht="12.75" customHeight="1" x14ac:dyDescent="0.3"/>
    <row r="300" ht="12.75" customHeight="1" x14ac:dyDescent="0.3"/>
    <row r="301" ht="12.75" customHeight="1" x14ac:dyDescent="0.3"/>
    <row r="302" ht="12.75" customHeight="1" x14ac:dyDescent="0.3"/>
    <row r="303" ht="12.75" customHeight="1" x14ac:dyDescent="0.3"/>
    <row r="304" ht="12.75" customHeight="1" x14ac:dyDescent="0.3"/>
    <row r="305" ht="12.75" customHeight="1" x14ac:dyDescent="0.3"/>
    <row r="306" ht="12.75" customHeight="1" x14ac:dyDescent="0.3"/>
    <row r="307" ht="12.75" customHeight="1" x14ac:dyDescent="0.3"/>
    <row r="308" ht="12.75" customHeight="1" x14ac:dyDescent="0.3"/>
    <row r="309" ht="12.75" customHeight="1" x14ac:dyDescent="0.3"/>
    <row r="310" ht="12.75" customHeight="1" x14ac:dyDescent="0.3"/>
    <row r="311" ht="12.75" customHeight="1" x14ac:dyDescent="0.3"/>
    <row r="312" ht="12.75" customHeight="1" x14ac:dyDescent="0.3"/>
    <row r="313" ht="12.75" customHeight="1" x14ac:dyDescent="0.3"/>
    <row r="314" ht="12.75" customHeight="1" x14ac:dyDescent="0.3"/>
    <row r="315" ht="12.75" customHeight="1" x14ac:dyDescent="0.3"/>
    <row r="316" ht="12.75" customHeight="1" x14ac:dyDescent="0.3"/>
    <row r="317" ht="12.75" customHeight="1" x14ac:dyDescent="0.3"/>
    <row r="318" ht="12.75" customHeight="1" x14ac:dyDescent="0.3"/>
    <row r="319" ht="12.75" customHeight="1" x14ac:dyDescent="0.3"/>
    <row r="320" ht="12.75" customHeight="1" x14ac:dyDescent="0.3"/>
    <row r="321" ht="12.75" customHeight="1" x14ac:dyDescent="0.3"/>
    <row r="322" ht="12.75" customHeight="1" x14ac:dyDescent="0.3"/>
    <row r="323" ht="12.75" customHeight="1" x14ac:dyDescent="0.3"/>
    <row r="324" ht="12.75" customHeight="1" x14ac:dyDescent="0.3"/>
    <row r="325" ht="12.75" customHeight="1" x14ac:dyDescent="0.3"/>
    <row r="326" ht="12.75" customHeight="1" x14ac:dyDescent="0.3"/>
    <row r="327" ht="12.75" customHeight="1" x14ac:dyDescent="0.3"/>
    <row r="328" ht="12.75" customHeight="1" x14ac:dyDescent="0.3"/>
    <row r="329" ht="12.75" customHeight="1" x14ac:dyDescent="0.3"/>
    <row r="330" ht="12.75" customHeight="1" x14ac:dyDescent="0.3"/>
    <row r="331" ht="12.75" customHeight="1" x14ac:dyDescent="0.3"/>
    <row r="332" ht="12.75" customHeight="1" x14ac:dyDescent="0.3"/>
    <row r="333" ht="12.75" customHeight="1" x14ac:dyDescent="0.3"/>
    <row r="334" ht="12.75" customHeight="1" x14ac:dyDescent="0.3"/>
    <row r="335" ht="12.75" customHeight="1" x14ac:dyDescent="0.3"/>
    <row r="336" ht="12.75" customHeight="1" x14ac:dyDescent="0.3"/>
    <row r="337" ht="12.75" customHeight="1" x14ac:dyDescent="0.3"/>
    <row r="338" ht="12.75" customHeight="1" x14ac:dyDescent="0.3"/>
    <row r="339" ht="12.75" customHeight="1" x14ac:dyDescent="0.3"/>
    <row r="340" ht="12.75" customHeight="1" x14ac:dyDescent="0.3"/>
    <row r="341" ht="12.75" customHeight="1" x14ac:dyDescent="0.3"/>
    <row r="342" ht="12.75" customHeight="1" x14ac:dyDescent="0.3"/>
    <row r="343" ht="12.75" customHeight="1" x14ac:dyDescent="0.3"/>
    <row r="344" ht="12.75" customHeight="1" x14ac:dyDescent="0.3"/>
    <row r="345" ht="12.75" customHeight="1" x14ac:dyDescent="0.3"/>
    <row r="346" ht="12.75" customHeight="1" x14ac:dyDescent="0.3"/>
    <row r="347" ht="12.75" customHeight="1" x14ac:dyDescent="0.3"/>
    <row r="348" ht="12.75" customHeight="1" x14ac:dyDescent="0.3"/>
    <row r="349" ht="12.75" customHeight="1" x14ac:dyDescent="0.3"/>
    <row r="350" ht="12.75" customHeight="1" x14ac:dyDescent="0.3"/>
    <row r="351" ht="12.75" customHeight="1" x14ac:dyDescent="0.3"/>
    <row r="352" ht="12.75" customHeight="1" x14ac:dyDescent="0.3"/>
    <row r="353" ht="12.75" customHeight="1" x14ac:dyDescent="0.3"/>
    <row r="354" ht="12.75" customHeight="1" x14ac:dyDescent="0.3"/>
    <row r="355" ht="12.75" customHeight="1" x14ac:dyDescent="0.3"/>
    <row r="356" ht="12.75" customHeight="1" x14ac:dyDescent="0.3"/>
    <row r="357" ht="12.75" customHeight="1" x14ac:dyDescent="0.3"/>
    <row r="358" ht="12.75" customHeight="1" x14ac:dyDescent="0.3"/>
    <row r="359" ht="12.75" customHeight="1" x14ac:dyDescent="0.3"/>
    <row r="360" ht="12.75" customHeight="1" x14ac:dyDescent="0.3"/>
    <row r="361" ht="12.75" customHeight="1" x14ac:dyDescent="0.3"/>
    <row r="362" ht="12.75" customHeight="1" x14ac:dyDescent="0.3"/>
    <row r="363" ht="12.75" customHeight="1" x14ac:dyDescent="0.3"/>
    <row r="364" ht="12.75" customHeight="1" x14ac:dyDescent="0.3"/>
    <row r="365" ht="12.75" customHeight="1" x14ac:dyDescent="0.3"/>
    <row r="366" ht="12.75" customHeight="1" x14ac:dyDescent="0.3"/>
    <row r="367" ht="12.75" customHeight="1" x14ac:dyDescent="0.3"/>
    <row r="368" ht="12.75" customHeight="1" x14ac:dyDescent="0.3"/>
    <row r="369" ht="12.75" customHeight="1" x14ac:dyDescent="0.3"/>
    <row r="370" ht="12.75" customHeight="1" x14ac:dyDescent="0.3"/>
    <row r="371" ht="12.75" customHeight="1" x14ac:dyDescent="0.3"/>
    <row r="372" ht="12.75" customHeight="1" x14ac:dyDescent="0.3"/>
    <row r="373" ht="12.75" customHeight="1" x14ac:dyDescent="0.3"/>
    <row r="374" ht="12.75" customHeight="1" x14ac:dyDescent="0.3"/>
    <row r="375" ht="12.75" customHeight="1" x14ac:dyDescent="0.3"/>
    <row r="376" ht="12.75" customHeight="1" x14ac:dyDescent="0.3"/>
    <row r="377" ht="12.75" customHeight="1" x14ac:dyDescent="0.3"/>
    <row r="378" ht="12.75" customHeight="1" x14ac:dyDescent="0.3"/>
    <row r="379" ht="12.75" customHeight="1" x14ac:dyDescent="0.3"/>
    <row r="380" ht="12.75" customHeight="1" x14ac:dyDescent="0.3"/>
    <row r="381" ht="12.75" customHeight="1" x14ac:dyDescent="0.3"/>
    <row r="382" ht="12.75" customHeight="1" x14ac:dyDescent="0.3"/>
    <row r="383" ht="12.75" customHeight="1" x14ac:dyDescent="0.3"/>
    <row r="384" ht="12.75" customHeight="1" x14ac:dyDescent="0.3"/>
    <row r="385" ht="12.75" customHeight="1" x14ac:dyDescent="0.3"/>
    <row r="386" ht="12.75" customHeight="1" x14ac:dyDescent="0.3"/>
    <row r="387" ht="12.75" customHeight="1" x14ac:dyDescent="0.3"/>
    <row r="388" ht="12.75" customHeight="1" x14ac:dyDescent="0.3"/>
    <row r="389" ht="12.75" customHeight="1" x14ac:dyDescent="0.3"/>
    <row r="390" ht="12.75" customHeight="1" x14ac:dyDescent="0.3"/>
    <row r="391" ht="12.75" customHeight="1" x14ac:dyDescent="0.3"/>
    <row r="392" ht="12.75" customHeight="1" x14ac:dyDescent="0.3"/>
    <row r="393" ht="12.75" customHeight="1" x14ac:dyDescent="0.3"/>
    <row r="394" ht="12.75" customHeight="1" x14ac:dyDescent="0.3"/>
    <row r="395" ht="12.75" customHeight="1" x14ac:dyDescent="0.3"/>
    <row r="396" ht="12.75" customHeight="1" x14ac:dyDescent="0.3"/>
    <row r="397" ht="12.75" customHeight="1" x14ac:dyDescent="0.3"/>
    <row r="398" ht="12.75" customHeight="1" x14ac:dyDescent="0.3"/>
    <row r="399" ht="12.75" customHeight="1" x14ac:dyDescent="0.3"/>
    <row r="400" ht="12.75" customHeight="1" x14ac:dyDescent="0.3"/>
    <row r="401" ht="12.75" customHeight="1" x14ac:dyDescent="0.3"/>
    <row r="402" ht="12.75" customHeight="1" x14ac:dyDescent="0.3"/>
    <row r="403" ht="12.75" customHeight="1" x14ac:dyDescent="0.3"/>
    <row r="404" ht="12.75" customHeight="1" x14ac:dyDescent="0.3"/>
    <row r="405" ht="12.75" customHeight="1" x14ac:dyDescent="0.3"/>
    <row r="406" ht="12.75" customHeight="1" x14ac:dyDescent="0.3"/>
    <row r="407" ht="12.75" customHeight="1" x14ac:dyDescent="0.3"/>
    <row r="408" ht="12.75" customHeight="1" x14ac:dyDescent="0.3"/>
    <row r="409" ht="12.75" customHeight="1" x14ac:dyDescent="0.3"/>
    <row r="410" ht="12.75" customHeight="1" x14ac:dyDescent="0.3"/>
    <row r="411" ht="12.75" customHeight="1" x14ac:dyDescent="0.3"/>
    <row r="412" ht="12.75" customHeight="1" x14ac:dyDescent="0.3"/>
    <row r="413" ht="12.75" customHeight="1" x14ac:dyDescent="0.3"/>
    <row r="414" ht="12.75" customHeight="1" x14ac:dyDescent="0.3"/>
    <row r="415" ht="12.75" customHeight="1" x14ac:dyDescent="0.3"/>
    <row r="416" ht="12.75" customHeight="1" x14ac:dyDescent="0.3"/>
    <row r="417" ht="12.75" customHeight="1" x14ac:dyDescent="0.3"/>
    <row r="418" ht="12.75" customHeight="1" x14ac:dyDescent="0.3"/>
    <row r="419" ht="12.75" customHeight="1" x14ac:dyDescent="0.3"/>
    <row r="420" ht="12.75" customHeight="1" x14ac:dyDescent="0.3"/>
    <row r="421" ht="12.75" customHeight="1" x14ac:dyDescent="0.3"/>
    <row r="422" ht="12.75" customHeight="1" x14ac:dyDescent="0.3"/>
    <row r="423" ht="12.75" customHeight="1" x14ac:dyDescent="0.3"/>
    <row r="424" ht="12.75" customHeight="1" x14ac:dyDescent="0.3"/>
    <row r="425" ht="12.75" customHeight="1" x14ac:dyDescent="0.3"/>
    <row r="426" ht="12.75" customHeight="1" x14ac:dyDescent="0.3"/>
    <row r="427" ht="12.75" customHeight="1" x14ac:dyDescent="0.3"/>
    <row r="428" ht="12.75" customHeight="1" x14ac:dyDescent="0.3"/>
    <row r="429" ht="12.75" customHeight="1" x14ac:dyDescent="0.3"/>
    <row r="430" ht="12.75" customHeight="1" x14ac:dyDescent="0.3"/>
    <row r="431" ht="12.75" customHeight="1" x14ac:dyDescent="0.3"/>
    <row r="432" ht="12.75" customHeight="1" x14ac:dyDescent="0.3"/>
    <row r="433" ht="12.75" customHeight="1" x14ac:dyDescent="0.3"/>
    <row r="434" ht="12.75" customHeight="1" x14ac:dyDescent="0.3"/>
    <row r="435" ht="12.75" customHeight="1" x14ac:dyDescent="0.3"/>
    <row r="436" ht="12.75" customHeight="1" x14ac:dyDescent="0.3"/>
    <row r="437" ht="12.75" customHeight="1" x14ac:dyDescent="0.3"/>
    <row r="438" ht="12.75" customHeight="1" x14ac:dyDescent="0.3"/>
    <row r="439" ht="12.75" customHeight="1" x14ac:dyDescent="0.3"/>
    <row r="440" ht="12.75" customHeight="1" x14ac:dyDescent="0.3"/>
    <row r="441" ht="12.75" customHeight="1" x14ac:dyDescent="0.3"/>
    <row r="442" ht="12.75" customHeight="1" x14ac:dyDescent="0.3"/>
    <row r="443" ht="12.75" customHeight="1" x14ac:dyDescent="0.3"/>
    <row r="444" ht="12.75" customHeight="1" x14ac:dyDescent="0.3"/>
    <row r="445" ht="12.75" customHeight="1" x14ac:dyDescent="0.3"/>
    <row r="446" ht="12.75" customHeight="1" x14ac:dyDescent="0.3"/>
    <row r="447" ht="12.75" customHeight="1" x14ac:dyDescent="0.3"/>
    <row r="448" ht="12.75" customHeight="1" x14ac:dyDescent="0.3"/>
    <row r="449" ht="12.75" customHeight="1" x14ac:dyDescent="0.3"/>
    <row r="450" ht="12.75" customHeight="1" x14ac:dyDescent="0.3"/>
    <row r="451" ht="12.75" customHeight="1" x14ac:dyDescent="0.3"/>
    <row r="452" ht="12.75" customHeight="1" x14ac:dyDescent="0.3"/>
    <row r="453" ht="12.75" customHeight="1" x14ac:dyDescent="0.3"/>
    <row r="454" ht="12.75" customHeight="1" x14ac:dyDescent="0.3"/>
    <row r="455" ht="12.75" customHeight="1" x14ac:dyDescent="0.3"/>
    <row r="456" ht="12.75" customHeight="1" x14ac:dyDescent="0.3"/>
    <row r="457" ht="12.75" customHeight="1" x14ac:dyDescent="0.3"/>
    <row r="458" ht="12.75" customHeight="1" x14ac:dyDescent="0.3"/>
    <row r="459" ht="12.75" customHeight="1" x14ac:dyDescent="0.3"/>
    <row r="460" ht="12.75" customHeight="1" x14ac:dyDescent="0.3"/>
    <row r="461" ht="12.75" customHeight="1" x14ac:dyDescent="0.3"/>
    <row r="462" ht="12.75" customHeight="1" x14ac:dyDescent="0.3"/>
    <row r="463" ht="12.75" customHeight="1" x14ac:dyDescent="0.3"/>
    <row r="464" ht="12.75" customHeight="1" x14ac:dyDescent="0.3"/>
    <row r="465" ht="12.75" customHeight="1" x14ac:dyDescent="0.3"/>
    <row r="466" ht="12.75" customHeight="1" x14ac:dyDescent="0.3"/>
    <row r="467" ht="12.75" customHeight="1" x14ac:dyDescent="0.3"/>
    <row r="468" ht="12.75" customHeight="1" x14ac:dyDescent="0.3"/>
    <row r="469" ht="12.75" customHeight="1" x14ac:dyDescent="0.3"/>
    <row r="470" ht="12.75" customHeight="1" x14ac:dyDescent="0.3"/>
    <row r="471" ht="12.75" customHeight="1" x14ac:dyDescent="0.3"/>
    <row r="472" ht="12.75" customHeight="1" x14ac:dyDescent="0.3"/>
    <row r="473" ht="12.75" customHeight="1" x14ac:dyDescent="0.3"/>
    <row r="474" ht="12.75" customHeight="1" x14ac:dyDescent="0.3"/>
    <row r="475" ht="12.75" customHeight="1" x14ac:dyDescent="0.3"/>
    <row r="476" ht="12.75" customHeight="1" x14ac:dyDescent="0.3"/>
    <row r="477" ht="12.75" customHeight="1" x14ac:dyDescent="0.3"/>
    <row r="478" ht="12.75" customHeight="1" x14ac:dyDescent="0.3"/>
    <row r="479" ht="12.75" customHeight="1" x14ac:dyDescent="0.3"/>
    <row r="480" ht="12.75" customHeight="1" x14ac:dyDescent="0.3"/>
    <row r="481" ht="12.75" customHeight="1" x14ac:dyDescent="0.3"/>
    <row r="482" ht="12.75" customHeight="1" x14ac:dyDescent="0.3"/>
    <row r="483" ht="12.75" customHeight="1" x14ac:dyDescent="0.3"/>
    <row r="484" ht="12.75" customHeight="1" x14ac:dyDescent="0.3"/>
    <row r="485" ht="12.75" customHeight="1" x14ac:dyDescent="0.3"/>
    <row r="486" ht="12.75" customHeight="1" x14ac:dyDescent="0.3"/>
    <row r="487" ht="12.75" customHeight="1" x14ac:dyDescent="0.3"/>
    <row r="488" ht="12.75" customHeight="1" x14ac:dyDescent="0.3"/>
    <row r="489" ht="12.75" customHeight="1" x14ac:dyDescent="0.3"/>
    <row r="490" ht="12.75" customHeight="1" x14ac:dyDescent="0.3"/>
    <row r="491" ht="12.75" customHeight="1" x14ac:dyDescent="0.3"/>
    <row r="492" ht="12.75" customHeight="1" x14ac:dyDescent="0.3"/>
    <row r="493" ht="12.75" customHeight="1" x14ac:dyDescent="0.3"/>
    <row r="494" ht="12.75" customHeight="1" x14ac:dyDescent="0.3"/>
    <row r="495" ht="12.75" customHeight="1" x14ac:dyDescent="0.3"/>
    <row r="496" ht="12.75" customHeight="1" x14ac:dyDescent="0.3"/>
    <row r="497" ht="12.75" customHeight="1" x14ac:dyDescent="0.3"/>
    <row r="498" ht="12.75" customHeight="1" x14ac:dyDescent="0.3"/>
    <row r="499" ht="12.75" customHeight="1" x14ac:dyDescent="0.3"/>
    <row r="500" ht="12.75" customHeight="1" x14ac:dyDescent="0.3"/>
    <row r="501" ht="12.75" customHeight="1" x14ac:dyDescent="0.3"/>
    <row r="502" ht="12.75" customHeight="1" x14ac:dyDescent="0.3"/>
    <row r="503" ht="12.75" customHeight="1" x14ac:dyDescent="0.3"/>
    <row r="504" ht="12.75" customHeight="1" x14ac:dyDescent="0.3"/>
    <row r="505" ht="12.75" customHeight="1" x14ac:dyDescent="0.3"/>
    <row r="506" ht="12.75" customHeight="1" x14ac:dyDescent="0.3"/>
    <row r="507" ht="12.75" customHeight="1" x14ac:dyDescent="0.3"/>
    <row r="508" ht="12.75" customHeight="1" x14ac:dyDescent="0.3"/>
    <row r="509" ht="12.75" customHeight="1" x14ac:dyDescent="0.3"/>
    <row r="510" ht="12.75" customHeight="1" x14ac:dyDescent="0.3"/>
    <row r="511" ht="12.75" customHeight="1" x14ac:dyDescent="0.3"/>
    <row r="512" ht="12.75" customHeight="1" x14ac:dyDescent="0.3"/>
    <row r="513" ht="12.75" customHeight="1" x14ac:dyDescent="0.3"/>
    <row r="514" ht="12.75" customHeight="1" x14ac:dyDescent="0.3"/>
    <row r="515" ht="12.75" customHeight="1" x14ac:dyDescent="0.3"/>
    <row r="516" ht="12.75" customHeight="1" x14ac:dyDescent="0.3"/>
    <row r="517" ht="12.75" customHeight="1" x14ac:dyDescent="0.3"/>
    <row r="518" ht="12.75" customHeight="1" x14ac:dyDescent="0.3"/>
    <row r="519" ht="12.75" customHeight="1" x14ac:dyDescent="0.3"/>
    <row r="520" ht="12.75" customHeight="1" x14ac:dyDescent="0.3"/>
    <row r="521" ht="12.75" customHeight="1" x14ac:dyDescent="0.3"/>
    <row r="522" ht="12.75" customHeight="1" x14ac:dyDescent="0.3"/>
    <row r="523" ht="12.75" customHeight="1" x14ac:dyDescent="0.3"/>
    <row r="524" ht="12.75" customHeight="1" x14ac:dyDescent="0.3"/>
    <row r="525" ht="12.75" customHeight="1" x14ac:dyDescent="0.3"/>
    <row r="526" ht="12.75" customHeight="1" x14ac:dyDescent="0.3"/>
    <row r="527" ht="12.75" customHeight="1" x14ac:dyDescent="0.3"/>
    <row r="528" ht="12.75" customHeight="1" x14ac:dyDescent="0.3"/>
    <row r="529" ht="12.75" customHeight="1" x14ac:dyDescent="0.3"/>
    <row r="530" ht="12.75" customHeight="1" x14ac:dyDescent="0.3"/>
    <row r="531" ht="12.75" customHeight="1" x14ac:dyDescent="0.3"/>
    <row r="532" ht="12.75" customHeight="1" x14ac:dyDescent="0.3"/>
    <row r="533" ht="12.75" customHeight="1" x14ac:dyDescent="0.3"/>
    <row r="534" ht="12.75" customHeight="1" x14ac:dyDescent="0.3"/>
    <row r="535" ht="12.75" customHeight="1" x14ac:dyDescent="0.3"/>
    <row r="536" ht="12.75" customHeight="1" x14ac:dyDescent="0.3"/>
    <row r="537" ht="12.75" customHeight="1" x14ac:dyDescent="0.3"/>
    <row r="538" ht="12.75" customHeight="1" x14ac:dyDescent="0.3"/>
    <row r="539" ht="12.75" customHeight="1" x14ac:dyDescent="0.3"/>
    <row r="540" ht="12.75" customHeight="1" x14ac:dyDescent="0.3"/>
    <row r="541" ht="12.75" customHeight="1" x14ac:dyDescent="0.3"/>
    <row r="542" ht="12.75" customHeight="1" x14ac:dyDescent="0.3"/>
    <row r="543" ht="12.75" customHeight="1" x14ac:dyDescent="0.3"/>
    <row r="544" ht="12.75" customHeight="1" x14ac:dyDescent="0.3"/>
    <row r="545" ht="12.75" customHeight="1" x14ac:dyDescent="0.3"/>
    <row r="546" ht="12.75" customHeight="1" x14ac:dyDescent="0.3"/>
    <row r="547" ht="12.75" customHeight="1" x14ac:dyDescent="0.3"/>
    <row r="548" ht="12.75" customHeight="1" x14ac:dyDescent="0.3"/>
    <row r="549" ht="12.75" customHeight="1" x14ac:dyDescent="0.3"/>
    <row r="550" ht="12.75" customHeight="1" x14ac:dyDescent="0.3"/>
    <row r="551" ht="12.75" customHeight="1" x14ac:dyDescent="0.3"/>
    <row r="552" ht="12.75" customHeight="1" x14ac:dyDescent="0.3"/>
    <row r="553" ht="12.75" customHeight="1" x14ac:dyDescent="0.3"/>
    <row r="554" ht="12.75" customHeight="1" x14ac:dyDescent="0.3"/>
    <row r="555" ht="12.75" customHeight="1" x14ac:dyDescent="0.3"/>
    <row r="556" ht="12.75" customHeight="1" x14ac:dyDescent="0.3"/>
    <row r="557" ht="12.75" customHeight="1" x14ac:dyDescent="0.3"/>
    <row r="558" ht="12.75" customHeight="1" x14ac:dyDescent="0.3"/>
    <row r="559" ht="12.75" customHeight="1" x14ac:dyDescent="0.3"/>
    <row r="560" ht="12.75" customHeight="1" x14ac:dyDescent="0.3"/>
    <row r="561" ht="12.75" customHeight="1" x14ac:dyDescent="0.3"/>
    <row r="562" ht="12.75" customHeight="1" x14ac:dyDescent="0.3"/>
    <row r="563" ht="12.75" customHeight="1" x14ac:dyDescent="0.3"/>
    <row r="564" ht="12.75" customHeight="1" x14ac:dyDescent="0.3"/>
    <row r="565" ht="12.75" customHeight="1" x14ac:dyDescent="0.3"/>
    <row r="566" ht="12.75" customHeight="1" x14ac:dyDescent="0.3"/>
    <row r="567" ht="12.75" customHeight="1" x14ac:dyDescent="0.3"/>
    <row r="568" ht="12.75" customHeight="1" x14ac:dyDescent="0.3"/>
    <row r="569" ht="12.75" customHeight="1" x14ac:dyDescent="0.3"/>
    <row r="570" ht="12.75" customHeight="1" x14ac:dyDescent="0.3"/>
    <row r="571" ht="12.75" customHeight="1" x14ac:dyDescent="0.3"/>
    <row r="572" ht="12.75" customHeight="1" x14ac:dyDescent="0.3"/>
    <row r="573" ht="12.75" customHeight="1" x14ac:dyDescent="0.3"/>
    <row r="574" ht="12.75" customHeight="1" x14ac:dyDescent="0.3"/>
    <row r="575" ht="12.75" customHeight="1" x14ac:dyDescent="0.3"/>
    <row r="576" ht="12.75" customHeight="1" x14ac:dyDescent="0.3"/>
    <row r="577" ht="12.75" customHeight="1" x14ac:dyDescent="0.3"/>
    <row r="578" ht="12.75" customHeight="1" x14ac:dyDescent="0.3"/>
    <row r="579" ht="12.75" customHeight="1" x14ac:dyDescent="0.3"/>
    <row r="580" ht="12.75" customHeight="1" x14ac:dyDescent="0.3"/>
    <row r="581" ht="12.75" customHeight="1" x14ac:dyDescent="0.3"/>
    <row r="582" ht="12.75" customHeight="1" x14ac:dyDescent="0.3"/>
    <row r="583" ht="12.75" customHeight="1" x14ac:dyDescent="0.3"/>
    <row r="584" ht="12.75" customHeight="1" x14ac:dyDescent="0.3"/>
    <row r="585" ht="12.75" customHeight="1" x14ac:dyDescent="0.3"/>
    <row r="586" ht="12.75" customHeight="1" x14ac:dyDescent="0.3"/>
    <row r="587" ht="12.75" customHeight="1" x14ac:dyDescent="0.3"/>
    <row r="588" ht="12.75" customHeight="1" x14ac:dyDescent="0.3"/>
    <row r="589" ht="12.75" customHeight="1" x14ac:dyDescent="0.3"/>
    <row r="590" ht="12.75" customHeight="1" x14ac:dyDescent="0.3"/>
    <row r="591" ht="12.75" customHeight="1" x14ac:dyDescent="0.3"/>
    <row r="592" ht="12.75" customHeight="1" x14ac:dyDescent="0.3"/>
    <row r="593" ht="12.75" customHeight="1" x14ac:dyDescent="0.3"/>
    <row r="594" ht="12.75" customHeight="1" x14ac:dyDescent="0.3"/>
    <row r="595" ht="12.75" customHeight="1" x14ac:dyDescent="0.3"/>
    <row r="596" ht="12.75" customHeight="1" x14ac:dyDescent="0.3"/>
    <row r="597" ht="12.75" customHeight="1" x14ac:dyDescent="0.3"/>
    <row r="598" ht="12.75" customHeight="1" x14ac:dyDescent="0.3"/>
    <row r="599" ht="12.75" customHeight="1" x14ac:dyDescent="0.3"/>
    <row r="600" ht="12.75" customHeight="1" x14ac:dyDescent="0.3"/>
    <row r="601" ht="12.75" customHeight="1" x14ac:dyDescent="0.3"/>
    <row r="602" ht="12.75" customHeight="1" x14ac:dyDescent="0.3"/>
    <row r="603" ht="12.75" customHeight="1" x14ac:dyDescent="0.3"/>
    <row r="604" ht="12.75" customHeight="1" x14ac:dyDescent="0.3"/>
    <row r="605" ht="12.75" customHeight="1" x14ac:dyDescent="0.3"/>
    <row r="606" ht="12.75" customHeight="1" x14ac:dyDescent="0.3"/>
    <row r="607" ht="12.75" customHeight="1" x14ac:dyDescent="0.3"/>
    <row r="608" ht="12.75" customHeight="1" x14ac:dyDescent="0.3"/>
    <row r="609" ht="12.75" customHeight="1" x14ac:dyDescent="0.3"/>
    <row r="610" ht="12.75" customHeight="1" x14ac:dyDescent="0.3"/>
    <row r="611" ht="12.75" customHeight="1" x14ac:dyDescent="0.3"/>
    <row r="612" ht="12.75" customHeight="1" x14ac:dyDescent="0.3"/>
    <row r="613" ht="12.75" customHeight="1" x14ac:dyDescent="0.3"/>
    <row r="614" ht="12.75" customHeight="1" x14ac:dyDescent="0.3"/>
    <row r="615" ht="12.75" customHeight="1" x14ac:dyDescent="0.3"/>
    <row r="616" ht="12.75" customHeight="1" x14ac:dyDescent="0.3"/>
    <row r="617" ht="12.75" customHeight="1" x14ac:dyDescent="0.3"/>
    <row r="618" ht="12.75" customHeight="1" x14ac:dyDescent="0.3"/>
    <row r="619" ht="12.75" customHeight="1" x14ac:dyDescent="0.3"/>
    <row r="620" ht="12.75" customHeight="1" x14ac:dyDescent="0.3"/>
    <row r="621" ht="12.75" customHeight="1" x14ac:dyDescent="0.3"/>
    <row r="622" ht="12.75" customHeight="1" x14ac:dyDescent="0.3"/>
    <row r="623" ht="12.75" customHeight="1" x14ac:dyDescent="0.3"/>
    <row r="624" ht="12.75" customHeight="1" x14ac:dyDescent="0.3"/>
    <row r="625" ht="12.75" customHeight="1" x14ac:dyDescent="0.3"/>
    <row r="626" ht="12.75" customHeight="1" x14ac:dyDescent="0.3"/>
    <row r="627" ht="12.75" customHeight="1" x14ac:dyDescent="0.3"/>
    <row r="628" ht="12.75" customHeight="1" x14ac:dyDescent="0.3"/>
    <row r="629" ht="12.75" customHeight="1" x14ac:dyDescent="0.3"/>
    <row r="630" ht="12.75" customHeight="1" x14ac:dyDescent="0.3"/>
    <row r="631" ht="12.75" customHeight="1" x14ac:dyDescent="0.3"/>
    <row r="632" ht="12.75" customHeight="1" x14ac:dyDescent="0.3"/>
    <row r="633" ht="12.75" customHeight="1" x14ac:dyDescent="0.3"/>
    <row r="634" ht="12.75" customHeight="1" x14ac:dyDescent="0.3"/>
    <row r="635" ht="12.75" customHeight="1" x14ac:dyDescent="0.3"/>
    <row r="636" ht="12.75" customHeight="1" x14ac:dyDescent="0.3"/>
    <row r="637" ht="12.75" customHeight="1" x14ac:dyDescent="0.3"/>
    <row r="638" ht="12.75" customHeight="1" x14ac:dyDescent="0.3"/>
    <row r="639" ht="12.75" customHeight="1" x14ac:dyDescent="0.3"/>
    <row r="640" ht="12.75" customHeight="1" x14ac:dyDescent="0.3"/>
    <row r="641" ht="12.75" customHeight="1" x14ac:dyDescent="0.3"/>
    <row r="642" ht="12.75" customHeight="1" x14ac:dyDescent="0.3"/>
    <row r="643" ht="12.75" customHeight="1" x14ac:dyDescent="0.3"/>
    <row r="644" ht="12.75" customHeight="1" x14ac:dyDescent="0.3"/>
    <row r="645" ht="12.75" customHeight="1" x14ac:dyDescent="0.3"/>
    <row r="646" ht="12.75" customHeight="1" x14ac:dyDescent="0.3"/>
    <row r="647" ht="12.75" customHeight="1" x14ac:dyDescent="0.3"/>
    <row r="648" ht="12.75" customHeight="1" x14ac:dyDescent="0.3"/>
    <row r="649" ht="12.75" customHeight="1" x14ac:dyDescent="0.3"/>
    <row r="650" ht="12.75" customHeight="1" x14ac:dyDescent="0.3"/>
    <row r="651" ht="12.75" customHeight="1" x14ac:dyDescent="0.3"/>
    <row r="652" ht="12.75" customHeight="1" x14ac:dyDescent="0.3"/>
    <row r="653" ht="12.75" customHeight="1" x14ac:dyDescent="0.3"/>
    <row r="654" ht="12.75" customHeight="1" x14ac:dyDescent="0.3"/>
    <row r="655" ht="12.75" customHeight="1" x14ac:dyDescent="0.3"/>
    <row r="656" ht="12.75" customHeight="1" x14ac:dyDescent="0.3"/>
    <row r="657" ht="12.75" customHeight="1" x14ac:dyDescent="0.3"/>
    <row r="658" ht="12.75" customHeight="1" x14ac:dyDescent="0.3"/>
    <row r="659" ht="12.75" customHeight="1" x14ac:dyDescent="0.3"/>
    <row r="660" ht="12.75" customHeight="1" x14ac:dyDescent="0.3"/>
    <row r="661" ht="12.75" customHeight="1" x14ac:dyDescent="0.3"/>
    <row r="662" ht="12.75" customHeight="1" x14ac:dyDescent="0.3"/>
    <row r="663" ht="12.75" customHeight="1" x14ac:dyDescent="0.3"/>
    <row r="664" ht="12.75" customHeight="1" x14ac:dyDescent="0.3"/>
    <row r="665" ht="12.75" customHeight="1" x14ac:dyDescent="0.3"/>
    <row r="666" ht="12.75" customHeight="1" x14ac:dyDescent="0.3"/>
    <row r="667" ht="12.75" customHeight="1" x14ac:dyDescent="0.3"/>
    <row r="668" ht="12.75" customHeight="1" x14ac:dyDescent="0.3"/>
    <row r="669" ht="12.75" customHeight="1" x14ac:dyDescent="0.3"/>
    <row r="670" ht="12.75" customHeight="1" x14ac:dyDescent="0.3"/>
    <row r="671" ht="12.75" customHeight="1" x14ac:dyDescent="0.3"/>
    <row r="672" ht="12.75" customHeight="1" x14ac:dyDescent="0.3"/>
    <row r="673" ht="12.75" customHeight="1" x14ac:dyDescent="0.3"/>
    <row r="674" ht="12.75" customHeight="1" x14ac:dyDescent="0.3"/>
    <row r="675" ht="12.75" customHeight="1" x14ac:dyDescent="0.3"/>
    <row r="676" ht="12.75" customHeight="1" x14ac:dyDescent="0.3"/>
    <row r="677" ht="12.75" customHeight="1" x14ac:dyDescent="0.3"/>
    <row r="678" ht="12.75" customHeight="1" x14ac:dyDescent="0.3"/>
    <row r="679" ht="12.75" customHeight="1" x14ac:dyDescent="0.3"/>
    <row r="680" ht="12.75" customHeight="1" x14ac:dyDescent="0.3"/>
    <row r="681" ht="12.75" customHeight="1" x14ac:dyDescent="0.3"/>
    <row r="682" ht="12.75" customHeight="1" x14ac:dyDescent="0.3"/>
    <row r="683" ht="12.75" customHeight="1" x14ac:dyDescent="0.3"/>
    <row r="684" ht="12.75" customHeight="1" x14ac:dyDescent="0.3"/>
    <row r="685" ht="12.75" customHeight="1" x14ac:dyDescent="0.3"/>
    <row r="686" ht="12.75" customHeight="1" x14ac:dyDescent="0.3"/>
    <row r="687" ht="12.75" customHeight="1" x14ac:dyDescent="0.3"/>
    <row r="688" ht="12.75" customHeight="1" x14ac:dyDescent="0.3"/>
    <row r="689" ht="12.75" customHeight="1" x14ac:dyDescent="0.3"/>
    <row r="690" ht="12.75" customHeight="1" x14ac:dyDescent="0.3"/>
    <row r="691" ht="12.75" customHeight="1" x14ac:dyDescent="0.3"/>
    <row r="692" ht="12.75" customHeight="1" x14ac:dyDescent="0.3"/>
    <row r="693" ht="12.75" customHeight="1" x14ac:dyDescent="0.3"/>
    <row r="694" ht="12.75" customHeight="1" x14ac:dyDescent="0.3"/>
    <row r="695" ht="12.75" customHeight="1" x14ac:dyDescent="0.3"/>
    <row r="696" ht="12.75" customHeight="1" x14ac:dyDescent="0.3"/>
    <row r="697" ht="12.75" customHeight="1" x14ac:dyDescent="0.3"/>
    <row r="698" ht="12.75" customHeight="1" x14ac:dyDescent="0.3"/>
    <row r="699" ht="12.75" customHeight="1" x14ac:dyDescent="0.3"/>
    <row r="700" ht="12.75" customHeight="1" x14ac:dyDescent="0.3"/>
    <row r="701" ht="12.75" customHeight="1" x14ac:dyDescent="0.3"/>
    <row r="702" ht="12.75" customHeight="1" x14ac:dyDescent="0.3"/>
    <row r="703" ht="12.75" customHeight="1" x14ac:dyDescent="0.3"/>
    <row r="704" ht="12.75" customHeight="1" x14ac:dyDescent="0.3"/>
    <row r="705" ht="12.75" customHeight="1" x14ac:dyDescent="0.3"/>
    <row r="706" ht="12.75" customHeight="1" x14ac:dyDescent="0.3"/>
    <row r="707" ht="12.75" customHeight="1" x14ac:dyDescent="0.3"/>
    <row r="708" ht="12.75" customHeight="1" x14ac:dyDescent="0.3"/>
    <row r="709" ht="12.75" customHeight="1" x14ac:dyDescent="0.3"/>
    <row r="710" ht="12.75" customHeight="1" x14ac:dyDescent="0.3"/>
    <row r="711" ht="12.75" customHeight="1" x14ac:dyDescent="0.3"/>
    <row r="712" ht="12.75" customHeight="1" x14ac:dyDescent="0.3"/>
    <row r="713" ht="12.75" customHeight="1" x14ac:dyDescent="0.3"/>
    <row r="714" ht="12.75" customHeight="1" x14ac:dyDescent="0.3"/>
    <row r="715" ht="12.75" customHeight="1" x14ac:dyDescent="0.3"/>
    <row r="716" ht="12.75" customHeight="1" x14ac:dyDescent="0.3"/>
    <row r="717" ht="12.75" customHeight="1" x14ac:dyDescent="0.3"/>
    <row r="718" ht="12.75" customHeight="1" x14ac:dyDescent="0.3"/>
    <row r="719" ht="12.75" customHeight="1" x14ac:dyDescent="0.3"/>
    <row r="720" ht="12.75" customHeight="1" x14ac:dyDescent="0.3"/>
    <row r="721" ht="12.75" customHeight="1" x14ac:dyDescent="0.3"/>
    <row r="722" ht="12.75" customHeight="1" x14ac:dyDescent="0.3"/>
    <row r="723" ht="12.75" customHeight="1" x14ac:dyDescent="0.3"/>
    <row r="724" ht="12.75" customHeight="1" x14ac:dyDescent="0.3"/>
    <row r="725" ht="12.75" customHeight="1" x14ac:dyDescent="0.3"/>
    <row r="726" ht="12.75" customHeight="1" x14ac:dyDescent="0.3"/>
    <row r="727" ht="12.75" customHeight="1" x14ac:dyDescent="0.3"/>
    <row r="728" ht="12.75" customHeight="1" x14ac:dyDescent="0.3"/>
    <row r="729" ht="12.75" customHeight="1" x14ac:dyDescent="0.3"/>
    <row r="730" ht="12.75" customHeight="1" x14ac:dyDescent="0.3"/>
    <row r="731" ht="12.75" customHeight="1" x14ac:dyDescent="0.3"/>
    <row r="732" ht="12.75" customHeight="1" x14ac:dyDescent="0.3"/>
    <row r="733" ht="12.75" customHeight="1" x14ac:dyDescent="0.3"/>
    <row r="734" ht="12.75" customHeight="1" x14ac:dyDescent="0.3"/>
    <row r="735" ht="12.75" customHeight="1" x14ac:dyDescent="0.3"/>
    <row r="736" ht="12.75" customHeight="1" x14ac:dyDescent="0.3"/>
    <row r="737" ht="12.75" customHeight="1" x14ac:dyDescent="0.3"/>
    <row r="738" ht="12.75" customHeight="1" x14ac:dyDescent="0.3"/>
    <row r="739" ht="12.75" customHeight="1" x14ac:dyDescent="0.3"/>
    <row r="740" ht="12.75" customHeight="1" x14ac:dyDescent="0.3"/>
    <row r="741" ht="12.75" customHeight="1" x14ac:dyDescent="0.3"/>
    <row r="742" ht="12.75" customHeight="1" x14ac:dyDescent="0.3"/>
    <row r="743" ht="12.75" customHeight="1" x14ac:dyDescent="0.3"/>
    <row r="744" ht="12.75" customHeight="1" x14ac:dyDescent="0.3"/>
    <row r="745" ht="12.75" customHeight="1" x14ac:dyDescent="0.3"/>
    <row r="746" ht="12.75" customHeight="1" x14ac:dyDescent="0.3"/>
    <row r="747" ht="12.75" customHeight="1" x14ac:dyDescent="0.3"/>
    <row r="748" ht="12.75" customHeight="1" x14ac:dyDescent="0.3"/>
    <row r="749" ht="12.75" customHeight="1" x14ac:dyDescent="0.3"/>
    <row r="750" ht="12.75" customHeight="1" x14ac:dyDescent="0.3"/>
    <row r="751" ht="12.75" customHeight="1" x14ac:dyDescent="0.3"/>
    <row r="752" ht="12.75" customHeight="1" x14ac:dyDescent="0.3"/>
    <row r="753" ht="12.75" customHeight="1" x14ac:dyDescent="0.3"/>
    <row r="754" ht="12.75" customHeight="1" x14ac:dyDescent="0.3"/>
    <row r="755" ht="12.75" customHeight="1" x14ac:dyDescent="0.3"/>
    <row r="756" ht="12.75" customHeight="1" x14ac:dyDescent="0.3"/>
    <row r="757" ht="12.75" customHeight="1" x14ac:dyDescent="0.3"/>
    <row r="758" ht="12.75" customHeight="1" x14ac:dyDescent="0.3"/>
    <row r="759" ht="12.75" customHeight="1" x14ac:dyDescent="0.3"/>
    <row r="760" ht="12.75" customHeight="1" x14ac:dyDescent="0.3"/>
    <row r="761" ht="12.75" customHeight="1" x14ac:dyDescent="0.3"/>
    <row r="762" ht="12.75" customHeight="1" x14ac:dyDescent="0.3"/>
    <row r="763" ht="12.75" customHeight="1" x14ac:dyDescent="0.3"/>
    <row r="764" ht="12.75" customHeight="1" x14ac:dyDescent="0.3"/>
    <row r="765" ht="12.75" customHeight="1" x14ac:dyDescent="0.3"/>
    <row r="766" ht="12.75" customHeight="1" x14ac:dyDescent="0.3"/>
    <row r="767" ht="12.75" customHeight="1" x14ac:dyDescent="0.3"/>
    <row r="768" ht="12.75" customHeight="1" x14ac:dyDescent="0.3"/>
    <row r="769" ht="12.75" customHeight="1" x14ac:dyDescent="0.3"/>
    <row r="770" ht="12.75" customHeight="1" x14ac:dyDescent="0.3"/>
    <row r="771" ht="12.75" customHeight="1" x14ac:dyDescent="0.3"/>
    <row r="772" ht="12.75" customHeight="1" x14ac:dyDescent="0.3"/>
    <row r="773" ht="12.75" customHeight="1" x14ac:dyDescent="0.3"/>
    <row r="774" ht="12.75" customHeight="1" x14ac:dyDescent="0.3"/>
    <row r="775" ht="12.75" customHeight="1" x14ac:dyDescent="0.3"/>
    <row r="776" ht="12.75" customHeight="1" x14ac:dyDescent="0.3"/>
    <row r="777" ht="12.75" customHeight="1" x14ac:dyDescent="0.3"/>
    <row r="778" ht="12.75" customHeight="1" x14ac:dyDescent="0.3"/>
    <row r="779" ht="12.75" customHeight="1" x14ac:dyDescent="0.3"/>
    <row r="780" ht="12.75" customHeight="1" x14ac:dyDescent="0.3"/>
    <row r="781" ht="12.75" customHeight="1" x14ac:dyDescent="0.3"/>
    <row r="782" ht="12.75" customHeight="1" x14ac:dyDescent="0.3"/>
    <row r="783" ht="12.75" customHeight="1" x14ac:dyDescent="0.3"/>
    <row r="784" ht="12.75" customHeight="1" x14ac:dyDescent="0.3"/>
    <row r="785" ht="12.75" customHeight="1" x14ac:dyDescent="0.3"/>
    <row r="786" ht="12.75" customHeight="1" x14ac:dyDescent="0.3"/>
    <row r="787" ht="12.75" customHeight="1" x14ac:dyDescent="0.3"/>
    <row r="788" ht="12.75" customHeight="1" x14ac:dyDescent="0.3"/>
    <row r="789" ht="12.75" customHeight="1" x14ac:dyDescent="0.3"/>
    <row r="790" ht="12.75" customHeight="1" x14ac:dyDescent="0.3"/>
    <row r="791" ht="12.75" customHeight="1" x14ac:dyDescent="0.3"/>
    <row r="792" ht="12.75" customHeight="1" x14ac:dyDescent="0.3"/>
    <row r="793" ht="12.75" customHeight="1" x14ac:dyDescent="0.3"/>
    <row r="794" ht="12.75" customHeight="1" x14ac:dyDescent="0.3"/>
    <row r="795" ht="12.75" customHeight="1" x14ac:dyDescent="0.3"/>
    <row r="796" ht="12.75" customHeight="1" x14ac:dyDescent="0.3"/>
    <row r="797" ht="12.75" customHeight="1" x14ac:dyDescent="0.3"/>
    <row r="798" ht="12.75" customHeight="1" x14ac:dyDescent="0.3"/>
    <row r="799" ht="12.75" customHeight="1" x14ac:dyDescent="0.3"/>
    <row r="800" ht="12.75" customHeight="1" x14ac:dyDescent="0.3"/>
    <row r="801" ht="12.75" customHeight="1" x14ac:dyDescent="0.3"/>
    <row r="802" ht="12.75" customHeight="1" x14ac:dyDescent="0.3"/>
    <row r="803" ht="12.75" customHeight="1" x14ac:dyDescent="0.3"/>
    <row r="804" ht="12.75" customHeight="1" x14ac:dyDescent="0.3"/>
    <row r="805" ht="12.75" customHeight="1" x14ac:dyDescent="0.3"/>
    <row r="806" ht="12.75" customHeight="1" x14ac:dyDescent="0.3"/>
    <row r="807" ht="12.75" customHeight="1" x14ac:dyDescent="0.3"/>
    <row r="808" ht="12.75" customHeight="1" x14ac:dyDescent="0.3"/>
    <row r="809" ht="12.75" customHeight="1" x14ac:dyDescent="0.3"/>
    <row r="810" ht="12.75" customHeight="1" x14ac:dyDescent="0.3"/>
    <row r="811" ht="12.75" customHeight="1" x14ac:dyDescent="0.3"/>
    <row r="812" ht="12.75" customHeight="1" x14ac:dyDescent="0.3"/>
    <row r="813" ht="12.75" customHeight="1" x14ac:dyDescent="0.3"/>
    <row r="814" ht="12.75" customHeight="1" x14ac:dyDescent="0.3"/>
    <row r="815" ht="12.75" customHeight="1" x14ac:dyDescent="0.3"/>
    <row r="816" ht="12.75" customHeight="1" x14ac:dyDescent="0.3"/>
    <row r="817" ht="12.75" customHeight="1" x14ac:dyDescent="0.3"/>
    <row r="818" ht="12.75" customHeight="1" x14ac:dyDescent="0.3"/>
    <row r="819" ht="12.75" customHeight="1" x14ac:dyDescent="0.3"/>
    <row r="820" ht="12.75" customHeight="1" x14ac:dyDescent="0.3"/>
    <row r="821" ht="12.75" customHeight="1" x14ac:dyDescent="0.3"/>
    <row r="822" ht="12.75" customHeight="1" x14ac:dyDescent="0.3"/>
    <row r="823" ht="12.75" customHeight="1" x14ac:dyDescent="0.3"/>
    <row r="824" ht="12.75" customHeight="1" x14ac:dyDescent="0.3"/>
    <row r="825" ht="12.75" customHeight="1" x14ac:dyDescent="0.3"/>
    <row r="826" ht="12.75" customHeight="1" x14ac:dyDescent="0.3"/>
    <row r="827" ht="12.75" customHeight="1" x14ac:dyDescent="0.3"/>
    <row r="828" ht="12.75" customHeight="1" x14ac:dyDescent="0.3"/>
    <row r="829" ht="12.75" customHeight="1" x14ac:dyDescent="0.3"/>
    <row r="830" ht="12.75" customHeight="1" x14ac:dyDescent="0.3"/>
    <row r="831" ht="12.75" customHeight="1" x14ac:dyDescent="0.3"/>
    <row r="832" ht="12.75" customHeight="1" x14ac:dyDescent="0.3"/>
    <row r="833" ht="12.75" customHeight="1" x14ac:dyDescent="0.3"/>
    <row r="834" ht="12.75" customHeight="1" x14ac:dyDescent="0.3"/>
    <row r="835" ht="12.75" customHeight="1" x14ac:dyDescent="0.3"/>
    <row r="836" ht="12.75" customHeight="1" x14ac:dyDescent="0.3"/>
    <row r="837" ht="12.75" customHeight="1" x14ac:dyDescent="0.3"/>
    <row r="838" ht="12.75" customHeight="1" x14ac:dyDescent="0.3"/>
    <row r="839" ht="12.75" customHeight="1" x14ac:dyDescent="0.3"/>
    <row r="840" ht="12.75" customHeight="1" x14ac:dyDescent="0.3"/>
    <row r="841" ht="12.75" customHeight="1" x14ac:dyDescent="0.3"/>
    <row r="842" ht="12.75" customHeight="1" x14ac:dyDescent="0.3"/>
    <row r="843" ht="12.75" customHeight="1" x14ac:dyDescent="0.3"/>
    <row r="844" ht="12.75" customHeight="1" x14ac:dyDescent="0.3"/>
    <row r="845" ht="12.75" customHeight="1" x14ac:dyDescent="0.3"/>
    <row r="846" ht="12.75" customHeight="1" x14ac:dyDescent="0.3"/>
    <row r="847" ht="12.75" customHeight="1" x14ac:dyDescent="0.3"/>
    <row r="848" ht="12.75" customHeight="1" x14ac:dyDescent="0.3"/>
    <row r="849" ht="12.75" customHeight="1" x14ac:dyDescent="0.3"/>
    <row r="850" ht="12.75" customHeight="1" x14ac:dyDescent="0.3"/>
    <row r="851" ht="12.75" customHeight="1" x14ac:dyDescent="0.3"/>
    <row r="852" ht="12.75" customHeight="1" x14ac:dyDescent="0.3"/>
    <row r="853" ht="12.75" customHeight="1" x14ac:dyDescent="0.3"/>
    <row r="854" ht="12.75" customHeight="1" x14ac:dyDescent="0.3"/>
    <row r="855" ht="12.75" customHeight="1" x14ac:dyDescent="0.3"/>
    <row r="856" ht="12.75" customHeight="1" x14ac:dyDescent="0.3"/>
    <row r="857" ht="12.75" customHeight="1" x14ac:dyDescent="0.3"/>
    <row r="858" ht="12.75" customHeight="1" x14ac:dyDescent="0.3"/>
    <row r="859" ht="12.75" customHeight="1" x14ac:dyDescent="0.3"/>
    <row r="860" ht="12.75" customHeight="1" x14ac:dyDescent="0.3"/>
    <row r="861" ht="12.75" customHeight="1" x14ac:dyDescent="0.3"/>
    <row r="862" ht="12.75" customHeight="1" x14ac:dyDescent="0.3"/>
    <row r="863" ht="12.75" customHeight="1" x14ac:dyDescent="0.3"/>
    <row r="864" ht="12.75" customHeight="1" x14ac:dyDescent="0.3"/>
    <row r="865" ht="12.75" customHeight="1" x14ac:dyDescent="0.3"/>
    <row r="866" ht="12.75" customHeight="1" x14ac:dyDescent="0.3"/>
    <row r="867" ht="12.75" customHeight="1" x14ac:dyDescent="0.3"/>
    <row r="868" ht="12.75" customHeight="1" x14ac:dyDescent="0.3"/>
    <row r="869" ht="12.75" customHeight="1" x14ac:dyDescent="0.3"/>
    <row r="870" ht="12.75" customHeight="1" x14ac:dyDescent="0.3"/>
    <row r="871" ht="12.75" customHeight="1" x14ac:dyDescent="0.3"/>
    <row r="872" ht="12.75" customHeight="1" x14ac:dyDescent="0.3"/>
    <row r="873" ht="12.75" customHeight="1" x14ac:dyDescent="0.3"/>
    <row r="874" ht="12.75" customHeight="1" x14ac:dyDescent="0.3"/>
    <row r="875" ht="12.75" customHeight="1" x14ac:dyDescent="0.3"/>
    <row r="876" ht="12.75" customHeight="1" x14ac:dyDescent="0.3"/>
    <row r="877" ht="12.75" customHeight="1" x14ac:dyDescent="0.3"/>
    <row r="878" ht="12.75" customHeight="1" x14ac:dyDescent="0.3"/>
    <row r="879" ht="12.75" customHeight="1" x14ac:dyDescent="0.3"/>
    <row r="880" ht="12.75" customHeight="1" x14ac:dyDescent="0.3"/>
    <row r="881" ht="12.75" customHeight="1" x14ac:dyDescent="0.3"/>
    <row r="882" ht="12.75" customHeight="1" x14ac:dyDescent="0.3"/>
    <row r="883" ht="12.75" customHeight="1" x14ac:dyDescent="0.3"/>
    <row r="884" ht="12.75" customHeight="1" x14ac:dyDescent="0.3"/>
    <row r="885" ht="12.75" customHeight="1" x14ac:dyDescent="0.3"/>
    <row r="886" ht="12.75" customHeight="1" x14ac:dyDescent="0.3"/>
    <row r="887" ht="12.75" customHeight="1" x14ac:dyDescent="0.3"/>
    <row r="888" ht="12.75" customHeight="1" x14ac:dyDescent="0.3"/>
    <row r="889" ht="12.75" customHeight="1" x14ac:dyDescent="0.3"/>
    <row r="890" ht="12.75" customHeight="1" x14ac:dyDescent="0.3"/>
    <row r="891" ht="12.75" customHeight="1" x14ac:dyDescent="0.3"/>
    <row r="892" ht="12.75" customHeight="1" x14ac:dyDescent="0.3"/>
    <row r="893" ht="12.75" customHeight="1" x14ac:dyDescent="0.3"/>
    <row r="894" ht="12.75" customHeight="1" x14ac:dyDescent="0.3"/>
    <row r="895" ht="12.75" customHeight="1" x14ac:dyDescent="0.3"/>
    <row r="896" ht="12.75" customHeight="1" x14ac:dyDescent="0.3"/>
    <row r="897" ht="12.75" customHeight="1" x14ac:dyDescent="0.3"/>
    <row r="898" ht="12.75" customHeight="1" x14ac:dyDescent="0.3"/>
    <row r="899" ht="12.75" customHeight="1" x14ac:dyDescent="0.3"/>
    <row r="900" ht="12.75" customHeight="1" x14ac:dyDescent="0.3"/>
    <row r="901" ht="12.75" customHeight="1" x14ac:dyDescent="0.3"/>
    <row r="902" ht="12.75" customHeight="1" x14ac:dyDescent="0.3"/>
    <row r="903" ht="12.75" customHeight="1" x14ac:dyDescent="0.3"/>
    <row r="904" ht="12.75" customHeight="1" x14ac:dyDescent="0.3"/>
    <row r="905" ht="12.75" customHeight="1" x14ac:dyDescent="0.3"/>
    <row r="906" ht="12.75" customHeight="1" x14ac:dyDescent="0.3"/>
    <row r="907" ht="12.75" customHeight="1" x14ac:dyDescent="0.3"/>
    <row r="908" ht="12.75" customHeight="1" x14ac:dyDescent="0.3"/>
    <row r="909" ht="12.75" customHeight="1" x14ac:dyDescent="0.3"/>
    <row r="910" ht="12.75" customHeight="1" x14ac:dyDescent="0.3"/>
    <row r="911" ht="12.75" customHeight="1" x14ac:dyDescent="0.3"/>
    <row r="912" ht="12.75" customHeight="1" x14ac:dyDescent="0.3"/>
    <row r="913" ht="12.75" customHeight="1" x14ac:dyDescent="0.3"/>
    <row r="914" ht="12.75" customHeight="1" x14ac:dyDescent="0.3"/>
    <row r="915" ht="12.75" customHeight="1" x14ac:dyDescent="0.3"/>
    <row r="916" ht="12.75" customHeight="1" x14ac:dyDescent="0.3"/>
    <row r="917" ht="12.75" customHeight="1" x14ac:dyDescent="0.3"/>
    <row r="918" ht="12.75" customHeight="1" x14ac:dyDescent="0.3"/>
    <row r="919" ht="12.75" customHeight="1" x14ac:dyDescent="0.3"/>
    <row r="920" ht="12.75" customHeight="1" x14ac:dyDescent="0.3"/>
    <row r="921" ht="12.75" customHeight="1" x14ac:dyDescent="0.3"/>
    <row r="922" ht="12.75" customHeight="1" x14ac:dyDescent="0.3"/>
    <row r="923" ht="12.75" customHeight="1" x14ac:dyDescent="0.3"/>
    <row r="924" ht="12.75" customHeight="1" x14ac:dyDescent="0.3"/>
    <row r="925" ht="12.75" customHeight="1" x14ac:dyDescent="0.3"/>
    <row r="926" ht="12.75" customHeight="1" x14ac:dyDescent="0.3"/>
    <row r="927" ht="12.75" customHeight="1" x14ac:dyDescent="0.3"/>
    <row r="928" ht="12.75" customHeight="1" x14ac:dyDescent="0.3"/>
    <row r="929" ht="12.75" customHeight="1" x14ac:dyDescent="0.3"/>
    <row r="930" ht="12.75" customHeight="1" x14ac:dyDescent="0.3"/>
    <row r="931" ht="12.75" customHeight="1" x14ac:dyDescent="0.3"/>
    <row r="932" ht="12.75" customHeight="1" x14ac:dyDescent="0.3"/>
    <row r="933" ht="12.75" customHeight="1" x14ac:dyDescent="0.3"/>
    <row r="934" ht="12.75" customHeight="1" x14ac:dyDescent="0.3"/>
    <row r="935" ht="12.75" customHeight="1" x14ac:dyDescent="0.3"/>
    <row r="936" ht="12.75" customHeight="1" x14ac:dyDescent="0.3"/>
    <row r="937" ht="12.75" customHeight="1" x14ac:dyDescent="0.3"/>
    <row r="938" ht="12.75" customHeight="1" x14ac:dyDescent="0.3"/>
    <row r="939" ht="12.75" customHeight="1" x14ac:dyDescent="0.3"/>
    <row r="940" ht="12.75" customHeight="1" x14ac:dyDescent="0.3"/>
    <row r="941" ht="12.75" customHeight="1" x14ac:dyDescent="0.3"/>
    <row r="942" ht="12.75" customHeight="1" x14ac:dyDescent="0.3"/>
    <row r="943" ht="12.75" customHeight="1" x14ac:dyDescent="0.3"/>
    <row r="944" ht="12.75" customHeight="1" x14ac:dyDescent="0.3"/>
    <row r="945" ht="12.75" customHeight="1" x14ac:dyDescent="0.3"/>
    <row r="946" ht="12.75" customHeight="1" x14ac:dyDescent="0.3"/>
    <row r="947" ht="12.75" customHeight="1" x14ac:dyDescent="0.3"/>
    <row r="948" ht="12.75" customHeight="1" x14ac:dyDescent="0.3"/>
    <row r="949" ht="12.75" customHeight="1" x14ac:dyDescent="0.3"/>
    <row r="950" ht="12.75" customHeight="1" x14ac:dyDescent="0.3"/>
    <row r="951" ht="12.75" customHeight="1" x14ac:dyDescent="0.3"/>
    <row r="952" ht="12.75" customHeight="1" x14ac:dyDescent="0.3"/>
    <row r="953" ht="12.75" customHeight="1" x14ac:dyDescent="0.3"/>
    <row r="954" ht="12.75" customHeight="1" x14ac:dyDescent="0.3"/>
    <row r="955" ht="12.75" customHeight="1" x14ac:dyDescent="0.3"/>
    <row r="956" ht="12.75" customHeight="1" x14ac:dyDescent="0.3"/>
    <row r="957" ht="12.75" customHeight="1" x14ac:dyDescent="0.3"/>
    <row r="958" ht="12.75" customHeight="1" x14ac:dyDescent="0.3"/>
    <row r="959" ht="12.75" customHeight="1" x14ac:dyDescent="0.3"/>
    <row r="960" ht="12.75" customHeight="1" x14ac:dyDescent="0.3"/>
    <row r="961" ht="12.75" customHeight="1" x14ac:dyDescent="0.3"/>
    <row r="962" ht="12.75" customHeight="1" x14ac:dyDescent="0.3"/>
    <row r="963" ht="12.75" customHeight="1" x14ac:dyDescent="0.3"/>
    <row r="964" ht="12.75" customHeight="1" x14ac:dyDescent="0.3"/>
    <row r="965" ht="12.75" customHeight="1" x14ac:dyDescent="0.3"/>
    <row r="966" ht="12.75" customHeight="1" x14ac:dyDescent="0.3"/>
    <row r="967" ht="12.75" customHeight="1" x14ac:dyDescent="0.3"/>
    <row r="968" ht="12.75" customHeight="1" x14ac:dyDescent="0.3"/>
    <row r="969" ht="12.75" customHeight="1" x14ac:dyDescent="0.3"/>
    <row r="970" ht="12.75" customHeight="1" x14ac:dyDescent="0.3"/>
    <row r="971" ht="12.75" customHeight="1" x14ac:dyDescent="0.3"/>
    <row r="972" ht="12.75" customHeight="1" x14ac:dyDescent="0.3"/>
    <row r="973" ht="12.75" customHeight="1" x14ac:dyDescent="0.3"/>
    <row r="974" ht="12.75" customHeight="1" x14ac:dyDescent="0.3"/>
    <row r="975" ht="12.75" customHeight="1" x14ac:dyDescent="0.3"/>
    <row r="976" ht="12.75" customHeight="1" x14ac:dyDescent="0.3"/>
    <row r="977" ht="12.75" customHeight="1" x14ac:dyDescent="0.3"/>
    <row r="978" ht="12.75" customHeight="1" x14ac:dyDescent="0.3"/>
    <row r="979" ht="12.75" customHeight="1" x14ac:dyDescent="0.3"/>
    <row r="980" ht="12.75" customHeight="1" x14ac:dyDescent="0.3"/>
    <row r="981" ht="12.75" customHeight="1" x14ac:dyDescent="0.3"/>
    <row r="982" ht="12.75" customHeight="1" x14ac:dyDescent="0.3"/>
    <row r="983" ht="12.75" customHeight="1" x14ac:dyDescent="0.3"/>
    <row r="984" ht="12.75" customHeight="1" x14ac:dyDescent="0.3"/>
    <row r="985" ht="12.75" customHeight="1" x14ac:dyDescent="0.3"/>
    <row r="986" ht="12.75" customHeight="1" x14ac:dyDescent="0.3"/>
    <row r="987" ht="12.75" customHeight="1" x14ac:dyDescent="0.3"/>
    <row r="988" ht="12.75" customHeight="1" x14ac:dyDescent="0.3"/>
    <row r="989" ht="12.75" customHeight="1" x14ac:dyDescent="0.3"/>
    <row r="990" ht="12.75" customHeight="1" x14ac:dyDescent="0.3"/>
    <row r="991" ht="12.75" customHeight="1" x14ac:dyDescent="0.3"/>
    <row r="992" ht="12.75" customHeight="1" x14ac:dyDescent="0.3"/>
    <row r="993" ht="12.75" customHeight="1" x14ac:dyDescent="0.3"/>
    <row r="994" ht="12.75" customHeight="1" x14ac:dyDescent="0.3"/>
    <row r="995" ht="12.75" customHeight="1" x14ac:dyDescent="0.3"/>
    <row r="996" ht="12.75" customHeight="1" x14ac:dyDescent="0.3"/>
    <row r="997" ht="12.75" customHeight="1" x14ac:dyDescent="0.3"/>
    <row r="998" ht="12.75" customHeight="1" x14ac:dyDescent="0.3"/>
    <row r="999" ht="12.75" customHeight="1" x14ac:dyDescent="0.3"/>
    <row r="1000" ht="12.75" customHeight="1" x14ac:dyDescent="0.3"/>
  </sheetData>
  <mergeCells count="51">
    <mergeCell ref="C36:D36"/>
    <mergeCell ref="F36:G36"/>
    <mergeCell ref="C38:D38"/>
    <mergeCell ref="F38:G38"/>
    <mergeCell ref="E42:F42"/>
    <mergeCell ref="E43:F43"/>
    <mergeCell ref="B31:C31"/>
    <mergeCell ref="D31:E31"/>
    <mergeCell ref="F31:G31"/>
    <mergeCell ref="H31:I31"/>
    <mergeCell ref="J31:K31"/>
    <mergeCell ref="C34:D34"/>
    <mergeCell ref="F34:G34"/>
    <mergeCell ref="B29:C29"/>
    <mergeCell ref="D29:E29"/>
    <mergeCell ref="F29:G29"/>
    <mergeCell ref="H29:I29"/>
    <mergeCell ref="J29:K29"/>
    <mergeCell ref="B30:C30"/>
    <mergeCell ref="D30:E30"/>
    <mergeCell ref="F30:G30"/>
    <mergeCell ref="H30:I30"/>
    <mergeCell ref="J30:K30"/>
    <mergeCell ref="J27:K27"/>
    <mergeCell ref="B28:C28"/>
    <mergeCell ref="D28:E28"/>
    <mergeCell ref="F28:G28"/>
    <mergeCell ref="H28:I28"/>
    <mergeCell ref="J28:K28"/>
    <mergeCell ref="B25:C25"/>
    <mergeCell ref="D25:E25"/>
    <mergeCell ref="F25:G25"/>
    <mergeCell ref="H25:I25"/>
    <mergeCell ref="B27:C27"/>
    <mergeCell ref="D27:E27"/>
    <mergeCell ref="F27:G27"/>
    <mergeCell ref="H27:I27"/>
    <mergeCell ref="B23:C23"/>
    <mergeCell ref="D23:E23"/>
    <mergeCell ref="F23:G23"/>
    <mergeCell ref="H23:I23"/>
    <mergeCell ref="B24:C24"/>
    <mergeCell ref="D24:E24"/>
    <mergeCell ref="F24:G24"/>
    <mergeCell ref="H24:I24"/>
    <mergeCell ref="A1:F1"/>
    <mergeCell ref="A4:C4"/>
    <mergeCell ref="B22:C22"/>
    <mergeCell ref="D22:E22"/>
    <mergeCell ref="F22:G22"/>
    <mergeCell ref="H22:I22"/>
  </mergeCells>
  <conditionalFormatting sqref="R44 R49">
    <cfRule type="expression" dxfId="1" priority="1">
      <formula>$O$1="CU"</formula>
    </cfRule>
  </conditionalFormatting>
  <conditionalFormatting sqref="E7 E9 E11 E13 E15 E17 E19">
    <cfRule type="cellIs" dxfId="0" priority="2" operator="equal">
      <formula>"Bye"</formula>
    </cfRule>
  </conditionalFormatting>
  <pageMargins left="0.7" right="0.7" top="0.75" bottom="0.75" header="0" footer="0"/>
  <pageSetup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40CE8-9363-4BE7-9C18-580CA55C70E0}">
  <sheetPr codeName="Munka2">
    <tabColor rgb="FF00FF00"/>
  </sheetPr>
  <dimension ref="A1:AK1000"/>
  <sheetViews>
    <sheetView workbookViewId="0">
      <selection activeCell="J17" sqref="J17"/>
    </sheetView>
  </sheetViews>
  <sheetFormatPr defaultColWidth="12.5546875" defaultRowHeight="15" customHeight="1" x14ac:dyDescent="0.3"/>
  <cols>
    <col min="1" max="1" width="5.44140625" style="29" customWidth="1"/>
    <col min="2" max="2" width="4.44140625" style="29" customWidth="1"/>
    <col min="3" max="3" width="8.33203125" style="29" customWidth="1"/>
    <col min="4" max="4" width="7.109375" style="29" customWidth="1"/>
    <col min="5" max="5" width="9.33203125" style="29" customWidth="1"/>
    <col min="6" max="6" width="7.109375" style="29" customWidth="1"/>
    <col min="7" max="7" width="9.33203125" style="29" customWidth="1"/>
    <col min="8" max="8" width="7.109375" style="29" customWidth="1"/>
    <col min="9" max="9" width="9.33203125" style="29" customWidth="1"/>
    <col min="10" max="10" width="7.88671875" style="29" customWidth="1"/>
    <col min="11" max="12" width="8.5546875" style="29" customWidth="1"/>
    <col min="13" max="13" width="7.88671875" style="29" customWidth="1"/>
    <col min="14" max="14" width="8" style="29" customWidth="1"/>
    <col min="15" max="16" width="4.44140625" style="29" customWidth="1"/>
    <col min="17" max="17" width="12.109375" style="29" customWidth="1"/>
    <col min="18" max="18" width="7.88671875" style="29" customWidth="1"/>
    <col min="19" max="19" width="7.44140625" style="29" customWidth="1"/>
    <col min="20" max="24" width="8" style="29" customWidth="1"/>
    <col min="25" max="37" width="8" style="29" hidden="1" customWidth="1"/>
    <col min="38" max="16384" width="12.5546875" style="29"/>
  </cols>
  <sheetData>
    <row r="1" spans="1:37" ht="26.25" customHeight="1" x14ac:dyDescent="0.3">
      <c r="A1" s="23" t="s">
        <v>66</v>
      </c>
      <c r="B1" s="24"/>
      <c r="C1" s="24"/>
      <c r="D1" s="24"/>
      <c r="E1" s="24"/>
      <c r="F1" s="24"/>
      <c r="G1" s="25"/>
      <c r="H1" s="26" t="s">
        <v>67</v>
      </c>
      <c r="I1" s="27"/>
      <c r="J1" s="28"/>
      <c r="L1" s="30"/>
      <c r="M1" s="31"/>
      <c r="N1" s="32"/>
      <c r="O1" s="32" t="s">
        <v>68</v>
      </c>
      <c r="P1" s="32"/>
      <c r="Q1" s="33"/>
      <c r="R1" s="32"/>
      <c r="S1" s="34"/>
      <c r="AB1" s="35" t="e">
        <f>IF(Y5=1,CONCATENATE(VLOOKUP(Y3,AA16:AH27,2)),CONCATENATE(VLOOKUP(Y3,AA2:AK13,2)))</f>
        <v>#N/A</v>
      </c>
      <c r="AC1" s="35" t="e">
        <f>IF(Y5=1,CONCATENATE(VLOOKUP(Y3,AA16:AK27,3)),CONCATENATE(VLOOKUP(Y3,AA2:AK13,3)))</f>
        <v>#N/A</v>
      </c>
      <c r="AD1" s="35" t="e">
        <f>IF(Y5=1,CONCATENATE(VLOOKUP(Y3,AA16:AK27,4)),CONCATENATE(VLOOKUP(Y3,AA2:AK13,4)))</f>
        <v>#N/A</v>
      </c>
      <c r="AE1" s="35" t="e">
        <f>IF(Y5=1,CONCATENATE(VLOOKUP(Y3,AA16:AK27,5)),CONCATENATE(VLOOKUP(Y3,AA2:AK13,5)))</f>
        <v>#N/A</v>
      </c>
      <c r="AF1" s="35" t="e">
        <f>IF(Y5=1,CONCATENATE(VLOOKUP(Y3,AA16:AK27,6)),CONCATENATE(VLOOKUP(Y3,AA2:AK13,6)))</f>
        <v>#N/A</v>
      </c>
      <c r="AG1" s="35" t="e">
        <f>IF(Y5=1,CONCATENATE(VLOOKUP(Y3,AA16:AK27,7)),CONCATENATE(VLOOKUP(Y3,AA2:AK13,7)))</f>
        <v>#N/A</v>
      </c>
      <c r="AH1" s="35" t="e">
        <f>IF(Y5=1,CONCATENATE(VLOOKUP(Y3,AA16:AK27,8)),CONCATENATE(VLOOKUP(Y3,AA2:AK13,8)))</f>
        <v>#N/A</v>
      </c>
      <c r="AI1" s="35" t="e">
        <f>IF(Y5=1,CONCATENATE(VLOOKUP(Y3,AA16:AK27,9)),CONCATENATE(VLOOKUP(Y3,AA2:AK13,9)))</f>
        <v>#N/A</v>
      </c>
      <c r="AJ1" s="35" t="e">
        <f>IF(Y5=1,CONCATENATE(VLOOKUP(Y3,AA16:AK27,10)),CONCATENATE(VLOOKUP(Y3,AA2:AK13,10)))</f>
        <v>#N/A</v>
      </c>
      <c r="AK1" s="35" t="e">
        <f>IF(Y5=1,CONCATENATE(VLOOKUP(Y3,AA16:AK27,11)),CONCATENATE(VLOOKUP(Y3,AA2:AK13,11)))</f>
        <v>#N/A</v>
      </c>
    </row>
    <row r="2" spans="1:37" ht="12.75" customHeight="1" x14ac:dyDescent="0.3">
      <c r="A2" s="36" t="s">
        <v>69</v>
      </c>
      <c r="B2" s="37"/>
      <c r="C2" s="37" t="s">
        <v>117</v>
      </c>
      <c r="D2" s="37"/>
      <c r="E2" s="37">
        <f>[1]Altalanos!$A$8</f>
        <v>0</v>
      </c>
      <c r="F2" s="37"/>
      <c r="G2" s="38"/>
      <c r="H2" s="39"/>
      <c r="I2" s="39"/>
      <c r="J2" s="40"/>
      <c r="K2" s="30"/>
      <c r="L2" s="30"/>
      <c r="M2" s="30"/>
      <c r="N2" s="41"/>
      <c r="O2" s="42"/>
      <c r="P2" s="41"/>
      <c r="Q2" s="42"/>
      <c r="R2" s="41"/>
      <c r="S2" s="34"/>
      <c r="Y2" s="43"/>
      <c r="Z2" s="44"/>
      <c r="AA2" s="44" t="s">
        <v>70</v>
      </c>
      <c r="AB2" s="45">
        <v>150</v>
      </c>
      <c r="AC2" s="45">
        <v>120</v>
      </c>
      <c r="AD2" s="45">
        <v>100</v>
      </c>
      <c r="AE2" s="45">
        <v>80</v>
      </c>
      <c r="AF2" s="45">
        <v>70</v>
      </c>
      <c r="AG2" s="45">
        <v>60</v>
      </c>
      <c r="AH2" s="45">
        <v>55</v>
      </c>
      <c r="AI2" s="45">
        <v>50</v>
      </c>
      <c r="AJ2" s="45">
        <v>45</v>
      </c>
      <c r="AK2" s="45">
        <v>40</v>
      </c>
    </row>
    <row r="3" spans="1:37" ht="12.75" customHeight="1" x14ac:dyDescent="0.3">
      <c r="A3" s="46" t="s">
        <v>71</v>
      </c>
      <c r="B3" s="46" t="s">
        <v>118</v>
      </c>
      <c r="C3" s="46"/>
      <c r="D3" s="46"/>
      <c r="E3" s="46" t="s">
        <v>119</v>
      </c>
      <c r="F3" s="46"/>
      <c r="G3" s="46"/>
      <c r="H3" s="46" t="s">
        <v>73</v>
      </c>
      <c r="I3" s="46"/>
      <c r="J3" s="47"/>
      <c r="K3" s="46"/>
      <c r="L3" s="48"/>
      <c r="M3" s="48" t="s">
        <v>74</v>
      </c>
      <c r="N3" s="49"/>
      <c r="O3" s="50"/>
      <c r="P3" s="49"/>
      <c r="Q3" s="43" t="s">
        <v>75</v>
      </c>
      <c r="R3" s="45" t="s">
        <v>76</v>
      </c>
      <c r="S3" s="45" t="s">
        <v>120</v>
      </c>
      <c r="Y3" s="43">
        <f>IF(H4="OB","A",IF(H4="IX","W",H4))</f>
        <v>0</v>
      </c>
      <c r="Z3" s="44"/>
      <c r="AA3" s="44" t="s">
        <v>77</v>
      </c>
      <c r="AB3" s="45">
        <v>120</v>
      </c>
      <c r="AC3" s="45">
        <v>90</v>
      </c>
      <c r="AD3" s="45">
        <v>65</v>
      </c>
      <c r="AE3" s="45">
        <v>55</v>
      </c>
      <c r="AF3" s="45">
        <v>50</v>
      </c>
      <c r="AG3" s="45">
        <v>45</v>
      </c>
      <c r="AH3" s="45">
        <v>40</v>
      </c>
      <c r="AI3" s="45">
        <v>35</v>
      </c>
      <c r="AJ3" s="45">
        <v>25</v>
      </c>
      <c r="AK3" s="45">
        <v>20</v>
      </c>
    </row>
    <row r="4" spans="1:37" ht="13.5" customHeight="1" thickBot="1" x14ac:dyDescent="0.35">
      <c r="A4" s="51">
        <v>46132</v>
      </c>
      <c r="B4" s="52"/>
      <c r="C4" s="52"/>
      <c r="D4" s="53"/>
      <c r="E4" s="54">
        <f>[1]Altalanos!$C$10</f>
        <v>0</v>
      </c>
      <c r="F4" s="54"/>
      <c r="G4" s="54"/>
      <c r="H4" s="54"/>
      <c r="I4" s="54"/>
      <c r="J4" s="55"/>
      <c r="K4" s="54"/>
      <c r="L4" s="145"/>
      <c r="M4" s="56">
        <f>[1]Altalanos!$E$10</f>
        <v>0</v>
      </c>
      <c r="N4" s="57"/>
      <c r="O4" s="58"/>
      <c r="P4" s="57"/>
      <c r="Q4" s="59" t="s">
        <v>79</v>
      </c>
      <c r="R4" s="60" t="s">
        <v>80</v>
      </c>
      <c r="S4" s="60" t="s">
        <v>121</v>
      </c>
      <c r="Y4" s="44"/>
      <c r="Z4" s="44"/>
      <c r="AA4" s="44" t="s">
        <v>81</v>
      </c>
      <c r="AB4" s="45">
        <v>90</v>
      </c>
      <c r="AC4" s="45">
        <v>60</v>
      </c>
      <c r="AD4" s="45">
        <v>45</v>
      </c>
      <c r="AE4" s="45">
        <v>34</v>
      </c>
      <c r="AF4" s="45">
        <v>27</v>
      </c>
      <c r="AG4" s="45">
        <v>22</v>
      </c>
      <c r="AH4" s="45">
        <v>18</v>
      </c>
      <c r="AI4" s="45">
        <v>15</v>
      </c>
      <c r="AJ4" s="45">
        <v>12</v>
      </c>
      <c r="AK4" s="45">
        <v>9</v>
      </c>
    </row>
    <row r="5" spans="1:37" ht="12.75" customHeight="1" x14ac:dyDescent="0.3">
      <c r="A5" s="61"/>
      <c r="B5" s="61" t="s">
        <v>82</v>
      </c>
      <c r="C5" s="61" t="s">
        <v>83</v>
      </c>
      <c r="D5" s="61" t="s">
        <v>84</v>
      </c>
      <c r="E5" s="61" t="s">
        <v>85</v>
      </c>
      <c r="F5" s="61"/>
      <c r="G5" s="61" t="s">
        <v>86</v>
      </c>
      <c r="H5" s="61"/>
      <c r="I5" s="61" t="s">
        <v>87</v>
      </c>
      <c r="J5" s="61"/>
      <c r="K5" s="62" t="s">
        <v>88</v>
      </c>
      <c r="L5" s="62" t="s">
        <v>89</v>
      </c>
      <c r="M5" s="62" t="s">
        <v>90</v>
      </c>
      <c r="N5" s="34"/>
      <c r="O5" s="34"/>
      <c r="P5" s="34"/>
      <c r="Q5" s="63" t="s">
        <v>91</v>
      </c>
      <c r="R5" s="64" t="s">
        <v>92</v>
      </c>
      <c r="S5" s="64" t="s">
        <v>122</v>
      </c>
      <c r="Y5" s="44">
        <f>IF(OR([1]Altalanos!$A$8="F1",[1]Altalanos!$A$8="F2",[1]Altalanos!$A$8="N1",[1]Altalanos!$A$8="N2"),1,2)</f>
        <v>2</v>
      </c>
      <c r="Z5" s="44"/>
      <c r="AA5" s="44" t="s">
        <v>93</v>
      </c>
      <c r="AB5" s="45">
        <v>60</v>
      </c>
      <c r="AC5" s="45">
        <v>40</v>
      </c>
      <c r="AD5" s="45">
        <v>30</v>
      </c>
      <c r="AE5" s="45">
        <v>20</v>
      </c>
      <c r="AF5" s="45">
        <v>18</v>
      </c>
      <c r="AG5" s="45">
        <v>15</v>
      </c>
      <c r="AH5" s="45">
        <v>12</v>
      </c>
      <c r="AI5" s="45">
        <v>10</v>
      </c>
      <c r="AJ5" s="45">
        <v>8</v>
      </c>
      <c r="AK5" s="45">
        <v>6</v>
      </c>
    </row>
    <row r="6" spans="1:37" ht="12.75" customHeight="1" x14ac:dyDescent="0.3">
      <c r="A6" s="65"/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34"/>
      <c r="O6" s="34"/>
      <c r="P6" s="34"/>
      <c r="Q6" s="34"/>
      <c r="R6" s="34"/>
      <c r="S6" s="34"/>
      <c r="Y6" s="44"/>
      <c r="Z6" s="44"/>
      <c r="AA6" s="44" t="s">
        <v>94</v>
      </c>
      <c r="AB6" s="45">
        <v>40</v>
      </c>
      <c r="AC6" s="45">
        <v>25</v>
      </c>
      <c r="AD6" s="45">
        <v>18</v>
      </c>
      <c r="AE6" s="45">
        <v>13</v>
      </c>
      <c r="AF6" s="45">
        <v>10</v>
      </c>
      <c r="AG6" s="45">
        <v>8</v>
      </c>
      <c r="AH6" s="45">
        <v>6</v>
      </c>
      <c r="AI6" s="45">
        <v>5</v>
      </c>
      <c r="AJ6" s="45">
        <v>4</v>
      </c>
      <c r="AK6" s="45">
        <v>3</v>
      </c>
    </row>
    <row r="7" spans="1:37" ht="12.75" customHeight="1" x14ac:dyDescent="0.3">
      <c r="A7" s="66" t="s">
        <v>70</v>
      </c>
      <c r="B7" s="67"/>
      <c r="C7" s="146" t="str">
        <f>IF($B7="","",VLOOKUP($B7,'[1]1MD ELO'!$A$7:$O$22,5))</f>
        <v/>
      </c>
      <c r="D7" s="146"/>
      <c r="E7" s="147" t="s">
        <v>8</v>
      </c>
      <c r="F7" s="148"/>
      <c r="G7" s="147" t="str">
        <f>IF($B7="","",VLOOKUP($B7,'[1]1MD ELO'!$A$7:$O$22,3))</f>
        <v/>
      </c>
      <c r="H7" s="148"/>
      <c r="I7" s="149" t="str">
        <f>IF($B7="","",VLOOKUP($B7,'[1]1MD ELO'!$A$7:$O$22,4))</f>
        <v/>
      </c>
      <c r="J7" s="65"/>
      <c r="K7" s="71"/>
      <c r="L7" s="72"/>
      <c r="M7" s="73"/>
      <c r="N7" s="34"/>
      <c r="O7" s="34"/>
      <c r="P7" s="34"/>
      <c r="Q7" s="34"/>
      <c r="R7" s="34"/>
      <c r="S7" s="34"/>
      <c r="Y7" s="44"/>
      <c r="Z7" s="44"/>
      <c r="AA7" s="44" t="s">
        <v>95</v>
      </c>
      <c r="AB7" s="45">
        <v>25</v>
      </c>
      <c r="AC7" s="45">
        <v>15</v>
      </c>
      <c r="AD7" s="45">
        <v>13</v>
      </c>
      <c r="AE7" s="45">
        <v>8</v>
      </c>
      <c r="AF7" s="45">
        <v>6</v>
      </c>
      <c r="AG7" s="45">
        <v>4</v>
      </c>
      <c r="AH7" s="45">
        <v>3</v>
      </c>
      <c r="AI7" s="45">
        <v>2</v>
      </c>
      <c r="AJ7" s="45">
        <v>1</v>
      </c>
      <c r="AK7" s="45">
        <v>0</v>
      </c>
    </row>
    <row r="8" spans="1:37" ht="12.75" customHeight="1" x14ac:dyDescent="0.3">
      <c r="A8" s="66"/>
      <c r="B8" s="74"/>
      <c r="C8" s="150"/>
      <c r="D8" s="150"/>
      <c r="E8" s="150"/>
      <c r="F8" s="150"/>
      <c r="G8" s="150"/>
      <c r="H8" s="150"/>
      <c r="I8" s="150"/>
      <c r="J8" s="65"/>
      <c r="K8" s="66"/>
      <c r="L8" s="66"/>
      <c r="M8" s="75"/>
      <c r="N8" s="34"/>
      <c r="O8" s="34"/>
      <c r="P8" s="34"/>
      <c r="Q8" s="34"/>
      <c r="R8" s="34"/>
      <c r="S8" s="34"/>
      <c r="Y8" s="44"/>
      <c r="Z8" s="44"/>
      <c r="AA8" s="44" t="s">
        <v>96</v>
      </c>
      <c r="AB8" s="45">
        <v>15</v>
      </c>
      <c r="AC8" s="45">
        <v>10</v>
      </c>
      <c r="AD8" s="45">
        <v>7</v>
      </c>
      <c r="AE8" s="45">
        <v>5</v>
      </c>
      <c r="AF8" s="45">
        <v>4</v>
      </c>
      <c r="AG8" s="45">
        <v>3</v>
      </c>
      <c r="AH8" s="45">
        <v>2</v>
      </c>
      <c r="AI8" s="45">
        <v>1</v>
      </c>
      <c r="AJ8" s="45">
        <v>0</v>
      </c>
      <c r="AK8" s="45">
        <v>0</v>
      </c>
    </row>
    <row r="9" spans="1:37" ht="12.75" customHeight="1" x14ac:dyDescent="0.3">
      <c r="A9" s="66" t="s">
        <v>97</v>
      </c>
      <c r="B9" s="67"/>
      <c r="C9" s="146" t="str">
        <f>IF($B9="","",VLOOKUP($B9,'[1]1MD ELO'!$A$7:$O$22,5))</f>
        <v/>
      </c>
      <c r="D9" s="146" t="str">
        <f>IF($B9="","",VLOOKUP($B9,'[1]1MD ELO'!$A$7:$O$22,15))</f>
        <v/>
      </c>
      <c r="E9" s="147" t="s">
        <v>42</v>
      </c>
      <c r="F9" s="148"/>
      <c r="G9" s="147" t="str">
        <f>IF($B9="","",VLOOKUP($B9,'[1]1MD ELO'!$A$7:$O$22,3))</f>
        <v/>
      </c>
      <c r="H9" s="148"/>
      <c r="I9" s="149" t="str">
        <f>IF($B9="","",VLOOKUP($B9,'[1]1MD ELO'!$A$7:$O$22,4))</f>
        <v/>
      </c>
      <c r="J9" s="65"/>
      <c r="K9" s="71"/>
      <c r="L9" s="72"/>
      <c r="M9" s="73"/>
      <c r="N9" s="34"/>
      <c r="O9" s="34"/>
      <c r="P9" s="34"/>
      <c r="Q9" s="34"/>
      <c r="R9" s="34"/>
      <c r="S9" s="34"/>
      <c r="Y9" s="44"/>
      <c r="Z9" s="44"/>
      <c r="AA9" s="44" t="s">
        <v>98</v>
      </c>
      <c r="AB9" s="45">
        <v>10</v>
      </c>
      <c r="AC9" s="45">
        <v>6</v>
      </c>
      <c r="AD9" s="45">
        <v>4</v>
      </c>
      <c r="AE9" s="45">
        <v>2</v>
      </c>
      <c r="AF9" s="45">
        <v>1</v>
      </c>
      <c r="AG9" s="45">
        <v>0</v>
      </c>
      <c r="AH9" s="45">
        <v>0</v>
      </c>
      <c r="AI9" s="45">
        <v>0</v>
      </c>
      <c r="AJ9" s="45">
        <v>0</v>
      </c>
      <c r="AK9" s="45">
        <v>0</v>
      </c>
    </row>
    <row r="10" spans="1:37" ht="12.75" customHeight="1" x14ac:dyDescent="0.3">
      <c r="A10" s="66"/>
      <c r="B10" s="74"/>
      <c r="C10" s="150"/>
      <c r="D10" s="150"/>
      <c r="E10" s="150"/>
      <c r="F10" s="150"/>
      <c r="G10" s="150"/>
      <c r="H10" s="150"/>
      <c r="I10" s="150"/>
      <c r="J10" s="65"/>
      <c r="K10" s="66"/>
      <c r="L10" s="66"/>
      <c r="M10" s="75"/>
      <c r="N10" s="34"/>
      <c r="O10" s="34"/>
      <c r="P10" s="34"/>
      <c r="Q10" s="34"/>
      <c r="R10" s="34"/>
      <c r="S10" s="34"/>
      <c r="Y10" s="44"/>
      <c r="Z10" s="44"/>
      <c r="AA10" s="44" t="s">
        <v>99</v>
      </c>
      <c r="AB10" s="45">
        <v>6</v>
      </c>
      <c r="AC10" s="45">
        <v>3</v>
      </c>
      <c r="AD10" s="45">
        <v>2</v>
      </c>
      <c r="AE10" s="45">
        <v>1</v>
      </c>
      <c r="AF10" s="45">
        <v>0</v>
      </c>
      <c r="AG10" s="45">
        <v>0</v>
      </c>
      <c r="AH10" s="45">
        <v>0</v>
      </c>
      <c r="AI10" s="45">
        <v>0</v>
      </c>
      <c r="AJ10" s="45">
        <v>0</v>
      </c>
      <c r="AK10" s="45">
        <v>0</v>
      </c>
    </row>
    <row r="11" spans="1:37" ht="12.75" customHeight="1" x14ac:dyDescent="0.3">
      <c r="A11" s="66" t="s">
        <v>100</v>
      </c>
      <c r="B11" s="67"/>
      <c r="C11" s="146" t="str">
        <f>IF($B11="","",VLOOKUP($B11,'[1]1MD ELO'!$A$7:$O$22,5))</f>
        <v/>
      </c>
      <c r="D11" s="146" t="str">
        <f>IF($B11="","",VLOOKUP($B11,'[1]1MD ELO'!$A$7:$O$22,15))</f>
        <v/>
      </c>
      <c r="E11" s="147" t="s">
        <v>12</v>
      </c>
      <c r="F11" s="148"/>
      <c r="G11" s="147" t="str">
        <f>IF($B11="","",VLOOKUP($B11,'[1]1MD ELO'!$A$7:$O$22,3))</f>
        <v/>
      </c>
      <c r="H11" s="148"/>
      <c r="I11" s="149" t="str">
        <f>IF($B11="","",VLOOKUP($B11,'[1]1MD ELO'!$A$7:$O$22,4))</f>
        <v/>
      </c>
      <c r="J11" s="65"/>
      <c r="K11" s="71"/>
      <c r="L11" s="72"/>
      <c r="M11" s="73"/>
      <c r="N11" s="34"/>
      <c r="O11" s="34"/>
      <c r="P11" s="34"/>
      <c r="Q11" s="34"/>
      <c r="R11" s="34"/>
      <c r="S11" s="34"/>
      <c r="Y11" s="44"/>
      <c r="Z11" s="44"/>
      <c r="AA11" s="44" t="s">
        <v>101</v>
      </c>
      <c r="AB11" s="45">
        <v>3</v>
      </c>
      <c r="AC11" s="45">
        <v>2</v>
      </c>
      <c r="AD11" s="45">
        <v>1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5">
        <v>0</v>
      </c>
    </row>
    <row r="12" spans="1:37" ht="12.75" customHeight="1" x14ac:dyDescent="0.3">
      <c r="A12" s="66"/>
      <c r="B12" s="74"/>
      <c r="C12" s="150"/>
      <c r="D12" s="150"/>
      <c r="E12" s="150"/>
      <c r="F12" s="150"/>
      <c r="G12" s="150"/>
      <c r="H12" s="150"/>
      <c r="I12" s="150"/>
      <c r="J12" s="65"/>
      <c r="K12" s="65"/>
      <c r="L12" s="65"/>
      <c r="M12" s="75"/>
      <c r="Y12" s="44"/>
      <c r="Z12" s="44"/>
      <c r="AA12" s="44" t="s">
        <v>102</v>
      </c>
      <c r="AB12" s="76">
        <v>0</v>
      </c>
      <c r="AC12" s="76">
        <v>0</v>
      </c>
      <c r="AD12" s="76">
        <v>0</v>
      </c>
      <c r="AE12" s="76">
        <v>0</v>
      </c>
      <c r="AF12" s="76">
        <v>0</v>
      </c>
      <c r="AG12" s="76">
        <v>0</v>
      </c>
      <c r="AH12" s="76">
        <v>0</v>
      </c>
      <c r="AI12" s="76">
        <v>0</v>
      </c>
      <c r="AJ12" s="76">
        <v>0</v>
      </c>
      <c r="AK12" s="76">
        <v>0</v>
      </c>
    </row>
    <row r="13" spans="1:37" ht="12.75" customHeight="1" x14ac:dyDescent="0.3">
      <c r="A13" s="66" t="s">
        <v>123</v>
      </c>
      <c r="B13" s="67"/>
      <c r="C13" s="146" t="str">
        <f>IF($B13="","",VLOOKUP($B13,'[1]1MD ELO'!$A$7:$O$22,5))</f>
        <v/>
      </c>
      <c r="D13" s="146" t="str">
        <f>IF($B13="","",VLOOKUP($B13,'[1]1MD ELO'!$A$7:$O$22,15))</f>
        <v/>
      </c>
      <c r="E13" s="147" t="s">
        <v>13</v>
      </c>
      <c r="F13" s="148"/>
      <c r="G13" s="147" t="str">
        <f>IF($B13="","",VLOOKUP($B13,'[1]1MD ELO'!$A$7:$O$22,3))</f>
        <v/>
      </c>
      <c r="H13" s="148"/>
      <c r="I13" s="149" t="str">
        <f>IF($B13="","",VLOOKUP($B13,'[1]1MD ELO'!$A$7:$O$22,4))</f>
        <v/>
      </c>
      <c r="J13" s="65"/>
      <c r="K13" s="71"/>
      <c r="L13" s="72"/>
      <c r="M13" s="73"/>
      <c r="Y13" s="44"/>
      <c r="Z13" s="44"/>
      <c r="AA13" s="44" t="s">
        <v>103</v>
      </c>
      <c r="AB13" s="76">
        <v>0</v>
      </c>
      <c r="AC13" s="76">
        <v>0</v>
      </c>
      <c r="AD13" s="76">
        <v>0</v>
      </c>
      <c r="AE13" s="76">
        <v>0</v>
      </c>
      <c r="AF13" s="76">
        <v>0</v>
      </c>
      <c r="AG13" s="76">
        <v>0</v>
      </c>
      <c r="AH13" s="76">
        <v>0</v>
      </c>
      <c r="AI13" s="76">
        <v>0</v>
      </c>
      <c r="AJ13" s="76">
        <v>0</v>
      </c>
      <c r="AK13" s="76">
        <v>0</v>
      </c>
    </row>
    <row r="14" spans="1:37" ht="12.75" customHeight="1" x14ac:dyDescent="0.3">
      <c r="A14" s="65"/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</row>
    <row r="15" spans="1:37" ht="12.75" customHeight="1" x14ac:dyDescent="0.3">
      <c r="A15" s="65"/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</row>
    <row r="16" spans="1:37" ht="12.75" customHeight="1" x14ac:dyDescent="0.3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Y16" s="44"/>
      <c r="Z16" s="44"/>
      <c r="AA16" s="44" t="s">
        <v>70</v>
      </c>
      <c r="AB16" s="44">
        <v>300</v>
      </c>
      <c r="AC16" s="44">
        <v>250</v>
      </c>
      <c r="AD16" s="44">
        <v>220</v>
      </c>
      <c r="AE16" s="44">
        <v>180</v>
      </c>
      <c r="AF16" s="44">
        <v>160</v>
      </c>
      <c r="AG16" s="44">
        <v>150</v>
      </c>
      <c r="AH16" s="44">
        <v>140</v>
      </c>
      <c r="AI16" s="44">
        <v>130</v>
      </c>
      <c r="AJ16" s="44">
        <v>120</v>
      </c>
      <c r="AK16" s="44">
        <v>110</v>
      </c>
    </row>
    <row r="17" spans="1:37" ht="12.75" customHeight="1" x14ac:dyDescent="0.3">
      <c r="A17" s="65"/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Y17" s="44"/>
      <c r="Z17" s="44"/>
      <c r="AA17" s="44" t="s">
        <v>77</v>
      </c>
      <c r="AB17" s="44">
        <v>250</v>
      </c>
      <c r="AC17" s="44">
        <v>200</v>
      </c>
      <c r="AD17" s="44">
        <v>160</v>
      </c>
      <c r="AE17" s="44">
        <v>140</v>
      </c>
      <c r="AF17" s="44">
        <v>120</v>
      </c>
      <c r="AG17" s="44">
        <v>110</v>
      </c>
      <c r="AH17" s="44">
        <v>100</v>
      </c>
      <c r="AI17" s="44">
        <v>90</v>
      </c>
      <c r="AJ17" s="44">
        <v>80</v>
      </c>
      <c r="AK17" s="44">
        <v>70</v>
      </c>
    </row>
    <row r="18" spans="1:37" ht="18.75" customHeight="1" x14ac:dyDescent="0.3">
      <c r="A18" s="65"/>
      <c r="B18" s="77"/>
      <c r="C18" s="78"/>
      <c r="D18" s="79" t="str">
        <f>E7</f>
        <v>Sallay Máté</v>
      </c>
      <c r="E18" s="78"/>
      <c r="F18" s="79" t="str">
        <f>E9</f>
        <v>Limpár Kristóf</v>
      </c>
      <c r="G18" s="78"/>
      <c r="H18" s="79" t="str">
        <f>E11</f>
        <v>Vér András</v>
      </c>
      <c r="I18" s="78"/>
      <c r="J18" s="79" t="str">
        <f>E13</f>
        <v>Nagy Gergő</v>
      </c>
      <c r="K18" s="78"/>
      <c r="L18" s="65"/>
      <c r="M18" s="65"/>
      <c r="Y18" s="44"/>
      <c r="Z18" s="44"/>
      <c r="AA18" s="44" t="s">
        <v>81</v>
      </c>
      <c r="AB18" s="44">
        <v>200</v>
      </c>
      <c r="AC18" s="44">
        <v>150</v>
      </c>
      <c r="AD18" s="44">
        <v>130</v>
      </c>
      <c r="AE18" s="44">
        <v>110</v>
      </c>
      <c r="AF18" s="44">
        <v>95</v>
      </c>
      <c r="AG18" s="44">
        <v>80</v>
      </c>
      <c r="AH18" s="44">
        <v>70</v>
      </c>
      <c r="AI18" s="44">
        <v>60</v>
      </c>
      <c r="AJ18" s="44">
        <v>55</v>
      </c>
      <c r="AK18" s="44">
        <v>50</v>
      </c>
    </row>
    <row r="19" spans="1:37" ht="18.75" customHeight="1" x14ac:dyDescent="0.3">
      <c r="A19" s="80" t="s">
        <v>70</v>
      </c>
      <c r="B19" s="81" t="str">
        <f>E7</f>
        <v>Sallay Máté</v>
      </c>
      <c r="C19" s="78"/>
      <c r="D19" s="82"/>
      <c r="E19" s="78"/>
      <c r="F19" s="84"/>
      <c r="G19" s="78"/>
      <c r="H19" s="84"/>
      <c r="I19" s="78"/>
      <c r="J19" s="151"/>
      <c r="K19" s="78"/>
      <c r="L19" s="65"/>
      <c r="M19" s="65"/>
      <c r="Y19" s="44"/>
      <c r="Z19" s="44"/>
      <c r="AA19" s="44" t="s">
        <v>93</v>
      </c>
      <c r="AB19" s="44">
        <v>150</v>
      </c>
      <c r="AC19" s="44">
        <v>120</v>
      </c>
      <c r="AD19" s="44">
        <v>100</v>
      </c>
      <c r="AE19" s="44">
        <v>80</v>
      </c>
      <c r="AF19" s="44">
        <v>70</v>
      </c>
      <c r="AG19" s="44">
        <v>60</v>
      </c>
      <c r="AH19" s="44">
        <v>55</v>
      </c>
      <c r="AI19" s="44">
        <v>50</v>
      </c>
      <c r="AJ19" s="44">
        <v>45</v>
      </c>
      <c r="AK19" s="44">
        <v>40</v>
      </c>
    </row>
    <row r="20" spans="1:37" ht="18.75" customHeight="1" x14ac:dyDescent="0.3">
      <c r="A20" s="80" t="s">
        <v>97</v>
      </c>
      <c r="B20" s="81" t="str">
        <f>E9</f>
        <v>Limpár Kristóf</v>
      </c>
      <c r="C20" s="78"/>
      <c r="D20" s="83"/>
      <c r="E20" s="78"/>
      <c r="F20" s="82"/>
      <c r="G20" s="78"/>
      <c r="H20" s="84"/>
      <c r="I20" s="78"/>
      <c r="J20" s="83"/>
      <c r="K20" s="78"/>
      <c r="L20" s="65"/>
      <c r="M20" s="65"/>
      <c r="Y20" s="44"/>
      <c r="Z20" s="44"/>
      <c r="AA20" s="44" t="s">
        <v>94</v>
      </c>
      <c r="AB20" s="44">
        <v>120</v>
      </c>
      <c r="AC20" s="44">
        <v>90</v>
      </c>
      <c r="AD20" s="44">
        <v>65</v>
      </c>
      <c r="AE20" s="44">
        <v>55</v>
      </c>
      <c r="AF20" s="44">
        <v>50</v>
      </c>
      <c r="AG20" s="44">
        <v>45</v>
      </c>
      <c r="AH20" s="44">
        <v>40</v>
      </c>
      <c r="AI20" s="44">
        <v>35</v>
      </c>
      <c r="AJ20" s="44">
        <v>25</v>
      </c>
      <c r="AK20" s="44">
        <v>20</v>
      </c>
    </row>
    <row r="21" spans="1:37" ht="18.75" customHeight="1" x14ac:dyDescent="0.3">
      <c r="A21" s="80" t="s">
        <v>100</v>
      </c>
      <c r="B21" s="81" t="str">
        <f>E11</f>
        <v>Vér András</v>
      </c>
      <c r="C21" s="78"/>
      <c r="D21" s="83"/>
      <c r="E21" s="78"/>
      <c r="F21" s="83"/>
      <c r="G21" s="78"/>
      <c r="H21" s="82"/>
      <c r="I21" s="78"/>
      <c r="J21" s="83"/>
      <c r="K21" s="78"/>
      <c r="L21" s="65"/>
      <c r="M21" s="65"/>
      <c r="Y21" s="44"/>
      <c r="Z21" s="44"/>
      <c r="AA21" s="44" t="s">
        <v>95</v>
      </c>
      <c r="AB21" s="44">
        <v>90</v>
      </c>
      <c r="AC21" s="44">
        <v>60</v>
      </c>
      <c r="AD21" s="44">
        <v>45</v>
      </c>
      <c r="AE21" s="44">
        <v>34</v>
      </c>
      <c r="AF21" s="44">
        <v>27</v>
      </c>
      <c r="AG21" s="44">
        <v>22</v>
      </c>
      <c r="AH21" s="44">
        <v>18</v>
      </c>
      <c r="AI21" s="44">
        <v>15</v>
      </c>
      <c r="AJ21" s="44">
        <v>12</v>
      </c>
      <c r="AK21" s="44">
        <v>9</v>
      </c>
    </row>
    <row r="22" spans="1:37" ht="18.75" customHeight="1" x14ac:dyDescent="0.3">
      <c r="A22" s="80" t="s">
        <v>123</v>
      </c>
      <c r="B22" s="81" t="str">
        <f>E13</f>
        <v>Nagy Gergő</v>
      </c>
      <c r="C22" s="78"/>
      <c r="D22" s="83"/>
      <c r="E22" s="78"/>
      <c r="F22" s="84"/>
      <c r="G22" s="78"/>
      <c r="H22" s="151"/>
      <c r="I22" s="78"/>
      <c r="J22" s="82"/>
      <c r="K22" s="78"/>
      <c r="L22" s="65"/>
      <c r="M22" s="65"/>
      <c r="Y22" s="44"/>
      <c r="Z22" s="44"/>
      <c r="AA22" s="44" t="s">
        <v>96</v>
      </c>
      <c r="AB22" s="44">
        <v>60</v>
      </c>
      <c r="AC22" s="44">
        <v>40</v>
      </c>
      <c r="AD22" s="44">
        <v>30</v>
      </c>
      <c r="AE22" s="44">
        <v>20</v>
      </c>
      <c r="AF22" s="44">
        <v>18</v>
      </c>
      <c r="AG22" s="44">
        <v>15</v>
      </c>
      <c r="AH22" s="44">
        <v>12</v>
      </c>
      <c r="AI22" s="44">
        <v>10</v>
      </c>
      <c r="AJ22" s="44">
        <v>8</v>
      </c>
      <c r="AK22" s="44">
        <v>6</v>
      </c>
    </row>
    <row r="23" spans="1:37" ht="12.75" customHeight="1" x14ac:dyDescent="0.3">
      <c r="A23" s="65"/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Y23" s="44"/>
      <c r="Z23" s="44"/>
      <c r="AA23" s="44" t="s">
        <v>98</v>
      </c>
      <c r="AB23" s="44">
        <v>40</v>
      </c>
      <c r="AC23" s="44">
        <v>25</v>
      </c>
      <c r="AD23" s="44">
        <v>18</v>
      </c>
      <c r="AE23" s="44">
        <v>13</v>
      </c>
      <c r="AF23" s="44">
        <v>8</v>
      </c>
      <c r="AG23" s="44">
        <v>7</v>
      </c>
      <c r="AH23" s="44">
        <v>6</v>
      </c>
      <c r="AI23" s="44">
        <v>5</v>
      </c>
      <c r="AJ23" s="44">
        <v>4</v>
      </c>
      <c r="AK23" s="44">
        <v>3</v>
      </c>
    </row>
    <row r="24" spans="1:37" ht="12.75" customHeight="1" x14ac:dyDescent="0.3">
      <c r="A24" s="65"/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Y24" s="44"/>
      <c r="Z24" s="44"/>
      <c r="AA24" s="44" t="s">
        <v>99</v>
      </c>
      <c r="AB24" s="44">
        <v>25</v>
      </c>
      <c r="AC24" s="44">
        <v>15</v>
      </c>
      <c r="AD24" s="44">
        <v>13</v>
      </c>
      <c r="AE24" s="44">
        <v>7</v>
      </c>
      <c r="AF24" s="44">
        <v>6</v>
      </c>
      <c r="AG24" s="44">
        <v>5</v>
      </c>
      <c r="AH24" s="44">
        <v>4</v>
      </c>
      <c r="AI24" s="44">
        <v>3</v>
      </c>
      <c r="AJ24" s="44">
        <v>2</v>
      </c>
      <c r="AK24" s="44">
        <v>1</v>
      </c>
    </row>
    <row r="25" spans="1:37" ht="12.75" customHeight="1" x14ac:dyDescent="0.3">
      <c r="A25" s="65"/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Y25" s="44"/>
      <c r="Z25" s="44"/>
      <c r="AA25" s="44" t="s">
        <v>101</v>
      </c>
      <c r="AB25" s="44">
        <v>15</v>
      </c>
      <c r="AC25" s="44">
        <v>10</v>
      </c>
      <c r="AD25" s="44">
        <v>8</v>
      </c>
      <c r="AE25" s="44">
        <v>4</v>
      </c>
      <c r="AF25" s="44">
        <v>3</v>
      </c>
      <c r="AG25" s="44">
        <v>2</v>
      </c>
      <c r="AH25" s="44">
        <v>1</v>
      </c>
      <c r="AI25" s="44">
        <v>0</v>
      </c>
      <c r="AJ25" s="44">
        <v>0</v>
      </c>
      <c r="AK25" s="44">
        <v>0</v>
      </c>
    </row>
    <row r="26" spans="1:37" ht="12.75" customHeight="1" x14ac:dyDescent="0.3">
      <c r="A26" s="65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Y26" s="44"/>
      <c r="Z26" s="44"/>
      <c r="AA26" s="44" t="s">
        <v>102</v>
      </c>
      <c r="AB26" s="44">
        <v>10</v>
      </c>
      <c r="AC26" s="44">
        <v>6</v>
      </c>
      <c r="AD26" s="44">
        <v>4</v>
      </c>
      <c r="AE26" s="44">
        <v>2</v>
      </c>
      <c r="AF26" s="44">
        <v>1</v>
      </c>
      <c r="AG26" s="44">
        <v>0</v>
      </c>
      <c r="AH26" s="44">
        <v>0</v>
      </c>
      <c r="AI26" s="44">
        <v>0</v>
      </c>
      <c r="AJ26" s="44">
        <v>0</v>
      </c>
      <c r="AK26" s="44">
        <v>0</v>
      </c>
    </row>
    <row r="27" spans="1:37" ht="12.75" customHeight="1" x14ac:dyDescent="0.3">
      <c r="A27" s="65"/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Y27" s="44"/>
      <c r="Z27" s="44"/>
      <c r="AA27" s="44" t="s">
        <v>103</v>
      </c>
      <c r="AB27" s="44">
        <v>3</v>
      </c>
      <c r="AC27" s="44">
        <v>2</v>
      </c>
      <c r="AD27" s="44">
        <v>1</v>
      </c>
      <c r="AE27" s="44">
        <v>0</v>
      </c>
      <c r="AF27" s="44">
        <v>0</v>
      </c>
      <c r="AG27" s="44">
        <v>0</v>
      </c>
      <c r="AH27" s="44">
        <v>0</v>
      </c>
      <c r="AI27" s="44">
        <v>0</v>
      </c>
      <c r="AJ27" s="44">
        <v>0</v>
      </c>
      <c r="AK27" s="44">
        <v>0</v>
      </c>
    </row>
    <row r="28" spans="1:37" ht="12.75" customHeight="1" x14ac:dyDescent="0.3">
      <c r="A28" s="65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</row>
    <row r="29" spans="1:37" ht="12.75" customHeight="1" x14ac:dyDescent="0.3">
      <c r="A29" s="65"/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</row>
    <row r="30" spans="1:37" ht="12.75" customHeight="1" x14ac:dyDescent="0.3">
      <c r="A30" s="65"/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</row>
    <row r="31" spans="1:37" ht="12.75" customHeight="1" x14ac:dyDescent="0.3">
      <c r="A31" s="65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</row>
    <row r="32" spans="1:37" ht="12.75" customHeight="1" x14ac:dyDescent="0.3">
      <c r="A32" s="65"/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70"/>
      <c r="M32" s="65"/>
      <c r="O32" s="34"/>
      <c r="P32" s="34"/>
      <c r="Q32" s="34"/>
      <c r="R32" s="34"/>
      <c r="S32" s="34"/>
    </row>
    <row r="33" spans="1:19" ht="12.75" customHeight="1" x14ac:dyDescent="0.3">
      <c r="A33" s="85" t="s">
        <v>84</v>
      </c>
      <c r="B33" s="86"/>
      <c r="C33" s="87"/>
      <c r="D33" s="88" t="s">
        <v>104</v>
      </c>
      <c r="E33" s="89" t="s">
        <v>105</v>
      </c>
      <c r="F33" s="90"/>
      <c r="G33" s="88" t="s">
        <v>104</v>
      </c>
      <c r="H33" s="89" t="s">
        <v>106</v>
      </c>
      <c r="I33" s="91"/>
      <c r="J33" s="89" t="s">
        <v>107</v>
      </c>
      <c r="K33" s="92" t="s">
        <v>108</v>
      </c>
      <c r="L33" s="61"/>
      <c r="M33" s="90"/>
      <c r="O33" s="34"/>
      <c r="P33" s="95"/>
      <c r="Q33" s="95"/>
      <c r="R33" s="49"/>
      <c r="S33" s="34"/>
    </row>
    <row r="34" spans="1:19" ht="12.75" customHeight="1" x14ac:dyDescent="0.3">
      <c r="A34" s="96" t="s">
        <v>109</v>
      </c>
      <c r="B34" s="97"/>
      <c r="C34" s="98"/>
      <c r="D34" s="99"/>
      <c r="E34" s="100"/>
      <c r="F34" s="101"/>
      <c r="G34" s="102" t="s">
        <v>110</v>
      </c>
      <c r="H34" s="97"/>
      <c r="I34" s="103"/>
      <c r="J34" s="104"/>
      <c r="K34" s="105" t="s">
        <v>111</v>
      </c>
      <c r="L34" s="106"/>
      <c r="M34" s="125"/>
      <c r="O34" s="34"/>
      <c r="P34" s="50"/>
      <c r="Q34" s="50"/>
      <c r="R34" s="108"/>
      <c r="S34" s="34"/>
    </row>
    <row r="35" spans="1:19" ht="12.75" customHeight="1" x14ac:dyDescent="0.3">
      <c r="A35" s="109" t="s">
        <v>112</v>
      </c>
      <c r="B35" s="110"/>
      <c r="C35" s="111"/>
      <c r="D35" s="112"/>
      <c r="E35" s="113"/>
      <c r="F35" s="24"/>
      <c r="G35" s="114" t="s">
        <v>11</v>
      </c>
      <c r="H35" s="115"/>
      <c r="I35" s="116"/>
      <c r="J35" s="117"/>
      <c r="K35" s="118"/>
      <c r="L35" s="70"/>
      <c r="M35" s="119"/>
      <c r="O35" s="34"/>
      <c r="P35" s="108"/>
      <c r="Q35" s="120"/>
      <c r="R35" s="108"/>
      <c r="S35" s="34"/>
    </row>
    <row r="36" spans="1:19" ht="12.75" customHeight="1" x14ac:dyDescent="0.3">
      <c r="A36" s="121"/>
      <c r="B36" s="122"/>
      <c r="C36" s="123"/>
      <c r="D36" s="112"/>
      <c r="E36" s="124"/>
      <c r="F36" s="65"/>
      <c r="G36" s="114" t="s">
        <v>15</v>
      </c>
      <c r="H36" s="115"/>
      <c r="I36" s="116"/>
      <c r="J36" s="117"/>
      <c r="K36" s="105" t="s">
        <v>113</v>
      </c>
      <c r="L36" s="106"/>
      <c r="M36" s="125"/>
      <c r="O36" s="34"/>
      <c r="P36" s="50"/>
      <c r="Q36" s="50"/>
      <c r="R36" s="108"/>
      <c r="S36" s="34"/>
    </row>
    <row r="37" spans="1:19" ht="12.75" customHeight="1" x14ac:dyDescent="0.3">
      <c r="A37" s="126"/>
      <c r="B37" s="127"/>
      <c r="C37" s="128"/>
      <c r="D37" s="112"/>
      <c r="E37" s="124"/>
      <c r="F37" s="65"/>
      <c r="G37" s="114" t="s">
        <v>18</v>
      </c>
      <c r="H37" s="115"/>
      <c r="I37" s="116"/>
      <c r="J37" s="117"/>
      <c r="K37" s="129"/>
      <c r="L37" s="65"/>
      <c r="M37" s="107"/>
      <c r="O37" s="34"/>
      <c r="P37" s="108"/>
      <c r="Q37" s="120"/>
      <c r="R37" s="108"/>
      <c r="S37" s="34"/>
    </row>
    <row r="38" spans="1:19" ht="12.75" customHeight="1" x14ac:dyDescent="0.3">
      <c r="A38" s="130"/>
      <c r="B38" s="131"/>
      <c r="C38" s="132"/>
      <c r="D38" s="112"/>
      <c r="E38" s="124"/>
      <c r="F38" s="65"/>
      <c r="G38" s="114" t="s">
        <v>22</v>
      </c>
      <c r="H38" s="115"/>
      <c r="I38" s="116"/>
      <c r="J38" s="117"/>
      <c r="K38" s="109"/>
      <c r="L38" s="70"/>
      <c r="M38" s="119"/>
      <c r="O38" s="34"/>
      <c r="P38" s="108"/>
      <c r="Q38" s="120"/>
      <c r="R38" s="108"/>
      <c r="S38" s="34"/>
    </row>
    <row r="39" spans="1:19" ht="12.75" customHeight="1" x14ac:dyDescent="0.3">
      <c r="A39" s="133"/>
      <c r="B39" s="134"/>
      <c r="C39" s="128"/>
      <c r="D39" s="112"/>
      <c r="E39" s="124"/>
      <c r="F39" s="65"/>
      <c r="G39" s="114" t="s">
        <v>26</v>
      </c>
      <c r="H39" s="115"/>
      <c r="I39" s="116"/>
      <c r="J39" s="117"/>
      <c r="K39" s="105" t="s">
        <v>114</v>
      </c>
      <c r="L39" s="106"/>
      <c r="M39" s="125"/>
      <c r="O39" s="34"/>
      <c r="P39" s="50"/>
      <c r="Q39" s="50"/>
      <c r="R39" s="108"/>
      <c r="S39" s="34"/>
    </row>
    <row r="40" spans="1:19" ht="12.75" customHeight="1" x14ac:dyDescent="0.3">
      <c r="A40" s="133"/>
      <c r="B40" s="134"/>
      <c r="C40" s="135"/>
      <c r="D40" s="112"/>
      <c r="E40" s="124"/>
      <c r="F40" s="65"/>
      <c r="G40" s="114" t="s">
        <v>115</v>
      </c>
      <c r="H40" s="115"/>
      <c r="I40" s="116"/>
      <c r="J40" s="117"/>
      <c r="K40" s="129"/>
      <c r="L40" s="65"/>
      <c r="M40" s="107"/>
      <c r="O40" s="34"/>
      <c r="P40" s="108"/>
      <c r="Q40" s="120"/>
      <c r="R40" s="108"/>
      <c r="S40" s="34"/>
    </row>
    <row r="41" spans="1:19" ht="12.75" customHeight="1" x14ac:dyDescent="0.3">
      <c r="A41" s="136"/>
      <c r="B41" s="137"/>
      <c r="C41" s="138"/>
      <c r="D41" s="139"/>
      <c r="E41" s="140"/>
      <c r="F41" s="70"/>
      <c r="G41" s="141" t="s">
        <v>116</v>
      </c>
      <c r="H41" s="110"/>
      <c r="I41" s="142"/>
      <c r="J41" s="143"/>
      <c r="K41" s="109">
        <f>M4</f>
        <v>0</v>
      </c>
      <c r="L41" s="70"/>
      <c r="M41" s="119"/>
      <c r="O41" s="34"/>
      <c r="P41" s="108"/>
      <c r="Q41" s="120"/>
      <c r="R41" s="144"/>
      <c r="S41" s="34"/>
    </row>
    <row r="42" spans="1:19" ht="12.75" customHeight="1" x14ac:dyDescent="0.3">
      <c r="O42" s="34"/>
      <c r="P42" s="34"/>
      <c r="Q42" s="34"/>
      <c r="R42" s="34"/>
      <c r="S42" s="34"/>
    </row>
    <row r="43" spans="1:19" ht="12.75" customHeight="1" x14ac:dyDescent="0.3">
      <c r="O43" s="34"/>
      <c r="P43" s="34"/>
      <c r="Q43" s="34"/>
      <c r="R43" s="34"/>
      <c r="S43" s="34"/>
    </row>
    <row r="44" spans="1:19" ht="12.75" customHeight="1" x14ac:dyDescent="0.3"/>
    <row r="45" spans="1:19" ht="12.75" customHeight="1" x14ac:dyDescent="0.3"/>
    <row r="46" spans="1:19" ht="12.75" customHeight="1" x14ac:dyDescent="0.3"/>
    <row r="47" spans="1:19" ht="12.75" customHeight="1" x14ac:dyDescent="0.3"/>
    <row r="48" spans="1:19" ht="12.75" customHeight="1" x14ac:dyDescent="0.3"/>
    <row r="49" ht="12.75" customHeight="1" x14ac:dyDescent="0.3"/>
    <row r="50" ht="12.75" customHeight="1" x14ac:dyDescent="0.3"/>
    <row r="51" ht="12.75" customHeight="1" x14ac:dyDescent="0.3"/>
    <row r="52" ht="12.75" customHeight="1" x14ac:dyDescent="0.3"/>
    <row r="53" ht="12.75" customHeight="1" x14ac:dyDescent="0.3"/>
    <row r="54" ht="12.75" customHeight="1" x14ac:dyDescent="0.3"/>
    <row r="55" ht="12.75" customHeight="1" x14ac:dyDescent="0.3"/>
    <row r="56" ht="12.75" customHeight="1" x14ac:dyDescent="0.3"/>
    <row r="57" ht="12.75" customHeight="1" x14ac:dyDescent="0.3"/>
    <row r="58" ht="12.75" customHeight="1" x14ac:dyDescent="0.3"/>
    <row r="59" ht="12.75" customHeight="1" x14ac:dyDescent="0.3"/>
    <row r="60" ht="12.75" customHeight="1" x14ac:dyDescent="0.3"/>
    <row r="61" ht="12.75" customHeight="1" x14ac:dyDescent="0.3"/>
    <row r="62" ht="12.75" customHeight="1" x14ac:dyDescent="0.3"/>
    <row r="63" ht="12.75" customHeight="1" x14ac:dyDescent="0.3"/>
    <row r="64" ht="12.75" customHeight="1" x14ac:dyDescent="0.3"/>
    <row r="65" ht="12.75" customHeight="1" x14ac:dyDescent="0.3"/>
    <row r="66" ht="12.75" customHeight="1" x14ac:dyDescent="0.3"/>
    <row r="67" ht="12.75" customHeight="1" x14ac:dyDescent="0.3"/>
    <row r="68" ht="12.75" customHeight="1" x14ac:dyDescent="0.3"/>
    <row r="69" ht="12.75" customHeight="1" x14ac:dyDescent="0.3"/>
    <row r="70" ht="12.75" customHeight="1" x14ac:dyDescent="0.3"/>
    <row r="71" ht="12.75" customHeight="1" x14ac:dyDescent="0.3"/>
    <row r="72" ht="12.75" customHeight="1" x14ac:dyDescent="0.3"/>
    <row r="73" ht="12.75" customHeight="1" x14ac:dyDescent="0.3"/>
    <row r="74" ht="12.75" customHeight="1" x14ac:dyDescent="0.3"/>
    <row r="75" ht="12.75" customHeight="1" x14ac:dyDescent="0.3"/>
    <row r="76" ht="12.75" customHeight="1" x14ac:dyDescent="0.3"/>
    <row r="77" ht="12.75" customHeight="1" x14ac:dyDescent="0.3"/>
    <row r="78" ht="12.75" customHeight="1" x14ac:dyDescent="0.3"/>
    <row r="79" ht="12.75" customHeight="1" x14ac:dyDescent="0.3"/>
    <row r="80" ht="12.75" customHeight="1" x14ac:dyDescent="0.3"/>
    <row r="81" ht="12.75" customHeight="1" x14ac:dyDescent="0.3"/>
    <row r="82" ht="12.75" customHeight="1" x14ac:dyDescent="0.3"/>
    <row r="83" ht="12.75" customHeight="1" x14ac:dyDescent="0.3"/>
    <row r="84" ht="12.75" customHeight="1" x14ac:dyDescent="0.3"/>
    <row r="85" ht="12.75" customHeight="1" x14ac:dyDescent="0.3"/>
    <row r="86" ht="12.75" customHeight="1" x14ac:dyDescent="0.3"/>
    <row r="87" ht="12.75" customHeight="1" x14ac:dyDescent="0.3"/>
    <row r="88" ht="12.75" customHeight="1" x14ac:dyDescent="0.3"/>
    <row r="89" ht="12.75" customHeight="1" x14ac:dyDescent="0.3"/>
    <row r="90" ht="12.75" customHeight="1" x14ac:dyDescent="0.3"/>
    <row r="91" ht="12.75" customHeight="1" x14ac:dyDescent="0.3"/>
    <row r="92" ht="12.75" customHeight="1" x14ac:dyDescent="0.3"/>
    <row r="93" ht="12.75" customHeight="1" x14ac:dyDescent="0.3"/>
    <row r="94" ht="12.75" customHeight="1" x14ac:dyDescent="0.3"/>
    <row r="95" ht="12.75" customHeight="1" x14ac:dyDescent="0.3"/>
    <row r="96" ht="12.75" customHeight="1" x14ac:dyDescent="0.3"/>
    <row r="97" ht="12.75" customHeight="1" x14ac:dyDescent="0.3"/>
    <row r="98" ht="12.75" customHeight="1" x14ac:dyDescent="0.3"/>
    <row r="99" ht="12.75" customHeight="1" x14ac:dyDescent="0.3"/>
    <row r="100" ht="12.75" customHeight="1" x14ac:dyDescent="0.3"/>
    <row r="101" ht="12.75" customHeight="1" x14ac:dyDescent="0.3"/>
    <row r="102" ht="12.75" customHeight="1" x14ac:dyDescent="0.3"/>
    <row r="103" ht="12.75" customHeight="1" x14ac:dyDescent="0.3"/>
    <row r="104" ht="12.75" customHeight="1" x14ac:dyDescent="0.3"/>
    <row r="105" ht="12.75" customHeight="1" x14ac:dyDescent="0.3"/>
    <row r="106" ht="12.75" customHeight="1" x14ac:dyDescent="0.3"/>
    <row r="107" ht="12.75" customHeight="1" x14ac:dyDescent="0.3"/>
    <row r="108" ht="12.75" customHeight="1" x14ac:dyDescent="0.3"/>
    <row r="109" ht="12.75" customHeight="1" x14ac:dyDescent="0.3"/>
    <row r="110" ht="12.75" customHeight="1" x14ac:dyDescent="0.3"/>
    <row r="111" ht="12.75" customHeight="1" x14ac:dyDescent="0.3"/>
    <row r="112" ht="12.75" customHeight="1" x14ac:dyDescent="0.3"/>
    <row r="113" ht="12.75" customHeight="1" x14ac:dyDescent="0.3"/>
    <row r="114" ht="12.75" customHeight="1" x14ac:dyDescent="0.3"/>
    <row r="115" ht="12.75" customHeight="1" x14ac:dyDescent="0.3"/>
    <row r="116" ht="12.75" customHeight="1" x14ac:dyDescent="0.3"/>
    <row r="117" ht="12.75" customHeight="1" x14ac:dyDescent="0.3"/>
    <row r="118" ht="12.75" customHeight="1" x14ac:dyDescent="0.3"/>
    <row r="119" ht="12.75" customHeight="1" x14ac:dyDescent="0.3"/>
    <row r="120" ht="12.75" customHeight="1" x14ac:dyDescent="0.3"/>
    <row r="121" ht="12.75" customHeight="1" x14ac:dyDescent="0.3"/>
    <row r="122" ht="12.75" customHeight="1" x14ac:dyDescent="0.3"/>
    <row r="123" ht="12.75" customHeight="1" x14ac:dyDescent="0.3"/>
    <row r="124" ht="12.75" customHeight="1" x14ac:dyDescent="0.3"/>
    <row r="125" ht="12.75" customHeight="1" x14ac:dyDescent="0.3"/>
    <row r="126" ht="12.75" customHeight="1" x14ac:dyDescent="0.3"/>
    <row r="127" ht="12.75" customHeight="1" x14ac:dyDescent="0.3"/>
    <row r="128" ht="12.75" customHeight="1" x14ac:dyDescent="0.3"/>
    <row r="129" ht="12.75" customHeight="1" x14ac:dyDescent="0.3"/>
    <row r="130" ht="12.75" customHeight="1" x14ac:dyDescent="0.3"/>
    <row r="131" ht="12.75" customHeight="1" x14ac:dyDescent="0.3"/>
    <row r="132" ht="12.75" customHeight="1" x14ac:dyDescent="0.3"/>
    <row r="133" ht="12.75" customHeight="1" x14ac:dyDescent="0.3"/>
    <row r="134" ht="12.75" customHeight="1" x14ac:dyDescent="0.3"/>
    <row r="135" ht="12.75" customHeight="1" x14ac:dyDescent="0.3"/>
    <row r="136" ht="12.75" customHeight="1" x14ac:dyDescent="0.3"/>
    <row r="137" ht="12.75" customHeight="1" x14ac:dyDescent="0.3"/>
    <row r="138" ht="12.75" customHeight="1" x14ac:dyDescent="0.3"/>
    <row r="139" ht="12.75" customHeight="1" x14ac:dyDescent="0.3"/>
    <row r="140" ht="12.75" customHeight="1" x14ac:dyDescent="0.3"/>
    <row r="141" ht="12.75" customHeight="1" x14ac:dyDescent="0.3"/>
    <row r="142" ht="12.75" customHeight="1" x14ac:dyDescent="0.3"/>
    <row r="143" ht="12.75" customHeight="1" x14ac:dyDescent="0.3"/>
    <row r="144" ht="12.75" customHeight="1" x14ac:dyDescent="0.3"/>
    <row r="145" ht="12.75" customHeight="1" x14ac:dyDescent="0.3"/>
    <row r="146" ht="12.75" customHeight="1" x14ac:dyDescent="0.3"/>
    <row r="147" ht="12.75" customHeight="1" x14ac:dyDescent="0.3"/>
    <row r="148" ht="12.75" customHeight="1" x14ac:dyDescent="0.3"/>
    <row r="149" ht="12.75" customHeight="1" x14ac:dyDescent="0.3"/>
    <row r="150" ht="12.75" customHeight="1" x14ac:dyDescent="0.3"/>
    <row r="151" ht="12.75" customHeight="1" x14ac:dyDescent="0.3"/>
    <row r="152" ht="12.75" customHeight="1" x14ac:dyDescent="0.3"/>
    <row r="153" ht="12.75" customHeight="1" x14ac:dyDescent="0.3"/>
    <row r="154" ht="12.75" customHeight="1" x14ac:dyDescent="0.3"/>
    <row r="155" ht="12.75" customHeight="1" x14ac:dyDescent="0.3"/>
    <row r="156" ht="12.75" customHeight="1" x14ac:dyDescent="0.3"/>
    <row r="157" ht="12.75" customHeight="1" x14ac:dyDescent="0.3"/>
    <row r="158" ht="12.75" customHeight="1" x14ac:dyDescent="0.3"/>
    <row r="159" ht="12.75" customHeight="1" x14ac:dyDescent="0.3"/>
    <row r="160" ht="12.75" customHeight="1" x14ac:dyDescent="0.3"/>
    <row r="161" ht="12.75" customHeight="1" x14ac:dyDescent="0.3"/>
    <row r="162" ht="12.75" customHeight="1" x14ac:dyDescent="0.3"/>
    <row r="163" ht="12.75" customHeight="1" x14ac:dyDescent="0.3"/>
    <row r="164" ht="12.75" customHeight="1" x14ac:dyDescent="0.3"/>
    <row r="165" ht="12.75" customHeight="1" x14ac:dyDescent="0.3"/>
    <row r="166" ht="12.75" customHeight="1" x14ac:dyDescent="0.3"/>
    <row r="167" ht="12.75" customHeight="1" x14ac:dyDescent="0.3"/>
    <row r="168" ht="12.75" customHeight="1" x14ac:dyDescent="0.3"/>
    <row r="169" ht="12.75" customHeight="1" x14ac:dyDescent="0.3"/>
    <row r="170" ht="12.75" customHeight="1" x14ac:dyDescent="0.3"/>
    <row r="171" ht="12.75" customHeight="1" x14ac:dyDescent="0.3"/>
    <row r="172" ht="12.75" customHeight="1" x14ac:dyDescent="0.3"/>
    <row r="173" ht="12.75" customHeight="1" x14ac:dyDescent="0.3"/>
    <row r="174" ht="12.75" customHeight="1" x14ac:dyDescent="0.3"/>
    <row r="175" ht="12.75" customHeight="1" x14ac:dyDescent="0.3"/>
    <row r="176" ht="12.75" customHeight="1" x14ac:dyDescent="0.3"/>
    <row r="177" ht="12.75" customHeight="1" x14ac:dyDescent="0.3"/>
    <row r="178" ht="12.75" customHeight="1" x14ac:dyDescent="0.3"/>
    <row r="179" ht="12.75" customHeight="1" x14ac:dyDescent="0.3"/>
    <row r="180" ht="12.75" customHeight="1" x14ac:dyDescent="0.3"/>
    <row r="181" ht="12.75" customHeight="1" x14ac:dyDescent="0.3"/>
    <row r="182" ht="12.75" customHeight="1" x14ac:dyDescent="0.3"/>
    <row r="183" ht="12.75" customHeight="1" x14ac:dyDescent="0.3"/>
    <row r="184" ht="12.75" customHeight="1" x14ac:dyDescent="0.3"/>
    <row r="185" ht="12.75" customHeight="1" x14ac:dyDescent="0.3"/>
    <row r="186" ht="12.75" customHeight="1" x14ac:dyDescent="0.3"/>
    <row r="187" ht="12.75" customHeight="1" x14ac:dyDescent="0.3"/>
    <row r="188" ht="12.75" customHeight="1" x14ac:dyDescent="0.3"/>
    <row r="189" ht="12.75" customHeight="1" x14ac:dyDescent="0.3"/>
    <row r="190" ht="12.75" customHeight="1" x14ac:dyDescent="0.3"/>
    <row r="191" ht="12.75" customHeight="1" x14ac:dyDescent="0.3"/>
    <row r="192" ht="12.75" customHeight="1" x14ac:dyDescent="0.3"/>
    <row r="193" ht="12.75" customHeight="1" x14ac:dyDescent="0.3"/>
    <row r="194" ht="12.75" customHeight="1" x14ac:dyDescent="0.3"/>
    <row r="195" ht="12.75" customHeight="1" x14ac:dyDescent="0.3"/>
    <row r="196" ht="12.75" customHeight="1" x14ac:dyDescent="0.3"/>
    <row r="197" ht="12.75" customHeight="1" x14ac:dyDescent="0.3"/>
    <row r="198" ht="12.75" customHeight="1" x14ac:dyDescent="0.3"/>
    <row r="199" ht="12.75" customHeight="1" x14ac:dyDescent="0.3"/>
    <row r="200" ht="12.75" customHeight="1" x14ac:dyDescent="0.3"/>
    <row r="201" ht="12.75" customHeight="1" x14ac:dyDescent="0.3"/>
    <row r="202" ht="12.75" customHeight="1" x14ac:dyDescent="0.3"/>
    <row r="203" ht="12.75" customHeight="1" x14ac:dyDescent="0.3"/>
    <row r="204" ht="12.75" customHeight="1" x14ac:dyDescent="0.3"/>
    <row r="205" ht="12.75" customHeight="1" x14ac:dyDescent="0.3"/>
    <row r="206" ht="12.75" customHeight="1" x14ac:dyDescent="0.3"/>
    <row r="207" ht="12.75" customHeight="1" x14ac:dyDescent="0.3"/>
    <row r="208" ht="12.75" customHeight="1" x14ac:dyDescent="0.3"/>
    <row r="209" ht="12.75" customHeight="1" x14ac:dyDescent="0.3"/>
    <row r="210" ht="12.75" customHeight="1" x14ac:dyDescent="0.3"/>
    <row r="211" ht="12.75" customHeight="1" x14ac:dyDescent="0.3"/>
    <row r="212" ht="12.75" customHeight="1" x14ac:dyDescent="0.3"/>
    <row r="213" ht="12.75" customHeight="1" x14ac:dyDescent="0.3"/>
    <row r="214" ht="12.75" customHeight="1" x14ac:dyDescent="0.3"/>
    <row r="215" ht="12.75" customHeight="1" x14ac:dyDescent="0.3"/>
    <row r="216" ht="12.75" customHeight="1" x14ac:dyDescent="0.3"/>
    <row r="217" ht="12.75" customHeight="1" x14ac:dyDescent="0.3"/>
    <row r="218" ht="12.75" customHeight="1" x14ac:dyDescent="0.3"/>
    <row r="219" ht="12.75" customHeight="1" x14ac:dyDescent="0.3"/>
    <row r="220" ht="12.75" customHeight="1" x14ac:dyDescent="0.3"/>
    <row r="221" ht="12.75" customHeight="1" x14ac:dyDescent="0.3"/>
    <row r="222" ht="12.75" customHeight="1" x14ac:dyDescent="0.3"/>
    <row r="223" ht="12.75" customHeight="1" x14ac:dyDescent="0.3"/>
    <row r="224" ht="12.75" customHeight="1" x14ac:dyDescent="0.3"/>
    <row r="225" ht="12.75" customHeight="1" x14ac:dyDescent="0.3"/>
    <row r="226" ht="12.75" customHeight="1" x14ac:dyDescent="0.3"/>
    <row r="227" ht="12.75" customHeight="1" x14ac:dyDescent="0.3"/>
    <row r="228" ht="12.75" customHeight="1" x14ac:dyDescent="0.3"/>
    <row r="229" ht="12.75" customHeight="1" x14ac:dyDescent="0.3"/>
    <row r="230" ht="12.75" customHeight="1" x14ac:dyDescent="0.3"/>
    <row r="231" ht="12.75" customHeight="1" x14ac:dyDescent="0.3"/>
    <row r="232" ht="12.75" customHeight="1" x14ac:dyDescent="0.3"/>
    <row r="233" ht="12.75" customHeight="1" x14ac:dyDescent="0.3"/>
    <row r="234" ht="12.75" customHeight="1" x14ac:dyDescent="0.3"/>
    <row r="235" ht="12.75" customHeight="1" x14ac:dyDescent="0.3"/>
    <row r="236" ht="12.75" customHeight="1" x14ac:dyDescent="0.3"/>
    <row r="237" ht="12.75" customHeight="1" x14ac:dyDescent="0.3"/>
    <row r="238" ht="12.75" customHeight="1" x14ac:dyDescent="0.3"/>
    <row r="239" ht="12.75" customHeight="1" x14ac:dyDescent="0.3"/>
    <row r="240" ht="12.75" customHeight="1" x14ac:dyDescent="0.3"/>
    <row r="241" ht="12.75" customHeight="1" x14ac:dyDescent="0.3"/>
    <row r="242" ht="12.75" customHeight="1" x14ac:dyDescent="0.3"/>
    <row r="243" ht="12.75" customHeight="1" x14ac:dyDescent="0.3"/>
    <row r="244" ht="12.75" customHeight="1" x14ac:dyDescent="0.3"/>
    <row r="245" ht="12.75" customHeight="1" x14ac:dyDescent="0.3"/>
    <row r="246" ht="12.75" customHeight="1" x14ac:dyDescent="0.3"/>
    <row r="247" ht="12.75" customHeight="1" x14ac:dyDescent="0.3"/>
    <row r="248" ht="12.75" customHeight="1" x14ac:dyDescent="0.3"/>
    <row r="249" ht="12.75" customHeight="1" x14ac:dyDescent="0.3"/>
    <row r="250" ht="12.75" customHeight="1" x14ac:dyDescent="0.3"/>
    <row r="251" ht="12.75" customHeight="1" x14ac:dyDescent="0.3"/>
    <row r="252" ht="12.75" customHeight="1" x14ac:dyDescent="0.3"/>
    <row r="253" ht="12.75" customHeight="1" x14ac:dyDescent="0.3"/>
    <row r="254" ht="12.75" customHeight="1" x14ac:dyDescent="0.3"/>
    <row r="255" ht="12.75" customHeight="1" x14ac:dyDescent="0.3"/>
    <row r="256" ht="12.75" customHeight="1" x14ac:dyDescent="0.3"/>
    <row r="257" ht="12.75" customHeight="1" x14ac:dyDescent="0.3"/>
    <row r="258" ht="12.75" customHeight="1" x14ac:dyDescent="0.3"/>
    <row r="259" ht="12.75" customHeight="1" x14ac:dyDescent="0.3"/>
    <row r="260" ht="12.75" customHeight="1" x14ac:dyDescent="0.3"/>
    <row r="261" ht="12.75" customHeight="1" x14ac:dyDescent="0.3"/>
    <row r="262" ht="12.75" customHeight="1" x14ac:dyDescent="0.3"/>
    <row r="263" ht="12.75" customHeight="1" x14ac:dyDescent="0.3"/>
    <row r="264" ht="12.75" customHeight="1" x14ac:dyDescent="0.3"/>
    <row r="265" ht="12.75" customHeight="1" x14ac:dyDescent="0.3"/>
    <row r="266" ht="12.75" customHeight="1" x14ac:dyDescent="0.3"/>
    <row r="267" ht="12.75" customHeight="1" x14ac:dyDescent="0.3"/>
    <row r="268" ht="12.75" customHeight="1" x14ac:dyDescent="0.3"/>
    <row r="269" ht="12.75" customHeight="1" x14ac:dyDescent="0.3"/>
    <row r="270" ht="12.75" customHeight="1" x14ac:dyDescent="0.3"/>
    <row r="271" ht="12.75" customHeight="1" x14ac:dyDescent="0.3"/>
    <row r="272" ht="12.75" customHeight="1" x14ac:dyDescent="0.3"/>
    <row r="273" ht="12.75" customHeight="1" x14ac:dyDescent="0.3"/>
    <row r="274" ht="12.75" customHeight="1" x14ac:dyDescent="0.3"/>
    <row r="275" ht="12.75" customHeight="1" x14ac:dyDescent="0.3"/>
    <row r="276" ht="12.75" customHeight="1" x14ac:dyDescent="0.3"/>
    <row r="277" ht="12.75" customHeight="1" x14ac:dyDescent="0.3"/>
    <row r="278" ht="12.75" customHeight="1" x14ac:dyDescent="0.3"/>
    <row r="279" ht="12.75" customHeight="1" x14ac:dyDescent="0.3"/>
    <row r="280" ht="12.75" customHeight="1" x14ac:dyDescent="0.3"/>
    <row r="281" ht="12.75" customHeight="1" x14ac:dyDescent="0.3"/>
    <row r="282" ht="12.75" customHeight="1" x14ac:dyDescent="0.3"/>
    <row r="283" ht="12.75" customHeight="1" x14ac:dyDescent="0.3"/>
    <row r="284" ht="12.75" customHeight="1" x14ac:dyDescent="0.3"/>
    <row r="285" ht="12.75" customHeight="1" x14ac:dyDescent="0.3"/>
    <row r="286" ht="12.75" customHeight="1" x14ac:dyDescent="0.3"/>
    <row r="287" ht="12.75" customHeight="1" x14ac:dyDescent="0.3"/>
    <row r="288" ht="12.75" customHeight="1" x14ac:dyDescent="0.3"/>
    <row r="289" ht="12.75" customHeight="1" x14ac:dyDescent="0.3"/>
    <row r="290" ht="12.75" customHeight="1" x14ac:dyDescent="0.3"/>
    <row r="291" ht="12.75" customHeight="1" x14ac:dyDescent="0.3"/>
    <row r="292" ht="12.75" customHeight="1" x14ac:dyDescent="0.3"/>
    <row r="293" ht="12.75" customHeight="1" x14ac:dyDescent="0.3"/>
    <row r="294" ht="12.75" customHeight="1" x14ac:dyDescent="0.3"/>
    <row r="295" ht="12.75" customHeight="1" x14ac:dyDescent="0.3"/>
    <row r="296" ht="12.75" customHeight="1" x14ac:dyDescent="0.3"/>
    <row r="297" ht="12.75" customHeight="1" x14ac:dyDescent="0.3"/>
    <row r="298" ht="12.75" customHeight="1" x14ac:dyDescent="0.3"/>
    <row r="299" ht="12.75" customHeight="1" x14ac:dyDescent="0.3"/>
    <row r="300" ht="12.75" customHeight="1" x14ac:dyDescent="0.3"/>
    <row r="301" ht="12.75" customHeight="1" x14ac:dyDescent="0.3"/>
    <row r="302" ht="12.75" customHeight="1" x14ac:dyDescent="0.3"/>
    <row r="303" ht="12.75" customHeight="1" x14ac:dyDescent="0.3"/>
    <row r="304" ht="12.75" customHeight="1" x14ac:dyDescent="0.3"/>
    <row r="305" ht="12.75" customHeight="1" x14ac:dyDescent="0.3"/>
    <row r="306" ht="12.75" customHeight="1" x14ac:dyDescent="0.3"/>
    <row r="307" ht="12.75" customHeight="1" x14ac:dyDescent="0.3"/>
    <row r="308" ht="12.75" customHeight="1" x14ac:dyDescent="0.3"/>
    <row r="309" ht="12.75" customHeight="1" x14ac:dyDescent="0.3"/>
    <row r="310" ht="12.75" customHeight="1" x14ac:dyDescent="0.3"/>
    <row r="311" ht="12.75" customHeight="1" x14ac:dyDescent="0.3"/>
    <row r="312" ht="12.75" customHeight="1" x14ac:dyDescent="0.3"/>
    <row r="313" ht="12.75" customHeight="1" x14ac:dyDescent="0.3"/>
    <row r="314" ht="12.75" customHeight="1" x14ac:dyDescent="0.3"/>
    <row r="315" ht="12.75" customHeight="1" x14ac:dyDescent="0.3"/>
    <row r="316" ht="12.75" customHeight="1" x14ac:dyDescent="0.3"/>
    <row r="317" ht="12.75" customHeight="1" x14ac:dyDescent="0.3"/>
    <row r="318" ht="12.75" customHeight="1" x14ac:dyDescent="0.3"/>
    <row r="319" ht="12.75" customHeight="1" x14ac:dyDescent="0.3"/>
    <row r="320" ht="12.75" customHeight="1" x14ac:dyDescent="0.3"/>
    <row r="321" ht="12.75" customHeight="1" x14ac:dyDescent="0.3"/>
    <row r="322" ht="12.75" customHeight="1" x14ac:dyDescent="0.3"/>
    <row r="323" ht="12.75" customHeight="1" x14ac:dyDescent="0.3"/>
    <row r="324" ht="12.75" customHeight="1" x14ac:dyDescent="0.3"/>
    <row r="325" ht="12.75" customHeight="1" x14ac:dyDescent="0.3"/>
    <row r="326" ht="12.75" customHeight="1" x14ac:dyDescent="0.3"/>
    <row r="327" ht="12.75" customHeight="1" x14ac:dyDescent="0.3"/>
    <row r="328" ht="12.75" customHeight="1" x14ac:dyDescent="0.3"/>
    <row r="329" ht="12.75" customHeight="1" x14ac:dyDescent="0.3"/>
    <row r="330" ht="12.75" customHeight="1" x14ac:dyDescent="0.3"/>
    <row r="331" ht="12.75" customHeight="1" x14ac:dyDescent="0.3"/>
    <row r="332" ht="12.75" customHeight="1" x14ac:dyDescent="0.3"/>
    <row r="333" ht="12.75" customHeight="1" x14ac:dyDescent="0.3"/>
    <row r="334" ht="12.75" customHeight="1" x14ac:dyDescent="0.3"/>
    <row r="335" ht="12.75" customHeight="1" x14ac:dyDescent="0.3"/>
    <row r="336" ht="12.75" customHeight="1" x14ac:dyDescent="0.3"/>
    <row r="337" ht="12.75" customHeight="1" x14ac:dyDescent="0.3"/>
    <row r="338" ht="12.75" customHeight="1" x14ac:dyDescent="0.3"/>
    <row r="339" ht="12.75" customHeight="1" x14ac:dyDescent="0.3"/>
    <row r="340" ht="12.75" customHeight="1" x14ac:dyDescent="0.3"/>
    <row r="341" ht="12.75" customHeight="1" x14ac:dyDescent="0.3"/>
    <row r="342" ht="12.75" customHeight="1" x14ac:dyDescent="0.3"/>
    <row r="343" ht="12.75" customHeight="1" x14ac:dyDescent="0.3"/>
    <row r="344" ht="12.75" customHeight="1" x14ac:dyDescent="0.3"/>
    <row r="345" ht="12.75" customHeight="1" x14ac:dyDescent="0.3"/>
    <row r="346" ht="12.75" customHeight="1" x14ac:dyDescent="0.3"/>
    <row r="347" ht="12.75" customHeight="1" x14ac:dyDescent="0.3"/>
    <row r="348" ht="12.75" customHeight="1" x14ac:dyDescent="0.3"/>
    <row r="349" ht="12.75" customHeight="1" x14ac:dyDescent="0.3"/>
    <row r="350" ht="12.75" customHeight="1" x14ac:dyDescent="0.3"/>
    <row r="351" ht="12.75" customHeight="1" x14ac:dyDescent="0.3"/>
    <row r="352" ht="12.75" customHeight="1" x14ac:dyDescent="0.3"/>
    <row r="353" ht="12.75" customHeight="1" x14ac:dyDescent="0.3"/>
    <row r="354" ht="12.75" customHeight="1" x14ac:dyDescent="0.3"/>
    <row r="355" ht="12.75" customHeight="1" x14ac:dyDescent="0.3"/>
    <row r="356" ht="12.75" customHeight="1" x14ac:dyDescent="0.3"/>
    <row r="357" ht="12.75" customHeight="1" x14ac:dyDescent="0.3"/>
    <row r="358" ht="12.75" customHeight="1" x14ac:dyDescent="0.3"/>
    <row r="359" ht="12.75" customHeight="1" x14ac:dyDescent="0.3"/>
    <row r="360" ht="12.75" customHeight="1" x14ac:dyDescent="0.3"/>
    <row r="361" ht="12.75" customHeight="1" x14ac:dyDescent="0.3"/>
    <row r="362" ht="12.75" customHeight="1" x14ac:dyDescent="0.3"/>
    <row r="363" ht="12.75" customHeight="1" x14ac:dyDescent="0.3"/>
    <row r="364" ht="12.75" customHeight="1" x14ac:dyDescent="0.3"/>
    <row r="365" ht="12.75" customHeight="1" x14ac:dyDescent="0.3"/>
    <row r="366" ht="12.75" customHeight="1" x14ac:dyDescent="0.3"/>
    <row r="367" ht="12.75" customHeight="1" x14ac:dyDescent="0.3"/>
    <row r="368" ht="12.75" customHeight="1" x14ac:dyDescent="0.3"/>
    <row r="369" ht="12.75" customHeight="1" x14ac:dyDescent="0.3"/>
    <row r="370" ht="12.75" customHeight="1" x14ac:dyDescent="0.3"/>
    <row r="371" ht="12.75" customHeight="1" x14ac:dyDescent="0.3"/>
    <row r="372" ht="12.75" customHeight="1" x14ac:dyDescent="0.3"/>
    <row r="373" ht="12.75" customHeight="1" x14ac:dyDescent="0.3"/>
    <row r="374" ht="12.75" customHeight="1" x14ac:dyDescent="0.3"/>
    <row r="375" ht="12.75" customHeight="1" x14ac:dyDescent="0.3"/>
    <row r="376" ht="12.75" customHeight="1" x14ac:dyDescent="0.3"/>
    <row r="377" ht="12.75" customHeight="1" x14ac:dyDescent="0.3"/>
    <row r="378" ht="12.75" customHeight="1" x14ac:dyDescent="0.3"/>
    <row r="379" ht="12.75" customHeight="1" x14ac:dyDescent="0.3"/>
    <row r="380" ht="12.75" customHeight="1" x14ac:dyDescent="0.3"/>
    <row r="381" ht="12.75" customHeight="1" x14ac:dyDescent="0.3"/>
    <row r="382" ht="12.75" customHeight="1" x14ac:dyDescent="0.3"/>
    <row r="383" ht="12.75" customHeight="1" x14ac:dyDescent="0.3"/>
    <row r="384" ht="12.75" customHeight="1" x14ac:dyDescent="0.3"/>
    <row r="385" ht="12.75" customHeight="1" x14ac:dyDescent="0.3"/>
    <row r="386" ht="12.75" customHeight="1" x14ac:dyDescent="0.3"/>
    <row r="387" ht="12.75" customHeight="1" x14ac:dyDescent="0.3"/>
    <row r="388" ht="12.75" customHeight="1" x14ac:dyDescent="0.3"/>
    <row r="389" ht="12.75" customHeight="1" x14ac:dyDescent="0.3"/>
    <row r="390" ht="12.75" customHeight="1" x14ac:dyDescent="0.3"/>
    <row r="391" ht="12.75" customHeight="1" x14ac:dyDescent="0.3"/>
    <row r="392" ht="12.75" customHeight="1" x14ac:dyDescent="0.3"/>
    <row r="393" ht="12.75" customHeight="1" x14ac:dyDescent="0.3"/>
    <row r="394" ht="12.75" customHeight="1" x14ac:dyDescent="0.3"/>
    <row r="395" ht="12.75" customHeight="1" x14ac:dyDescent="0.3"/>
    <row r="396" ht="12.75" customHeight="1" x14ac:dyDescent="0.3"/>
    <row r="397" ht="12.75" customHeight="1" x14ac:dyDescent="0.3"/>
    <row r="398" ht="12.75" customHeight="1" x14ac:dyDescent="0.3"/>
    <row r="399" ht="12.75" customHeight="1" x14ac:dyDescent="0.3"/>
    <row r="400" ht="12.75" customHeight="1" x14ac:dyDescent="0.3"/>
    <row r="401" ht="12.75" customHeight="1" x14ac:dyDescent="0.3"/>
    <row r="402" ht="12.75" customHeight="1" x14ac:dyDescent="0.3"/>
    <row r="403" ht="12.75" customHeight="1" x14ac:dyDescent="0.3"/>
    <row r="404" ht="12.75" customHeight="1" x14ac:dyDescent="0.3"/>
    <row r="405" ht="12.75" customHeight="1" x14ac:dyDescent="0.3"/>
    <row r="406" ht="12.75" customHeight="1" x14ac:dyDescent="0.3"/>
    <row r="407" ht="12.75" customHeight="1" x14ac:dyDescent="0.3"/>
    <row r="408" ht="12.75" customHeight="1" x14ac:dyDescent="0.3"/>
    <row r="409" ht="12.75" customHeight="1" x14ac:dyDescent="0.3"/>
    <row r="410" ht="12.75" customHeight="1" x14ac:dyDescent="0.3"/>
    <row r="411" ht="12.75" customHeight="1" x14ac:dyDescent="0.3"/>
    <row r="412" ht="12.75" customHeight="1" x14ac:dyDescent="0.3"/>
    <row r="413" ht="12.75" customHeight="1" x14ac:dyDescent="0.3"/>
    <row r="414" ht="12.75" customHeight="1" x14ac:dyDescent="0.3"/>
    <row r="415" ht="12.75" customHeight="1" x14ac:dyDescent="0.3"/>
    <row r="416" ht="12.75" customHeight="1" x14ac:dyDescent="0.3"/>
    <row r="417" ht="12.75" customHeight="1" x14ac:dyDescent="0.3"/>
    <row r="418" ht="12.75" customHeight="1" x14ac:dyDescent="0.3"/>
    <row r="419" ht="12.75" customHeight="1" x14ac:dyDescent="0.3"/>
    <row r="420" ht="12.75" customHeight="1" x14ac:dyDescent="0.3"/>
    <row r="421" ht="12.75" customHeight="1" x14ac:dyDescent="0.3"/>
    <row r="422" ht="12.75" customHeight="1" x14ac:dyDescent="0.3"/>
    <row r="423" ht="12.75" customHeight="1" x14ac:dyDescent="0.3"/>
    <row r="424" ht="12.75" customHeight="1" x14ac:dyDescent="0.3"/>
    <row r="425" ht="12.75" customHeight="1" x14ac:dyDescent="0.3"/>
    <row r="426" ht="12.75" customHeight="1" x14ac:dyDescent="0.3"/>
    <row r="427" ht="12.75" customHeight="1" x14ac:dyDescent="0.3"/>
    <row r="428" ht="12.75" customHeight="1" x14ac:dyDescent="0.3"/>
    <row r="429" ht="12.75" customHeight="1" x14ac:dyDescent="0.3"/>
    <row r="430" ht="12.75" customHeight="1" x14ac:dyDescent="0.3"/>
    <row r="431" ht="12.75" customHeight="1" x14ac:dyDescent="0.3"/>
    <row r="432" ht="12.75" customHeight="1" x14ac:dyDescent="0.3"/>
    <row r="433" ht="12.75" customHeight="1" x14ac:dyDescent="0.3"/>
    <row r="434" ht="12.75" customHeight="1" x14ac:dyDescent="0.3"/>
    <row r="435" ht="12.75" customHeight="1" x14ac:dyDescent="0.3"/>
    <row r="436" ht="12.75" customHeight="1" x14ac:dyDescent="0.3"/>
    <row r="437" ht="12.75" customHeight="1" x14ac:dyDescent="0.3"/>
    <row r="438" ht="12.75" customHeight="1" x14ac:dyDescent="0.3"/>
    <row r="439" ht="12.75" customHeight="1" x14ac:dyDescent="0.3"/>
    <row r="440" ht="12.75" customHeight="1" x14ac:dyDescent="0.3"/>
    <row r="441" ht="12.75" customHeight="1" x14ac:dyDescent="0.3"/>
    <row r="442" ht="12.75" customHeight="1" x14ac:dyDescent="0.3"/>
    <row r="443" ht="12.75" customHeight="1" x14ac:dyDescent="0.3"/>
    <row r="444" ht="12.75" customHeight="1" x14ac:dyDescent="0.3"/>
    <row r="445" ht="12.75" customHeight="1" x14ac:dyDescent="0.3"/>
    <row r="446" ht="12.75" customHeight="1" x14ac:dyDescent="0.3"/>
    <row r="447" ht="12.75" customHeight="1" x14ac:dyDescent="0.3"/>
    <row r="448" ht="12.75" customHeight="1" x14ac:dyDescent="0.3"/>
    <row r="449" ht="12.75" customHeight="1" x14ac:dyDescent="0.3"/>
    <row r="450" ht="12.75" customHeight="1" x14ac:dyDescent="0.3"/>
    <row r="451" ht="12.75" customHeight="1" x14ac:dyDescent="0.3"/>
    <row r="452" ht="12.75" customHeight="1" x14ac:dyDescent="0.3"/>
    <row r="453" ht="12.75" customHeight="1" x14ac:dyDescent="0.3"/>
    <row r="454" ht="12.75" customHeight="1" x14ac:dyDescent="0.3"/>
    <row r="455" ht="12.75" customHeight="1" x14ac:dyDescent="0.3"/>
    <row r="456" ht="12.75" customHeight="1" x14ac:dyDescent="0.3"/>
    <row r="457" ht="12.75" customHeight="1" x14ac:dyDescent="0.3"/>
    <row r="458" ht="12.75" customHeight="1" x14ac:dyDescent="0.3"/>
    <row r="459" ht="12.75" customHeight="1" x14ac:dyDescent="0.3"/>
    <row r="460" ht="12.75" customHeight="1" x14ac:dyDescent="0.3"/>
    <row r="461" ht="12.75" customHeight="1" x14ac:dyDescent="0.3"/>
    <row r="462" ht="12.75" customHeight="1" x14ac:dyDescent="0.3"/>
    <row r="463" ht="12.75" customHeight="1" x14ac:dyDescent="0.3"/>
    <row r="464" ht="12.75" customHeight="1" x14ac:dyDescent="0.3"/>
    <row r="465" ht="12.75" customHeight="1" x14ac:dyDescent="0.3"/>
    <row r="466" ht="12.75" customHeight="1" x14ac:dyDescent="0.3"/>
    <row r="467" ht="12.75" customHeight="1" x14ac:dyDescent="0.3"/>
    <row r="468" ht="12.75" customHeight="1" x14ac:dyDescent="0.3"/>
    <row r="469" ht="12.75" customHeight="1" x14ac:dyDescent="0.3"/>
    <row r="470" ht="12.75" customHeight="1" x14ac:dyDescent="0.3"/>
    <row r="471" ht="12.75" customHeight="1" x14ac:dyDescent="0.3"/>
    <row r="472" ht="12.75" customHeight="1" x14ac:dyDescent="0.3"/>
    <row r="473" ht="12.75" customHeight="1" x14ac:dyDescent="0.3"/>
    <row r="474" ht="12.75" customHeight="1" x14ac:dyDescent="0.3"/>
    <row r="475" ht="12.75" customHeight="1" x14ac:dyDescent="0.3"/>
    <row r="476" ht="12.75" customHeight="1" x14ac:dyDescent="0.3"/>
    <row r="477" ht="12.75" customHeight="1" x14ac:dyDescent="0.3"/>
    <row r="478" ht="12.75" customHeight="1" x14ac:dyDescent="0.3"/>
    <row r="479" ht="12.75" customHeight="1" x14ac:dyDescent="0.3"/>
    <row r="480" ht="12.75" customHeight="1" x14ac:dyDescent="0.3"/>
    <row r="481" ht="12.75" customHeight="1" x14ac:dyDescent="0.3"/>
    <row r="482" ht="12.75" customHeight="1" x14ac:dyDescent="0.3"/>
    <row r="483" ht="12.75" customHeight="1" x14ac:dyDescent="0.3"/>
    <row r="484" ht="12.75" customHeight="1" x14ac:dyDescent="0.3"/>
    <row r="485" ht="12.75" customHeight="1" x14ac:dyDescent="0.3"/>
    <row r="486" ht="12.75" customHeight="1" x14ac:dyDescent="0.3"/>
    <row r="487" ht="12.75" customHeight="1" x14ac:dyDescent="0.3"/>
    <row r="488" ht="12.75" customHeight="1" x14ac:dyDescent="0.3"/>
    <row r="489" ht="12.75" customHeight="1" x14ac:dyDescent="0.3"/>
    <row r="490" ht="12.75" customHeight="1" x14ac:dyDescent="0.3"/>
    <row r="491" ht="12.75" customHeight="1" x14ac:dyDescent="0.3"/>
    <row r="492" ht="12.75" customHeight="1" x14ac:dyDescent="0.3"/>
    <row r="493" ht="12.75" customHeight="1" x14ac:dyDescent="0.3"/>
    <row r="494" ht="12.75" customHeight="1" x14ac:dyDescent="0.3"/>
    <row r="495" ht="12.75" customHeight="1" x14ac:dyDescent="0.3"/>
    <row r="496" ht="12.75" customHeight="1" x14ac:dyDescent="0.3"/>
    <row r="497" ht="12.75" customHeight="1" x14ac:dyDescent="0.3"/>
    <row r="498" ht="12.75" customHeight="1" x14ac:dyDescent="0.3"/>
    <row r="499" ht="12.75" customHeight="1" x14ac:dyDescent="0.3"/>
    <row r="500" ht="12.75" customHeight="1" x14ac:dyDescent="0.3"/>
    <row r="501" ht="12.75" customHeight="1" x14ac:dyDescent="0.3"/>
    <row r="502" ht="12.75" customHeight="1" x14ac:dyDescent="0.3"/>
    <row r="503" ht="12.75" customHeight="1" x14ac:dyDescent="0.3"/>
    <row r="504" ht="12.75" customHeight="1" x14ac:dyDescent="0.3"/>
    <row r="505" ht="12.75" customHeight="1" x14ac:dyDescent="0.3"/>
    <row r="506" ht="12.75" customHeight="1" x14ac:dyDescent="0.3"/>
    <row r="507" ht="12.75" customHeight="1" x14ac:dyDescent="0.3"/>
    <row r="508" ht="12.75" customHeight="1" x14ac:dyDescent="0.3"/>
    <row r="509" ht="12.75" customHeight="1" x14ac:dyDescent="0.3"/>
    <row r="510" ht="12.75" customHeight="1" x14ac:dyDescent="0.3"/>
    <row r="511" ht="12.75" customHeight="1" x14ac:dyDescent="0.3"/>
    <row r="512" ht="12.75" customHeight="1" x14ac:dyDescent="0.3"/>
    <row r="513" ht="12.75" customHeight="1" x14ac:dyDescent="0.3"/>
    <row r="514" ht="12.75" customHeight="1" x14ac:dyDescent="0.3"/>
    <row r="515" ht="12.75" customHeight="1" x14ac:dyDescent="0.3"/>
    <row r="516" ht="12.75" customHeight="1" x14ac:dyDescent="0.3"/>
    <row r="517" ht="12.75" customHeight="1" x14ac:dyDescent="0.3"/>
    <row r="518" ht="12.75" customHeight="1" x14ac:dyDescent="0.3"/>
    <row r="519" ht="12.75" customHeight="1" x14ac:dyDescent="0.3"/>
    <row r="520" ht="12.75" customHeight="1" x14ac:dyDescent="0.3"/>
    <row r="521" ht="12.75" customHeight="1" x14ac:dyDescent="0.3"/>
    <row r="522" ht="12.75" customHeight="1" x14ac:dyDescent="0.3"/>
    <row r="523" ht="12.75" customHeight="1" x14ac:dyDescent="0.3"/>
    <row r="524" ht="12.75" customHeight="1" x14ac:dyDescent="0.3"/>
    <row r="525" ht="12.75" customHeight="1" x14ac:dyDescent="0.3"/>
    <row r="526" ht="12.75" customHeight="1" x14ac:dyDescent="0.3"/>
    <row r="527" ht="12.75" customHeight="1" x14ac:dyDescent="0.3"/>
    <row r="528" ht="12.75" customHeight="1" x14ac:dyDescent="0.3"/>
    <row r="529" ht="12.75" customHeight="1" x14ac:dyDescent="0.3"/>
    <row r="530" ht="12.75" customHeight="1" x14ac:dyDescent="0.3"/>
    <row r="531" ht="12.75" customHeight="1" x14ac:dyDescent="0.3"/>
    <row r="532" ht="12.75" customHeight="1" x14ac:dyDescent="0.3"/>
    <row r="533" ht="12.75" customHeight="1" x14ac:dyDescent="0.3"/>
    <row r="534" ht="12.75" customHeight="1" x14ac:dyDescent="0.3"/>
    <row r="535" ht="12.75" customHeight="1" x14ac:dyDescent="0.3"/>
    <row r="536" ht="12.75" customHeight="1" x14ac:dyDescent="0.3"/>
    <row r="537" ht="12.75" customHeight="1" x14ac:dyDescent="0.3"/>
    <row r="538" ht="12.75" customHeight="1" x14ac:dyDescent="0.3"/>
    <row r="539" ht="12.75" customHeight="1" x14ac:dyDescent="0.3"/>
    <row r="540" ht="12.75" customHeight="1" x14ac:dyDescent="0.3"/>
    <row r="541" ht="12.75" customHeight="1" x14ac:dyDescent="0.3"/>
    <row r="542" ht="12.75" customHeight="1" x14ac:dyDescent="0.3"/>
    <row r="543" ht="12.75" customHeight="1" x14ac:dyDescent="0.3"/>
    <row r="544" ht="12.75" customHeight="1" x14ac:dyDescent="0.3"/>
    <row r="545" ht="12.75" customHeight="1" x14ac:dyDescent="0.3"/>
    <row r="546" ht="12.75" customHeight="1" x14ac:dyDescent="0.3"/>
    <row r="547" ht="12.75" customHeight="1" x14ac:dyDescent="0.3"/>
    <row r="548" ht="12.75" customHeight="1" x14ac:dyDescent="0.3"/>
    <row r="549" ht="12.75" customHeight="1" x14ac:dyDescent="0.3"/>
    <row r="550" ht="12.75" customHeight="1" x14ac:dyDescent="0.3"/>
    <row r="551" ht="12.75" customHeight="1" x14ac:dyDescent="0.3"/>
    <row r="552" ht="12.75" customHeight="1" x14ac:dyDescent="0.3"/>
    <row r="553" ht="12.75" customHeight="1" x14ac:dyDescent="0.3"/>
    <row r="554" ht="12.75" customHeight="1" x14ac:dyDescent="0.3"/>
    <row r="555" ht="12.75" customHeight="1" x14ac:dyDescent="0.3"/>
    <row r="556" ht="12.75" customHeight="1" x14ac:dyDescent="0.3"/>
    <row r="557" ht="12.75" customHeight="1" x14ac:dyDescent="0.3"/>
    <row r="558" ht="12.75" customHeight="1" x14ac:dyDescent="0.3"/>
    <row r="559" ht="12.75" customHeight="1" x14ac:dyDescent="0.3"/>
    <row r="560" ht="12.75" customHeight="1" x14ac:dyDescent="0.3"/>
    <row r="561" ht="12.75" customHeight="1" x14ac:dyDescent="0.3"/>
    <row r="562" ht="12.75" customHeight="1" x14ac:dyDescent="0.3"/>
    <row r="563" ht="12.75" customHeight="1" x14ac:dyDescent="0.3"/>
    <row r="564" ht="12.75" customHeight="1" x14ac:dyDescent="0.3"/>
    <row r="565" ht="12.75" customHeight="1" x14ac:dyDescent="0.3"/>
    <row r="566" ht="12.75" customHeight="1" x14ac:dyDescent="0.3"/>
    <row r="567" ht="12.75" customHeight="1" x14ac:dyDescent="0.3"/>
    <row r="568" ht="12.75" customHeight="1" x14ac:dyDescent="0.3"/>
    <row r="569" ht="12.75" customHeight="1" x14ac:dyDescent="0.3"/>
    <row r="570" ht="12.75" customHeight="1" x14ac:dyDescent="0.3"/>
    <row r="571" ht="12.75" customHeight="1" x14ac:dyDescent="0.3"/>
    <row r="572" ht="12.75" customHeight="1" x14ac:dyDescent="0.3"/>
    <row r="573" ht="12.75" customHeight="1" x14ac:dyDescent="0.3"/>
    <row r="574" ht="12.75" customHeight="1" x14ac:dyDescent="0.3"/>
    <row r="575" ht="12.75" customHeight="1" x14ac:dyDescent="0.3"/>
    <row r="576" ht="12.75" customHeight="1" x14ac:dyDescent="0.3"/>
    <row r="577" ht="12.75" customHeight="1" x14ac:dyDescent="0.3"/>
    <row r="578" ht="12.75" customHeight="1" x14ac:dyDescent="0.3"/>
    <row r="579" ht="12.75" customHeight="1" x14ac:dyDescent="0.3"/>
    <row r="580" ht="12.75" customHeight="1" x14ac:dyDescent="0.3"/>
    <row r="581" ht="12.75" customHeight="1" x14ac:dyDescent="0.3"/>
    <row r="582" ht="12.75" customHeight="1" x14ac:dyDescent="0.3"/>
    <row r="583" ht="12.75" customHeight="1" x14ac:dyDescent="0.3"/>
    <row r="584" ht="12.75" customHeight="1" x14ac:dyDescent="0.3"/>
    <row r="585" ht="12.75" customHeight="1" x14ac:dyDescent="0.3"/>
    <row r="586" ht="12.75" customHeight="1" x14ac:dyDescent="0.3"/>
    <row r="587" ht="12.75" customHeight="1" x14ac:dyDescent="0.3"/>
    <row r="588" ht="12.75" customHeight="1" x14ac:dyDescent="0.3"/>
    <row r="589" ht="12.75" customHeight="1" x14ac:dyDescent="0.3"/>
    <row r="590" ht="12.75" customHeight="1" x14ac:dyDescent="0.3"/>
    <row r="591" ht="12.75" customHeight="1" x14ac:dyDescent="0.3"/>
    <row r="592" ht="12.75" customHeight="1" x14ac:dyDescent="0.3"/>
    <row r="593" ht="12.75" customHeight="1" x14ac:dyDescent="0.3"/>
    <row r="594" ht="12.75" customHeight="1" x14ac:dyDescent="0.3"/>
    <row r="595" ht="12.75" customHeight="1" x14ac:dyDescent="0.3"/>
    <row r="596" ht="12.75" customHeight="1" x14ac:dyDescent="0.3"/>
    <row r="597" ht="12.75" customHeight="1" x14ac:dyDescent="0.3"/>
    <row r="598" ht="12.75" customHeight="1" x14ac:dyDescent="0.3"/>
    <row r="599" ht="12.75" customHeight="1" x14ac:dyDescent="0.3"/>
    <row r="600" ht="12.75" customHeight="1" x14ac:dyDescent="0.3"/>
    <row r="601" ht="12.75" customHeight="1" x14ac:dyDescent="0.3"/>
    <row r="602" ht="12.75" customHeight="1" x14ac:dyDescent="0.3"/>
    <row r="603" ht="12.75" customHeight="1" x14ac:dyDescent="0.3"/>
    <row r="604" ht="12.75" customHeight="1" x14ac:dyDescent="0.3"/>
    <row r="605" ht="12.75" customHeight="1" x14ac:dyDescent="0.3"/>
    <row r="606" ht="12.75" customHeight="1" x14ac:dyDescent="0.3"/>
    <row r="607" ht="12.75" customHeight="1" x14ac:dyDescent="0.3"/>
    <row r="608" ht="12.75" customHeight="1" x14ac:dyDescent="0.3"/>
    <row r="609" ht="12.75" customHeight="1" x14ac:dyDescent="0.3"/>
    <row r="610" ht="12.75" customHeight="1" x14ac:dyDescent="0.3"/>
    <row r="611" ht="12.75" customHeight="1" x14ac:dyDescent="0.3"/>
    <row r="612" ht="12.75" customHeight="1" x14ac:dyDescent="0.3"/>
    <row r="613" ht="12.75" customHeight="1" x14ac:dyDescent="0.3"/>
    <row r="614" ht="12.75" customHeight="1" x14ac:dyDescent="0.3"/>
    <row r="615" ht="12.75" customHeight="1" x14ac:dyDescent="0.3"/>
    <row r="616" ht="12.75" customHeight="1" x14ac:dyDescent="0.3"/>
    <row r="617" ht="12.75" customHeight="1" x14ac:dyDescent="0.3"/>
    <row r="618" ht="12.75" customHeight="1" x14ac:dyDescent="0.3"/>
    <row r="619" ht="12.75" customHeight="1" x14ac:dyDescent="0.3"/>
    <row r="620" ht="12.75" customHeight="1" x14ac:dyDescent="0.3"/>
    <row r="621" ht="12.75" customHeight="1" x14ac:dyDescent="0.3"/>
    <row r="622" ht="12.75" customHeight="1" x14ac:dyDescent="0.3"/>
    <row r="623" ht="12.75" customHeight="1" x14ac:dyDescent="0.3"/>
    <row r="624" ht="12.75" customHeight="1" x14ac:dyDescent="0.3"/>
    <row r="625" ht="12.75" customHeight="1" x14ac:dyDescent="0.3"/>
    <row r="626" ht="12.75" customHeight="1" x14ac:dyDescent="0.3"/>
    <row r="627" ht="12.75" customHeight="1" x14ac:dyDescent="0.3"/>
    <row r="628" ht="12.75" customHeight="1" x14ac:dyDescent="0.3"/>
    <row r="629" ht="12.75" customHeight="1" x14ac:dyDescent="0.3"/>
    <row r="630" ht="12.75" customHeight="1" x14ac:dyDescent="0.3"/>
    <row r="631" ht="12.75" customHeight="1" x14ac:dyDescent="0.3"/>
    <row r="632" ht="12.75" customHeight="1" x14ac:dyDescent="0.3"/>
    <row r="633" ht="12.75" customHeight="1" x14ac:dyDescent="0.3"/>
    <row r="634" ht="12.75" customHeight="1" x14ac:dyDescent="0.3"/>
    <row r="635" ht="12.75" customHeight="1" x14ac:dyDescent="0.3"/>
    <row r="636" ht="12.75" customHeight="1" x14ac:dyDescent="0.3"/>
    <row r="637" ht="12.75" customHeight="1" x14ac:dyDescent="0.3"/>
    <row r="638" ht="12.75" customHeight="1" x14ac:dyDescent="0.3"/>
    <row r="639" ht="12.75" customHeight="1" x14ac:dyDescent="0.3"/>
    <row r="640" ht="12.75" customHeight="1" x14ac:dyDescent="0.3"/>
    <row r="641" ht="12.75" customHeight="1" x14ac:dyDescent="0.3"/>
    <row r="642" ht="12.75" customHeight="1" x14ac:dyDescent="0.3"/>
    <row r="643" ht="12.75" customHeight="1" x14ac:dyDescent="0.3"/>
    <row r="644" ht="12.75" customHeight="1" x14ac:dyDescent="0.3"/>
    <row r="645" ht="12.75" customHeight="1" x14ac:dyDescent="0.3"/>
    <row r="646" ht="12.75" customHeight="1" x14ac:dyDescent="0.3"/>
    <row r="647" ht="12.75" customHeight="1" x14ac:dyDescent="0.3"/>
    <row r="648" ht="12.75" customHeight="1" x14ac:dyDescent="0.3"/>
    <row r="649" ht="12.75" customHeight="1" x14ac:dyDescent="0.3"/>
    <row r="650" ht="12.75" customHeight="1" x14ac:dyDescent="0.3"/>
    <row r="651" ht="12.75" customHeight="1" x14ac:dyDescent="0.3"/>
    <row r="652" ht="12.75" customHeight="1" x14ac:dyDescent="0.3"/>
    <row r="653" ht="12.75" customHeight="1" x14ac:dyDescent="0.3"/>
    <row r="654" ht="12.75" customHeight="1" x14ac:dyDescent="0.3"/>
    <row r="655" ht="12.75" customHeight="1" x14ac:dyDescent="0.3"/>
    <row r="656" ht="12.75" customHeight="1" x14ac:dyDescent="0.3"/>
    <row r="657" ht="12.75" customHeight="1" x14ac:dyDescent="0.3"/>
    <row r="658" ht="12.75" customHeight="1" x14ac:dyDescent="0.3"/>
    <row r="659" ht="12.75" customHeight="1" x14ac:dyDescent="0.3"/>
    <row r="660" ht="12.75" customHeight="1" x14ac:dyDescent="0.3"/>
    <row r="661" ht="12.75" customHeight="1" x14ac:dyDescent="0.3"/>
    <row r="662" ht="12.75" customHeight="1" x14ac:dyDescent="0.3"/>
    <row r="663" ht="12.75" customHeight="1" x14ac:dyDescent="0.3"/>
    <row r="664" ht="12.75" customHeight="1" x14ac:dyDescent="0.3"/>
    <row r="665" ht="12.75" customHeight="1" x14ac:dyDescent="0.3"/>
    <row r="666" ht="12.75" customHeight="1" x14ac:dyDescent="0.3"/>
    <row r="667" ht="12.75" customHeight="1" x14ac:dyDescent="0.3"/>
    <row r="668" ht="12.75" customHeight="1" x14ac:dyDescent="0.3"/>
    <row r="669" ht="12.75" customHeight="1" x14ac:dyDescent="0.3"/>
    <row r="670" ht="12.75" customHeight="1" x14ac:dyDescent="0.3"/>
    <row r="671" ht="12.75" customHeight="1" x14ac:dyDescent="0.3"/>
    <row r="672" ht="12.75" customHeight="1" x14ac:dyDescent="0.3"/>
    <row r="673" ht="12.75" customHeight="1" x14ac:dyDescent="0.3"/>
    <row r="674" ht="12.75" customHeight="1" x14ac:dyDescent="0.3"/>
    <row r="675" ht="12.75" customHeight="1" x14ac:dyDescent="0.3"/>
    <row r="676" ht="12.75" customHeight="1" x14ac:dyDescent="0.3"/>
    <row r="677" ht="12.75" customHeight="1" x14ac:dyDescent="0.3"/>
    <row r="678" ht="12.75" customHeight="1" x14ac:dyDescent="0.3"/>
    <row r="679" ht="12.75" customHeight="1" x14ac:dyDescent="0.3"/>
    <row r="680" ht="12.75" customHeight="1" x14ac:dyDescent="0.3"/>
    <row r="681" ht="12.75" customHeight="1" x14ac:dyDescent="0.3"/>
    <row r="682" ht="12.75" customHeight="1" x14ac:dyDescent="0.3"/>
    <row r="683" ht="12.75" customHeight="1" x14ac:dyDescent="0.3"/>
    <row r="684" ht="12.75" customHeight="1" x14ac:dyDescent="0.3"/>
    <row r="685" ht="12.75" customHeight="1" x14ac:dyDescent="0.3"/>
    <row r="686" ht="12.75" customHeight="1" x14ac:dyDescent="0.3"/>
    <row r="687" ht="12.75" customHeight="1" x14ac:dyDescent="0.3"/>
    <row r="688" ht="12.75" customHeight="1" x14ac:dyDescent="0.3"/>
    <row r="689" ht="12.75" customHeight="1" x14ac:dyDescent="0.3"/>
    <row r="690" ht="12.75" customHeight="1" x14ac:dyDescent="0.3"/>
    <row r="691" ht="12.75" customHeight="1" x14ac:dyDescent="0.3"/>
    <row r="692" ht="12.75" customHeight="1" x14ac:dyDescent="0.3"/>
    <row r="693" ht="12.75" customHeight="1" x14ac:dyDescent="0.3"/>
    <row r="694" ht="12.75" customHeight="1" x14ac:dyDescent="0.3"/>
    <row r="695" ht="12.75" customHeight="1" x14ac:dyDescent="0.3"/>
    <row r="696" ht="12.75" customHeight="1" x14ac:dyDescent="0.3"/>
    <row r="697" ht="12.75" customHeight="1" x14ac:dyDescent="0.3"/>
    <row r="698" ht="12.75" customHeight="1" x14ac:dyDescent="0.3"/>
    <row r="699" ht="12.75" customHeight="1" x14ac:dyDescent="0.3"/>
    <row r="700" ht="12.75" customHeight="1" x14ac:dyDescent="0.3"/>
    <row r="701" ht="12.75" customHeight="1" x14ac:dyDescent="0.3"/>
    <row r="702" ht="12.75" customHeight="1" x14ac:dyDescent="0.3"/>
    <row r="703" ht="12.75" customHeight="1" x14ac:dyDescent="0.3"/>
    <row r="704" ht="12.75" customHeight="1" x14ac:dyDescent="0.3"/>
    <row r="705" ht="12.75" customHeight="1" x14ac:dyDescent="0.3"/>
    <row r="706" ht="12.75" customHeight="1" x14ac:dyDescent="0.3"/>
    <row r="707" ht="12.75" customHeight="1" x14ac:dyDescent="0.3"/>
    <row r="708" ht="12.75" customHeight="1" x14ac:dyDescent="0.3"/>
    <row r="709" ht="12.75" customHeight="1" x14ac:dyDescent="0.3"/>
    <row r="710" ht="12.75" customHeight="1" x14ac:dyDescent="0.3"/>
    <row r="711" ht="12.75" customHeight="1" x14ac:dyDescent="0.3"/>
    <row r="712" ht="12.75" customHeight="1" x14ac:dyDescent="0.3"/>
    <row r="713" ht="12.75" customHeight="1" x14ac:dyDescent="0.3"/>
    <row r="714" ht="12.75" customHeight="1" x14ac:dyDescent="0.3"/>
    <row r="715" ht="12.75" customHeight="1" x14ac:dyDescent="0.3"/>
    <row r="716" ht="12.75" customHeight="1" x14ac:dyDescent="0.3"/>
    <row r="717" ht="12.75" customHeight="1" x14ac:dyDescent="0.3"/>
    <row r="718" ht="12.75" customHeight="1" x14ac:dyDescent="0.3"/>
    <row r="719" ht="12.75" customHeight="1" x14ac:dyDescent="0.3"/>
    <row r="720" ht="12.75" customHeight="1" x14ac:dyDescent="0.3"/>
    <row r="721" ht="12.75" customHeight="1" x14ac:dyDescent="0.3"/>
    <row r="722" ht="12.75" customHeight="1" x14ac:dyDescent="0.3"/>
    <row r="723" ht="12.75" customHeight="1" x14ac:dyDescent="0.3"/>
    <row r="724" ht="12.75" customHeight="1" x14ac:dyDescent="0.3"/>
    <row r="725" ht="12.75" customHeight="1" x14ac:dyDescent="0.3"/>
    <row r="726" ht="12.75" customHeight="1" x14ac:dyDescent="0.3"/>
    <row r="727" ht="12.75" customHeight="1" x14ac:dyDescent="0.3"/>
    <row r="728" ht="12.75" customHeight="1" x14ac:dyDescent="0.3"/>
    <row r="729" ht="12.75" customHeight="1" x14ac:dyDescent="0.3"/>
    <row r="730" ht="12.75" customHeight="1" x14ac:dyDescent="0.3"/>
    <row r="731" ht="12.75" customHeight="1" x14ac:dyDescent="0.3"/>
    <row r="732" ht="12.75" customHeight="1" x14ac:dyDescent="0.3"/>
    <row r="733" ht="12.75" customHeight="1" x14ac:dyDescent="0.3"/>
    <row r="734" ht="12.75" customHeight="1" x14ac:dyDescent="0.3"/>
    <row r="735" ht="12.75" customHeight="1" x14ac:dyDescent="0.3"/>
    <row r="736" ht="12.75" customHeight="1" x14ac:dyDescent="0.3"/>
    <row r="737" ht="12.75" customHeight="1" x14ac:dyDescent="0.3"/>
    <row r="738" ht="12.75" customHeight="1" x14ac:dyDescent="0.3"/>
    <row r="739" ht="12.75" customHeight="1" x14ac:dyDescent="0.3"/>
    <row r="740" ht="12.75" customHeight="1" x14ac:dyDescent="0.3"/>
    <row r="741" ht="12.75" customHeight="1" x14ac:dyDescent="0.3"/>
    <row r="742" ht="12.75" customHeight="1" x14ac:dyDescent="0.3"/>
    <row r="743" ht="12.75" customHeight="1" x14ac:dyDescent="0.3"/>
    <row r="744" ht="12.75" customHeight="1" x14ac:dyDescent="0.3"/>
    <row r="745" ht="12.75" customHeight="1" x14ac:dyDescent="0.3"/>
    <row r="746" ht="12.75" customHeight="1" x14ac:dyDescent="0.3"/>
    <row r="747" ht="12.75" customHeight="1" x14ac:dyDescent="0.3"/>
    <row r="748" ht="12.75" customHeight="1" x14ac:dyDescent="0.3"/>
    <row r="749" ht="12.75" customHeight="1" x14ac:dyDescent="0.3"/>
    <row r="750" ht="12.75" customHeight="1" x14ac:dyDescent="0.3"/>
    <row r="751" ht="12.75" customHeight="1" x14ac:dyDescent="0.3"/>
    <row r="752" ht="12.75" customHeight="1" x14ac:dyDescent="0.3"/>
    <row r="753" ht="12.75" customHeight="1" x14ac:dyDescent="0.3"/>
    <row r="754" ht="12.75" customHeight="1" x14ac:dyDescent="0.3"/>
    <row r="755" ht="12.75" customHeight="1" x14ac:dyDescent="0.3"/>
    <row r="756" ht="12.75" customHeight="1" x14ac:dyDescent="0.3"/>
    <row r="757" ht="12.75" customHeight="1" x14ac:dyDescent="0.3"/>
    <row r="758" ht="12.75" customHeight="1" x14ac:dyDescent="0.3"/>
    <row r="759" ht="12.75" customHeight="1" x14ac:dyDescent="0.3"/>
    <row r="760" ht="12.75" customHeight="1" x14ac:dyDescent="0.3"/>
    <row r="761" ht="12.75" customHeight="1" x14ac:dyDescent="0.3"/>
    <row r="762" ht="12.75" customHeight="1" x14ac:dyDescent="0.3"/>
    <row r="763" ht="12.75" customHeight="1" x14ac:dyDescent="0.3"/>
    <row r="764" ht="12.75" customHeight="1" x14ac:dyDescent="0.3"/>
    <row r="765" ht="12.75" customHeight="1" x14ac:dyDescent="0.3"/>
    <row r="766" ht="12.75" customHeight="1" x14ac:dyDescent="0.3"/>
    <row r="767" ht="12.75" customHeight="1" x14ac:dyDescent="0.3"/>
    <row r="768" ht="12.75" customHeight="1" x14ac:dyDescent="0.3"/>
    <row r="769" ht="12.75" customHeight="1" x14ac:dyDescent="0.3"/>
    <row r="770" ht="12.75" customHeight="1" x14ac:dyDescent="0.3"/>
    <row r="771" ht="12.75" customHeight="1" x14ac:dyDescent="0.3"/>
    <row r="772" ht="12.75" customHeight="1" x14ac:dyDescent="0.3"/>
    <row r="773" ht="12.75" customHeight="1" x14ac:dyDescent="0.3"/>
    <row r="774" ht="12.75" customHeight="1" x14ac:dyDescent="0.3"/>
    <row r="775" ht="12.75" customHeight="1" x14ac:dyDescent="0.3"/>
    <row r="776" ht="12.75" customHeight="1" x14ac:dyDescent="0.3"/>
    <row r="777" ht="12.75" customHeight="1" x14ac:dyDescent="0.3"/>
    <row r="778" ht="12.75" customHeight="1" x14ac:dyDescent="0.3"/>
    <row r="779" ht="12.75" customHeight="1" x14ac:dyDescent="0.3"/>
    <row r="780" ht="12.75" customHeight="1" x14ac:dyDescent="0.3"/>
    <row r="781" ht="12.75" customHeight="1" x14ac:dyDescent="0.3"/>
    <row r="782" ht="12.75" customHeight="1" x14ac:dyDescent="0.3"/>
    <row r="783" ht="12.75" customHeight="1" x14ac:dyDescent="0.3"/>
    <row r="784" ht="12.75" customHeight="1" x14ac:dyDescent="0.3"/>
    <row r="785" ht="12.75" customHeight="1" x14ac:dyDescent="0.3"/>
    <row r="786" ht="12.75" customHeight="1" x14ac:dyDescent="0.3"/>
    <row r="787" ht="12.75" customHeight="1" x14ac:dyDescent="0.3"/>
    <row r="788" ht="12.75" customHeight="1" x14ac:dyDescent="0.3"/>
    <row r="789" ht="12.75" customHeight="1" x14ac:dyDescent="0.3"/>
    <row r="790" ht="12.75" customHeight="1" x14ac:dyDescent="0.3"/>
    <row r="791" ht="12.75" customHeight="1" x14ac:dyDescent="0.3"/>
    <row r="792" ht="12.75" customHeight="1" x14ac:dyDescent="0.3"/>
    <row r="793" ht="12.75" customHeight="1" x14ac:dyDescent="0.3"/>
    <row r="794" ht="12.75" customHeight="1" x14ac:dyDescent="0.3"/>
    <row r="795" ht="12.75" customHeight="1" x14ac:dyDescent="0.3"/>
    <row r="796" ht="12.75" customHeight="1" x14ac:dyDescent="0.3"/>
    <row r="797" ht="12.75" customHeight="1" x14ac:dyDescent="0.3"/>
    <row r="798" ht="12.75" customHeight="1" x14ac:dyDescent="0.3"/>
    <row r="799" ht="12.75" customHeight="1" x14ac:dyDescent="0.3"/>
    <row r="800" ht="12.75" customHeight="1" x14ac:dyDescent="0.3"/>
    <row r="801" ht="12.75" customHeight="1" x14ac:dyDescent="0.3"/>
    <row r="802" ht="12.75" customHeight="1" x14ac:dyDescent="0.3"/>
    <row r="803" ht="12.75" customHeight="1" x14ac:dyDescent="0.3"/>
    <row r="804" ht="12.75" customHeight="1" x14ac:dyDescent="0.3"/>
    <row r="805" ht="12.75" customHeight="1" x14ac:dyDescent="0.3"/>
    <row r="806" ht="12.75" customHeight="1" x14ac:dyDescent="0.3"/>
    <row r="807" ht="12.75" customHeight="1" x14ac:dyDescent="0.3"/>
    <row r="808" ht="12.75" customHeight="1" x14ac:dyDescent="0.3"/>
    <row r="809" ht="12.75" customHeight="1" x14ac:dyDescent="0.3"/>
    <row r="810" ht="12.75" customHeight="1" x14ac:dyDescent="0.3"/>
    <row r="811" ht="12.75" customHeight="1" x14ac:dyDescent="0.3"/>
    <row r="812" ht="12.75" customHeight="1" x14ac:dyDescent="0.3"/>
    <row r="813" ht="12.75" customHeight="1" x14ac:dyDescent="0.3"/>
    <row r="814" ht="12.75" customHeight="1" x14ac:dyDescent="0.3"/>
    <row r="815" ht="12.75" customHeight="1" x14ac:dyDescent="0.3"/>
    <row r="816" ht="12.75" customHeight="1" x14ac:dyDescent="0.3"/>
    <row r="817" ht="12.75" customHeight="1" x14ac:dyDescent="0.3"/>
    <row r="818" ht="12.75" customHeight="1" x14ac:dyDescent="0.3"/>
    <row r="819" ht="12.75" customHeight="1" x14ac:dyDescent="0.3"/>
    <row r="820" ht="12.75" customHeight="1" x14ac:dyDescent="0.3"/>
    <row r="821" ht="12.75" customHeight="1" x14ac:dyDescent="0.3"/>
    <row r="822" ht="12.75" customHeight="1" x14ac:dyDescent="0.3"/>
    <row r="823" ht="12.75" customHeight="1" x14ac:dyDescent="0.3"/>
    <row r="824" ht="12.75" customHeight="1" x14ac:dyDescent="0.3"/>
    <row r="825" ht="12.75" customHeight="1" x14ac:dyDescent="0.3"/>
    <row r="826" ht="12.75" customHeight="1" x14ac:dyDescent="0.3"/>
    <row r="827" ht="12.75" customHeight="1" x14ac:dyDescent="0.3"/>
    <row r="828" ht="12.75" customHeight="1" x14ac:dyDescent="0.3"/>
    <row r="829" ht="12.75" customHeight="1" x14ac:dyDescent="0.3"/>
    <row r="830" ht="12.75" customHeight="1" x14ac:dyDescent="0.3"/>
    <row r="831" ht="12.75" customHeight="1" x14ac:dyDescent="0.3"/>
    <row r="832" ht="12.75" customHeight="1" x14ac:dyDescent="0.3"/>
    <row r="833" ht="12.75" customHeight="1" x14ac:dyDescent="0.3"/>
    <row r="834" ht="12.75" customHeight="1" x14ac:dyDescent="0.3"/>
    <row r="835" ht="12.75" customHeight="1" x14ac:dyDescent="0.3"/>
    <row r="836" ht="12.75" customHeight="1" x14ac:dyDescent="0.3"/>
    <row r="837" ht="12.75" customHeight="1" x14ac:dyDescent="0.3"/>
    <row r="838" ht="12.75" customHeight="1" x14ac:dyDescent="0.3"/>
    <row r="839" ht="12.75" customHeight="1" x14ac:dyDescent="0.3"/>
    <row r="840" ht="12.75" customHeight="1" x14ac:dyDescent="0.3"/>
    <row r="841" ht="12.75" customHeight="1" x14ac:dyDescent="0.3"/>
    <row r="842" ht="12.75" customHeight="1" x14ac:dyDescent="0.3"/>
    <row r="843" ht="12.75" customHeight="1" x14ac:dyDescent="0.3"/>
    <row r="844" ht="12.75" customHeight="1" x14ac:dyDescent="0.3"/>
    <row r="845" ht="12.75" customHeight="1" x14ac:dyDescent="0.3"/>
    <row r="846" ht="12.75" customHeight="1" x14ac:dyDescent="0.3"/>
    <row r="847" ht="12.75" customHeight="1" x14ac:dyDescent="0.3"/>
    <row r="848" ht="12.75" customHeight="1" x14ac:dyDescent="0.3"/>
    <row r="849" ht="12.75" customHeight="1" x14ac:dyDescent="0.3"/>
    <row r="850" ht="12.75" customHeight="1" x14ac:dyDescent="0.3"/>
    <row r="851" ht="12.75" customHeight="1" x14ac:dyDescent="0.3"/>
    <row r="852" ht="12.75" customHeight="1" x14ac:dyDescent="0.3"/>
    <row r="853" ht="12.75" customHeight="1" x14ac:dyDescent="0.3"/>
    <row r="854" ht="12.75" customHeight="1" x14ac:dyDescent="0.3"/>
    <row r="855" ht="12.75" customHeight="1" x14ac:dyDescent="0.3"/>
    <row r="856" ht="12.75" customHeight="1" x14ac:dyDescent="0.3"/>
    <row r="857" ht="12.75" customHeight="1" x14ac:dyDescent="0.3"/>
    <row r="858" ht="12.75" customHeight="1" x14ac:dyDescent="0.3"/>
    <row r="859" ht="12.75" customHeight="1" x14ac:dyDescent="0.3"/>
    <row r="860" ht="12.75" customHeight="1" x14ac:dyDescent="0.3"/>
    <row r="861" ht="12.75" customHeight="1" x14ac:dyDescent="0.3"/>
    <row r="862" ht="12.75" customHeight="1" x14ac:dyDescent="0.3"/>
    <row r="863" ht="12.75" customHeight="1" x14ac:dyDescent="0.3"/>
    <row r="864" ht="12.75" customHeight="1" x14ac:dyDescent="0.3"/>
    <row r="865" ht="12.75" customHeight="1" x14ac:dyDescent="0.3"/>
    <row r="866" ht="12.75" customHeight="1" x14ac:dyDescent="0.3"/>
    <row r="867" ht="12.75" customHeight="1" x14ac:dyDescent="0.3"/>
    <row r="868" ht="12.75" customHeight="1" x14ac:dyDescent="0.3"/>
    <row r="869" ht="12.75" customHeight="1" x14ac:dyDescent="0.3"/>
    <row r="870" ht="12.75" customHeight="1" x14ac:dyDescent="0.3"/>
    <row r="871" ht="12.75" customHeight="1" x14ac:dyDescent="0.3"/>
    <row r="872" ht="12.75" customHeight="1" x14ac:dyDescent="0.3"/>
    <row r="873" ht="12.75" customHeight="1" x14ac:dyDescent="0.3"/>
    <row r="874" ht="12.75" customHeight="1" x14ac:dyDescent="0.3"/>
    <row r="875" ht="12.75" customHeight="1" x14ac:dyDescent="0.3"/>
    <row r="876" ht="12.75" customHeight="1" x14ac:dyDescent="0.3"/>
    <row r="877" ht="12.75" customHeight="1" x14ac:dyDescent="0.3"/>
    <row r="878" ht="12.75" customHeight="1" x14ac:dyDescent="0.3"/>
    <row r="879" ht="12.75" customHeight="1" x14ac:dyDescent="0.3"/>
    <row r="880" ht="12.75" customHeight="1" x14ac:dyDescent="0.3"/>
    <row r="881" ht="12.75" customHeight="1" x14ac:dyDescent="0.3"/>
    <row r="882" ht="12.75" customHeight="1" x14ac:dyDescent="0.3"/>
    <row r="883" ht="12.75" customHeight="1" x14ac:dyDescent="0.3"/>
    <row r="884" ht="12.75" customHeight="1" x14ac:dyDescent="0.3"/>
    <row r="885" ht="12.75" customHeight="1" x14ac:dyDescent="0.3"/>
    <row r="886" ht="12.75" customHeight="1" x14ac:dyDescent="0.3"/>
    <row r="887" ht="12.75" customHeight="1" x14ac:dyDescent="0.3"/>
    <row r="888" ht="12.75" customHeight="1" x14ac:dyDescent="0.3"/>
    <row r="889" ht="12.75" customHeight="1" x14ac:dyDescent="0.3"/>
    <row r="890" ht="12.75" customHeight="1" x14ac:dyDescent="0.3"/>
    <row r="891" ht="12.75" customHeight="1" x14ac:dyDescent="0.3"/>
    <row r="892" ht="12.75" customHeight="1" x14ac:dyDescent="0.3"/>
    <row r="893" ht="12.75" customHeight="1" x14ac:dyDescent="0.3"/>
    <row r="894" ht="12.75" customHeight="1" x14ac:dyDescent="0.3"/>
    <row r="895" ht="12.75" customHeight="1" x14ac:dyDescent="0.3"/>
    <row r="896" ht="12.75" customHeight="1" x14ac:dyDescent="0.3"/>
    <row r="897" ht="12.75" customHeight="1" x14ac:dyDescent="0.3"/>
    <row r="898" ht="12.75" customHeight="1" x14ac:dyDescent="0.3"/>
    <row r="899" ht="12.75" customHeight="1" x14ac:dyDescent="0.3"/>
    <row r="900" ht="12.75" customHeight="1" x14ac:dyDescent="0.3"/>
    <row r="901" ht="12.75" customHeight="1" x14ac:dyDescent="0.3"/>
    <row r="902" ht="12.75" customHeight="1" x14ac:dyDescent="0.3"/>
    <row r="903" ht="12.75" customHeight="1" x14ac:dyDescent="0.3"/>
    <row r="904" ht="12.75" customHeight="1" x14ac:dyDescent="0.3"/>
    <row r="905" ht="12.75" customHeight="1" x14ac:dyDescent="0.3"/>
    <row r="906" ht="12.75" customHeight="1" x14ac:dyDescent="0.3"/>
    <row r="907" ht="12.75" customHeight="1" x14ac:dyDescent="0.3"/>
    <row r="908" ht="12.75" customHeight="1" x14ac:dyDescent="0.3"/>
    <row r="909" ht="12.75" customHeight="1" x14ac:dyDescent="0.3"/>
    <row r="910" ht="12.75" customHeight="1" x14ac:dyDescent="0.3"/>
    <row r="911" ht="12.75" customHeight="1" x14ac:dyDescent="0.3"/>
    <row r="912" ht="12.75" customHeight="1" x14ac:dyDescent="0.3"/>
    <row r="913" ht="12.75" customHeight="1" x14ac:dyDescent="0.3"/>
    <row r="914" ht="12.75" customHeight="1" x14ac:dyDescent="0.3"/>
    <row r="915" ht="12.75" customHeight="1" x14ac:dyDescent="0.3"/>
    <row r="916" ht="12.75" customHeight="1" x14ac:dyDescent="0.3"/>
    <row r="917" ht="12.75" customHeight="1" x14ac:dyDescent="0.3"/>
    <row r="918" ht="12.75" customHeight="1" x14ac:dyDescent="0.3"/>
    <row r="919" ht="12.75" customHeight="1" x14ac:dyDescent="0.3"/>
    <row r="920" ht="12.75" customHeight="1" x14ac:dyDescent="0.3"/>
    <row r="921" ht="12.75" customHeight="1" x14ac:dyDescent="0.3"/>
    <row r="922" ht="12.75" customHeight="1" x14ac:dyDescent="0.3"/>
    <row r="923" ht="12.75" customHeight="1" x14ac:dyDescent="0.3"/>
    <row r="924" ht="12.75" customHeight="1" x14ac:dyDescent="0.3"/>
    <row r="925" ht="12.75" customHeight="1" x14ac:dyDescent="0.3"/>
    <row r="926" ht="12.75" customHeight="1" x14ac:dyDescent="0.3"/>
    <row r="927" ht="12.75" customHeight="1" x14ac:dyDescent="0.3"/>
    <row r="928" ht="12.75" customHeight="1" x14ac:dyDescent="0.3"/>
    <row r="929" ht="12.75" customHeight="1" x14ac:dyDescent="0.3"/>
    <row r="930" ht="12.75" customHeight="1" x14ac:dyDescent="0.3"/>
    <row r="931" ht="12.75" customHeight="1" x14ac:dyDescent="0.3"/>
    <row r="932" ht="12.75" customHeight="1" x14ac:dyDescent="0.3"/>
    <row r="933" ht="12.75" customHeight="1" x14ac:dyDescent="0.3"/>
    <row r="934" ht="12.75" customHeight="1" x14ac:dyDescent="0.3"/>
    <row r="935" ht="12.75" customHeight="1" x14ac:dyDescent="0.3"/>
    <row r="936" ht="12.75" customHeight="1" x14ac:dyDescent="0.3"/>
    <row r="937" ht="12.75" customHeight="1" x14ac:dyDescent="0.3"/>
    <row r="938" ht="12.75" customHeight="1" x14ac:dyDescent="0.3"/>
    <row r="939" ht="12.75" customHeight="1" x14ac:dyDescent="0.3"/>
    <row r="940" ht="12.75" customHeight="1" x14ac:dyDescent="0.3"/>
    <row r="941" ht="12.75" customHeight="1" x14ac:dyDescent="0.3"/>
    <row r="942" ht="12.75" customHeight="1" x14ac:dyDescent="0.3"/>
    <row r="943" ht="12.75" customHeight="1" x14ac:dyDescent="0.3"/>
    <row r="944" ht="12.75" customHeight="1" x14ac:dyDescent="0.3"/>
    <row r="945" ht="12.75" customHeight="1" x14ac:dyDescent="0.3"/>
    <row r="946" ht="12.75" customHeight="1" x14ac:dyDescent="0.3"/>
    <row r="947" ht="12.75" customHeight="1" x14ac:dyDescent="0.3"/>
    <row r="948" ht="12.75" customHeight="1" x14ac:dyDescent="0.3"/>
    <row r="949" ht="12.75" customHeight="1" x14ac:dyDescent="0.3"/>
    <row r="950" ht="12.75" customHeight="1" x14ac:dyDescent="0.3"/>
    <row r="951" ht="12.75" customHeight="1" x14ac:dyDescent="0.3"/>
    <row r="952" ht="12.75" customHeight="1" x14ac:dyDescent="0.3"/>
    <row r="953" ht="12.75" customHeight="1" x14ac:dyDescent="0.3"/>
    <row r="954" ht="12.75" customHeight="1" x14ac:dyDescent="0.3"/>
    <row r="955" ht="12.75" customHeight="1" x14ac:dyDescent="0.3"/>
    <row r="956" ht="12.75" customHeight="1" x14ac:dyDescent="0.3"/>
    <row r="957" ht="12.75" customHeight="1" x14ac:dyDescent="0.3"/>
    <row r="958" ht="12.75" customHeight="1" x14ac:dyDescent="0.3"/>
    <row r="959" ht="12.75" customHeight="1" x14ac:dyDescent="0.3"/>
    <row r="960" ht="12.75" customHeight="1" x14ac:dyDescent="0.3"/>
    <row r="961" ht="12.75" customHeight="1" x14ac:dyDescent="0.3"/>
    <row r="962" ht="12.75" customHeight="1" x14ac:dyDescent="0.3"/>
    <row r="963" ht="12.75" customHeight="1" x14ac:dyDescent="0.3"/>
    <row r="964" ht="12.75" customHeight="1" x14ac:dyDescent="0.3"/>
    <row r="965" ht="12.75" customHeight="1" x14ac:dyDescent="0.3"/>
    <row r="966" ht="12.75" customHeight="1" x14ac:dyDescent="0.3"/>
    <row r="967" ht="12.75" customHeight="1" x14ac:dyDescent="0.3"/>
    <row r="968" ht="12.75" customHeight="1" x14ac:dyDescent="0.3"/>
    <row r="969" ht="12.75" customHeight="1" x14ac:dyDescent="0.3"/>
    <row r="970" ht="12.75" customHeight="1" x14ac:dyDescent="0.3"/>
    <row r="971" ht="12.75" customHeight="1" x14ac:dyDescent="0.3"/>
    <row r="972" ht="12.75" customHeight="1" x14ac:dyDescent="0.3"/>
    <row r="973" ht="12.75" customHeight="1" x14ac:dyDescent="0.3"/>
    <row r="974" ht="12.75" customHeight="1" x14ac:dyDescent="0.3"/>
    <row r="975" ht="12.75" customHeight="1" x14ac:dyDescent="0.3"/>
    <row r="976" ht="12.75" customHeight="1" x14ac:dyDescent="0.3"/>
    <row r="977" ht="12.75" customHeight="1" x14ac:dyDescent="0.3"/>
    <row r="978" ht="12.75" customHeight="1" x14ac:dyDescent="0.3"/>
    <row r="979" ht="12.75" customHeight="1" x14ac:dyDescent="0.3"/>
    <row r="980" ht="12.75" customHeight="1" x14ac:dyDescent="0.3"/>
    <row r="981" ht="12.75" customHeight="1" x14ac:dyDescent="0.3"/>
    <row r="982" ht="12.75" customHeight="1" x14ac:dyDescent="0.3"/>
    <row r="983" ht="12.75" customHeight="1" x14ac:dyDescent="0.3"/>
    <row r="984" ht="12.75" customHeight="1" x14ac:dyDescent="0.3"/>
    <row r="985" ht="12.75" customHeight="1" x14ac:dyDescent="0.3"/>
    <row r="986" ht="12.75" customHeight="1" x14ac:dyDescent="0.3"/>
    <row r="987" ht="12.75" customHeight="1" x14ac:dyDescent="0.3"/>
    <row r="988" ht="12.75" customHeight="1" x14ac:dyDescent="0.3"/>
    <row r="989" ht="12.75" customHeight="1" x14ac:dyDescent="0.3"/>
    <row r="990" ht="12.75" customHeight="1" x14ac:dyDescent="0.3"/>
    <row r="991" ht="12.75" customHeight="1" x14ac:dyDescent="0.3"/>
    <row r="992" ht="12.75" customHeight="1" x14ac:dyDescent="0.3"/>
    <row r="993" ht="12.75" customHeight="1" x14ac:dyDescent="0.3"/>
    <row r="994" ht="12.75" customHeight="1" x14ac:dyDescent="0.3"/>
    <row r="995" ht="12.75" customHeight="1" x14ac:dyDescent="0.3"/>
    <row r="996" ht="12.75" customHeight="1" x14ac:dyDescent="0.3"/>
    <row r="997" ht="12.75" customHeight="1" x14ac:dyDescent="0.3"/>
    <row r="998" ht="12.75" customHeight="1" x14ac:dyDescent="0.3"/>
    <row r="999" ht="12.75" customHeight="1" x14ac:dyDescent="0.3"/>
    <row r="1000" ht="12.75" customHeight="1" x14ac:dyDescent="0.3"/>
  </sheetData>
  <mergeCells count="37">
    <mergeCell ref="E35:F35"/>
    <mergeCell ref="B22:C22"/>
    <mergeCell ref="D22:E22"/>
    <mergeCell ref="F22:G22"/>
    <mergeCell ref="H22:I22"/>
    <mergeCell ref="J22:K22"/>
    <mergeCell ref="E34:F34"/>
    <mergeCell ref="B20:C20"/>
    <mergeCell ref="D20:E20"/>
    <mergeCell ref="F20:G20"/>
    <mergeCell ref="H20:I20"/>
    <mergeCell ref="J20:K20"/>
    <mergeCell ref="B21:C21"/>
    <mergeCell ref="D21:E21"/>
    <mergeCell ref="F21:G21"/>
    <mergeCell ref="H21:I21"/>
    <mergeCell ref="J21:K21"/>
    <mergeCell ref="J18:K18"/>
    <mergeCell ref="B19:C19"/>
    <mergeCell ref="D19:E19"/>
    <mergeCell ref="F19:G19"/>
    <mergeCell ref="H19:I19"/>
    <mergeCell ref="J19:K19"/>
    <mergeCell ref="E11:F11"/>
    <mergeCell ref="G11:H11"/>
    <mergeCell ref="E13:F13"/>
    <mergeCell ref="G13:H13"/>
    <mergeCell ref="B18:C18"/>
    <mergeCell ref="D18:E18"/>
    <mergeCell ref="F18:G18"/>
    <mergeCell ref="H18:I18"/>
    <mergeCell ref="A1:F1"/>
    <mergeCell ref="A4:C4"/>
    <mergeCell ref="E7:F7"/>
    <mergeCell ref="G7:H7"/>
    <mergeCell ref="E9:F9"/>
    <mergeCell ref="G9:H9"/>
  </mergeCells>
  <conditionalFormatting sqref="E7 E9 E11 E13">
    <cfRule type="cellIs" dxfId="11" priority="1" operator="equal">
      <formula>"Bye"</formula>
    </cfRule>
  </conditionalFormatting>
  <conditionalFormatting sqref="R41">
    <cfRule type="expression" dxfId="10" priority="2">
      <formula>$O$1="CU"</formula>
    </cfRule>
  </conditionalFormatting>
  <pageMargins left="0.7" right="0.7" top="0.75" bottom="0.75" header="0" footer="0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A5DA9-544F-4125-91F8-D3AAD4276B9F}">
  <sheetPr codeName="Munka1">
    <tabColor rgb="FF00FF00"/>
  </sheetPr>
  <dimension ref="A1:AK1000"/>
  <sheetViews>
    <sheetView workbookViewId="0">
      <selection sqref="A1:F1"/>
    </sheetView>
  </sheetViews>
  <sheetFormatPr defaultColWidth="12.5546875" defaultRowHeight="15" customHeight="1" x14ac:dyDescent="0.3"/>
  <cols>
    <col min="1" max="1" width="5.44140625" style="29" customWidth="1"/>
    <col min="2" max="2" width="4.44140625" style="29" customWidth="1"/>
    <col min="3" max="3" width="8.33203125" style="29" customWidth="1"/>
    <col min="4" max="4" width="7.109375" style="29" customWidth="1"/>
    <col min="5" max="5" width="9.33203125" style="29" customWidth="1"/>
    <col min="6" max="6" width="7.109375" style="29" customWidth="1"/>
    <col min="7" max="7" width="9.33203125" style="29" customWidth="1"/>
    <col min="8" max="8" width="7.109375" style="29" customWidth="1"/>
    <col min="9" max="9" width="9.33203125" style="29" customWidth="1"/>
    <col min="10" max="10" width="8.44140625" style="29" customWidth="1"/>
    <col min="11" max="13" width="8.5546875" style="29" customWidth="1"/>
    <col min="14" max="14" width="8" style="29" customWidth="1"/>
    <col min="15" max="15" width="5.5546875" style="29" customWidth="1"/>
    <col min="16" max="16" width="4.5546875" style="29" customWidth="1"/>
    <col min="17" max="17" width="11.6640625" style="29" customWidth="1"/>
    <col min="18" max="24" width="8" style="29" customWidth="1"/>
    <col min="25" max="25" width="10.33203125" style="29" hidden="1" customWidth="1"/>
    <col min="26" max="37" width="8" style="29" hidden="1" customWidth="1"/>
    <col min="38" max="16384" width="12.5546875" style="29"/>
  </cols>
  <sheetData>
    <row r="1" spans="1:37" ht="26.25" customHeight="1" x14ac:dyDescent="0.3">
      <c r="A1" s="23" t="s">
        <v>66</v>
      </c>
      <c r="B1" s="24"/>
      <c r="C1" s="24"/>
      <c r="D1" s="24"/>
      <c r="E1" s="24"/>
      <c r="F1" s="24"/>
      <c r="G1" s="25"/>
      <c r="H1" s="26" t="s">
        <v>67</v>
      </c>
      <c r="I1" s="27"/>
      <c r="J1" s="28"/>
      <c r="L1" s="30"/>
      <c r="M1" s="31"/>
      <c r="N1" s="32"/>
      <c r="O1" s="32" t="s">
        <v>68</v>
      </c>
      <c r="P1" s="32"/>
      <c r="Q1" s="33"/>
      <c r="R1" s="32"/>
      <c r="S1" s="34"/>
      <c r="AB1" s="35" t="str">
        <f>IF(Y5=1,CONCATENATE(VLOOKUP(Y3,AA16:AH27,2)),CONCATENATE(VLOOKUP(Y3,AA2:AK13,2)))</f>
        <v>15</v>
      </c>
      <c r="AC1" s="35" t="str">
        <f>IF(Y5=1,CONCATENATE(VLOOKUP(Y3,AA16:AK27,3)),CONCATENATE(VLOOKUP(Y3,AA2:AK13,3)))</f>
        <v>10</v>
      </c>
      <c r="AD1" s="35" t="str">
        <f>IF(Y5=1,CONCATENATE(VLOOKUP(Y3,AA16:AK27,4)),CONCATENATE(VLOOKUP(Y3,AA2:AK13,4)))</f>
        <v>7</v>
      </c>
      <c r="AE1" s="35" t="str">
        <f>IF(Y5=1,CONCATENATE(VLOOKUP(Y3,AA16:AK27,5)),CONCATENATE(VLOOKUP(Y3,AA2:AK13,5)))</f>
        <v>5</v>
      </c>
      <c r="AF1" s="35" t="str">
        <f>IF(Y5=1,CONCATENATE(VLOOKUP(Y3,AA16:AK27,6)),CONCATENATE(VLOOKUP(Y3,AA2:AK13,6)))</f>
        <v>4</v>
      </c>
      <c r="AG1" s="35" t="str">
        <f>IF(Y5=1,CONCATENATE(VLOOKUP(Y3,AA16:AK27,7)),CONCATENATE(VLOOKUP(Y3,AA2:AK13,7)))</f>
        <v>3</v>
      </c>
      <c r="AH1" s="35" t="str">
        <f>IF(Y5=1,CONCATENATE(VLOOKUP(Y3,AA16:AK27,8)),CONCATENATE(VLOOKUP(Y3,AA2:AK13,8)))</f>
        <v>2</v>
      </c>
      <c r="AI1" s="35" t="str">
        <f>IF(Y5=1,CONCATENATE(VLOOKUP(Y3,AA16:AK27,9)),CONCATENATE(VLOOKUP(Y3,AA2:AK13,9)))</f>
        <v>1</v>
      </c>
      <c r="AJ1" s="35" t="str">
        <f>IF(Y5=1,CONCATENATE(VLOOKUP(Y3,AA16:AK27,10)),CONCATENATE(VLOOKUP(Y3,AA2:AK13,10)))</f>
        <v>0</v>
      </c>
      <c r="AK1" s="35" t="str">
        <f>IF(Y5=1,CONCATENATE(VLOOKUP(Y3,AA16:AK27,11)),CONCATENATE(VLOOKUP(Y3,AA2:AK13,11)))</f>
        <v>0</v>
      </c>
    </row>
    <row r="2" spans="1:37" ht="12.75" customHeight="1" x14ac:dyDescent="0.3">
      <c r="A2" s="36" t="s">
        <v>69</v>
      </c>
      <c r="B2" s="37"/>
      <c r="C2" s="37"/>
      <c r="D2" s="37"/>
      <c r="E2" s="37">
        <f>[1]Altalanos!$A$8</f>
        <v>0</v>
      </c>
      <c r="F2" s="37"/>
      <c r="G2" s="38"/>
      <c r="H2" s="39"/>
      <c r="I2" s="39"/>
      <c r="J2" s="40"/>
      <c r="K2" s="30"/>
      <c r="L2" s="30"/>
      <c r="M2" s="30"/>
      <c r="N2" s="41"/>
      <c r="O2" s="42"/>
      <c r="P2" s="41"/>
      <c r="Q2" s="42"/>
      <c r="R2" s="41"/>
      <c r="S2" s="34"/>
      <c r="Y2" s="43"/>
      <c r="Z2" s="44"/>
      <c r="AA2" s="44" t="s">
        <v>70</v>
      </c>
      <c r="AB2" s="45">
        <v>150</v>
      </c>
      <c r="AC2" s="45">
        <v>120</v>
      </c>
      <c r="AD2" s="45">
        <v>100</v>
      </c>
      <c r="AE2" s="45">
        <v>80</v>
      </c>
      <c r="AF2" s="45">
        <v>70</v>
      </c>
      <c r="AG2" s="45">
        <v>60</v>
      </c>
      <c r="AH2" s="45">
        <v>55</v>
      </c>
      <c r="AI2" s="45">
        <v>50</v>
      </c>
      <c r="AJ2" s="45">
        <v>45</v>
      </c>
      <c r="AK2" s="45">
        <v>40</v>
      </c>
    </row>
    <row r="3" spans="1:37" ht="12.75" customHeight="1" x14ac:dyDescent="0.3">
      <c r="A3" s="46" t="s">
        <v>71</v>
      </c>
      <c r="B3" s="46"/>
      <c r="C3" s="46"/>
      <c r="D3" s="46"/>
      <c r="E3" s="46" t="s">
        <v>72</v>
      </c>
      <c r="F3" s="46"/>
      <c r="G3" s="46"/>
      <c r="H3" s="46" t="s">
        <v>73</v>
      </c>
      <c r="I3" s="46"/>
      <c r="J3" s="47"/>
      <c r="K3" s="46"/>
      <c r="L3" s="48" t="s">
        <v>74</v>
      </c>
      <c r="M3" s="46"/>
      <c r="N3" s="49"/>
      <c r="O3" s="50"/>
      <c r="P3" s="49"/>
      <c r="Q3" s="43" t="s">
        <v>75</v>
      </c>
      <c r="R3" s="45" t="s">
        <v>76</v>
      </c>
      <c r="S3" s="34"/>
      <c r="Y3" s="43" t="str">
        <f>IF(H4="OB","A",IF(H4="IX","W",H4))</f>
        <v>VI. KCS Lány</v>
      </c>
      <c r="Z3" s="44"/>
      <c r="AA3" s="44" t="s">
        <v>77</v>
      </c>
      <c r="AB3" s="45">
        <v>120</v>
      </c>
      <c r="AC3" s="45">
        <v>90</v>
      </c>
      <c r="AD3" s="45">
        <v>65</v>
      </c>
      <c r="AE3" s="45">
        <v>55</v>
      </c>
      <c r="AF3" s="45">
        <v>50</v>
      </c>
      <c r="AG3" s="45">
        <v>45</v>
      </c>
      <c r="AH3" s="45">
        <v>40</v>
      </c>
      <c r="AI3" s="45">
        <v>35</v>
      </c>
      <c r="AJ3" s="45">
        <v>25</v>
      </c>
      <c r="AK3" s="45">
        <v>20</v>
      </c>
    </row>
    <row r="4" spans="1:37" ht="13.5" customHeight="1" thickBot="1" x14ac:dyDescent="0.35">
      <c r="A4" s="51">
        <v>46132</v>
      </c>
      <c r="B4" s="52"/>
      <c r="C4" s="52"/>
      <c r="D4" s="53"/>
      <c r="E4" s="54">
        <f>[1]Altalanos!$C$10</f>
        <v>0</v>
      </c>
      <c r="F4" s="54"/>
      <c r="G4" s="54"/>
      <c r="H4" s="54" t="s">
        <v>78</v>
      </c>
      <c r="I4" s="54"/>
      <c r="J4" s="55"/>
      <c r="K4" s="54"/>
      <c r="L4" s="56">
        <f>[1]Altalanos!$E$10</f>
        <v>0</v>
      </c>
      <c r="M4" s="54"/>
      <c r="N4" s="57"/>
      <c r="O4" s="58"/>
      <c r="P4" s="57"/>
      <c r="Q4" s="59" t="s">
        <v>79</v>
      </c>
      <c r="R4" s="60" t="s">
        <v>80</v>
      </c>
      <c r="S4" s="34"/>
      <c r="Y4" s="44"/>
      <c r="Z4" s="44"/>
      <c r="AA4" s="44" t="s">
        <v>81</v>
      </c>
      <c r="AB4" s="45">
        <v>90</v>
      </c>
      <c r="AC4" s="45">
        <v>60</v>
      </c>
      <c r="AD4" s="45">
        <v>45</v>
      </c>
      <c r="AE4" s="45">
        <v>34</v>
      </c>
      <c r="AF4" s="45">
        <v>27</v>
      </c>
      <c r="AG4" s="45">
        <v>22</v>
      </c>
      <c r="AH4" s="45">
        <v>18</v>
      </c>
      <c r="AI4" s="45">
        <v>15</v>
      </c>
      <c r="AJ4" s="45">
        <v>12</v>
      </c>
      <c r="AK4" s="45">
        <v>9</v>
      </c>
    </row>
    <row r="5" spans="1:37" ht="12.75" customHeight="1" x14ac:dyDescent="0.3">
      <c r="A5" s="61"/>
      <c r="B5" s="61" t="s">
        <v>82</v>
      </c>
      <c r="C5" s="61" t="s">
        <v>83</v>
      </c>
      <c r="D5" s="61" t="s">
        <v>84</v>
      </c>
      <c r="E5" s="61" t="s">
        <v>85</v>
      </c>
      <c r="F5" s="61"/>
      <c r="G5" s="61" t="s">
        <v>86</v>
      </c>
      <c r="H5" s="61"/>
      <c r="I5" s="61" t="s">
        <v>87</v>
      </c>
      <c r="J5" s="61"/>
      <c r="K5" s="62" t="s">
        <v>88</v>
      </c>
      <c r="L5" s="62" t="s">
        <v>89</v>
      </c>
      <c r="M5" s="62" t="s">
        <v>90</v>
      </c>
      <c r="N5" s="34"/>
      <c r="O5" s="34"/>
      <c r="P5" s="34"/>
      <c r="Q5" s="63" t="s">
        <v>91</v>
      </c>
      <c r="R5" s="64" t="s">
        <v>92</v>
      </c>
      <c r="S5" s="34"/>
      <c r="Y5" s="44">
        <f>IF(OR([1]Altalanos!$A$8="F1",[1]Altalanos!$A$8="F2",[1]Altalanos!$A$8="N1",[1]Altalanos!$A$8="N2"),1,2)</f>
        <v>2</v>
      </c>
      <c r="Z5" s="44"/>
      <c r="AA5" s="44" t="s">
        <v>93</v>
      </c>
      <c r="AB5" s="45">
        <v>60</v>
      </c>
      <c r="AC5" s="45">
        <v>40</v>
      </c>
      <c r="AD5" s="45">
        <v>30</v>
      </c>
      <c r="AE5" s="45">
        <v>20</v>
      </c>
      <c r="AF5" s="45">
        <v>18</v>
      </c>
      <c r="AG5" s="45">
        <v>15</v>
      </c>
      <c r="AH5" s="45">
        <v>12</v>
      </c>
      <c r="AI5" s="45">
        <v>10</v>
      </c>
      <c r="AJ5" s="45">
        <v>8</v>
      </c>
      <c r="AK5" s="45">
        <v>6</v>
      </c>
    </row>
    <row r="6" spans="1:37" ht="12.75" customHeight="1" x14ac:dyDescent="0.3">
      <c r="A6" s="65"/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34"/>
      <c r="O6" s="34"/>
      <c r="P6" s="34"/>
      <c r="Q6" s="34"/>
      <c r="R6" s="34"/>
      <c r="S6" s="34"/>
      <c r="Y6" s="44"/>
      <c r="Z6" s="44"/>
      <c r="AA6" s="44" t="s">
        <v>94</v>
      </c>
      <c r="AB6" s="45">
        <v>40</v>
      </c>
      <c r="AC6" s="45">
        <v>25</v>
      </c>
      <c r="AD6" s="45">
        <v>18</v>
      </c>
      <c r="AE6" s="45">
        <v>13</v>
      </c>
      <c r="AF6" s="45">
        <v>10</v>
      </c>
      <c r="AG6" s="45">
        <v>8</v>
      </c>
      <c r="AH6" s="45">
        <v>6</v>
      </c>
      <c r="AI6" s="45">
        <v>5</v>
      </c>
      <c r="AJ6" s="45">
        <v>4</v>
      </c>
      <c r="AK6" s="45">
        <v>3</v>
      </c>
    </row>
    <row r="7" spans="1:37" ht="12.75" customHeight="1" x14ac:dyDescent="0.3">
      <c r="A7" s="66" t="s">
        <v>70</v>
      </c>
      <c r="B7" s="67"/>
      <c r="C7" s="68" t="str">
        <f>IF($B7="","",VLOOKUP($B7,'[1]1MD ELO'!$A$7:$O$22,5))</f>
        <v/>
      </c>
      <c r="D7" s="68" t="str">
        <f>IF($B7="","",VLOOKUP($B7,'[1]1MD ELO'!$A$7:$O$22,15))</f>
        <v/>
      </c>
      <c r="E7" s="69" t="s">
        <v>38</v>
      </c>
      <c r="F7" s="70"/>
      <c r="G7" s="69" t="str">
        <f>IF($B7="","",VLOOKUP($B7,'[1]1MD ELO'!$A$7:$O$22,3))</f>
        <v/>
      </c>
      <c r="H7" s="70"/>
      <c r="I7" s="69" t="str">
        <f>IF($B7="","",VLOOKUP($B7,'[1]1MD ELO'!$A$7:$O$22,4))</f>
        <v/>
      </c>
      <c r="J7" s="65"/>
      <c r="K7" s="71"/>
      <c r="L7" s="72"/>
      <c r="M7" s="73"/>
      <c r="N7" s="34"/>
      <c r="O7" s="34"/>
      <c r="P7" s="34"/>
      <c r="Q7" s="34"/>
      <c r="R7" s="34"/>
      <c r="S7" s="34"/>
      <c r="Y7" s="44"/>
      <c r="Z7" s="44"/>
      <c r="AA7" s="44" t="s">
        <v>95</v>
      </c>
      <c r="AB7" s="45">
        <v>25</v>
      </c>
      <c r="AC7" s="45">
        <v>15</v>
      </c>
      <c r="AD7" s="45">
        <v>13</v>
      </c>
      <c r="AE7" s="45">
        <v>8</v>
      </c>
      <c r="AF7" s="45">
        <v>6</v>
      </c>
      <c r="AG7" s="45">
        <v>4</v>
      </c>
      <c r="AH7" s="45">
        <v>3</v>
      </c>
      <c r="AI7" s="45">
        <v>2</v>
      </c>
      <c r="AJ7" s="45">
        <v>1</v>
      </c>
      <c r="AK7" s="45">
        <v>0</v>
      </c>
    </row>
    <row r="8" spans="1:37" ht="12.75" customHeight="1" x14ac:dyDescent="0.3">
      <c r="A8" s="66"/>
      <c r="B8" s="74"/>
      <c r="C8" s="65"/>
      <c r="D8" s="65"/>
      <c r="E8" s="65"/>
      <c r="F8" s="65"/>
      <c r="G8" s="65"/>
      <c r="H8" s="65"/>
      <c r="I8" s="65"/>
      <c r="J8" s="65"/>
      <c r="K8" s="66"/>
      <c r="L8" s="66"/>
      <c r="M8" s="75"/>
      <c r="N8" s="34"/>
      <c r="O8" s="34"/>
      <c r="P8" s="34"/>
      <c r="Q8" s="34"/>
      <c r="R8" s="34"/>
      <c r="S8" s="34"/>
      <c r="Y8" s="44"/>
      <c r="Z8" s="44"/>
      <c r="AA8" s="44" t="s">
        <v>96</v>
      </c>
      <c r="AB8" s="45">
        <v>15</v>
      </c>
      <c r="AC8" s="45">
        <v>10</v>
      </c>
      <c r="AD8" s="45">
        <v>7</v>
      </c>
      <c r="AE8" s="45">
        <v>5</v>
      </c>
      <c r="AF8" s="45">
        <v>4</v>
      </c>
      <c r="AG8" s="45">
        <v>3</v>
      </c>
      <c r="AH8" s="45">
        <v>2</v>
      </c>
      <c r="AI8" s="45">
        <v>1</v>
      </c>
      <c r="AJ8" s="45">
        <v>0</v>
      </c>
      <c r="AK8" s="45">
        <v>0</v>
      </c>
    </row>
    <row r="9" spans="1:37" ht="12.75" customHeight="1" x14ac:dyDescent="0.3">
      <c r="A9" s="66" t="s">
        <v>97</v>
      </c>
      <c r="B9" s="67"/>
      <c r="C9" s="68" t="str">
        <f>IF($B9="","",VLOOKUP($B9,'[1]1MD ELO'!$A$7:$O$22,5))</f>
        <v/>
      </c>
      <c r="D9" s="68" t="str">
        <f>IF($B9="","",VLOOKUP($B9,'[1]1MD ELO'!$A$7:$O$22,15))</f>
        <v/>
      </c>
      <c r="E9" s="69" t="s">
        <v>39</v>
      </c>
      <c r="F9" s="70"/>
      <c r="G9" s="69" t="str">
        <f>IF($B9="","",VLOOKUP($B9,'[1]1MD ELO'!$A$7:$O$22,3))</f>
        <v/>
      </c>
      <c r="H9" s="70"/>
      <c r="I9" s="69" t="str">
        <f>IF($B9="","",VLOOKUP($B9,'[1]1MD ELO'!$A$7:$O$22,4))</f>
        <v/>
      </c>
      <c r="J9" s="65"/>
      <c r="K9" s="71"/>
      <c r="L9" s="72"/>
      <c r="M9" s="73"/>
      <c r="N9" s="34"/>
      <c r="O9" s="34"/>
      <c r="P9" s="34"/>
      <c r="Q9" s="34"/>
      <c r="R9" s="34"/>
      <c r="S9" s="34"/>
      <c r="Y9" s="44"/>
      <c r="Z9" s="44"/>
      <c r="AA9" s="44" t="s">
        <v>98</v>
      </c>
      <c r="AB9" s="45">
        <v>10</v>
      </c>
      <c r="AC9" s="45">
        <v>6</v>
      </c>
      <c r="AD9" s="45">
        <v>4</v>
      </c>
      <c r="AE9" s="45">
        <v>2</v>
      </c>
      <c r="AF9" s="45">
        <v>1</v>
      </c>
      <c r="AG9" s="45">
        <v>0</v>
      </c>
      <c r="AH9" s="45">
        <v>0</v>
      </c>
      <c r="AI9" s="45">
        <v>0</v>
      </c>
      <c r="AJ9" s="45">
        <v>0</v>
      </c>
      <c r="AK9" s="45">
        <v>0</v>
      </c>
    </row>
    <row r="10" spans="1:37" ht="12.75" customHeight="1" x14ac:dyDescent="0.3">
      <c r="A10" s="66"/>
      <c r="B10" s="74"/>
      <c r="C10" s="65"/>
      <c r="D10" s="65"/>
      <c r="E10" s="65"/>
      <c r="F10" s="65"/>
      <c r="G10" s="65"/>
      <c r="H10" s="65"/>
      <c r="I10" s="65"/>
      <c r="J10" s="65"/>
      <c r="K10" s="66"/>
      <c r="L10" s="66"/>
      <c r="M10" s="75"/>
      <c r="N10" s="34"/>
      <c r="O10" s="34"/>
      <c r="P10" s="34"/>
      <c r="Q10" s="34"/>
      <c r="R10" s="34"/>
      <c r="S10" s="34"/>
      <c r="Y10" s="44"/>
      <c r="Z10" s="44"/>
      <c r="AA10" s="44" t="s">
        <v>99</v>
      </c>
      <c r="AB10" s="45">
        <v>6</v>
      </c>
      <c r="AC10" s="45">
        <v>3</v>
      </c>
      <c r="AD10" s="45">
        <v>2</v>
      </c>
      <c r="AE10" s="45">
        <v>1</v>
      </c>
      <c r="AF10" s="45">
        <v>0</v>
      </c>
      <c r="AG10" s="45">
        <v>0</v>
      </c>
      <c r="AH10" s="45">
        <v>0</v>
      </c>
      <c r="AI10" s="45">
        <v>0</v>
      </c>
      <c r="AJ10" s="45">
        <v>0</v>
      </c>
      <c r="AK10" s="45">
        <v>0</v>
      </c>
    </row>
    <row r="11" spans="1:37" ht="12.75" customHeight="1" x14ac:dyDescent="0.3">
      <c r="A11" s="66" t="s">
        <v>100</v>
      </c>
      <c r="B11" s="67"/>
      <c r="C11" s="68" t="str">
        <f>IF($B11="","",VLOOKUP($B11,'[1]1MD ELO'!$A$7:$O$22,5))</f>
        <v/>
      </c>
      <c r="D11" s="68" t="str">
        <f>IF($B11="","",VLOOKUP($B11,'[1]1MD ELO'!$A$7:$O$22,15))</f>
        <v/>
      </c>
      <c r="E11" s="69" t="s">
        <v>53</v>
      </c>
      <c r="F11" s="70"/>
      <c r="G11" s="69" t="str">
        <f>IF($B11="","",VLOOKUP($B11,'[1]1MD ELO'!$A$7:$O$22,3))</f>
        <v/>
      </c>
      <c r="H11" s="70"/>
      <c r="I11" s="69" t="str">
        <f>IF($B11="","",VLOOKUP($B11,'[1]1MD ELO'!$A$7:$O$22,4))</f>
        <v/>
      </c>
      <c r="J11" s="65"/>
      <c r="K11" s="71"/>
      <c r="L11" s="72"/>
      <c r="M11" s="73"/>
      <c r="N11" s="34"/>
      <c r="O11" s="34"/>
      <c r="P11" s="34"/>
      <c r="Q11" s="34"/>
      <c r="R11" s="34"/>
      <c r="S11" s="34"/>
      <c r="Y11" s="44"/>
      <c r="Z11" s="44"/>
      <c r="AA11" s="44" t="s">
        <v>101</v>
      </c>
      <c r="AB11" s="45">
        <v>3</v>
      </c>
      <c r="AC11" s="45">
        <v>2</v>
      </c>
      <c r="AD11" s="45">
        <v>1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5">
        <v>0</v>
      </c>
    </row>
    <row r="12" spans="1:37" ht="12.75" customHeight="1" x14ac:dyDescent="0.3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Y12" s="44"/>
      <c r="Z12" s="44"/>
      <c r="AA12" s="44" t="s">
        <v>102</v>
      </c>
      <c r="AB12" s="76">
        <v>0</v>
      </c>
      <c r="AC12" s="76">
        <v>0</v>
      </c>
      <c r="AD12" s="76">
        <v>0</v>
      </c>
      <c r="AE12" s="76">
        <v>0</v>
      </c>
      <c r="AF12" s="76">
        <v>0</v>
      </c>
      <c r="AG12" s="76">
        <v>0</v>
      </c>
      <c r="AH12" s="76">
        <v>0</v>
      </c>
      <c r="AI12" s="76">
        <v>0</v>
      </c>
      <c r="AJ12" s="76">
        <v>0</v>
      </c>
      <c r="AK12" s="76">
        <v>0</v>
      </c>
    </row>
    <row r="13" spans="1:37" ht="12.75" customHeight="1" x14ac:dyDescent="0.3">
      <c r="A13" s="65"/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Y13" s="44"/>
      <c r="Z13" s="44"/>
      <c r="AA13" s="44" t="s">
        <v>103</v>
      </c>
      <c r="AB13" s="76">
        <v>0</v>
      </c>
      <c r="AC13" s="76">
        <v>0</v>
      </c>
      <c r="AD13" s="76">
        <v>0</v>
      </c>
      <c r="AE13" s="76">
        <v>0</v>
      </c>
      <c r="AF13" s="76">
        <v>0</v>
      </c>
      <c r="AG13" s="76">
        <v>0</v>
      </c>
      <c r="AH13" s="76">
        <v>0</v>
      </c>
      <c r="AI13" s="76">
        <v>0</v>
      </c>
      <c r="AJ13" s="76">
        <v>0</v>
      </c>
      <c r="AK13" s="76">
        <v>0</v>
      </c>
    </row>
    <row r="14" spans="1:37" ht="12.75" customHeight="1" x14ac:dyDescent="0.3">
      <c r="A14" s="65"/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</row>
    <row r="15" spans="1:37" ht="12.75" customHeight="1" x14ac:dyDescent="0.3">
      <c r="A15" s="65"/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</row>
    <row r="16" spans="1:37" ht="12.75" customHeight="1" x14ac:dyDescent="0.3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Y16" s="44"/>
      <c r="Z16" s="44"/>
      <c r="AA16" s="44" t="s">
        <v>70</v>
      </c>
      <c r="AB16" s="44">
        <v>300</v>
      </c>
      <c r="AC16" s="44">
        <v>250</v>
      </c>
      <c r="AD16" s="44">
        <v>220</v>
      </c>
      <c r="AE16" s="44">
        <v>180</v>
      </c>
      <c r="AF16" s="44">
        <v>160</v>
      </c>
      <c r="AG16" s="44">
        <v>150</v>
      </c>
      <c r="AH16" s="44">
        <v>140</v>
      </c>
      <c r="AI16" s="44">
        <v>130</v>
      </c>
      <c r="AJ16" s="44">
        <v>120</v>
      </c>
      <c r="AK16" s="44">
        <v>110</v>
      </c>
    </row>
    <row r="17" spans="1:37" ht="12.75" customHeight="1" x14ac:dyDescent="0.3">
      <c r="A17" s="65"/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Y17" s="44"/>
      <c r="Z17" s="44"/>
      <c r="AA17" s="44" t="s">
        <v>77</v>
      </c>
      <c r="AB17" s="44">
        <v>250</v>
      </c>
      <c r="AC17" s="44">
        <v>200</v>
      </c>
      <c r="AD17" s="44">
        <v>160</v>
      </c>
      <c r="AE17" s="44">
        <v>140</v>
      </c>
      <c r="AF17" s="44">
        <v>120</v>
      </c>
      <c r="AG17" s="44">
        <v>110</v>
      </c>
      <c r="AH17" s="44">
        <v>100</v>
      </c>
      <c r="AI17" s="44">
        <v>90</v>
      </c>
      <c r="AJ17" s="44">
        <v>80</v>
      </c>
      <c r="AK17" s="44">
        <v>70</v>
      </c>
    </row>
    <row r="18" spans="1:37" ht="18.75" customHeight="1" x14ac:dyDescent="0.3">
      <c r="A18" s="65"/>
      <c r="B18" s="77"/>
      <c r="C18" s="78"/>
      <c r="D18" s="79" t="str">
        <f>E7</f>
        <v>Lajtmann Luca</v>
      </c>
      <c r="E18" s="78"/>
      <c r="F18" s="79" t="str">
        <f>E9</f>
        <v>Rupf Anna</v>
      </c>
      <c r="G18" s="78"/>
      <c r="H18" s="79" t="str">
        <f>E11</f>
        <v>Vörös Gréta</v>
      </c>
      <c r="I18" s="78"/>
      <c r="J18" s="65"/>
      <c r="K18" s="65"/>
      <c r="L18" s="65"/>
      <c r="M18" s="65"/>
      <c r="Y18" s="44"/>
      <c r="Z18" s="44"/>
      <c r="AA18" s="44" t="s">
        <v>81</v>
      </c>
      <c r="AB18" s="44">
        <v>200</v>
      </c>
      <c r="AC18" s="44">
        <v>150</v>
      </c>
      <c r="AD18" s="44">
        <v>130</v>
      </c>
      <c r="AE18" s="44">
        <v>110</v>
      </c>
      <c r="AF18" s="44">
        <v>95</v>
      </c>
      <c r="AG18" s="44">
        <v>80</v>
      </c>
      <c r="AH18" s="44">
        <v>70</v>
      </c>
      <c r="AI18" s="44">
        <v>60</v>
      </c>
      <c r="AJ18" s="44">
        <v>55</v>
      </c>
      <c r="AK18" s="44">
        <v>50</v>
      </c>
    </row>
    <row r="19" spans="1:37" ht="18.75" customHeight="1" x14ac:dyDescent="0.3">
      <c r="A19" s="80" t="s">
        <v>70</v>
      </c>
      <c r="B19" s="81" t="str">
        <f>E7</f>
        <v>Lajtmann Luca</v>
      </c>
      <c r="C19" s="78"/>
      <c r="D19" s="82"/>
      <c r="E19" s="78"/>
      <c r="F19" s="83"/>
      <c r="G19" s="78"/>
      <c r="H19" s="83"/>
      <c r="I19" s="78"/>
      <c r="J19" s="65"/>
      <c r="K19" s="65"/>
      <c r="L19" s="65"/>
      <c r="M19" s="65"/>
      <c r="Y19" s="44"/>
      <c r="Z19" s="44"/>
      <c r="AA19" s="44" t="s">
        <v>93</v>
      </c>
      <c r="AB19" s="44">
        <v>150</v>
      </c>
      <c r="AC19" s="44">
        <v>120</v>
      </c>
      <c r="AD19" s="44">
        <v>100</v>
      </c>
      <c r="AE19" s="44">
        <v>80</v>
      </c>
      <c r="AF19" s="44">
        <v>70</v>
      </c>
      <c r="AG19" s="44">
        <v>60</v>
      </c>
      <c r="AH19" s="44">
        <v>55</v>
      </c>
      <c r="AI19" s="44">
        <v>50</v>
      </c>
      <c r="AJ19" s="44">
        <v>45</v>
      </c>
      <c r="AK19" s="44">
        <v>40</v>
      </c>
    </row>
    <row r="20" spans="1:37" ht="18.75" customHeight="1" x14ac:dyDescent="0.3">
      <c r="A20" s="80" t="s">
        <v>97</v>
      </c>
      <c r="B20" s="81" t="str">
        <f>E9</f>
        <v>Rupf Anna</v>
      </c>
      <c r="C20" s="78"/>
      <c r="D20" s="83"/>
      <c r="E20" s="78"/>
      <c r="F20" s="82"/>
      <c r="G20" s="78"/>
      <c r="H20" s="83"/>
      <c r="I20" s="78"/>
      <c r="J20" s="65"/>
      <c r="K20" s="65"/>
      <c r="L20" s="65"/>
      <c r="M20" s="65"/>
      <c r="Y20" s="44"/>
      <c r="Z20" s="44"/>
      <c r="AA20" s="44" t="s">
        <v>94</v>
      </c>
      <c r="AB20" s="44">
        <v>120</v>
      </c>
      <c r="AC20" s="44">
        <v>90</v>
      </c>
      <c r="AD20" s="44">
        <v>65</v>
      </c>
      <c r="AE20" s="44">
        <v>55</v>
      </c>
      <c r="AF20" s="44">
        <v>50</v>
      </c>
      <c r="AG20" s="44">
        <v>45</v>
      </c>
      <c r="AH20" s="44">
        <v>40</v>
      </c>
      <c r="AI20" s="44">
        <v>35</v>
      </c>
      <c r="AJ20" s="44">
        <v>25</v>
      </c>
      <c r="AK20" s="44">
        <v>20</v>
      </c>
    </row>
    <row r="21" spans="1:37" ht="18.75" customHeight="1" x14ac:dyDescent="0.3">
      <c r="A21" s="80" t="s">
        <v>100</v>
      </c>
      <c r="B21" s="81" t="str">
        <f>E11</f>
        <v>Vörös Gréta</v>
      </c>
      <c r="C21" s="78"/>
      <c r="D21" s="83"/>
      <c r="E21" s="78"/>
      <c r="F21" s="84"/>
      <c r="G21" s="78"/>
      <c r="H21" s="82"/>
      <c r="I21" s="78"/>
      <c r="J21" s="65"/>
      <c r="K21" s="65"/>
      <c r="L21" s="65"/>
      <c r="M21" s="65"/>
      <c r="Y21" s="44"/>
      <c r="Z21" s="44"/>
      <c r="AA21" s="44" t="s">
        <v>95</v>
      </c>
      <c r="AB21" s="44">
        <v>90</v>
      </c>
      <c r="AC21" s="44">
        <v>60</v>
      </c>
      <c r="AD21" s="44">
        <v>45</v>
      </c>
      <c r="AE21" s="44">
        <v>34</v>
      </c>
      <c r="AF21" s="44">
        <v>27</v>
      </c>
      <c r="AG21" s="44">
        <v>22</v>
      </c>
      <c r="AH21" s="44">
        <v>18</v>
      </c>
      <c r="AI21" s="44">
        <v>15</v>
      </c>
      <c r="AJ21" s="44">
        <v>12</v>
      </c>
      <c r="AK21" s="44">
        <v>9</v>
      </c>
    </row>
    <row r="22" spans="1:37" ht="12.75" customHeight="1" x14ac:dyDescent="0.3">
      <c r="A22" s="65"/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Y22" s="44"/>
      <c r="Z22" s="44"/>
      <c r="AA22" s="44" t="s">
        <v>96</v>
      </c>
      <c r="AB22" s="44">
        <v>60</v>
      </c>
      <c r="AC22" s="44">
        <v>40</v>
      </c>
      <c r="AD22" s="44">
        <v>30</v>
      </c>
      <c r="AE22" s="44">
        <v>20</v>
      </c>
      <c r="AF22" s="44">
        <v>18</v>
      </c>
      <c r="AG22" s="44">
        <v>15</v>
      </c>
      <c r="AH22" s="44">
        <v>12</v>
      </c>
      <c r="AI22" s="44">
        <v>10</v>
      </c>
      <c r="AJ22" s="44">
        <v>8</v>
      </c>
      <c r="AK22" s="44">
        <v>6</v>
      </c>
    </row>
    <row r="23" spans="1:37" ht="12.75" customHeight="1" x14ac:dyDescent="0.3">
      <c r="A23" s="65"/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Y23" s="44"/>
      <c r="Z23" s="44"/>
      <c r="AA23" s="44" t="s">
        <v>98</v>
      </c>
      <c r="AB23" s="44">
        <v>40</v>
      </c>
      <c r="AC23" s="44">
        <v>25</v>
      </c>
      <c r="AD23" s="44">
        <v>18</v>
      </c>
      <c r="AE23" s="44">
        <v>13</v>
      </c>
      <c r="AF23" s="44">
        <v>8</v>
      </c>
      <c r="AG23" s="44">
        <v>7</v>
      </c>
      <c r="AH23" s="44">
        <v>6</v>
      </c>
      <c r="AI23" s="44">
        <v>5</v>
      </c>
      <c r="AJ23" s="44">
        <v>4</v>
      </c>
      <c r="AK23" s="44">
        <v>3</v>
      </c>
    </row>
    <row r="24" spans="1:37" ht="12.75" customHeight="1" x14ac:dyDescent="0.3">
      <c r="A24" s="65"/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Y24" s="44"/>
      <c r="Z24" s="44"/>
      <c r="AA24" s="44" t="s">
        <v>99</v>
      </c>
      <c r="AB24" s="44">
        <v>25</v>
      </c>
      <c r="AC24" s="44">
        <v>15</v>
      </c>
      <c r="AD24" s="44">
        <v>13</v>
      </c>
      <c r="AE24" s="44">
        <v>7</v>
      </c>
      <c r="AF24" s="44">
        <v>6</v>
      </c>
      <c r="AG24" s="44">
        <v>5</v>
      </c>
      <c r="AH24" s="44">
        <v>4</v>
      </c>
      <c r="AI24" s="44">
        <v>3</v>
      </c>
      <c r="AJ24" s="44">
        <v>2</v>
      </c>
      <c r="AK24" s="44">
        <v>1</v>
      </c>
    </row>
    <row r="25" spans="1:37" ht="12.75" customHeight="1" x14ac:dyDescent="0.3">
      <c r="A25" s="65"/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Y25" s="44"/>
      <c r="Z25" s="44"/>
      <c r="AA25" s="44" t="s">
        <v>101</v>
      </c>
      <c r="AB25" s="44">
        <v>15</v>
      </c>
      <c r="AC25" s="44">
        <v>10</v>
      </c>
      <c r="AD25" s="44">
        <v>8</v>
      </c>
      <c r="AE25" s="44">
        <v>4</v>
      </c>
      <c r="AF25" s="44">
        <v>3</v>
      </c>
      <c r="AG25" s="44">
        <v>2</v>
      </c>
      <c r="AH25" s="44">
        <v>1</v>
      </c>
      <c r="AI25" s="44">
        <v>0</v>
      </c>
      <c r="AJ25" s="44">
        <v>0</v>
      </c>
      <c r="AK25" s="44">
        <v>0</v>
      </c>
    </row>
    <row r="26" spans="1:37" ht="12.75" customHeight="1" x14ac:dyDescent="0.3">
      <c r="A26" s="65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Y26" s="44"/>
      <c r="Z26" s="44"/>
      <c r="AA26" s="44" t="s">
        <v>102</v>
      </c>
      <c r="AB26" s="44">
        <v>10</v>
      </c>
      <c r="AC26" s="44">
        <v>6</v>
      </c>
      <c r="AD26" s="44">
        <v>4</v>
      </c>
      <c r="AE26" s="44">
        <v>2</v>
      </c>
      <c r="AF26" s="44">
        <v>1</v>
      </c>
      <c r="AG26" s="44">
        <v>0</v>
      </c>
      <c r="AH26" s="44">
        <v>0</v>
      </c>
      <c r="AI26" s="44">
        <v>0</v>
      </c>
      <c r="AJ26" s="44">
        <v>0</v>
      </c>
      <c r="AK26" s="44">
        <v>0</v>
      </c>
    </row>
    <row r="27" spans="1:37" ht="12.75" customHeight="1" x14ac:dyDescent="0.3">
      <c r="A27" s="65"/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Y27" s="44"/>
      <c r="Z27" s="44"/>
      <c r="AA27" s="44" t="s">
        <v>103</v>
      </c>
      <c r="AB27" s="44">
        <v>3</v>
      </c>
      <c r="AC27" s="44">
        <v>2</v>
      </c>
      <c r="AD27" s="44">
        <v>1</v>
      </c>
      <c r="AE27" s="44">
        <v>0</v>
      </c>
      <c r="AF27" s="44">
        <v>0</v>
      </c>
      <c r="AG27" s="44">
        <v>0</v>
      </c>
      <c r="AH27" s="44">
        <v>0</v>
      </c>
      <c r="AI27" s="44">
        <v>0</v>
      </c>
      <c r="AJ27" s="44">
        <v>0</v>
      </c>
      <c r="AK27" s="44">
        <v>0</v>
      </c>
    </row>
    <row r="28" spans="1:37" ht="12.75" customHeight="1" x14ac:dyDescent="0.3">
      <c r="A28" s="65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</row>
    <row r="29" spans="1:37" ht="12.75" customHeight="1" x14ac:dyDescent="0.3">
      <c r="A29" s="65"/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</row>
    <row r="30" spans="1:37" ht="12.75" customHeight="1" x14ac:dyDescent="0.3">
      <c r="A30" s="65"/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</row>
    <row r="31" spans="1:37" ht="12.75" customHeight="1" x14ac:dyDescent="0.3">
      <c r="A31" s="65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</row>
    <row r="32" spans="1:37" ht="12.75" customHeight="1" x14ac:dyDescent="0.3">
      <c r="A32" s="65"/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70"/>
      <c r="M32" s="70"/>
      <c r="O32" s="34"/>
      <c r="P32" s="34"/>
      <c r="Q32" s="34"/>
      <c r="R32" s="34"/>
      <c r="S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</row>
    <row r="33" spans="1:37" ht="12.75" customHeight="1" x14ac:dyDescent="0.3">
      <c r="A33" s="85" t="s">
        <v>84</v>
      </c>
      <c r="B33" s="86"/>
      <c r="C33" s="87"/>
      <c r="D33" s="88" t="s">
        <v>104</v>
      </c>
      <c r="E33" s="89" t="s">
        <v>105</v>
      </c>
      <c r="F33" s="90"/>
      <c r="G33" s="88" t="s">
        <v>104</v>
      </c>
      <c r="H33" s="89" t="s">
        <v>106</v>
      </c>
      <c r="I33" s="91"/>
      <c r="J33" s="89" t="s">
        <v>107</v>
      </c>
      <c r="K33" s="92" t="s">
        <v>108</v>
      </c>
      <c r="L33" s="61"/>
      <c r="M33" s="93"/>
      <c r="N33" s="94"/>
      <c r="O33" s="34"/>
      <c r="P33" s="95"/>
      <c r="Q33" s="95"/>
      <c r="R33" s="49"/>
      <c r="S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</row>
    <row r="34" spans="1:37" ht="12.75" customHeight="1" x14ac:dyDescent="0.3">
      <c r="A34" s="96" t="s">
        <v>109</v>
      </c>
      <c r="B34" s="97"/>
      <c r="C34" s="98"/>
      <c r="D34" s="99"/>
      <c r="E34" s="100"/>
      <c r="F34" s="101"/>
      <c r="G34" s="102" t="s">
        <v>110</v>
      </c>
      <c r="H34" s="97"/>
      <c r="I34" s="103"/>
      <c r="J34" s="104"/>
      <c r="K34" s="105" t="s">
        <v>111</v>
      </c>
      <c r="L34" s="106"/>
      <c r="M34" s="107"/>
      <c r="O34" s="34"/>
      <c r="P34" s="50"/>
      <c r="Q34" s="50"/>
      <c r="R34" s="108"/>
      <c r="S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</row>
    <row r="35" spans="1:37" ht="12.75" customHeight="1" x14ac:dyDescent="0.3">
      <c r="A35" s="109" t="s">
        <v>112</v>
      </c>
      <c r="B35" s="110"/>
      <c r="C35" s="111"/>
      <c r="D35" s="112"/>
      <c r="E35" s="113"/>
      <c r="F35" s="24"/>
      <c r="G35" s="114" t="s">
        <v>11</v>
      </c>
      <c r="H35" s="115"/>
      <c r="I35" s="116"/>
      <c r="J35" s="117"/>
      <c r="K35" s="118"/>
      <c r="L35" s="70"/>
      <c r="M35" s="119"/>
      <c r="O35" s="34"/>
      <c r="P35" s="108"/>
      <c r="Q35" s="120"/>
      <c r="R35" s="108"/>
      <c r="S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</row>
    <row r="36" spans="1:37" ht="12.75" customHeight="1" x14ac:dyDescent="0.3">
      <c r="A36" s="121"/>
      <c r="B36" s="122"/>
      <c r="C36" s="123"/>
      <c r="D36" s="112"/>
      <c r="E36" s="124"/>
      <c r="F36" s="65"/>
      <c r="G36" s="114" t="s">
        <v>15</v>
      </c>
      <c r="H36" s="115"/>
      <c r="I36" s="116"/>
      <c r="J36" s="117"/>
      <c r="K36" s="105" t="s">
        <v>113</v>
      </c>
      <c r="L36" s="106"/>
      <c r="M36" s="125"/>
      <c r="O36" s="34"/>
      <c r="P36" s="50"/>
      <c r="Q36" s="50"/>
      <c r="R36" s="108"/>
      <c r="S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</row>
    <row r="37" spans="1:37" ht="12.75" customHeight="1" x14ac:dyDescent="0.3">
      <c r="A37" s="126"/>
      <c r="B37" s="127"/>
      <c r="C37" s="128"/>
      <c r="D37" s="112"/>
      <c r="E37" s="124"/>
      <c r="F37" s="65"/>
      <c r="G37" s="114" t="s">
        <v>18</v>
      </c>
      <c r="H37" s="115"/>
      <c r="I37" s="116"/>
      <c r="J37" s="117"/>
      <c r="K37" s="129"/>
      <c r="L37" s="65"/>
      <c r="M37" s="107"/>
      <c r="O37" s="34"/>
      <c r="P37" s="108"/>
      <c r="Q37" s="120"/>
      <c r="R37" s="108"/>
      <c r="S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</row>
    <row r="38" spans="1:37" ht="12.75" customHeight="1" x14ac:dyDescent="0.3">
      <c r="A38" s="130"/>
      <c r="B38" s="131"/>
      <c r="C38" s="132"/>
      <c r="D38" s="112"/>
      <c r="E38" s="124"/>
      <c r="F38" s="65"/>
      <c r="G38" s="114" t="s">
        <v>22</v>
      </c>
      <c r="H38" s="115"/>
      <c r="I38" s="116"/>
      <c r="J38" s="117"/>
      <c r="K38" s="109"/>
      <c r="L38" s="70"/>
      <c r="M38" s="119"/>
      <c r="O38" s="34"/>
      <c r="P38" s="108"/>
      <c r="Q38" s="120"/>
      <c r="R38" s="108"/>
      <c r="S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</row>
    <row r="39" spans="1:37" ht="12.75" customHeight="1" x14ac:dyDescent="0.3">
      <c r="A39" s="133"/>
      <c r="B39" s="134"/>
      <c r="C39" s="128"/>
      <c r="D39" s="112"/>
      <c r="E39" s="124"/>
      <c r="F39" s="65"/>
      <c r="G39" s="114" t="s">
        <v>26</v>
      </c>
      <c r="H39" s="115"/>
      <c r="I39" s="116"/>
      <c r="J39" s="117"/>
      <c r="K39" s="105" t="s">
        <v>114</v>
      </c>
      <c r="L39" s="106"/>
      <c r="M39" s="125"/>
      <c r="O39" s="34"/>
      <c r="P39" s="50"/>
      <c r="Q39" s="50"/>
      <c r="R39" s="108"/>
      <c r="S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</row>
    <row r="40" spans="1:37" ht="12.75" customHeight="1" x14ac:dyDescent="0.3">
      <c r="A40" s="133"/>
      <c r="B40" s="134"/>
      <c r="C40" s="135"/>
      <c r="D40" s="112"/>
      <c r="E40" s="124"/>
      <c r="F40" s="65"/>
      <c r="G40" s="114" t="s">
        <v>115</v>
      </c>
      <c r="H40" s="115"/>
      <c r="I40" s="116"/>
      <c r="J40" s="117"/>
      <c r="K40" s="129"/>
      <c r="L40" s="65"/>
      <c r="M40" s="107"/>
      <c r="O40" s="34"/>
      <c r="P40" s="108"/>
      <c r="Q40" s="120"/>
      <c r="R40" s="108"/>
      <c r="S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</row>
    <row r="41" spans="1:37" ht="12.75" customHeight="1" x14ac:dyDescent="0.3">
      <c r="A41" s="136"/>
      <c r="B41" s="137"/>
      <c r="C41" s="138"/>
      <c r="D41" s="139"/>
      <c r="E41" s="140"/>
      <c r="F41" s="70"/>
      <c r="G41" s="141" t="s">
        <v>116</v>
      </c>
      <c r="H41" s="110"/>
      <c r="I41" s="142"/>
      <c r="J41" s="143"/>
      <c r="K41" s="109">
        <f>L4</f>
        <v>0</v>
      </c>
      <c r="L41" s="70"/>
      <c r="M41" s="119"/>
      <c r="O41" s="34"/>
      <c r="P41" s="108"/>
      <c r="Q41" s="120"/>
      <c r="R41" s="144"/>
      <c r="S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</row>
    <row r="42" spans="1:37" ht="12.75" customHeight="1" x14ac:dyDescent="0.3">
      <c r="O42" s="34"/>
      <c r="P42" s="34"/>
      <c r="Q42" s="34"/>
      <c r="R42" s="34"/>
      <c r="S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</row>
    <row r="43" spans="1:37" ht="12.75" customHeight="1" x14ac:dyDescent="0.3">
      <c r="O43" s="34"/>
      <c r="P43" s="34"/>
      <c r="Q43" s="34"/>
      <c r="R43" s="34"/>
      <c r="S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</row>
    <row r="44" spans="1:37" ht="12.75" customHeight="1" x14ac:dyDescent="0.3"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</row>
    <row r="45" spans="1:37" ht="12.75" customHeight="1" x14ac:dyDescent="0.3"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</row>
    <row r="46" spans="1:37" ht="12.75" customHeight="1" x14ac:dyDescent="0.3"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</row>
    <row r="47" spans="1:37" ht="12.75" customHeight="1" x14ac:dyDescent="0.3"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</row>
    <row r="48" spans="1:37" ht="12.75" customHeight="1" x14ac:dyDescent="0.3"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</row>
    <row r="49" spans="25:37" ht="12.75" customHeight="1" x14ac:dyDescent="0.3"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</row>
    <row r="50" spans="25:37" ht="12.75" customHeight="1" x14ac:dyDescent="0.3"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</row>
    <row r="51" spans="25:37" ht="12.75" customHeight="1" x14ac:dyDescent="0.3"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</row>
    <row r="52" spans="25:37" ht="12.75" customHeight="1" x14ac:dyDescent="0.3"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</row>
    <row r="53" spans="25:37" ht="12.75" customHeight="1" x14ac:dyDescent="0.3"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</row>
    <row r="54" spans="25:37" ht="12.75" customHeight="1" x14ac:dyDescent="0.3"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</row>
    <row r="55" spans="25:37" ht="12.75" customHeight="1" x14ac:dyDescent="0.3"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</row>
    <row r="56" spans="25:37" ht="12.75" customHeight="1" x14ac:dyDescent="0.3"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</row>
    <row r="57" spans="25:37" ht="12.75" customHeight="1" x14ac:dyDescent="0.3"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</row>
    <row r="58" spans="25:37" ht="12.75" customHeight="1" x14ac:dyDescent="0.3"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</row>
    <row r="59" spans="25:37" ht="12.75" customHeight="1" x14ac:dyDescent="0.3"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</row>
    <row r="60" spans="25:37" ht="12.75" customHeight="1" x14ac:dyDescent="0.3"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/>
    </row>
    <row r="61" spans="25:37" ht="12.75" customHeight="1" x14ac:dyDescent="0.3"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</row>
    <row r="62" spans="25:37" ht="12.75" customHeight="1" x14ac:dyDescent="0.3"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4"/>
    </row>
    <row r="63" spans="25:37" ht="12.75" customHeight="1" x14ac:dyDescent="0.3"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/>
    </row>
    <row r="64" spans="25:37" ht="12.75" customHeight="1" x14ac:dyDescent="0.3"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/>
    </row>
    <row r="65" spans="25:37" ht="12.75" customHeight="1" x14ac:dyDescent="0.3"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</row>
    <row r="66" spans="25:37" ht="12.75" customHeight="1" x14ac:dyDescent="0.3"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</row>
    <row r="67" spans="25:37" ht="12.75" customHeight="1" x14ac:dyDescent="0.3"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</row>
    <row r="68" spans="25:37" ht="12.75" customHeight="1" x14ac:dyDescent="0.3"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  <c r="AK68" s="34"/>
    </row>
    <row r="69" spans="25:37" ht="12.75" customHeight="1" x14ac:dyDescent="0.3"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  <c r="AK69" s="34"/>
    </row>
    <row r="70" spans="25:37" ht="12.75" customHeight="1" x14ac:dyDescent="0.3"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</row>
    <row r="71" spans="25:37" ht="12.75" customHeight="1" x14ac:dyDescent="0.3"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  <c r="AK71" s="34"/>
    </row>
    <row r="72" spans="25:37" ht="12.75" customHeight="1" x14ac:dyDescent="0.3">
      <c r="Y72" s="34"/>
      <c r="Z72" s="34"/>
      <c r="AA72" s="34"/>
      <c r="AB72" s="34"/>
      <c r="AC72" s="34"/>
      <c r="AD72" s="34"/>
      <c r="AE72" s="34"/>
      <c r="AF72" s="34"/>
      <c r="AG72" s="34"/>
      <c r="AH72" s="34"/>
      <c r="AI72" s="34"/>
      <c r="AJ72" s="34"/>
      <c r="AK72" s="34"/>
    </row>
    <row r="73" spans="25:37" ht="12.75" customHeight="1" x14ac:dyDescent="0.3"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  <c r="AK73" s="34"/>
    </row>
    <row r="74" spans="25:37" ht="12.75" customHeight="1" x14ac:dyDescent="0.3"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</row>
    <row r="75" spans="25:37" ht="12.75" customHeight="1" x14ac:dyDescent="0.3">
      <c r="Y75" s="34"/>
      <c r="Z75" s="34"/>
      <c r="AA75" s="34"/>
      <c r="AB75" s="34"/>
      <c r="AC75" s="34"/>
      <c r="AD75" s="34"/>
      <c r="AE75" s="34"/>
      <c r="AF75" s="34"/>
      <c r="AG75" s="34"/>
      <c r="AH75" s="34"/>
      <c r="AI75" s="34"/>
      <c r="AJ75" s="34"/>
      <c r="AK75" s="34"/>
    </row>
    <row r="76" spans="25:37" ht="12.75" customHeight="1" x14ac:dyDescent="0.3"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</row>
    <row r="77" spans="25:37" ht="12.75" customHeight="1" x14ac:dyDescent="0.3"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4"/>
      <c r="AK77" s="34"/>
    </row>
    <row r="78" spans="25:37" ht="12.75" customHeight="1" x14ac:dyDescent="0.3"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4"/>
      <c r="AK78" s="34"/>
    </row>
    <row r="79" spans="25:37" ht="12.75" customHeight="1" x14ac:dyDescent="0.3"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  <c r="AK79" s="34"/>
    </row>
    <row r="80" spans="25:37" ht="12.75" customHeight="1" x14ac:dyDescent="0.3"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34"/>
      <c r="AJ80" s="34"/>
      <c r="AK80" s="34"/>
    </row>
    <row r="81" spans="25:37" ht="12.75" customHeight="1" x14ac:dyDescent="0.3"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</row>
    <row r="82" spans="25:37" ht="12.75" customHeight="1" x14ac:dyDescent="0.3"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</row>
    <row r="83" spans="25:37" ht="12.75" customHeight="1" x14ac:dyDescent="0.3"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</row>
    <row r="84" spans="25:37" ht="12.75" customHeight="1" x14ac:dyDescent="0.3"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34"/>
      <c r="AJ84" s="34"/>
      <c r="AK84" s="34"/>
    </row>
    <row r="85" spans="25:37" ht="12.75" customHeight="1" x14ac:dyDescent="0.3">
      <c r="Y85" s="34"/>
      <c r="Z85" s="34"/>
      <c r="AA85" s="34"/>
      <c r="AB85" s="34"/>
      <c r="AC85" s="34"/>
      <c r="AD85" s="34"/>
      <c r="AE85" s="34"/>
      <c r="AF85" s="34"/>
      <c r="AG85" s="34"/>
      <c r="AH85" s="34"/>
      <c r="AI85" s="34"/>
      <c r="AJ85" s="34"/>
      <c r="AK85" s="34"/>
    </row>
    <row r="86" spans="25:37" ht="12.75" customHeight="1" x14ac:dyDescent="0.3"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</row>
    <row r="87" spans="25:37" ht="12.75" customHeight="1" x14ac:dyDescent="0.3"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34"/>
      <c r="AJ87" s="34"/>
      <c r="AK87" s="34"/>
    </row>
    <row r="88" spans="25:37" ht="12.75" customHeight="1" x14ac:dyDescent="0.3"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</row>
    <row r="89" spans="25:37" ht="12.75" customHeight="1" x14ac:dyDescent="0.3"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34"/>
      <c r="AJ89" s="34"/>
      <c r="AK89" s="34"/>
    </row>
    <row r="90" spans="25:37" ht="12.75" customHeight="1" x14ac:dyDescent="0.3"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34"/>
      <c r="AJ90" s="34"/>
      <c r="AK90" s="34"/>
    </row>
    <row r="91" spans="25:37" ht="12.75" customHeight="1" x14ac:dyDescent="0.3"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</row>
    <row r="92" spans="25:37" ht="12.75" customHeight="1" x14ac:dyDescent="0.3">
      <c r="Y92" s="34"/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4"/>
      <c r="AK92" s="34"/>
    </row>
    <row r="93" spans="25:37" ht="12.75" customHeight="1" x14ac:dyDescent="0.3"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</row>
    <row r="94" spans="25:37" ht="12.75" customHeight="1" x14ac:dyDescent="0.3">
      <c r="Y94" s="34"/>
      <c r="Z94" s="34"/>
      <c r="AA94" s="34"/>
      <c r="AB94" s="34"/>
      <c r="AC94" s="34"/>
      <c r="AD94" s="34"/>
      <c r="AE94" s="34"/>
      <c r="AF94" s="34"/>
      <c r="AG94" s="34"/>
      <c r="AH94" s="34"/>
      <c r="AI94" s="34"/>
      <c r="AJ94" s="34"/>
      <c r="AK94" s="34"/>
    </row>
    <row r="95" spans="25:37" ht="12.75" customHeight="1" x14ac:dyDescent="0.3"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</row>
    <row r="96" spans="25:37" ht="12.75" customHeight="1" x14ac:dyDescent="0.3"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</row>
    <row r="97" spans="25:37" ht="12.75" customHeight="1" x14ac:dyDescent="0.3"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</row>
    <row r="98" spans="25:37" ht="12.75" customHeight="1" x14ac:dyDescent="0.3"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</row>
    <row r="99" spans="25:37" ht="12.75" customHeight="1" x14ac:dyDescent="0.3">
      <c r="Y99" s="34"/>
      <c r="Z99" s="34"/>
      <c r="AA99" s="34"/>
      <c r="AB99" s="34"/>
      <c r="AC99" s="34"/>
      <c r="AD99" s="34"/>
      <c r="AE99" s="34"/>
      <c r="AF99" s="34"/>
      <c r="AG99" s="34"/>
      <c r="AH99" s="34"/>
      <c r="AI99" s="34"/>
      <c r="AJ99" s="34"/>
      <c r="AK99" s="34"/>
    </row>
    <row r="100" spans="25:37" ht="12.75" customHeight="1" x14ac:dyDescent="0.3"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</row>
    <row r="101" spans="25:37" ht="12.75" customHeight="1" x14ac:dyDescent="0.3">
      <c r="Y101" s="34"/>
      <c r="Z101" s="34"/>
      <c r="AA101" s="34"/>
      <c r="AB101" s="34"/>
      <c r="AC101" s="34"/>
      <c r="AD101" s="34"/>
      <c r="AE101" s="34"/>
      <c r="AF101" s="34"/>
      <c r="AG101" s="34"/>
      <c r="AH101" s="34"/>
      <c r="AI101" s="34"/>
      <c r="AJ101" s="34"/>
      <c r="AK101" s="34"/>
    </row>
    <row r="102" spans="25:37" ht="12.75" customHeight="1" x14ac:dyDescent="0.3">
      <c r="Y102" s="34"/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  <c r="AK102" s="34"/>
    </row>
    <row r="103" spans="25:37" ht="12.75" customHeight="1" x14ac:dyDescent="0.3">
      <c r="Y103" s="34"/>
      <c r="Z103" s="34"/>
      <c r="AA103" s="34"/>
      <c r="AB103" s="34"/>
      <c r="AC103" s="34"/>
      <c r="AD103" s="34"/>
      <c r="AE103" s="34"/>
      <c r="AF103" s="34"/>
      <c r="AG103" s="34"/>
      <c r="AH103" s="34"/>
      <c r="AI103" s="34"/>
      <c r="AJ103" s="34"/>
      <c r="AK103" s="34"/>
    </row>
    <row r="104" spans="25:37" ht="12.75" customHeight="1" x14ac:dyDescent="0.3">
      <c r="Y104" s="34"/>
      <c r="Z104" s="34"/>
      <c r="AA104" s="34"/>
      <c r="AB104" s="34"/>
      <c r="AC104" s="34"/>
      <c r="AD104" s="34"/>
      <c r="AE104" s="34"/>
      <c r="AF104" s="34"/>
      <c r="AG104" s="34"/>
      <c r="AH104" s="34"/>
      <c r="AI104" s="34"/>
      <c r="AJ104" s="34"/>
      <c r="AK104" s="34"/>
    </row>
    <row r="105" spans="25:37" ht="12.75" customHeight="1" x14ac:dyDescent="0.3">
      <c r="Y105" s="34"/>
      <c r="Z105" s="34"/>
      <c r="AA105" s="34"/>
      <c r="AB105" s="34"/>
      <c r="AC105" s="34"/>
      <c r="AD105" s="34"/>
      <c r="AE105" s="34"/>
      <c r="AF105" s="34"/>
      <c r="AG105" s="34"/>
      <c r="AH105" s="34"/>
      <c r="AI105" s="34"/>
      <c r="AJ105" s="34"/>
      <c r="AK105" s="34"/>
    </row>
    <row r="106" spans="25:37" ht="12.75" customHeight="1" x14ac:dyDescent="0.3">
      <c r="Y106" s="34"/>
      <c r="Z106" s="34"/>
      <c r="AA106" s="34"/>
      <c r="AB106" s="34"/>
      <c r="AC106" s="34"/>
      <c r="AD106" s="34"/>
      <c r="AE106" s="34"/>
      <c r="AF106" s="34"/>
      <c r="AG106" s="34"/>
      <c r="AH106" s="34"/>
      <c r="AI106" s="34"/>
      <c r="AJ106" s="34"/>
      <c r="AK106" s="34"/>
    </row>
    <row r="107" spans="25:37" ht="12.75" customHeight="1" x14ac:dyDescent="0.3">
      <c r="Y107" s="34"/>
      <c r="Z107" s="34"/>
      <c r="AA107" s="34"/>
      <c r="AB107" s="34"/>
      <c r="AC107" s="34"/>
      <c r="AD107" s="34"/>
      <c r="AE107" s="34"/>
      <c r="AF107" s="34"/>
      <c r="AG107" s="34"/>
      <c r="AH107" s="34"/>
      <c r="AI107" s="34"/>
      <c r="AJ107" s="34"/>
      <c r="AK107" s="34"/>
    </row>
    <row r="108" spans="25:37" ht="12.75" customHeight="1" x14ac:dyDescent="0.3">
      <c r="Y108" s="34"/>
      <c r="Z108" s="34"/>
      <c r="AA108" s="34"/>
      <c r="AB108" s="34"/>
      <c r="AC108" s="34"/>
      <c r="AD108" s="34"/>
      <c r="AE108" s="34"/>
      <c r="AF108" s="34"/>
      <c r="AG108" s="34"/>
      <c r="AH108" s="34"/>
      <c r="AI108" s="34"/>
      <c r="AJ108" s="34"/>
      <c r="AK108" s="34"/>
    </row>
    <row r="109" spans="25:37" ht="12.75" customHeight="1" x14ac:dyDescent="0.3">
      <c r="Y109" s="34"/>
      <c r="Z109" s="34"/>
      <c r="AA109" s="34"/>
      <c r="AB109" s="34"/>
      <c r="AC109" s="34"/>
      <c r="AD109" s="34"/>
      <c r="AE109" s="34"/>
      <c r="AF109" s="34"/>
      <c r="AG109" s="34"/>
      <c r="AH109" s="34"/>
      <c r="AI109" s="34"/>
      <c r="AJ109" s="34"/>
      <c r="AK109" s="34"/>
    </row>
    <row r="110" spans="25:37" ht="12.75" customHeight="1" x14ac:dyDescent="0.3">
      <c r="Y110" s="34"/>
      <c r="Z110" s="34"/>
      <c r="AA110" s="34"/>
      <c r="AB110" s="34"/>
      <c r="AC110" s="34"/>
      <c r="AD110" s="34"/>
      <c r="AE110" s="34"/>
      <c r="AF110" s="34"/>
      <c r="AG110" s="34"/>
      <c r="AH110" s="34"/>
      <c r="AI110" s="34"/>
      <c r="AJ110" s="34"/>
      <c r="AK110" s="34"/>
    </row>
    <row r="111" spans="25:37" ht="12.75" customHeight="1" x14ac:dyDescent="0.3">
      <c r="Y111" s="34"/>
      <c r="Z111" s="34"/>
      <c r="AA111" s="34"/>
      <c r="AB111" s="34"/>
      <c r="AC111" s="34"/>
      <c r="AD111" s="34"/>
      <c r="AE111" s="34"/>
      <c r="AF111" s="34"/>
      <c r="AG111" s="34"/>
      <c r="AH111" s="34"/>
      <c r="AI111" s="34"/>
      <c r="AJ111" s="34"/>
      <c r="AK111" s="34"/>
    </row>
    <row r="112" spans="25:37" ht="12.75" customHeight="1" x14ac:dyDescent="0.3">
      <c r="Y112" s="34"/>
      <c r="Z112" s="34"/>
      <c r="AA112" s="34"/>
      <c r="AB112" s="34"/>
      <c r="AC112" s="34"/>
      <c r="AD112" s="34"/>
      <c r="AE112" s="34"/>
      <c r="AF112" s="34"/>
      <c r="AG112" s="34"/>
      <c r="AH112" s="34"/>
      <c r="AI112" s="34"/>
      <c r="AJ112" s="34"/>
      <c r="AK112" s="34"/>
    </row>
    <row r="113" spans="25:37" ht="12.75" customHeight="1" x14ac:dyDescent="0.3">
      <c r="Y113" s="34"/>
      <c r="Z113" s="34"/>
      <c r="AA113" s="34"/>
      <c r="AB113" s="34"/>
      <c r="AC113" s="34"/>
      <c r="AD113" s="34"/>
      <c r="AE113" s="34"/>
      <c r="AF113" s="34"/>
      <c r="AG113" s="34"/>
      <c r="AH113" s="34"/>
      <c r="AI113" s="34"/>
      <c r="AJ113" s="34"/>
      <c r="AK113" s="34"/>
    </row>
    <row r="114" spans="25:37" ht="12.75" customHeight="1" x14ac:dyDescent="0.3">
      <c r="Y114" s="34"/>
      <c r="Z114" s="34"/>
      <c r="AA114" s="34"/>
      <c r="AB114" s="34"/>
      <c r="AC114" s="34"/>
      <c r="AD114" s="34"/>
      <c r="AE114" s="34"/>
      <c r="AF114" s="34"/>
      <c r="AG114" s="34"/>
      <c r="AH114" s="34"/>
      <c r="AI114" s="34"/>
      <c r="AJ114" s="34"/>
      <c r="AK114" s="34"/>
    </row>
    <row r="115" spans="25:37" ht="12.75" customHeight="1" x14ac:dyDescent="0.3">
      <c r="Y115" s="34"/>
      <c r="Z115" s="34"/>
      <c r="AA115" s="34"/>
      <c r="AB115" s="34"/>
      <c r="AC115" s="34"/>
      <c r="AD115" s="34"/>
      <c r="AE115" s="34"/>
      <c r="AF115" s="34"/>
      <c r="AG115" s="34"/>
      <c r="AH115" s="34"/>
      <c r="AI115" s="34"/>
      <c r="AJ115" s="34"/>
      <c r="AK115" s="34"/>
    </row>
    <row r="116" spans="25:37" ht="12.75" customHeight="1" x14ac:dyDescent="0.3">
      <c r="Y116" s="34"/>
      <c r="Z116" s="34"/>
      <c r="AA116" s="34"/>
      <c r="AB116" s="34"/>
      <c r="AC116" s="34"/>
      <c r="AD116" s="34"/>
      <c r="AE116" s="34"/>
      <c r="AF116" s="34"/>
      <c r="AG116" s="34"/>
      <c r="AH116" s="34"/>
      <c r="AI116" s="34"/>
      <c r="AJ116" s="34"/>
      <c r="AK116" s="34"/>
    </row>
    <row r="117" spans="25:37" ht="12.75" customHeight="1" x14ac:dyDescent="0.3">
      <c r="Y117" s="34"/>
      <c r="Z117" s="34"/>
      <c r="AA117" s="34"/>
      <c r="AB117" s="34"/>
      <c r="AC117" s="34"/>
      <c r="AD117" s="34"/>
      <c r="AE117" s="34"/>
      <c r="AF117" s="34"/>
      <c r="AG117" s="34"/>
      <c r="AH117" s="34"/>
      <c r="AI117" s="34"/>
      <c r="AJ117" s="34"/>
      <c r="AK117" s="34"/>
    </row>
    <row r="118" spans="25:37" ht="12.75" customHeight="1" x14ac:dyDescent="0.3">
      <c r="Y118" s="34"/>
      <c r="Z118" s="34"/>
      <c r="AA118" s="34"/>
      <c r="AB118" s="34"/>
      <c r="AC118" s="34"/>
      <c r="AD118" s="34"/>
      <c r="AE118" s="34"/>
      <c r="AF118" s="34"/>
      <c r="AG118" s="34"/>
      <c r="AH118" s="34"/>
      <c r="AI118" s="34"/>
      <c r="AJ118" s="34"/>
      <c r="AK118" s="34"/>
    </row>
    <row r="119" spans="25:37" ht="12.75" customHeight="1" x14ac:dyDescent="0.3">
      <c r="Y119" s="34"/>
      <c r="Z119" s="34"/>
      <c r="AA119" s="34"/>
      <c r="AB119" s="34"/>
      <c r="AC119" s="34"/>
      <c r="AD119" s="34"/>
      <c r="AE119" s="34"/>
      <c r="AF119" s="34"/>
      <c r="AG119" s="34"/>
      <c r="AH119" s="34"/>
      <c r="AI119" s="34"/>
      <c r="AJ119" s="34"/>
      <c r="AK119" s="34"/>
    </row>
    <row r="120" spans="25:37" ht="12.75" customHeight="1" x14ac:dyDescent="0.3">
      <c r="Y120" s="34"/>
      <c r="Z120" s="34"/>
      <c r="AA120" s="34"/>
      <c r="AB120" s="34"/>
      <c r="AC120" s="34"/>
      <c r="AD120" s="34"/>
      <c r="AE120" s="34"/>
      <c r="AF120" s="34"/>
      <c r="AG120" s="34"/>
      <c r="AH120" s="34"/>
      <c r="AI120" s="34"/>
      <c r="AJ120" s="34"/>
      <c r="AK120" s="34"/>
    </row>
    <row r="121" spans="25:37" ht="12.75" customHeight="1" x14ac:dyDescent="0.3">
      <c r="Y121" s="34"/>
      <c r="Z121" s="34"/>
      <c r="AA121" s="34"/>
      <c r="AB121" s="34"/>
      <c r="AC121" s="34"/>
      <c r="AD121" s="34"/>
      <c r="AE121" s="34"/>
      <c r="AF121" s="34"/>
      <c r="AG121" s="34"/>
      <c r="AH121" s="34"/>
      <c r="AI121" s="34"/>
      <c r="AJ121" s="34"/>
      <c r="AK121" s="34"/>
    </row>
    <row r="122" spans="25:37" ht="12.75" customHeight="1" x14ac:dyDescent="0.3">
      <c r="Y122" s="34"/>
      <c r="Z122" s="34"/>
      <c r="AA122" s="34"/>
      <c r="AB122" s="34"/>
      <c r="AC122" s="34"/>
      <c r="AD122" s="34"/>
      <c r="AE122" s="34"/>
      <c r="AF122" s="34"/>
      <c r="AG122" s="34"/>
      <c r="AH122" s="34"/>
      <c r="AI122" s="34"/>
      <c r="AJ122" s="34"/>
      <c r="AK122" s="34"/>
    </row>
    <row r="123" spans="25:37" ht="12.75" customHeight="1" x14ac:dyDescent="0.3"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</row>
    <row r="124" spans="25:37" ht="12.75" customHeight="1" x14ac:dyDescent="0.3">
      <c r="Y124" s="34"/>
      <c r="Z124" s="34"/>
      <c r="AA124" s="34"/>
      <c r="AB124" s="34"/>
      <c r="AC124" s="34"/>
      <c r="AD124" s="34"/>
      <c r="AE124" s="34"/>
      <c r="AF124" s="34"/>
      <c r="AG124" s="34"/>
      <c r="AH124" s="34"/>
      <c r="AI124" s="34"/>
      <c r="AJ124" s="34"/>
      <c r="AK124" s="34"/>
    </row>
    <row r="125" spans="25:37" ht="12.75" customHeight="1" x14ac:dyDescent="0.3">
      <c r="Y125" s="34"/>
      <c r="Z125" s="34"/>
      <c r="AA125" s="34"/>
      <c r="AB125" s="34"/>
      <c r="AC125" s="34"/>
      <c r="AD125" s="34"/>
      <c r="AE125" s="34"/>
      <c r="AF125" s="34"/>
      <c r="AG125" s="34"/>
      <c r="AH125" s="34"/>
      <c r="AI125" s="34"/>
      <c r="AJ125" s="34"/>
      <c r="AK125" s="34"/>
    </row>
    <row r="126" spans="25:37" ht="12.75" customHeight="1" x14ac:dyDescent="0.3">
      <c r="Y126" s="34"/>
      <c r="Z126" s="34"/>
      <c r="AA126" s="34"/>
      <c r="AB126" s="34"/>
      <c r="AC126" s="34"/>
      <c r="AD126" s="34"/>
      <c r="AE126" s="34"/>
      <c r="AF126" s="34"/>
      <c r="AG126" s="34"/>
      <c r="AH126" s="34"/>
      <c r="AI126" s="34"/>
      <c r="AJ126" s="34"/>
      <c r="AK126" s="34"/>
    </row>
    <row r="127" spans="25:37" ht="12.75" customHeight="1" x14ac:dyDescent="0.3">
      <c r="Y127" s="34"/>
      <c r="Z127" s="34"/>
      <c r="AA127" s="34"/>
      <c r="AB127" s="34"/>
      <c r="AC127" s="34"/>
      <c r="AD127" s="34"/>
      <c r="AE127" s="34"/>
      <c r="AF127" s="34"/>
      <c r="AG127" s="34"/>
      <c r="AH127" s="34"/>
      <c r="AI127" s="34"/>
      <c r="AJ127" s="34"/>
      <c r="AK127" s="34"/>
    </row>
    <row r="128" spans="25:37" ht="12.75" customHeight="1" x14ac:dyDescent="0.3">
      <c r="Y128" s="34"/>
      <c r="Z128" s="34"/>
      <c r="AA128" s="34"/>
      <c r="AB128" s="34"/>
      <c r="AC128" s="34"/>
      <c r="AD128" s="34"/>
      <c r="AE128" s="34"/>
      <c r="AF128" s="34"/>
      <c r="AG128" s="34"/>
      <c r="AH128" s="34"/>
      <c r="AI128" s="34"/>
      <c r="AJ128" s="34"/>
      <c r="AK128" s="34"/>
    </row>
    <row r="129" spans="25:37" ht="12.75" customHeight="1" x14ac:dyDescent="0.3">
      <c r="Y129" s="34"/>
      <c r="Z129" s="34"/>
      <c r="AA129" s="34"/>
      <c r="AB129" s="34"/>
      <c r="AC129" s="34"/>
      <c r="AD129" s="34"/>
      <c r="AE129" s="34"/>
      <c r="AF129" s="34"/>
      <c r="AG129" s="34"/>
      <c r="AH129" s="34"/>
      <c r="AI129" s="34"/>
      <c r="AJ129" s="34"/>
      <c r="AK129" s="34"/>
    </row>
    <row r="130" spans="25:37" ht="12.75" customHeight="1" x14ac:dyDescent="0.3">
      <c r="Y130" s="34"/>
      <c r="Z130" s="34"/>
      <c r="AA130" s="34"/>
      <c r="AB130" s="34"/>
      <c r="AC130" s="34"/>
      <c r="AD130" s="34"/>
      <c r="AE130" s="34"/>
      <c r="AF130" s="34"/>
      <c r="AG130" s="34"/>
      <c r="AH130" s="34"/>
      <c r="AI130" s="34"/>
      <c r="AJ130" s="34"/>
      <c r="AK130" s="34"/>
    </row>
    <row r="131" spans="25:37" ht="12.75" customHeight="1" x14ac:dyDescent="0.3">
      <c r="Y131" s="34"/>
      <c r="Z131" s="34"/>
      <c r="AA131" s="34"/>
      <c r="AB131" s="34"/>
      <c r="AC131" s="34"/>
      <c r="AD131" s="34"/>
      <c r="AE131" s="34"/>
      <c r="AF131" s="34"/>
      <c r="AG131" s="34"/>
      <c r="AH131" s="34"/>
      <c r="AI131" s="34"/>
      <c r="AJ131" s="34"/>
      <c r="AK131" s="34"/>
    </row>
    <row r="132" spans="25:37" ht="12.75" customHeight="1" x14ac:dyDescent="0.3">
      <c r="Y132" s="34"/>
      <c r="Z132" s="34"/>
      <c r="AA132" s="34"/>
      <c r="AB132" s="34"/>
      <c r="AC132" s="34"/>
      <c r="AD132" s="34"/>
      <c r="AE132" s="34"/>
      <c r="AF132" s="34"/>
      <c r="AG132" s="34"/>
      <c r="AH132" s="34"/>
      <c r="AI132" s="34"/>
      <c r="AJ132" s="34"/>
      <c r="AK132" s="34"/>
    </row>
    <row r="133" spans="25:37" ht="12.75" customHeight="1" x14ac:dyDescent="0.3">
      <c r="Y133" s="34"/>
      <c r="Z133" s="34"/>
      <c r="AA133" s="34"/>
      <c r="AB133" s="34"/>
      <c r="AC133" s="34"/>
      <c r="AD133" s="34"/>
      <c r="AE133" s="34"/>
      <c r="AF133" s="34"/>
      <c r="AG133" s="34"/>
      <c r="AH133" s="34"/>
      <c r="AI133" s="34"/>
      <c r="AJ133" s="34"/>
      <c r="AK133" s="34"/>
    </row>
    <row r="134" spans="25:37" ht="12.75" customHeight="1" x14ac:dyDescent="0.3">
      <c r="Y134" s="34"/>
      <c r="Z134" s="34"/>
      <c r="AA134" s="34"/>
      <c r="AB134" s="34"/>
      <c r="AC134" s="34"/>
      <c r="AD134" s="34"/>
      <c r="AE134" s="34"/>
      <c r="AF134" s="34"/>
      <c r="AG134" s="34"/>
      <c r="AH134" s="34"/>
      <c r="AI134" s="34"/>
      <c r="AJ134" s="34"/>
      <c r="AK134" s="34"/>
    </row>
    <row r="135" spans="25:37" ht="12.75" customHeight="1" x14ac:dyDescent="0.3">
      <c r="Y135" s="34"/>
      <c r="Z135" s="34"/>
      <c r="AA135" s="34"/>
      <c r="AB135" s="34"/>
      <c r="AC135" s="34"/>
      <c r="AD135" s="34"/>
      <c r="AE135" s="34"/>
      <c r="AF135" s="34"/>
      <c r="AG135" s="34"/>
      <c r="AH135" s="34"/>
      <c r="AI135" s="34"/>
      <c r="AJ135" s="34"/>
      <c r="AK135" s="34"/>
    </row>
    <row r="136" spans="25:37" ht="12.75" customHeight="1" x14ac:dyDescent="0.3">
      <c r="Y136" s="34"/>
      <c r="Z136" s="34"/>
      <c r="AA136" s="34"/>
      <c r="AB136" s="34"/>
      <c r="AC136" s="34"/>
      <c r="AD136" s="34"/>
      <c r="AE136" s="34"/>
      <c r="AF136" s="34"/>
      <c r="AG136" s="34"/>
      <c r="AH136" s="34"/>
      <c r="AI136" s="34"/>
      <c r="AJ136" s="34"/>
      <c r="AK136" s="34"/>
    </row>
    <row r="137" spans="25:37" ht="12.75" customHeight="1" x14ac:dyDescent="0.3">
      <c r="Y137" s="34"/>
      <c r="Z137" s="34"/>
      <c r="AA137" s="34"/>
      <c r="AB137" s="34"/>
      <c r="AC137" s="34"/>
      <c r="AD137" s="34"/>
      <c r="AE137" s="34"/>
      <c r="AF137" s="34"/>
      <c r="AG137" s="34"/>
      <c r="AH137" s="34"/>
      <c r="AI137" s="34"/>
      <c r="AJ137" s="34"/>
      <c r="AK137" s="34"/>
    </row>
    <row r="138" spans="25:37" ht="12.75" customHeight="1" x14ac:dyDescent="0.3">
      <c r="Y138" s="34"/>
      <c r="Z138" s="34"/>
      <c r="AA138" s="34"/>
      <c r="AB138" s="34"/>
      <c r="AC138" s="34"/>
      <c r="AD138" s="34"/>
      <c r="AE138" s="34"/>
      <c r="AF138" s="34"/>
      <c r="AG138" s="34"/>
      <c r="AH138" s="34"/>
      <c r="AI138" s="34"/>
      <c r="AJ138" s="34"/>
      <c r="AK138" s="34"/>
    </row>
    <row r="139" spans="25:37" ht="12.75" customHeight="1" x14ac:dyDescent="0.3">
      <c r="Y139" s="34"/>
      <c r="Z139" s="34"/>
      <c r="AA139" s="34"/>
      <c r="AB139" s="34"/>
      <c r="AC139" s="34"/>
      <c r="AD139" s="34"/>
      <c r="AE139" s="34"/>
      <c r="AF139" s="34"/>
      <c r="AG139" s="34"/>
      <c r="AH139" s="34"/>
      <c r="AI139" s="34"/>
      <c r="AJ139" s="34"/>
      <c r="AK139" s="34"/>
    </row>
    <row r="140" spans="25:37" ht="12.75" customHeight="1" x14ac:dyDescent="0.3">
      <c r="Y140" s="34"/>
      <c r="Z140" s="34"/>
      <c r="AA140" s="34"/>
      <c r="AB140" s="34"/>
      <c r="AC140" s="34"/>
      <c r="AD140" s="34"/>
      <c r="AE140" s="34"/>
      <c r="AF140" s="34"/>
      <c r="AG140" s="34"/>
      <c r="AH140" s="34"/>
      <c r="AI140" s="34"/>
      <c r="AJ140" s="34"/>
      <c r="AK140" s="34"/>
    </row>
    <row r="141" spans="25:37" ht="12.75" customHeight="1" x14ac:dyDescent="0.3">
      <c r="Y141" s="34"/>
      <c r="Z141" s="34"/>
      <c r="AA141" s="34"/>
      <c r="AB141" s="34"/>
      <c r="AC141" s="34"/>
      <c r="AD141" s="34"/>
      <c r="AE141" s="34"/>
      <c r="AF141" s="34"/>
      <c r="AG141" s="34"/>
      <c r="AH141" s="34"/>
      <c r="AI141" s="34"/>
      <c r="AJ141" s="34"/>
      <c r="AK141" s="34"/>
    </row>
    <row r="142" spans="25:37" ht="12.75" customHeight="1" x14ac:dyDescent="0.3">
      <c r="Y142" s="34"/>
      <c r="Z142" s="34"/>
      <c r="AA142" s="34"/>
      <c r="AB142" s="34"/>
      <c r="AC142" s="34"/>
      <c r="AD142" s="34"/>
      <c r="AE142" s="34"/>
      <c r="AF142" s="34"/>
      <c r="AG142" s="34"/>
      <c r="AH142" s="34"/>
      <c r="AI142" s="34"/>
      <c r="AJ142" s="34"/>
      <c r="AK142" s="34"/>
    </row>
    <row r="143" spans="25:37" ht="12.75" customHeight="1" x14ac:dyDescent="0.3">
      <c r="Y143" s="34"/>
      <c r="Z143" s="34"/>
      <c r="AA143" s="34"/>
      <c r="AB143" s="34"/>
      <c r="AC143" s="34"/>
      <c r="AD143" s="34"/>
      <c r="AE143" s="34"/>
      <c r="AF143" s="34"/>
      <c r="AG143" s="34"/>
      <c r="AH143" s="34"/>
      <c r="AI143" s="34"/>
      <c r="AJ143" s="34"/>
      <c r="AK143" s="34"/>
    </row>
    <row r="144" spans="25:37" ht="12.75" customHeight="1" x14ac:dyDescent="0.3">
      <c r="Y144" s="34"/>
      <c r="Z144" s="34"/>
      <c r="AA144" s="34"/>
      <c r="AB144" s="34"/>
      <c r="AC144" s="34"/>
      <c r="AD144" s="34"/>
      <c r="AE144" s="34"/>
      <c r="AF144" s="34"/>
      <c r="AG144" s="34"/>
      <c r="AH144" s="34"/>
      <c r="AI144" s="34"/>
      <c r="AJ144" s="34"/>
      <c r="AK144" s="34"/>
    </row>
    <row r="145" spans="25:37" ht="12.75" customHeight="1" x14ac:dyDescent="0.3">
      <c r="Y145" s="34"/>
      <c r="Z145" s="34"/>
      <c r="AA145" s="34"/>
      <c r="AB145" s="34"/>
      <c r="AC145" s="34"/>
      <c r="AD145" s="34"/>
      <c r="AE145" s="34"/>
      <c r="AF145" s="34"/>
      <c r="AG145" s="34"/>
      <c r="AH145" s="34"/>
      <c r="AI145" s="34"/>
      <c r="AJ145" s="34"/>
      <c r="AK145" s="34"/>
    </row>
    <row r="146" spans="25:37" ht="12.75" customHeight="1" x14ac:dyDescent="0.3">
      <c r="Y146" s="34"/>
      <c r="Z146" s="34"/>
      <c r="AA146" s="34"/>
      <c r="AB146" s="34"/>
      <c r="AC146" s="34"/>
      <c r="AD146" s="34"/>
      <c r="AE146" s="34"/>
      <c r="AF146" s="34"/>
      <c r="AG146" s="34"/>
      <c r="AH146" s="34"/>
      <c r="AI146" s="34"/>
      <c r="AJ146" s="34"/>
      <c r="AK146" s="34"/>
    </row>
    <row r="147" spans="25:37" ht="12.75" customHeight="1" x14ac:dyDescent="0.3">
      <c r="Y147" s="34"/>
      <c r="Z147" s="34"/>
      <c r="AA147" s="34"/>
      <c r="AB147" s="34"/>
      <c r="AC147" s="34"/>
      <c r="AD147" s="34"/>
      <c r="AE147" s="34"/>
      <c r="AF147" s="34"/>
      <c r="AG147" s="34"/>
      <c r="AH147" s="34"/>
      <c r="AI147" s="34"/>
      <c r="AJ147" s="34"/>
      <c r="AK147" s="34"/>
    </row>
    <row r="148" spans="25:37" ht="12.75" customHeight="1" x14ac:dyDescent="0.3">
      <c r="Y148" s="34"/>
      <c r="Z148" s="34"/>
      <c r="AA148" s="34"/>
      <c r="AB148" s="34"/>
      <c r="AC148" s="34"/>
      <c r="AD148" s="34"/>
      <c r="AE148" s="34"/>
      <c r="AF148" s="34"/>
      <c r="AG148" s="34"/>
      <c r="AH148" s="34"/>
      <c r="AI148" s="34"/>
      <c r="AJ148" s="34"/>
      <c r="AK148" s="34"/>
    </row>
    <row r="149" spans="25:37" ht="12.75" customHeight="1" x14ac:dyDescent="0.3">
      <c r="Y149" s="34"/>
      <c r="Z149" s="34"/>
      <c r="AA149" s="34"/>
      <c r="AB149" s="34"/>
      <c r="AC149" s="34"/>
      <c r="AD149" s="34"/>
      <c r="AE149" s="34"/>
      <c r="AF149" s="34"/>
      <c r="AG149" s="34"/>
      <c r="AH149" s="34"/>
      <c r="AI149" s="34"/>
      <c r="AJ149" s="34"/>
      <c r="AK149" s="34"/>
    </row>
    <row r="150" spans="25:37" ht="12.75" customHeight="1" x14ac:dyDescent="0.3">
      <c r="Y150" s="34"/>
      <c r="Z150" s="34"/>
      <c r="AA150" s="34"/>
      <c r="AB150" s="34"/>
      <c r="AC150" s="34"/>
      <c r="AD150" s="34"/>
      <c r="AE150" s="34"/>
      <c r="AF150" s="34"/>
      <c r="AG150" s="34"/>
      <c r="AH150" s="34"/>
      <c r="AI150" s="34"/>
      <c r="AJ150" s="34"/>
      <c r="AK150" s="34"/>
    </row>
    <row r="151" spans="25:37" ht="12.75" customHeight="1" x14ac:dyDescent="0.3">
      <c r="Y151" s="34"/>
      <c r="Z151" s="34"/>
      <c r="AA151" s="34"/>
      <c r="AB151" s="34"/>
      <c r="AC151" s="34"/>
      <c r="AD151" s="34"/>
      <c r="AE151" s="34"/>
      <c r="AF151" s="34"/>
      <c r="AG151" s="34"/>
      <c r="AH151" s="34"/>
      <c r="AI151" s="34"/>
      <c r="AJ151" s="34"/>
      <c r="AK151" s="34"/>
    </row>
    <row r="152" spans="25:37" ht="12.75" customHeight="1" x14ac:dyDescent="0.3">
      <c r="Y152" s="34"/>
      <c r="Z152" s="34"/>
      <c r="AA152" s="34"/>
      <c r="AB152" s="34"/>
      <c r="AC152" s="34"/>
      <c r="AD152" s="34"/>
      <c r="AE152" s="34"/>
      <c r="AF152" s="34"/>
      <c r="AG152" s="34"/>
      <c r="AH152" s="34"/>
      <c r="AI152" s="34"/>
      <c r="AJ152" s="34"/>
      <c r="AK152" s="34"/>
    </row>
    <row r="153" spans="25:37" ht="12.75" customHeight="1" x14ac:dyDescent="0.3">
      <c r="Y153" s="34"/>
      <c r="Z153" s="34"/>
      <c r="AA153" s="34"/>
      <c r="AB153" s="34"/>
      <c r="AC153" s="34"/>
      <c r="AD153" s="34"/>
      <c r="AE153" s="34"/>
      <c r="AF153" s="34"/>
      <c r="AG153" s="34"/>
      <c r="AH153" s="34"/>
      <c r="AI153" s="34"/>
      <c r="AJ153" s="34"/>
      <c r="AK153" s="34"/>
    </row>
    <row r="154" spans="25:37" ht="12.75" customHeight="1" x14ac:dyDescent="0.3">
      <c r="Y154" s="34"/>
      <c r="Z154" s="34"/>
      <c r="AA154" s="34"/>
      <c r="AB154" s="34"/>
      <c r="AC154" s="34"/>
      <c r="AD154" s="34"/>
      <c r="AE154" s="34"/>
      <c r="AF154" s="34"/>
      <c r="AG154" s="34"/>
      <c r="AH154" s="34"/>
      <c r="AI154" s="34"/>
      <c r="AJ154" s="34"/>
      <c r="AK154" s="34"/>
    </row>
    <row r="155" spans="25:37" ht="12.75" customHeight="1" x14ac:dyDescent="0.3">
      <c r="Y155" s="34"/>
      <c r="Z155" s="34"/>
      <c r="AA155" s="34"/>
      <c r="AB155" s="34"/>
      <c r="AC155" s="34"/>
      <c r="AD155" s="34"/>
      <c r="AE155" s="34"/>
      <c r="AF155" s="34"/>
      <c r="AG155" s="34"/>
      <c r="AH155" s="34"/>
      <c r="AI155" s="34"/>
      <c r="AJ155" s="34"/>
      <c r="AK155" s="34"/>
    </row>
    <row r="156" spans="25:37" ht="12.75" customHeight="1" x14ac:dyDescent="0.3">
      <c r="Y156" s="34"/>
      <c r="Z156" s="34"/>
      <c r="AA156" s="34"/>
      <c r="AB156" s="34"/>
      <c r="AC156" s="34"/>
      <c r="AD156" s="34"/>
      <c r="AE156" s="34"/>
      <c r="AF156" s="34"/>
      <c r="AG156" s="34"/>
      <c r="AH156" s="34"/>
      <c r="AI156" s="34"/>
      <c r="AJ156" s="34"/>
      <c r="AK156" s="34"/>
    </row>
    <row r="157" spans="25:37" ht="12.75" customHeight="1" x14ac:dyDescent="0.3">
      <c r="Y157" s="34"/>
      <c r="Z157" s="34"/>
      <c r="AA157" s="34"/>
      <c r="AB157" s="34"/>
      <c r="AC157" s="34"/>
      <c r="AD157" s="34"/>
      <c r="AE157" s="34"/>
      <c r="AF157" s="34"/>
      <c r="AG157" s="34"/>
      <c r="AH157" s="34"/>
      <c r="AI157" s="34"/>
      <c r="AJ157" s="34"/>
      <c r="AK157" s="34"/>
    </row>
    <row r="158" spans="25:37" ht="12.75" customHeight="1" x14ac:dyDescent="0.3">
      <c r="Y158" s="34"/>
      <c r="Z158" s="34"/>
      <c r="AA158" s="34"/>
      <c r="AB158" s="34"/>
      <c r="AC158" s="34"/>
      <c r="AD158" s="34"/>
      <c r="AE158" s="34"/>
      <c r="AF158" s="34"/>
      <c r="AG158" s="34"/>
      <c r="AH158" s="34"/>
      <c r="AI158" s="34"/>
      <c r="AJ158" s="34"/>
      <c r="AK158" s="34"/>
    </row>
    <row r="159" spans="25:37" ht="12.75" customHeight="1" x14ac:dyDescent="0.3">
      <c r="Y159" s="34"/>
      <c r="Z159" s="34"/>
      <c r="AA159" s="34"/>
      <c r="AB159" s="34"/>
      <c r="AC159" s="34"/>
      <c r="AD159" s="34"/>
      <c r="AE159" s="34"/>
      <c r="AF159" s="34"/>
      <c r="AG159" s="34"/>
      <c r="AH159" s="34"/>
      <c r="AI159" s="34"/>
      <c r="AJ159" s="34"/>
      <c r="AK159" s="34"/>
    </row>
    <row r="160" spans="25:37" ht="12.75" customHeight="1" x14ac:dyDescent="0.3">
      <c r="Y160" s="34"/>
      <c r="Z160" s="34"/>
      <c r="AA160" s="34"/>
      <c r="AB160" s="34"/>
      <c r="AC160" s="34"/>
      <c r="AD160" s="34"/>
      <c r="AE160" s="34"/>
      <c r="AF160" s="34"/>
      <c r="AG160" s="34"/>
      <c r="AH160" s="34"/>
      <c r="AI160" s="34"/>
      <c r="AJ160" s="34"/>
      <c r="AK160" s="34"/>
    </row>
    <row r="161" spans="25:37" ht="12.75" customHeight="1" x14ac:dyDescent="0.3">
      <c r="Y161" s="34"/>
      <c r="Z161" s="34"/>
      <c r="AA161" s="34"/>
      <c r="AB161" s="34"/>
      <c r="AC161" s="34"/>
      <c r="AD161" s="34"/>
      <c r="AE161" s="34"/>
      <c r="AF161" s="34"/>
      <c r="AG161" s="34"/>
      <c r="AH161" s="34"/>
      <c r="AI161" s="34"/>
      <c r="AJ161" s="34"/>
      <c r="AK161" s="34"/>
    </row>
    <row r="162" spans="25:37" ht="12.75" customHeight="1" x14ac:dyDescent="0.3">
      <c r="Y162" s="34"/>
      <c r="Z162" s="34"/>
      <c r="AA162" s="34"/>
      <c r="AB162" s="34"/>
      <c r="AC162" s="34"/>
      <c r="AD162" s="34"/>
      <c r="AE162" s="34"/>
      <c r="AF162" s="34"/>
      <c r="AG162" s="34"/>
      <c r="AH162" s="34"/>
      <c r="AI162" s="34"/>
      <c r="AJ162" s="34"/>
      <c r="AK162" s="34"/>
    </row>
    <row r="163" spans="25:37" ht="12.75" customHeight="1" x14ac:dyDescent="0.3">
      <c r="Y163" s="34"/>
      <c r="Z163" s="34"/>
      <c r="AA163" s="34"/>
      <c r="AB163" s="34"/>
      <c r="AC163" s="34"/>
      <c r="AD163" s="34"/>
      <c r="AE163" s="34"/>
      <c r="AF163" s="34"/>
      <c r="AG163" s="34"/>
      <c r="AH163" s="34"/>
      <c r="AI163" s="34"/>
      <c r="AJ163" s="34"/>
      <c r="AK163" s="34"/>
    </row>
    <row r="164" spans="25:37" ht="12.75" customHeight="1" x14ac:dyDescent="0.3">
      <c r="Y164" s="34"/>
      <c r="Z164" s="34"/>
      <c r="AA164" s="34"/>
      <c r="AB164" s="34"/>
      <c r="AC164" s="34"/>
      <c r="AD164" s="34"/>
      <c r="AE164" s="34"/>
      <c r="AF164" s="34"/>
      <c r="AG164" s="34"/>
      <c r="AH164" s="34"/>
      <c r="AI164" s="34"/>
      <c r="AJ164" s="34"/>
      <c r="AK164" s="34"/>
    </row>
    <row r="165" spans="25:37" ht="12.75" customHeight="1" x14ac:dyDescent="0.3">
      <c r="Y165" s="34"/>
      <c r="Z165" s="34"/>
      <c r="AA165" s="34"/>
      <c r="AB165" s="34"/>
      <c r="AC165" s="34"/>
      <c r="AD165" s="34"/>
      <c r="AE165" s="34"/>
      <c r="AF165" s="34"/>
      <c r="AG165" s="34"/>
      <c r="AH165" s="34"/>
      <c r="AI165" s="34"/>
      <c r="AJ165" s="34"/>
      <c r="AK165" s="34"/>
    </row>
    <row r="166" spans="25:37" ht="12.75" customHeight="1" x14ac:dyDescent="0.3">
      <c r="Y166" s="34"/>
      <c r="Z166" s="34"/>
      <c r="AA166" s="34"/>
      <c r="AB166" s="34"/>
      <c r="AC166" s="34"/>
      <c r="AD166" s="34"/>
      <c r="AE166" s="34"/>
      <c r="AF166" s="34"/>
      <c r="AG166" s="34"/>
      <c r="AH166" s="34"/>
      <c r="AI166" s="34"/>
      <c r="AJ166" s="34"/>
      <c r="AK166" s="34"/>
    </row>
    <row r="167" spans="25:37" ht="12.75" customHeight="1" x14ac:dyDescent="0.3">
      <c r="Y167" s="34"/>
      <c r="Z167" s="34"/>
      <c r="AA167" s="34"/>
      <c r="AB167" s="34"/>
      <c r="AC167" s="34"/>
      <c r="AD167" s="34"/>
      <c r="AE167" s="34"/>
      <c r="AF167" s="34"/>
      <c r="AG167" s="34"/>
      <c r="AH167" s="34"/>
      <c r="AI167" s="34"/>
      <c r="AJ167" s="34"/>
      <c r="AK167" s="34"/>
    </row>
    <row r="168" spans="25:37" ht="12.75" customHeight="1" x14ac:dyDescent="0.3">
      <c r="Y168" s="34"/>
      <c r="Z168" s="34"/>
      <c r="AA168" s="34"/>
      <c r="AB168" s="34"/>
      <c r="AC168" s="34"/>
      <c r="AD168" s="34"/>
      <c r="AE168" s="34"/>
      <c r="AF168" s="34"/>
      <c r="AG168" s="34"/>
      <c r="AH168" s="34"/>
      <c r="AI168" s="34"/>
      <c r="AJ168" s="34"/>
      <c r="AK168" s="34"/>
    </row>
    <row r="169" spans="25:37" ht="12.75" customHeight="1" x14ac:dyDescent="0.3">
      <c r="Y169" s="34"/>
      <c r="Z169" s="34"/>
      <c r="AA169" s="34"/>
      <c r="AB169" s="34"/>
      <c r="AC169" s="34"/>
      <c r="AD169" s="34"/>
      <c r="AE169" s="34"/>
      <c r="AF169" s="34"/>
      <c r="AG169" s="34"/>
      <c r="AH169" s="34"/>
      <c r="AI169" s="34"/>
      <c r="AJ169" s="34"/>
      <c r="AK169" s="34"/>
    </row>
    <row r="170" spans="25:37" ht="12.75" customHeight="1" x14ac:dyDescent="0.3">
      <c r="Y170" s="34"/>
      <c r="Z170" s="34"/>
      <c r="AA170" s="34"/>
      <c r="AB170" s="34"/>
      <c r="AC170" s="34"/>
      <c r="AD170" s="34"/>
      <c r="AE170" s="34"/>
      <c r="AF170" s="34"/>
      <c r="AG170" s="34"/>
      <c r="AH170" s="34"/>
      <c r="AI170" s="34"/>
      <c r="AJ170" s="34"/>
      <c r="AK170" s="34"/>
    </row>
    <row r="171" spans="25:37" ht="12.75" customHeight="1" x14ac:dyDescent="0.3">
      <c r="Y171" s="34"/>
      <c r="Z171" s="34"/>
      <c r="AA171" s="34"/>
      <c r="AB171" s="34"/>
      <c r="AC171" s="34"/>
      <c r="AD171" s="34"/>
      <c r="AE171" s="34"/>
      <c r="AF171" s="34"/>
      <c r="AG171" s="34"/>
      <c r="AH171" s="34"/>
      <c r="AI171" s="34"/>
      <c r="AJ171" s="34"/>
      <c r="AK171" s="34"/>
    </row>
    <row r="172" spans="25:37" ht="12.75" customHeight="1" x14ac:dyDescent="0.3">
      <c r="Y172" s="34"/>
      <c r="Z172" s="34"/>
      <c r="AA172" s="34"/>
      <c r="AB172" s="34"/>
      <c r="AC172" s="34"/>
      <c r="AD172" s="34"/>
      <c r="AE172" s="34"/>
      <c r="AF172" s="34"/>
      <c r="AG172" s="34"/>
      <c r="AH172" s="34"/>
      <c r="AI172" s="34"/>
      <c r="AJ172" s="34"/>
      <c r="AK172" s="34"/>
    </row>
    <row r="173" spans="25:37" ht="12.75" customHeight="1" x14ac:dyDescent="0.3">
      <c r="Y173" s="34"/>
      <c r="Z173" s="34"/>
      <c r="AA173" s="34"/>
      <c r="AB173" s="34"/>
      <c r="AC173" s="34"/>
      <c r="AD173" s="34"/>
      <c r="AE173" s="34"/>
      <c r="AF173" s="34"/>
      <c r="AG173" s="34"/>
      <c r="AH173" s="34"/>
      <c r="AI173" s="34"/>
      <c r="AJ173" s="34"/>
      <c r="AK173" s="34"/>
    </row>
    <row r="174" spans="25:37" ht="12.75" customHeight="1" x14ac:dyDescent="0.3">
      <c r="Y174" s="34"/>
      <c r="Z174" s="34"/>
      <c r="AA174" s="34"/>
      <c r="AB174" s="34"/>
      <c r="AC174" s="34"/>
      <c r="AD174" s="34"/>
      <c r="AE174" s="34"/>
      <c r="AF174" s="34"/>
      <c r="AG174" s="34"/>
      <c r="AH174" s="34"/>
      <c r="AI174" s="34"/>
      <c r="AJ174" s="34"/>
      <c r="AK174" s="34"/>
    </row>
    <row r="175" spans="25:37" ht="12.75" customHeight="1" x14ac:dyDescent="0.3">
      <c r="Y175" s="34"/>
      <c r="Z175" s="34"/>
      <c r="AA175" s="34"/>
      <c r="AB175" s="34"/>
      <c r="AC175" s="34"/>
      <c r="AD175" s="34"/>
      <c r="AE175" s="34"/>
      <c r="AF175" s="34"/>
      <c r="AG175" s="34"/>
      <c r="AH175" s="34"/>
      <c r="AI175" s="34"/>
      <c r="AJ175" s="34"/>
      <c r="AK175" s="34"/>
    </row>
    <row r="176" spans="25:37" ht="12.75" customHeight="1" x14ac:dyDescent="0.3">
      <c r="Y176" s="34"/>
      <c r="Z176" s="34"/>
      <c r="AA176" s="34"/>
      <c r="AB176" s="34"/>
      <c r="AC176" s="34"/>
      <c r="AD176" s="34"/>
      <c r="AE176" s="34"/>
      <c r="AF176" s="34"/>
      <c r="AG176" s="34"/>
      <c r="AH176" s="34"/>
      <c r="AI176" s="34"/>
      <c r="AJ176" s="34"/>
      <c r="AK176" s="34"/>
    </row>
    <row r="177" spans="25:37" ht="12.75" customHeight="1" x14ac:dyDescent="0.3">
      <c r="Y177" s="34"/>
      <c r="Z177" s="34"/>
      <c r="AA177" s="34"/>
      <c r="AB177" s="34"/>
      <c r="AC177" s="34"/>
      <c r="AD177" s="34"/>
      <c r="AE177" s="34"/>
      <c r="AF177" s="34"/>
      <c r="AG177" s="34"/>
      <c r="AH177" s="34"/>
      <c r="AI177" s="34"/>
      <c r="AJ177" s="34"/>
      <c r="AK177" s="34"/>
    </row>
    <row r="178" spans="25:37" ht="12.75" customHeight="1" x14ac:dyDescent="0.3">
      <c r="Y178" s="34"/>
      <c r="Z178" s="34"/>
      <c r="AA178" s="34"/>
      <c r="AB178" s="34"/>
      <c r="AC178" s="34"/>
      <c r="AD178" s="34"/>
      <c r="AE178" s="34"/>
      <c r="AF178" s="34"/>
      <c r="AG178" s="34"/>
      <c r="AH178" s="34"/>
      <c r="AI178" s="34"/>
      <c r="AJ178" s="34"/>
      <c r="AK178" s="34"/>
    </row>
    <row r="179" spans="25:37" ht="12.75" customHeight="1" x14ac:dyDescent="0.3">
      <c r="Y179" s="34"/>
      <c r="Z179" s="34"/>
      <c r="AA179" s="34"/>
      <c r="AB179" s="34"/>
      <c r="AC179" s="34"/>
      <c r="AD179" s="34"/>
      <c r="AE179" s="34"/>
      <c r="AF179" s="34"/>
      <c r="AG179" s="34"/>
      <c r="AH179" s="34"/>
      <c r="AI179" s="34"/>
      <c r="AJ179" s="34"/>
      <c r="AK179" s="34"/>
    </row>
    <row r="180" spans="25:37" ht="12.75" customHeight="1" x14ac:dyDescent="0.3">
      <c r="Y180" s="34"/>
      <c r="Z180" s="34"/>
      <c r="AA180" s="34"/>
      <c r="AB180" s="34"/>
      <c r="AC180" s="34"/>
      <c r="AD180" s="34"/>
      <c r="AE180" s="34"/>
      <c r="AF180" s="34"/>
      <c r="AG180" s="34"/>
      <c r="AH180" s="34"/>
      <c r="AI180" s="34"/>
      <c r="AJ180" s="34"/>
      <c r="AK180" s="34"/>
    </row>
    <row r="181" spans="25:37" ht="12.75" customHeight="1" x14ac:dyDescent="0.3">
      <c r="Y181" s="34"/>
      <c r="Z181" s="34"/>
      <c r="AA181" s="34"/>
      <c r="AB181" s="34"/>
      <c r="AC181" s="34"/>
      <c r="AD181" s="34"/>
      <c r="AE181" s="34"/>
      <c r="AF181" s="34"/>
      <c r="AG181" s="34"/>
      <c r="AH181" s="34"/>
      <c r="AI181" s="34"/>
      <c r="AJ181" s="34"/>
      <c r="AK181" s="34"/>
    </row>
    <row r="182" spans="25:37" ht="12.75" customHeight="1" x14ac:dyDescent="0.3">
      <c r="Y182" s="34"/>
      <c r="Z182" s="34"/>
      <c r="AA182" s="34"/>
      <c r="AB182" s="34"/>
      <c r="AC182" s="34"/>
      <c r="AD182" s="34"/>
      <c r="AE182" s="34"/>
      <c r="AF182" s="34"/>
      <c r="AG182" s="34"/>
      <c r="AH182" s="34"/>
      <c r="AI182" s="34"/>
      <c r="AJ182" s="34"/>
      <c r="AK182" s="34"/>
    </row>
    <row r="183" spans="25:37" ht="12.75" customHeight="1" x14ac:dyDescent="0.3">
      <c r="Y183" s="34"/>
      <c r="Z183" s="34"/>
      <c r="AA183" s="34"/>
      <c r="AB183" s="34"/>
      <c r="AC183" s="34"/>
      <c r="AD183" s="34"/>
      <c r="AE183" s="34"/>
      <c r="AF183" s="34"/>
      <c r="AG183" s="34"/>
      <c r="AH183" s="34"/>
      <c r="AI183" s="34"/>
      <c r="AJ183" s="34"/>
      <c r="AK183" s="34"/>
    </row>
    <row r="184" spans="25:37" ht="12.75" customHeight="1" x14ac:dyDescent="0.3">
      <c r="Y184" s="34"/>
      <c r="Z184" s="34"/>
      <c r="AA184" s="34"/>
      <c r="AB184" s="34"/>
      <c r="AC184" s="34"/>
      <c r="AD184" s="34"/>
      <c r="AE184" s="34"/>
      <c r="AF184" s="34"/>
      <c r="AG184" s="34"/>
      <c r="AH184" s="34"/>
      <c r="AI184" s="34"/>
      <c r="AJ184" s="34"/>
      <c r="AK184" s="34"/>
    </row>
    <row r="185" spans="25:37" ht="12.75" customHeight="1" x14ac:dyDescent="0.3">
      <c r="Y185" s="34"/>
      <c r="Z185" s="34"/>
      <c r="AA185" s="34"/>
      <c r="AB185" s="34"/>
      <c r="AC185" s="34"/>
      <c r="AD185" s="34"/>
      <c r="AE185" s="34"/>
      <c r="AF185" s="34"/>
      <c r="AG185" s="34"/>
      <c r="AH185" s="34"/>
      <c r="AI185" s="34"/>
      <c r="AJ185" s="34"/>
      <c r="AK185" s="34"/>
    </row>
    <row r="186" spans="25:37" ht="12.75" customHeight="1" x14ac:dyDescent="0.3">
      <c r="Y186" s="34"/>
      <c r="Z186" s="34"/>
      <c r="AA186" s="34"/>
      <c r="AB186" s="34"/>
      <c r="AC186" s="34"/>
      <c r="AD186" s="34"/>
      <c r="AE186" s="34"/>
      <c r="AF186" s="34"/>
      <c r="AG186" s="34"/>
      <c r="AH186" s="34"/>
      <c r="AI186" s="34"/>
      <c r="AJ186" s="34"/>
      <c r="AK186" s="34"/>
    </row>
    <row r="187" spans="25:37" ht="12.75" customHeight="1" x14ac:dyDescent="0.3">
      <c r="Y187" s="34"/>
      <c r="Z187" s="34"/>
      <c r="AA187" s="34"/>
      <c r="AB187" s="34"/>
      <c r="AC187" s="34"/>
      <c r="AD187" s="34"/>
      <c r="AE187" s="34"/>
      <c r="AF187" s="34"/>
      <c r="AG187" s="34"/>
      <c r="AH187" s="34"/>
      <c r="AI187" s="34"/>
      <c r="AJ187" s="34"/>
      <c r="AK187" s="34"/>
    </row>
    <row r="188" spans="25:37" ht="12.75" customHeight="1" x14ac:dyDescent="0.3">
      <c r="Y188" s="34"/>
      <c r="Z188" s="34"/>
      <c r="AA188" s="34"/>
      <c r="AB188" s="34"/>
      <c r="AC188" s="34"/>
      <c r="AD188" s="34"/>
      <c r="AE188" s="34"/>
      <c r="AF188" s="34"/>
      <c r="AG188" s="34"/>
      <c r="AH188" s="34"/>
      <c r="AI188" s="34"/>
      <c r="AJ188" s="34"/>
      <c r="AK188" s="34"/>
    </row>
    <row r="189" spans="25:37" ht="12.75" customHeight="1" x14ac:dyDescent="0.3">
      <c r="Y189" s="34"/>
      <c r="Z189" s="34"/>
      <c r="AA189" s="34"/>
      <c r="AB189" s="34"/>
      <c r="AC189" s="34"/>
      <c r="AD189" s="34"/>
      <c r="AE189" s="34"/>
      <c r="AF189" s="34"/>
      <c r="AG189" s="34"/>
      <c r="AH189" s="34"/>
      <c r="AI189" s="34"/>
      <c r="AJ189" s="34"/>
      <c r="AK189" s="34"/>
    </row>
    <row r="190" spans="25:37" ht="12.75" customHeight="1" x14ac:dyDescent="0.3">
      <c r="Y190" s="34"/>
      <c r="Z190" s="34"/>
      <c r="AA190" s="34"/>
      <c r="AB190" s="34"/>
      <c r="AC190" s="34"/>
      <c r="AD190" s="34"/>
      <c r="AE190" s="34"/>
      <c r="AF190" s="34"/>
      <c r="AG190" s="34"/>
      <c r="AH190" s="34"/>
      <c r="AI190" s="34"/>
      <c r="AJ190" s="34"/>
      <c r="AK190" s="34"/>
    </row>
    <row r="191" spans="25:37" ht="12.75" customHeight="1" x14ac:dyDescent="0.3">
      <c r="Y191" s="34"/>
      <c r="Z191" s="34"/>
      <c r="AA191" s="34"/>
      <c r="AB191" s="34"/>
      <c r="AC191" s="34"/>
      <c r="AD191" s="34"/>
      <c r="AE191" s="34"/>
      <c r="AF191" s="34"/>
      <c r="AG191" s="34"/>
      <c r="AH191" s="34"/>
      <c r="AI191" s="34"/>
      <c r="AJ191" s="34"/>
      <c r="AK191" s="34"/>
    </row>
    <row r="192" spans="25:37" ht="12.75" customHeight="1" x14ac:dyDescent="0.3">
      <c r="Y192" s="34"/>
      <c r="Z192" s="34"/>
      <c r="AA192" s="34"/>
      <c r="AB192" s="34"/>
      <c r="AC192" s="34"/>
      <c r="AD192" s="34"/>
      <c r="AE192" s="34"/>
      <c r="AF192" s="34"/>
      <c r="AG192" s="34"/>
      <c r="AH192" s="34"/>
      <c r="AI192" s="34"/>
      <c r="AJ192" s="34"/>
      <c r="AK192" s="34"/>
    </row>
    <row r="193" spans="25:37" ht="12.75" customHeight="1" x14ac:dyDescent="0.3">
      <c r="Y193" s="34"/>
      <c r="Z193" s="34"/>
      <c r="AA193" s="34"/>
      <c r="AB193" s="34"/>
      <c r="AC193" s="34"/>
      <c r="AD193" s="34"/>
      <c r="AE193" s="34"/>
      <c r="AF193" s="34"/>
      <c r="AG193" s="34"/>
      <c r="AH193" s="34"/>
      <c r="AI193" s="34"/>
      <c r="AJ193" s="34"/>
      <c r="AK193" s="34"/>
    </row>
    <row r="194" spans="25:37" ht="12.75" customHeight="1" x14ac:dyDescent="0.3">
      <c r="Y194" s="34"/>
      <c r="Z194" s="34"/>
      <c r="AA194" s="34"/>
      <c r="AB194" s="34"/>
      <c r="AC194" s="34"/>
      <c r="AD194" s="34"/>
      <c r="AE194" s="34"/>
      <c r="AF194" s="34"/>
      <c r="AG194" s="34"/>
      <c r="AH194" s="34"/>
      <c r="AI194" s="34"/>
      <c r="AJ194" s="34"/>
      <c r="AK194" s="34"/>
    </row>
    <row r="195" spans="25:37" ht="12.75" customHeight="1" x14ac:dyDescent="0.3"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</row>
    <row r="196" spans="25:37" ht="12.75" customHeight="1" x14ac:dyDescent="0.3">
      <c r="Y196" s="34"/>
      <c r="Z196" s="34"/>
      <c r="AA196" s="34"/>
      <c r="AB196" s="34"/>
      <c r="AC196" s="34"/>
      <c r="AD196" s="34"/>
      <c r="AE196" s="34"/>
      <c r="AF196" s="34"/>
      <c r="AG196" s="34"/>
      <c r="AH196" s="34"/>
      <c r="AI196" s="34"/>
      <c r="AJ196" s="34"/>
      <c r="AK196" s="34"/>
    </row>
    <row r="197" spans="25:37" ht="12.75" customHeight="1" x14ac:dyDescent="0.3">
      <c r="Y197" s="34"/>
      <c r="Z197" s="34"/>
      <c r="AA197" s="34"/>
      <c r="AB197" s="34"/>
      <c r="AC197" s="34"/>
      <c r="AD197" s="34"/>
      <c r="AE197" s="34"/>
      <c r="AF197" s="34"/>
      <c r="AG197" s="34"/>
      <c r="AH197" s="34"/>
      <c r="AI197" s="34"/>
      <c r="AJ197" s="34"/>
      <c r="AK197" s="34"/>
    </row>
    <row r="198" spans="25:37" ht="12.75" customHeight="1" x14ac:dyDescent="0.3">
      <c r="Y198" s="34"/>
      <c r="Z198" s="34"/>
      <c r="AA198" s="34"/>
      <c r="AB198" s="34"/>
      <c r="AC198" s="34"/>
      <c r="AD198" s="34"/>
      <c r="AE198" s="34"/>
      <c r="AF198" s="34"/>
      <c r="AG198" s="34"/>
      <c r="AH198" s="34"/>
      <c r="AI198" s="34"/>
      <c r="AJ198" s="34"/>
      <c r="AK198" s="34"/>
    </row>
    <row r="199" spans="25:37" ht="12.75" customHeight="1" x14ac:dyDescent="0.3">
      <c r="Y199" s="34"/>
      <c r="Z199" s="34"/>
      <c r="AA199" s="34"/>
      <c r="AB199" s="34"/>
      <c r="AC199" s="34"/>
      <c r="AD199" s="34"/>
      <c r="AE199" s="34"/>
      <c r="AF199" s="34"/>
      <c r="AG199" s="34"/>
      <c r="AH199" s="34"/>
      <c r="AI199" s="34"/>
      <c r="AJ199" s="34"/>
      <c r="AK199" s="34"/>
    </row>
    <row r="200" spans="25:37" ht="12.75" customHeight="1" x14ac:dyDescent="0.3">
      <c r="Y200" s="34"/>
      <c r="Z200" s="34"/>
      <c r="AA200" s="34"/>
      <c r="AB200" s="34"/>
      <c r="AC200" s="34"/>
      <c r="AD200" s="34"/>
      <c r="AE200" s="34"/>
      <c r="AF200" s="34"/>
      <c r="AG200" s="34"/>
      <c r="AH200" s="34"/>
      <c r="AI200" s="34"/>
      <c r="AJ200" s="34"/>
      <c r="AK200" s="34"/>
    </row>
    <row r="201" spans="25:37" ht="12.75" customHeight="1" x14ac:dyDescent="0.3">
      <c r="Y201" s="34"/>
      <c r="Z201" s="34"/>
      <c r="AA201" s="34"/>
      <c r="AB201" s="34"/>
      <c r="AC201" s="34"/>
      <c r="AD201" s="34"/>
      <c r="AE201" s="34"/>
      <c r="AF201" s="34"/>
      <c r="AG201" s="34"/>
      <c r="AH201" s="34"/>
      <c r="AI201" s="34"/>
      <c r="AJ201" s="34"/>
      <c r="AK201" s="34"/>
    </row>
    <row r="202" spans="25:37" ht="12.75" customHeight="1" x14ac:dyDescent="0.3">
      <c r="Y202" s="34"/>
      <c r="Z202" s="34"/>
      <c r="AA202" s="34"/>
      <c r="AB202" s="34"/>
      <c r="AC202" s="34"/>
      <c r="AD202" s="34"/>
      <c r="AE202" s="34"/>
      <c r="AF202" s="34"/>
      <c r="AG202" s="34"/>
      <c r="AH202" s="34"/>
      <c r="AI202" s="34"/>
      <c r="AJ202" s="34"/>
      <c r="AK202" s="34"/>
    </row>
    <row r="203" spans="25:37" ht="12.75" customHeight="1" x14ac:dyDescent="0.3">
      <c r="Y203" s="34"/>
      <c r="Z203" s="34"/>
      <c r="AA203" s="34"/>
      <c r="AB203" s="34"/>
      <c r="AC203" s="34"/>
      <c r="AD203" s="34"/>
      <c r="AE203" s="34"/>
      <c r="AF203" s="34"/>
      <c r="AG203" s="34"/>
      <c r="AH203" s="34"/>
      <c r="AI203" s="34"/>
      <c r="AJ203" s="34"/>
      <c r="AK203" s="34"/>
    </row>
    <row r="204" spans="25:37" ht="12.75" customHeight="1" x14ac:dyDescent="0.3">
      <c r="Y204" s="34"/>
      <c r="Z204" s="34"/>
      <c r="AA204" s="34"/>
      <c r="AB204" s="34"/>
      <c r="AC204" s="34"/>
      <c r="AD204" s="34"/>
      <c r="AE204" s="34"/>
      <c r="AF204" s="34"/>
      <c r="AG204" s="34"/>
      <c r="AH204" s="34"/>
      <c r="AI204" s="34"/>
      <c r="AJ204" s="34"/>
      <c r="AK204" s="34"/>
    </row>
    <row r="205" spans="25:37" ht="12.75" customHeight="1" x14ac:dyDescent="0.3">
      <c r="Y205" s="34"/>
      <c r="Z205" s="34"/>
      <c r="AA205" s="34"/>
      <c r="AB205" s="34"/>
      <c r="AC205" s="34"/>
      <c r="AD205" s="34"/>
      <c r="AE205" s="34"/>
      <c r="AF205" s="34"/>
      <c r="AG205" s="34"/>
      <c r="AH205" s="34"/>
      <c r="AI205" s="34"/>
      <c r="AJ205" s="34"/>
      <c r="AK205" s="34"/>
    </row>
    <row r="206" spans="25:37" ht="12.75" customHeight="1" x14ac:dyDescent="0.3">
      <c r="Y206" s="34"/>
      <c r="Z206" s="34"/>
      <c r="AA206" s="34"/>
      <c r="AB206" s="34"/>
      <c r="AC206" s="34"/>
      <c r="AD206" s="34"/>
      <c r="AE206" s="34"/>
      <c r="AF206" s="34"/>
      <c r="AG206" s="34"/>
      <c r="AH206" s="34"/>
      <c r="AI206" s="34"/>
      <c r="AJ206" s="34"/>
      <c r="AK206" s="34"/>
    </row>
    <row r="207" spans="25:37" ht="12.75" customHeight="1" x14ac:dyDescent="0.3">
      <c r="Y207" s="34"/>
      <c r="Z207" s="34"/>
      <c r="AA207" s="34"/>
      <c r="AB207" s="34"/>
      <c r="AC207" s="34"/>
      <c r="AD207" s="34"/>
      <c r="AE207" s="34"/>
      <c r="AF207" s="34"/>
      <c r="AG207" s="34"/>
      <c r="AH207" s="34"/>
      <c r="AI207" s="34"/>
      <c r="AJ207" s="34"/>
      <c r="AK207" s="34"/>
    </row>
    <row r="208" spans="25:37" ht="12.75" customHeight="1" x14ac:dyDescent="0.3">
      <c r="Y208" s="34"/>
      <c r="Z208" s="34"/>
      <c r="AA208" s="34"/>
      <c r="AB208" s="34"/>
      <c r="AC208" s="34"/>
      <c r="AD208" s="34"/>
      <c r="AE208" s="34"/>
      <c r="AF208" s="34"/>
      <c r="AG208" s="34"/>
      <c r="AH208" s="34"/>
      <c r="AI208" s="34"/>
      <c r="AJ208" s="34"/>
      <c r="AK208" s="34"/>
    </row>
    <row r="209" spans="25:37" ht="12.75" customHeight="1" x14ac:dyDescent="0.3">
      <c r="Y209" s="34"/>
      <c r="Z209" s="34"/>
      <c r="AA209" s="34"/>
      <c r="AB209" s="34"/>
      <c r="AC209" s="34"/>
      <c r="AD209" s="34"/>
      <c r="AE209" s="34"/>
      <c r="AF209" s="34"/>
      <c r="AG209" s="34"/>
      <c r="AH209" s="34"/>
      <c r="AI209" s="34"/>
      <c r="AJ209" s="34"/>
      <c r="AK209" s="34"/>
    </row>
    <row r="210" spans="25:37" ht="12.75" customHeight="1" x14ac:dyDescent="0.3">
      <c r="Y210" s="34"/>
      <c r="Z210" s="34"/>
      <c r="AA210" s="34"/>
      <c r="AB210" s="34"/>
      <c r="AC210" s="34"/>
      <c r="AD210" s="34"/>
      <c r="AE210" s="34"/>
      <c r="AF210" s="34"/>
      <c r="AG210" s="34"/>
      <c r="AH210" s="34"/>
      <c r="AI210" s="34"/>
      <c r="AJ210" s="34"/>
      <c r="AK210" s="34"/>
    </row>
    <row r="211" spans="25:37" ht="12.75" customHeight="1" x14ac:dyDescent="0.3">
      <c r="Y211" s="34"/>
      <c r="Z211" s="34"/>
      <c r="AA211" s="34"/>
      <c r="AB211" s="34"/>
      <c r="AC211" s="34"/>
      <c r="AD211" s="34"/>
      <c r="AE211" s="34"/>
      <c r="AF211" s="34"/>
      <c r="AG211" s="34"/>
      <c r="AH211" s="34"/>
      <c r="AI211" s="34"/>
      <c r="AJ211" s="34"/>
      <c r="AK211" s="34"/>
    </row>
    <row r="212" spans="25:37" ht="12.75" customHeight="1" x14ac:dyDescent="0.3">
      <c r="Y212" s="34"/>
      <c r="Z212" s="34"/>
      <c r="AA212" s="34"/>
      <c r="AB212" s="34"/>
      <c r="AC212" s="34"/>
      <c r="AD212" s="34"/>
      <c r="AE212" s="34"/>
      <c r="AF212" s="34"/>
      <c r="AG212" s="34"/>
      <c r="AH212" s="34"/>
      <c r="AI212" s="34"/>
      <c r="AJ212" s="34"/>
      <c r="AK212" s="34"/>
    </row>
    <row r="213" spans="25:37" ht="12.75" customHeight="1" x14ac:dyDescent="0.3">
      <c r="Y213" s="34"/>
      <c r="Z213" s="34"/>
      <c r="AA213" s="34"/>
      <c r="AB213" s="34"/>
      <c r="AC213" s="34"/>
      <c r="AD213" s="34"/>
      <c r="AE213" s="34"/>
      <c r="AF213" s="34"/>
      <c r="AG213" s="34"/>
      <c r="AH213" s="34"/>
      <c r="AI213" s="34"/>
      <c r="AJ213" s="34"/>
      <c r="AK213" s="34"/>
    </row>
    <row r="214" spans="25:37" ht="12.75" customHeight="1" x14ac:dyDescent="0.3">
      <c r="Y214" s="34"/>
      <c r="Z214" s="34"/>
      <c r="AA214" s="34"/>
      <c r="AB214" s="34"/>
      <c r="AC214" s="34"/>
      <c r="AD214" s="34"/>
      <c r="AE214" s="34"/>
      <c r="AF214" s="34"/>
      <c r="AG214" s="34"/>
      <c r="AH214" s="34"/>
      <c r="AI214" s="34"/>
      <c r="AJ214" s="34"/>
      <c r="AK214" s="34"/>
    </row>
    <row r="215" spans="25:37" ht="12.75" customHeight="1" x14ac:dyDescent="0.3">
      <c r="Y215" s="34"/>
      <c r="Z215" s="34"/>
      <c r="AA215" s="34"/>
      <c r="AB215" s="34"/>
      <c r="AC215" s="34"/>
      <c r="AD215" s="34"/>
      <c r="AE215" s="34"/>
      <c r="AF215" s="34"/>
      <c r="AG215" s="34"/>
      <c r="AH215" s="34"/>
      <c r="AI215" s="34"/>
      <c r="AJ215" s="34"/>
      <c r="AK215" s="34"/>
    </row>
    <row r="216" spans="25:37" ht="12.75" customHeight="1" x14ac:dyDescent="0.3">
      <c r="Y216" s="34"/>
      <c r="Z216" s="34"/>
      <c r="AA216" s="34"/>
      <c r="AB216" s="34"/>
      <c r="AC216" s="34"/>
      <c r="AD216" s="34"/>
      <c r="AE216" s="34"/>
      <c r="AF216" s="34"/>
      <c r="AG216" s="34"/>
      <c r="AH216" s="34"/>
      <c r="AI216" s="34"/>
      <c r="AJ216" s="34"/>
      <c r="AK216" s="34"/>
    </row>
    <row r="217" spans="25:37" ht="12.75" customHeight="1" x14ac:dyDescent="0.3">
      <c r="Y217" s="34"/>
      <c r="Z217" s="34"/>
      <c r="AA217" s="34"/>
      <c r="AB217" s="34"/>
      <c r="AC217" s="34"/>
      <c r="AD217" s="34"/>
      <c r="AE217" s="34"/>
      <c r="AF217" s="34"/>
      <c r="AG217" s="34"/>
      <c r="AH217" s="34"/>
      <c r="AI217" s="34"/>
      <c r="AJ217" s="34"/>
      <c r="AK217" s="34"/>
    </row>
    <row r="218" spans="25:37" ht="12.75" customHeight="1" x14ac:dyDescent="0.3">
      <c r="Y218" s="34"/>
      <c r="Z218" s="34"/>
      <c r="AA218" s="34"/>
      <c r="AB218" s="34"/>
      <c r="AC218" s="34"/>
      <c r="AD218" s="34"/>
      <c r="AE218" s="34"/>
      <c r="AF218" s="34"/>
      <c r="AG218" s="34"/>
      <c r="AH218" s="34"/>
      <c r="AI218" s="34"/>
      <c r="AJ218" s="34"/>
      <c r="AK218" s="34"/>
    </row>
    <row r="219" spans="25:37" ht="12.75" customHeight="1" x14ac:dyDescent="0.3">
      <c r="Y219" s="34"/>
      <c r="Z219" s="34"/>
      <c r="AA219" s="34"/>
      <c r="AB219" s="34"/>
      <c r="AC219" s="34"/>
      <c r="AD219" s="34"/>
      <c r="AE219" s="34"/>
      <c r="AF219" s="34"/>
      <c r="AG219" s="34"/>
      <c r="AH219" s="34"/>
      <c r="AI219" s="34"/>
      <c r="AJ219" s="34"/>
      <c r="AK219" s="34"/>
    </row>
    <row r="220" spans="25:37" ht="12.75" customHeight="1" x14ac:dyDescent="0.3">
      <c r="Y220" s="34"/>
      <c r="Z220" s="34"/>
      <c r="AA220" s="34"/>
      <c r="AB220" s="34"/>
      <c r="AC220" s="34"/>
      <c r="AD220" s="34"/>
      <c r="AE220" s="34"/>
      <c r="AF220" s="34"/>
      <c r="AG220" s="34"/>
      <c r="AH220" s="34"/>
      <c r="AI220" s="34"/>
      <c r="AJ220" s="34"/>
      <c r="AK220" s="34"/>
    </row>
    <row r="221" spans="25:37" ht="12.75" customHeight="1" x14ac:dyDescent="0.3">
      <c r="Y221" s="34"/>
      <c r="Z221" s="34"/>
      <c r="AA221" s="34"/>
      <c r="AB221" s="34"/>
      <c r="AC221" s="34"/>
      <c r="AD221" s="34"/>
      <c r="AE221" s="34"/>
      <c r="AF221" s="34"/>
      <c r="AG221" s="34"/>
      <c r="AH221" s="34"/>
      <c r="AI221" s="34"/>
      <c r="AJ221" s="34"/>
      <c r="AK221" s="34"/>
    </row>
    <row r="222" spans="25:37" ht="12.75" customHeight="1" x14ac:dyDescent="0.3">
      <c r="Y222" s="34"/>
      <c r="Z222" s="34"/>
      <c r="AA222" s="34"/>
      <c r="AB222" s="34"/>
      <c r="AC222" s="34"/>
      <c r="AD222" s="34"/>
      <c r="AE222" s="34"/>
      <c r="AF222" s="34"/>
      <c r="AG222" s="34"/>
      <c r="AH222" s="34"/>
      <c r="AI222" s="34"/>
      <c r="AJ222" s="34"/>
      <c r="AK222" s="34"/>
    </row>
    <row r="223" spans="25:37" ht="12.75" customHeight="1" x14ac:dyDescent="0.3">
      <c r="Y223" s="34"/>
      <c r="Z223" s="34"/>
      <c r="AA223" s="34"/>
      <c r="AB223" s="34"/>
      <c r="AC223" s="34"/>
      <c r="AD223" s="34"/>
      <c r="AE223" s="34"/>
      <c r="AF223" s="34"/>
      <c r="AG223" s="34"/>
      <c r="AH223" s="34"/>
      <c r="AI223" s="34"/>
      <c r="AJ223" s="34"/>
      <c r="AK223" s="34"/>
    </row>
    <row r="224" spans="25:37" ht="12.75" customHeight="1" x14ac:dyDescent="0.3">
      <c r="Y224" s="34"/>
      <c r="Z224" s="34"/>
      <c r="AA224" s="34"/>
      <c r="AB224" s="34"/>
      <c r="AC224" s="34"/>
      <c r="AD224" s="34"/>
      <c r="AE224" s="34"/>
      <c r="AF224" s="34"/>
      <c r="AG224" s="34"/>
      <c r="AH224" s="34"/>
      <c r="AI224" s="34"/>
      <c r="AJ224" s="34"/>
      <c r="AK224" s="34"/>
    </row>
    <row r="225" spans="25:37" ht="12.75" customHeight="1" x14ac:dyDescent="0.3">
      <c r="Y225" s="34"/>
      <c r="Z225" s="34"/>
      <c r="AA225" s="34"/>
      <c r="AB225" s="34"/>
      <c r="AC225" s="34"/>
      <c r="AD225" s="34"/>
      <c r="AE225" s="34"/>
      <c r="AF225" s="34"/>
      <c r="AG225" s="34"/>
      <c r="AH225" s="34"/>
      <c r="AI225" s="34"/>
      <c r="AJ225" s="34"/>
      <c r="AK225" s="34"/>
    </row>
    <row r="226" spans="25:37" ht="12.75" customHeight="1" x14ac:dyDescent="0.3">
      <c r="Y226" s="34"/>
      <c r="Z226" s="34"/>
      <c r="AA226" s="34"/>
      <c r="AB226" s="34"/>
      <c r="AC226" s="34"/>
      <c r="AD226" s="34"/>
      <c r="AE226" s="34"/>
      <c r="AF226" s="34"/>
      <c r="AG226" s="34"/>
      <c r="AH226" s="34"/>
      <c r="AI226" s="34"/>
      <c r="AJ226" s="34"/>
      <c r="AK226" s="34"/>
    </row>
    <row r="227" spans="25:37" ht="12.75" customHeight="1" x14ac:dyDescent="0.3">
      <c r="Y227" s="34"/>
      <c r="Z227" s="34"/>
      <c r="AA227" s="34"/>
      <c r="AB227" s="34"/>
      <c r="AC227" s="34"/>
      <c r="AD227" s="34"/>
      <c r="AE227" s="34"/>
      <c r="AF227" s="34"/>
      <c r="AG227" s="34"/>
      <c r="AH227" s="34"/>
      <c r="AI227" s="34"/>
      <c r="AJ227" s="34"/>
      <c r="AK227" s="34"/>
    </row>
    <row r="228" spans="25:37" ht="12.75" customHeight="1" x14ac:dyDescent="0.3">
      <c r="Y228" s="34"/>
      <c r="Z228" s="34"/>
      <c r="AA228" s="34"/>
      <c r="AB228" s="34"/>
      <c r="AC228" s="34"/>
      <c r="AD228" s="34"/>
      <c r="AE228" s="34"/>
      <c r="AF228" s="34"/>
      <c r="AG228" s="34"/>
      <c r="AH228" s="34"/>
      <c r="AI228" s="34"/>
      <c r="AJ228" s="34"/>
      <c r="AK228" s="34"/>
    </row>
    <row r="229" spans="25:37" ht="12.75" customHeight="1" x14ac:dyDescent="0.3">
      <c r="Y229" s="34"/>
      <c r="Z229" s="34"/>
      <c r="AA229" s="34"/>
      <c r="AB229" s="34"/>
      <c r="AC229" s="34"/>
      <c r="AD229" s="34"/>
      <c r="AE229" s="34"/>
      <c r="AF229" s="34"/>
      <c r="AG229" s="34"/>
      <c r="AH229" s="34"/>
      <c r="AI229" s="34"/>
      <c r="AJ229" s="34"/>
      <c r="AK229" s="34"/>
    </row>
    <row r="230" spans="25:37" ht="12.75" customHeight="1" x14ac:dyDescent="0.3">
      <c r="Y230" s="34"/>
      <c r="Z230" s="34"/>
      <c r="AA230" s="34"/>
      <c r="AB230" s="34"/>
      <c r="AC230" s="34"/>
      <c r="AD230" s="34"/>
      <c r="AE230" s="34"/>
      <c r="AF230" s="34"/>
      <c r="AG230" s="34"/>
      <c r="AH230" s="34"/>
      <c r="AI230" s="34"/>
      <c r="AJ230" s="34"/>
      <c r="AK230" s="34"/>
    </row>
    <row r="231" spans="25:37" ht="12.75" customHeight="1" x14ac:dyDescent="0.3">
      <c r="Y231" s="34"/>
      <c r="Z231" s="34"/>
      <c r="AA231" s="34"/>
      <c r="AB231" s="34"/>
      <c r="AC231" s="34"/>
      <c r="AD231" s="34"/>
      <c r="AE231" s="34"/>
      <c r="AF231" s="34"/>
      <c r="AG231" s="34"/>
      <c r="AH231" s="34"/>
      <c r="AI231" s="34"/>
      <c r="AJ231" s="34"/>
      <c r="AK231" s="34"/>
    </row>
    <row r="232" spans="25:37" ht="12.75" customHeight="1" x14ac:dyDescent="0.3">
      <c r="Y232" s="34"/>
      <c r="Z232" s="34"/>
      <c r="AA232" s="34"/>
      <c r="AB232" s="34"/>
      <c r="AC232" s="34"/>
      <c r="AD232" s="34"/>
      <c r="AE232" s="34"/>
      <c r="AF232" s="34"/>
      <c r="AG232" s="34"/>
      <c r="AH232" s="34"/>
      <c r="AI232" s="34"/>
      <c r="AJ232" s="34"/>
      <c r="AK232" s="34"/>
    </row>
    <row r="233" spans="25:37" ht="12.75" customHeight="1" x14ac:dyDescent="0.3">
      <c r="Y233" s="34"/>
      <c r="Z233" s="34"/>
      <c r="AA233" s="34"/>
      <c r="AB233" s="34"/>
      <c r="AC233" s="34"/>
      <c r="AD233" s="34"/>
      <c r="AE233" s="34"/>
      <c r="AF233" s="34"/>
      <c r="AG233" s="34"/>
      <c r="AH233" s="34"/>
      <c r="AI233" s="34"/>
      <c r="AJ233" s="34"/>
      <c r="AK233" s="34"/>
    </row>
    <row r="234" spans="25:37" ht="12.75" customHeight="1" x14ac:dyDescent="0.3">
      <c r="Y234" s="34"/>
      <c r="Z234" s="34"/>
      <c r="AA234" s="34"/>
      <c r="AB234" s="34"/>
      <c r="AC234" s="34"/>
      <c r="AD234" s="34"/>
      <c r="AE234" s="34"/>
      <c r="AF234" s="34"/>
      <c r="AG234" s="34"/>
      <c r="AH234" s="34"/>
      <c r="AI234" s="34"/>
      <c r="AJ234" s="34"/>
      <c r="AK234" s="34"/>
    </row>
    <row r="235" spans="25:37" ht="12.75" customHeight="1" x14ac:dyDescent="0.3">
      <c r="Y235" s="34"/>
      <c r="Z235" s="34"/>
      <c r="AA235" s="34"/>
      <c r="AB235" s="34"/>
      <c r="AC235" s="34"/>
      <c r="AD235" s="34"/>
      <c r="AE235" s="34"/>
      <c r="AF235" s="34"/>
      <c r="AG235" s="34"/>
      <c r="AH235" s="34"/>
      <c r="AI235" s="34"/>
      <c r="AJ235" s="34"/>
      <c r="AK235" s="34"/>
    </row>
    <row r="236" spans="25:37" ht="12.75" customHeight="1" x14ac:dyDescent="0.3">
      <c r="Y236" s="34"/>
      <c r="Z236" s="34"/>
      <c r="AA236" s="34"/>
      <c r="AB236" s="34"/>
      <c r="AC236" s="34"/>
      <c r="AD236" s="34"/>
      <c r="AE236" s="34"/>
      <c r="AF236" s="34"/>
      <c r="AG236" s="34"/>
      <c r="AH236" s="34"/>
      <c r="AI236" s="34"/>
      <c r="AJ236" s="34"/>
      <c r="AK236" s="34"/>
    </row>
    <row r="237" spans="25:37" ht="12.75" customHeight="1" x14ac:dyDescent="0.3">
      <c r="Y237" s="34"/>
      <c r="Z237" s="34"/>
      <c r="AA237" s="34"/>
      <c r="AB237" s="34"/>
      <c r="AC237" s="34"/>
      <c r="AD237" s="34"/>
      <c r="AE237" s="34"/>
      <c r="AF237" s="34"/>
      <c r="AG237" s="34"/>
      <c r="AH237" s="34"/>
      <c r="AI237" s="34"/>
      <c r="AJ237" s="34"/>
      <c r="AK237" s="34"/>
    </row>
    <row r="238" spans="25:37" ht="12.75" customHeight="1" x14ac:dyDescent="0.3">
      <c r="Y238" s="34"/>
      <c r="Z238" s="34"/>
      <c r="AA238" s="34"/>
      <c r="AB238" s="34"/>
      <c r="AC238" s="34"/>
      <c r="AD238" s="34"/>
      <c r="AE238" s="34"/>
      <c r="AF238" s="34"/>
      <c r="AG238" s="34"/>
      <c r="AH238" s="34"/>
      <c r="AI238" s="34"/>
      <c r="AJ238" s="34"/>
      <c r="AK238" s="34"/>
    </row>
    <row r="239" spans="25:37" ht="12.75" customHeight="1" x14ac:dyDescent="0.3">
      <c r="Y239" s="34"/>
      <c r="Z239" s="34"/>
      <c r="AA239" s="34"/>
      <c r="AB239" s="34"/>
      <c r="AC239" s="34"/>
      <c r="AD239" s="34"/>
      <c r="AE239" s="34"/>
      <c r="AF239" s="34"/>
      <c r="AG239" s="34"/>
      <c r="AH239" s="34"/>
      <c r="AI239" s="34"/>
      <c r="AJ239" s="34"/>
      <c r="AK239" s="34"/>
    </row>
    <row r="240" spans="25:37" ht="12.75" customHeight="1" x14ac:dyDescent="0.3">
      <c r="Y240" s="34"/>
      <c r="Z240" s="34"/>
      <c r="AA240" s="34"/>
      <c r="AB240" s="34"/>
      <c r="AC240" s="34"/>
      <c r="AD240" s="34"/>
      <c r="AE240" s="34"/>
      <c r="AF240" s="34"/>
      <c r="AG240" s="34"/>
      <c r="AH240" s="34"/>
      <c r="AI240" s="34"/>
      <c r="AJ240" s="34"/>
      <c r="AK240" s="34"/>
    </row>
    <row r="241" spans="25:37" ht="12.75" customHeight="1" x14ac:dyDescent="0.3">
      <c r="Y241" s="34"/>
      <c r="Z241" s="34"/>
      <c r="AA241" s="34"/>
      <c r="AB241" s="34"/>
      <c r="AC241" s="34"/>
      <c r="AD241" s="34"/>
      <c r="AE241" s="34"/>
      <c r="AF241" s="34"/>
      <c r="AG241" s="34"/>
      <c r="AH241" s="34"/>
      <c r="AI241" s="34"/>
      <c r="AJ241" s="34"/>
      <c r="AK241" s="34"/>
    </row>
    <row r="242" spans="25:37" ht="12.75" customHeight="1" x14ac:dyDescent="0.3">
      <c r="Y242" s="34"/>
      <c r="Z242" s="34"/>
      <c r="AA242" s="34"/>
      <c r="AB242" s="34"/>
      <c r="AC242" s="34"/>
      <c r="AD242" s="34"/>
      <c r="AE242" s="34"/>
      <c r="AF242" s="34"/>
      <c r="AG242" s="34"/>
      <c r="AH242" s="34"/>
      <c r="AI242" s="34"/>
      <c r="AJ242" s="34"/>
      <c r="AK242" s="34"/>
    </row>
    <row r="243" spans="25:37" ht="12.75" customHeight="1" x14ac:dyDescent="0.3">
      <c r="Y243" s="34"/>
      <c r="Z243" s="34"/>
      <c r="AA243" s="34"/>
      <c r="AB243" s="34"/>
      <c r="AC243" s="34"/>
      <c r="AD243" s="34"/>
      <c r="AE243" s="34"/>
      <c r="AF243" s="34"/>
      <c r="AG243" s="34"/>
      <c r="AH243" s="34"/>
      <c r="AI243" s="34"/>
      <c r="AJ243" s="34"/>
      <c r="AK243" s="34"/>
    </row>
    <row r="244" spans="25:37" ht="12.75" customHeight="1" x14ac:dyDescent="0.3">
      <c r="Y244" s="34"/>
      <c r="Z244" s="34"/>
      <c r="AA244" s="34"/>
      <c r="AB244" s="34"/>
      <c r="AC244" s="34"/>
      <c r="AD244" s="34"/>
      <c r="AE244" s="34"/>
      <c r="AF244" s="34"/>
      <c r="AG244" s="34"/>
      <c r="AH244" s="34"/>
      <c r="AI244" s="34"/>
      <c r="AJ244" s="34"/>
      <c r="AK244" s="34"/>
    </row>
    <row r="245" spans="25:37" ht="12.75" customHeight="1" x14ac:dyDescent="0.3">
      <c r="Y245" s="34"/>
      <c r="Z245" s="34"/>
      <c r="AA245" s="34"/>
      <c r="AB245" s="34"/>
      <c r="AC245" s="34"/>
      <c r="AD245" s="34"/>
      <c r="AE245" s="34"/>
      <c r="AF245" s="34"/>
      <c r="AG245" s="34"/>
      <c r="AH245" s="34"/>
      <c r="AI245" s="34"/>
      <c r="AJ245" s="34"/>
      <c r="AK245" s="34"/>
    </row>
    <row r="246" spans="25:37" ht="12.75" customHeight="1" x14ac:dyDescent="0.3">
      <c r="Y246" s="34"/>
      <c r="Z246" s="34"/>
      <c r="AA246" s="34"/>
      <c r="AB246" s="34"/>
      <c r="AC246" s="34"/>
      <c r="AD246" s="34"/>
      <c r="AE246" s="34"/>
      <c r="AF246" s="34"/>
      <c r="AG246" s="34"/>
      <c r="AH246" s="34"/>
      <c r="AI246" s="34"/>
      <c r="AJ246" s="34"/>
      <c r="AK246" s="34"/>
    </row>
    <row r="247" spans="25:37" ht="12.75" customHeight="1" x14ac:dyDescent="0.3">
      <c r="Y247" s="34"/>
      <c r="Z247" s="34"/>
      <c r="AA247" s="34"/>
      <c r="AB247" s="34"/>
      <c r="AC247" s="34"/>
      <c r="AD247" s="34"/>
      <c r="AE247" s="34"/>
      <c r="AF247" s="34"/>
      <c r="AG247" s="34"/>
      <c r="AH247" s="34"/>
      <c r="AI247" s="34"/>
      <c r="AJ247" s="34"/>
      <c r="AK247" s="34"/>
    </row>
    <row r="248" spans="25:37" ht="12.75" customHeight="1" x14ac:dyDescent="0.3">
      <c r="Y248" s="34"/>
      <c r="Z248" s="34"/>
      <c r="AA248" s="34"/>
      <c r="AB248" s="34"/>
      <c r="AC248" s="34"/>
      <c r="AD248" s="34"/>
      <c r="AE248" s="34"/>
      <c r="AF248" s="34"/>
      <c r="AG248" s="34"/>
      <c r="AH248" s="34"/>
      <c r="AI248" s="34"/>
      <c r="AJ248" s="34"/>
      <c r="AK248" s="34"/>
    </row>
    <row r="249" spans="25:37" ht="12.75" customHeight="1" x14ac:dyDescent="0.3">
      <c r="Y249" s="34"/>
      <c r="Z249" s="34"/>
      <c r="AA249" s="34"/>
      <c r="AB249" s="34"/>
      <c r="AC249" s="34"/>
      <c r="AD249" s="34"/>
      <c r="AE249" s="34"/>
      <c r="AF249" s="34"/>
      <c r="AG249" s="34"/>
      <c r="AH249" s="34"/>
      <c r="AI249" s="34"/>
      <c r="AJ249" s="34"/>
      <c r="AK249" s="34"/>
    </row>
    <row r="250" spans="25:37" ht="12.75" customHeight="1" x14ac:dyDescent="0.3">
      <c r="Y250" s="34"/>
      <c r="Z250" s="34"/>
      <c r="AA250" s="34"/>
      <c r="AB250" s="34"/>
      <c r="AC250" s="34"/>
      <c r="AD250" s="34"/>
      <c r="AE250" s="34"/>
      <c r="AF250" s="34"/>
      <c r="AG250" s="34"/>
      <c r="AH250" s="34"/>
      <c r="AI250" s="34"/>
      <c r="AJ250" s="34"/>
      <c r="AK250" s="34"/>
    </row>
    <row r="251" spans="25:37" ht="12.75" customHeight="1" x14ac:dyDescent="0.3">
      <c r="Y251" s="34"/>
      <c r="Z251" s="34"/>
      <c r="AA251" s="34"/>
      <c r="AB251" s="34"/>
      <c r="AC251" s="34"/>
      <c r="AD251" s="34"/>
      <c r="AE251" s="34"/>
      <c r="AF251" s="34"/>
      <c r="AG251" s="34"/>
      <c r="AH251" s="34"/>
      <c r="AI251" s="34"/>
      <c r="AJ251" s="34"/>
      <c r="AK251" s="34"/>
    </row>
    <row r="252" spans="25:37" ht="12.75" customHeight="1" x14ac:dyDescent="0.3">
      <c r="Y252" s="34"/>
      <c r="Z252" s="34"/>
      <c r="AA252" s="34"/>
      <c r="AB252" s="34"/>
      <c r="AC252" s="34"/>
      <c r="AD252" s="34"/>
      <c r="AE252" s="34"/>
      <c r="AF252" s="34"/>
      <c r="AG252" s="34"/>
      <c r="AH252" s="34"/>
      <c r="AI252" s="34"/>
      <c r="AJ252" s="34"/>
      <c r="AK252" s="34"/>
    </row>
    <row r="253" spans="25:37" ht="12.75" customHeight="1" x14ac:dyDescent="0.3">
      <c r="Y253" s="34"/>
      <c r="Z253" s="34"/>
      <c r="AA253" s="34"/>
      <c r="AB253" s="34"/>
      <c r="AC253" s="34"/>
      <c r="AD253" s="34"/>
      <c r="AE253" s="34"/>
      <c r="AF253" s="34"/>
      <c r="AG253" s="34"/>
      <c r="AH253" s="34"/>
      <c r="AI253" s="34"/>
      <c r="AJ253" s="34"/>
      <c r="AK253" s="34"/>
    </row>
    <row r="254" spans="25:37" ht="12.75" customHeight="1" x14ac:dyDescent="0.3">
      <c r="Y254" s="34"/>
      <c r="Z254" s="34"/>
      <c r="AA254" s="34"/>
      <c r="AB254" s="34"/>
      <c r="AC254" s="34"/>
      <c r="AD254" s="34"/>
      <c r="AE254" s="34"/>
      <c r="AF254" s="34"/>
      <c r="AG254" s="34"/>
      <c r="AH254" s="34"/>
      <c r="AI254" s="34"/>
      <c r="AJ254" s="34"/>
      <c r="AK254" s="34"/>
    </row>
    <row r="255" spans="25:37" ht="12.75" customHeight="1" x14ac:dyDescent="0.3">
      <c r="Y255" s="34"/>
      <c r="Z255" s="34"/>
      <c r="AA255" s="34"/>
      <c r="AB255" s="34"/>
      <c r="AC255" s="34"/>
      <c r="AD255" s="34"/>
      <c r="AE255" s="34"/>
      <c r="AF255" s="34"/>
      <c r="AG255" s="34"/>
      <c r="AH255" s="34"/>
      <c r="AI255" s="34"/>
      <c r="AJ255" s="34"/>
      <c r="AK255" s="34"/>
    </row>
    <row r="256" spans="25:37" ht="12.75" customHeight="1" x14ac:dyDescent="0.3">
      <c r="Y256" s="34"/>
      <c r="Z256" s="34"/>
      <c r="AA256" s="34"/>
      <c r="AB256" s="34"/>
      <c r="AC256" s="34"/>
      <c r="AD256" s="34"/>
      <c r="AE256" s="34"/>
      <c r="AF256" s="34"/>
      <c r="AG256" s="34"/>
      <c r="AH256" s="34"/>
      <c r="AI256" s="34"/>
      <c r="AJ256" s="34"/>
      <c r="AK256" s="34"/>
    </row>
    <row r="257" spans="25:37" ht="12.75" customHeight="1" x14ac:dyDescent="0.3">
      <c r="Y257" s="34"/>
      <c r="Z257" s="34"/>
      <c r="AA257" s="34"/>
      <c r="AB257" s="34"/>
      <c r="AC257" s="34"/>
      <c r="AD257" s="34"/>
      <c r="AE257" s="34"/>
      <c r="AF257" s="34"/>
      <c r="AG257" s="34"/>
      <c r="AH257" s="34"/>
      <c r="AI257" s="34"/>
      <c r="AJ257" s="34"/>
      <c r="AK257" s="34"/>
    </row>
    <row r="258" spans="25:37" ht="12.75" customHeight="1" x14ac:dyDescent="0.3">
      <c r="Y258" s="34"/>
      <c r="Z258" s="34"/>
      <c r="AA258" s="34"/>
      <c r="AB258" s="34"/>
      <c r="AC258" s="34"/>
      <c r="AD258" s="34"/>
      <c r="AE258" s="34"/>
      <c r="AF258" s="34"/>
      <c r="AG258" s="34"/>
      <c r="AH258" s="34"/>
      <c r="AI258" s="34"/>
      <c r="AJ258" s="34"/>
      <c r="AK258" s="34"/>
    </row>
    <row r="259" spans="25:37" ht="12.75" customHeight="1" x14ac:dyDescent="0.3">
      <c r="Y259" s="34"/>
      <c r="Z259" s="34"/>
      <c r="AA259" s="34"/>
      <c r="AB259" s="34"/>
      <c r="AC259" s="34"/>
      <c r="AD259" s="34"/>
      <c r="AE259" s="34"/>
      <c r="AF259" s="34"/>
      <c r="AG259" s="34"/>
      <c r="AH259" s="34"/>
      <c r="AI259" s="34"/>
      <c r="AJ259" s="34"/>
      <c r="AK259" s="34"/>
    </row>
    <row r="260" spans="25:37" ht="12.75" customHeight="1" x14ac:dyDescent="0.3">
      <c r="Y260" s="34"/>
      <c r="Z260" s="34"/>
      <c r="AA260" s="34"/>
      <c r="AB260" s="34"/>
      <c r="AC260" s="34"/>
      <c r="AD260" s="34"/>
      <c r="AE260" s="34"/>
      <c r="AF260" s="34"/>
      <c r="AG260" s="34"/>
      <c r="AH260" s="34"/>
      <c r="AI260" s="34"/>
      <c r="AJ260" s="34"/>
      <c r="AK260" s="34"/>
    </row>
    <row r="261" spans="25:37" ht="12.75" customHeight="1" x14ac:dyDescent="0.3">
      <c r="Y261" s="34"/>
      <c r="Z261" s="34"/>
      <c r="AA261" s="34"/>
      <c r="AB261" s="34"/>
      <c r="AC261" s="34"/>
      <c r="AD261" s="34"/>
      <c r="AE261" s="34"/>
      <c r="AF261" s="34"/>
      <c r="AG261" s="34"/>
      <c r="AH261" s="34"/>
      <c r="AI261" s="34"/>
      <c r="AJ261" s="34"/>
      <c r="AK261" s="34"/>
    </row>
    <row r="262" spans="25:37" ht="12.75" customHeight="1" x14ac:dyDescent="0.3">
      <c r="Y262" s="34"/>
      <c r="Z262" s="34"/>
      <c r="AA262" s="34"/>
      <c r="AB262" s="34"/>
      <c r="AC262" s="34"/>
      <c r="AD262" s="34"/>
      <c r="AE262" s="34"/>
      <c r="AF262" s="34"/>
      <c r="AG262" s="34"/>
      <c r="AH262" s="34"/>
      <c r="AI262" s="34"/>
      <c r="AJ262" s="34"/>
      <c r="AK262" s="34"/>
    </row>
    <row r="263" spans="25:37" ht="12.75" customHeight="1" x14ac:dyDescent="0.3">
      <c r="Y263" s="34"/>
      <c r="Z263" s="34"/>
      <c r="AA263" s="34"/>
      <c r="AB263" s="34"/>
      <c r="AC263" s="34"/>
      <c r="AD263" s="34"/>
      <c r="AE263" s="34"/>
      <c r="AF263" s="34"/>
      <c r="AG263" s="34"/>
      <c r="AH263" s="34"/>
      <c r="AI263" s="34"/>
      <c r="AJ263" s="34"/>
      <c r="AK263" s="34"/>
    </row>
    <row r="264" spans="25:37" ht="12.75" customHeight="1" x14ac:dyDescent="0.3">
      <c r="Y264" s="34"/>
      <c r="Z264" s="34"/>
      <c r="AA264" s="34"/>
      <c r="AB264" s="34"/>
      <c r="AC264" s="34"/>
      <c r="AD264" s="34"/>
      <c r="AE264" s="34"/>
      <c r="AF264" s="34"/>
      <c r="AG264" s="34"/>
      <c r="AH264" s="34"/>
      <c r="AI264" s="34"/>
      <c r="AJ264" s="34"/>
      <c r="AK264" s="34"/>
    </row>
    <row r="265" spans="25:37" ht="12.75" customHeight="1" x14ac:dyDescent="0.3">
      <c r="Y265" s="34"/>
      <c r="Z265" s="34"/>
      <c r="AA265" s="34"/>
      <c r="AB265" s="34"/>
      <c r="AC265" s="34"/>
      <c r="AD265" s="34"/>
      <c r="AE265" s="34"/>
      <c r="AF265" s="34"/>
      <c r="AG265" s="34"/>
      <c r="AH265" s="34"/>
      <c r="AI265" s="34"/>
      <c r="AJ265" s="34"/>
      <c r="AK265" s="34"/>
    </row>
    <row r="266" spans="25:37" ht="12.75" customHeight="1" x14ac:dyDescent="0.3">
      <c r="Y266" s="34"/>
      <c r="Z266" s="34"/>
      <c r="AA266" s="34"/>
      <c r="AB266" s="34"/>
      <c r="AC266" s="34"/>
      <c r="AD266" s="34"/>
      <c r="AE266" s="34"/>
      <c r="AF266" s="34"/>
      <c r="AG266" s="34"/>
      <c r="AH266" s="34"/>
      <c r="AI266" s="34"/>
      <c r="AJ266" s="34"/>
      <c r="AK266" s="34"/>
    </row>
    <row r="267" spans="25:37" ht="12.75" customHeight="1" x14ac:dyDescent="0.3">
      <c r="Y267" s="34"/>
      <c r="Z267" s="34"/>
      <c r="AA267" s="34"/>
      <c r="AB267" s="34"/>
      <c r="AC267" s="34"/>
      <c r="AD267" s="34"/>
      <c r="AE267" s="34"/>
      <c r="AF267" s="34"/>
      <c r="AG267" s="34"/>
      <c r="AH267" s="34"/>
      <c r="AI267" s="34"/>
      <c r="AJ267" s="34"/>
      <c r="AK267" s="34"/>
    </row>
    <row r="268" spans="25:37" ht="12.75" customHeight="1" x14ac:dyDescent="0.3">
      <c r="Y268" s="34"/>
      <c r="Z268" s="34"/>
      <c r="AA268" s="34"/>
      <c r="AB268" s="34"/>
      <c r="AC268" s="34"/>
      <c r="AD268" s="34"/>
      <c r="AE268" s="34"/>
      <c r="AF268" s="34"/>
      <c r="AG268" s="34"/>
      <c r="AH268" s="34"/>
      <c r="AI268" s="34"/>
      <c r="AJ268" s="34"/>
      <c r="AK268" s="34"/>
    </row>
    <row r="269" spans="25:37" ht="12.75" customHeight="1" x14ac:dyDescent="0.3">
      <c r="Y269" s="34"/>
      <c r="Z269" s="34"/>
      <c r="AA269" s="34"/>
      <c r="AB269" s="34"/>
      <c r="AC269" s="34"/>
      <c r="AD269" s="34"/>
      <c r="AE269" s="34"/>
      <c r="AF269" s="34"/>
      <c r="AG269" s="34"/>
      <c r="AH269" s="34"/>
      <c r="AI269" s="34"/>
      <c r="AJ269" s="34"/>
      <c r="AK269" s="34"/>
    </row>
    <row r="270" spans="25:37" ht="12.75" customHeight="1" x14ac:dyDescent="0.3">
      <c r="Y270" s="34"/>
      <c r="Z270" s="34"/>
      <c r="AA270" s="34"/>
      <c r="AB270" s="34"/>
      <c r="AC270" s="34"/>
      <c r="AD270" s="34"/>
      <c r="AE270" s="34"/>
      <c r="AF270" s="34"/>
      <c r="AG270" s="34"/>
      <c r="AH270" s="34"/>
      <c r="AI270" s="34"/>
      <c r="AJ270" s="34"/>
      <c r="AK270" s="34"/>
    </row>
    <row r="271" spans="25:37" ht="12.75" customHeight="1" x14ac:dyDescent="0.3">
      <c r="Y271" s="34"/>
      <c r="Z271" s="34"/>
      <c r="AA271" s="34"/>
      <c r="AB271" s="34"/>
      <c r="AC271" s="34"/>
      <c r="AD271" s="34"/>
      <c r="AE271" s="34"/>
      <c r="AF271" s="34"/>
      <c r="AG271" s="34"/>
      <c r="AH271" s="34"/>
      <c r="AI271" s="34"/>
      <c r="AJ271" s="34"/>
      <c r="AK271" s="34"/>
    </row>
    <row r="272" spans="25:37" ht="12.75" customHeight="1" x14ac:dyDescent="0.3">
      <c r="Y272" s="34"/>
      <c r="Z272" s="34"/>
      <c r="AA272" s="34"/>
      <c r="AB272" s="34"/>
      <c r="AC272" s="34"/>
      <c r="AD272" s="34"/>
      <c r="AE272" s="34"/>
      <c r="AF272" s="34"/>
      <c r="AG272" s="34"/>
      <c r="AH272" s="34"/>
      <c r="AI272" s="34"/>
      <c r="AJ272" s="34"/>
      <c r="AK272" s="34"/>
    </row>
    <row r="273" spans="25:37" ht="12.75" customHeight="1" x14ac:dyDescent="0.3">
      <c r="Y273" s="34"/>
      <c r="Z273" s="34"/>
      <c r="AA273" s="34"/>
      <c r="AB273" s="34"/>
      <c r="AC273" s="34"/>
      <c r="AD273" s="34"/>
      <c r="AE273" s="34"/>
      <c r="AF273" s="34"/>
      <c r="AG273" s="34"/>
      <c r="AH273" s="34"/>
      <c r="AI273" s="34"/>
      <c r="AJ273" s="34"/>
      <c r="AK273" s="34"/>
    </row>
    <row r="274" spans="25:37" ht="12.75" customHeight="1" x14ac:dyDescent="0.3">
      <c r="Y274" s="34"/>
      <c r="Z274" s="34"/>
      <c r="AA274" s="34"/>
      <c r="AB274" s="34"/>
      <c r="AC274" s="34"/>
      <c r="AD274" s="34"/>
      <c r="AE274" s="34"/>
      <c r="AF274" s="34"/>
      <c r="AG274" s="34"/>
      <c r="AH274" s="34"/>
      <c r="AI274" s="34"/>
      <c r="AJ274" s="34"/>
      <c r="AK274" s="34"/>
    </row>
    <row r="275" spans="25:37" ht="12.75" customHeight="1" x14ac:dyDescent="0.3">
      <c r="Y275" s="34"/>
      <c r="Z275" s="34"/>
      <c r="AA275" s="34"/>
      <c r="AB275" s="34"/>
      <c r="AC275" s="34"/>
      <c r="AD275" s="34"/>
      <c r="AE275" s="34"/>
      <c r="AF275" s="34"/>
      <c r="AG275" s="34"/>
      <c r="AH275" s="34"/>
      <c r="AI275" s="34"/>
      <c r="AJ275" s="34"/>
      <c r="AK275" s="34"/>
    </row>
    <row r="276" spans="25:37" ht="12.75" customHeight="1" x14ac:dyDescent="0.3">
      <c r="Y276" s="34"/>
      <c r="Z276" s="34"/>
      <c r="AA276" s="34"/>
      <c r="AB276" s="34"/>
      <c r="AC276" s="34"/>
      <c r="AD276" s="34"/>
      <c r="AE276" s="34"/>
      <c r="AF276" s="34"/>
      <c r="AG276" s="34"/>
      <c r="AH276" s="34"/>
      <c r="AI276" s="34"/>
      <c r="AJ276" s="34"/>
      <c r="AK276" s="34"/>
    </row>
    <row r="277" spans="25:37" ht="12.75" customHeight="1" x14ac:dyDescent="0.3">
      <c r="Y277" s="34"/>
      <c r="Z277" s="34"/>
      <c r="AA277" s="34"/>
      <c r="AB277" s="34"/>
      <c r="AC277" s="34"/>
      <c r="AD277" s="34"/>
      <c r="AE277" s="34"/>
      <c r="AF277" s="34"/>
      <c r="AG277" s="34"/>
      <c r="AH277" s="34"/>
      <c r="AI277" s="34"/>
      <c r="AJ277" s="34"/>
      <c r="AK277" s="34"/>
    </row>
    <row r="278" spans="25:37" ht="12.75" customHeight="1" x14ac:dyDescent="0.3">
      <c r="Y278" s="34"/>
      <c r="Z278" s="34"/>
      <c r="AA278" s="34"/>
      <c r="AB278" s="34"/>
      <c r="AC278" s="34"/>
      <c r="AD278" s="34"/>
      <c r="AE278" s="34"/>
      <c r="AF278" s="34"/>
      <c r="AG278" s="34"/>
      <c r="AH278" s="34"/>
      <c r="AI278" s="34"/>
      <c r="AJ278" s="34"/>
      <c r="AK278" s="34"/>
    </row>
    <row r="279" spans="25:37" ht="12.75" customHeight="1" x14ac:dyDescent="0.3">
      <c r="Y279" s="34"/>
      <c r="Z279" s="34"/>
      <c r="AA279" s="34"/>
      <c r="AB279" s="34"/>
      <c r="AC279" s="34"/>
      <c r="AD279" s="34"/>
      <c r="AE279" s="34"/>
      <c r="AF279" s="34"/>
      <c r="AG279" s="34"/>
      <c r="AH279" s="34"/>
      <c r="AI279" s="34"/>
      <c r="AJ279" s="34"/>
      <c r="AK279" s="34"/>
    </row>
    <row r="280" spans="25:37" ht="12.75" customHeight="1" x14ac:dyDescent="0.3">
      <c r="Y280" s="34"/>
      <c r="Z280" s="34"/>
      <c r="AA280" s="34"/>
      <c r="AB280" s="34"/>
      <c r="AC280" s="34"/>
      <c r="AD280" s="34"/>
      <c r="AE280" s="34"/>
      <c r="AF280" s="34"/>
      <c r="AG280" s="34"/>
      <c r="AH280" s="34"/>
      <c r="AI280" s="34"/>
      <c r="AJ280" s="34"/>
      <c r="AK280" s="34"/>
    </row>
    <row r="281" spans="25:37" ht="12.75" customHeight="1" x14ac:dyDescent="0.3">
      <c r="Y281" s="34"/>
      <c r="Z281" s="34"/>
      <c r="AA281" s="34"/>
      <c r="AB281" s="34"/>
      <c r="AC281" s="34"/>
      <c r="AD281" s="34"/>
      <c r="AE281" s="34"/>
      <c r="AF281" s="34"/>
      <c r="AG281" s="34"/>
      <c r="AH281" s="34"/>
      <c r="AI281" s="34"/>
      <c r="AJ281" s="34"/>
      <c r="AK281" s="34"/>
    </row>
    <row r="282" spans="25:37" ht="12.75" customHeight="1" x14ac:dyDescent="0.3">
      <c r="Y282" s="34"/>
      <c r="Z282" s="34"/>
      <c r="AA282" s="34"/>
      <c r="AB282" s="34"/>
      <c r="AC282" s="34"/>
      <c r="AD282" s="34"/>
      <c r="AE282" s="34"/>
      <c r="AF282" s="34"/>
      <c r="AG282" s="34"/>
      <c r="AH282" s="34"/>
      <c r="AI282" s="34"/>
      <c r="AJ282" s="34"/>
      <c r="AK282" s="34"/>
    </row>
    <row r="283" spans="25:37" ht="12.75" customHeight="1" x14ac:dyDescent="0.3">
      <c r="Y283" s="34"/>
      <c r="Z283" s="34"/>
      <c r="AA283" s="34"/>
      <c r="AB283" s="34"/>
      <c r="AC283" s="34"/>
      <c r="AD283" s="34"/>
      <c r="AE283" s="34"/>
      <c r="AF283" s="34"/>
      <c r="AG283" s="34"/>
      <c r="AH283" s="34"/>
      <c r="AI283" s="34"/>
      <c r="AJ283" s="34"/>
      <c r="AK283" s="34"/>
    </row>
    <row r="284" spans="25:37" ht="12.75" customHeight="1" x14ac:dyDescent="0.3">
      <c r="Y284" s="34"/>
      <c r="Z284" s="34"/>
      <c r="AA284" s="34"/>
      <c r="AB284" s="34"/>
      <c r="AC284" s="34"/>
      <c r="AD284" s="34"/>
      <c r="AE284" s="34"/>
      <c r="AF284" s="34"/>
      <c r="AG284" s="34"/>
      <c r="AH284" s="34"/>
      <c r="AI284" s="34"/>
      <c r="AJ284" s="34"/>
      <c r="AK284" s="34"/>
    </row>
    <row r="285" spans="25:37" ht="12.75" customHeight="1" x14ac:dyDescent="0.3">
      <c r="Y285" s="34"/>
      <c r="Z285" s="34"/>
      <c r="AA285" s="34"/>
      <c r="AB285" s="34"/>
      <c r="AC285" s="34"/>
      <c r="AD285" s="34"/>
      <c r="AE285" s="34"/>
      <c r="AF285" s="34"/>
      <c r="AG285" s="34"/>
      <c r="AH285" s="34"/>
      <c r="AI285" s="34"/>
      <c r="AJ285" s="34"/>
      <c r="AK285" s="34"/>
    </row>
    <row r="286" spans="25:37" ht="12.75" customHeight="1" x14ac:dyDescent="0.3">
      <c r="Y286" s="34"/>
      <c r="Z286" s="34"/>
      <c r="AA286" s="34"/>
      <c r="AB286" s="34"/>
      <c r="AC286" s="34"/>
      <c r="AD286" s="34"/>
      <c r="AE286" s="34"/>
      <c r="AF286" s="34"/>
      <c r="AG286" s="34"/>
      <c r="AH286" s="34"/>
      <c r="AI286" s="34"/>
      <c r="AJ286" s="34"/>
      <c r="AK286" s="34"/>
    </row>
    <row r="287" spans="25:37" ht="12.75" customHeight="1" x14ac:dyDescent="0.3">
      <c r="Y287" s="34"/>
      <c r="Z287" s="34"/>
      <c r="AA287" s="34"/>
      <c r="AB287" s="34"/>
      <c r="AC287" s="34"/>
      <c r="AD287" s="34"/>
      <c r="AE287" s="34"/>
      <c r="AF287" s="34"/>
      <c r="AG287" s="34"/>
      <c r="AH287" s="34"/>
      <c r="AI287" s="34"/>
      <c r="AJ287" s="34"/>
      <c r="AK287" s="34"/>
    </row>
    <row r="288" spans="25:37" ht="12.75" customHeight="1" x14ac:dyDescent="0.3">
      <c r="Y288" s="34"/>
      <c r="Z288" s="34"/>
      <c r="AA288" s="34"/>
      <c r="AB288" s="34"/>
      <c r="AC288" s="34"/>
      <c r="AD288" s="34"/>
      <c r="AE288" s="34"/>
      <c r="AF288" s="34"/>
      <c r="AG288" s="34"/>
      <c r="AH288" s="34"/>
      <c r="AI288" s="34"/>
      <c r="AJ288" s="34"/>
      <c r="AK288" s="34"/>
    </row>
    <row r="289" spans="25:37" ht="12.75" customHeight="1" x14ac:dyDescent="0.3">
      <c r="Y289" s="34"/>
      <c r="Z289" s="34"/>
      <c r="AA289" s="34"/>
      <c r="AB289" s="34"/>
      <c r="AC289" s="34"/>
      <c r="AD289" s="34"/>
      <c r="AE289" s="34"/>
      <c r="AF289" s="34"/>
      <c r="AG289" s="34"/>
      <c r="AH289" s="34"/>
      <c r="AI289" s="34"/>
      <c r="AJ289" s="34"/>
      <c r="AK289" s="34"/>
    </row>
    <row r="290" spans="25:37" ht="12.75" customHeight="1" x14ac:dyDescent="0.3">
      <c r="Y290" s="34"/>
      <c r="Z290" s="34"/>
      <c r="AA290" s="34"/>
      <c r="AB290" s="34"/>
      <c r="AC290" s="34"/>
      <c r="AD290" s="34"/>
      <c r="AE290" s="34"/>
      <c r="AF290" s="34"/>
      <c r="AG290" s="34"/>
      <c r="AH290" s="34"/>
      <c r="AI290" s="34"/>
      <c r="AJ290" s="34"/>
      <c r="AK290" s="34"/>
    </row>
    <row r="291" spans="25:37" ht="12.75" customHeight="1" x14ac:dyDescent="0.3">
      <c r="Y291" s="34"/>
      <c r="Z291" s="34"/>
      <c r="AA291" s="34"/>
      <c r="AB291" s="34"/>
      <c r="AC291" s="34"/>
      <c r="AD291" s="34"/>
      <c r="AE291" s="34"/>
      <c r="AF291" s="34"/>
      <c r="AG291" s="34"/>
      <c r="AH291" s="34"/>
      <c r="AI291" s="34"/>
      <c r="AJ291" s="34"/>
      <c r="AK291" s="34"/>
    </row>
    <row r="292" spans="25:37" ht="12.75" customHeight="1" x14ac:dyDescent="0.3">
      <c r="Y292" s="34"/>
      <c r="Z292" s="34"/>
      <c r="AA292" s="34"/>
      <c r="AB292" s="34"/>
      <c r="AC292" s="34"/>
      <c r="AD292" s="34"/>
      <c r="AE292" s="34"/>
      <c r="AF292" s="34"/>
      <c r="AG292" s="34"/>
      <c r="AH292" s="34"/>
      <c r="AI292" s="34"/>
      <c r="AJ292" s="34"/>
      <c r="AK292" s="34"/>
    </row>
    <row r="293" spans="25:37" ht="12.75" customHeight="1" x14ac:dyDescent="0.3">
      <c r="Y293" s="34"/>
      <c r="Z293" s="34"/>
      <c r="AA293" s="34"/>
      <c r="AB293" s="34"/>
      <c r="AC293" s="34"/>
      <c r="AD293" s="34"/>
      <c r="AE293" s="34"/>
      <c r="AF293" s="34"/>
      <c r="AG293" s="34"/>
      <c r="AH293" s="34"/>
      <c r="AI293" s="34"/>
      <c r="AJ293" s="34"/>
      <c r="AK293" s="34"/>
    </row>
    <row r="294" spans="25:37" ht="12.75" customHeight="1" x14ac:dyDescent="0.3">
      <c r="Y294" s="34"/>
      <c r="Z294" s="34"/>
      <c r="AA294" s="34"/>
      <c r="AB294" s="34"/>
      <c r="AC294" s="34"/>
      <c r="AD294" s="34"/>
      <c r="AE294" s="34"/>
      <c r="AF294" s="34"/>
      <c r="AG294" s="34"/>
      <c r="AH294" s="34"/>
      <c r="AI294" s="34"/>
      <c r="AJ294" s="34"/>
      <c r="AK294" s="34"/>
    </row>
    <row r="295" spans="25:37" ht="12.75" customHeight="1" x14ac:dyDescent="0.3">
      <c r="Y295" s="34"/>
      <c r="Z295" s="34"/>
      <c r="AA295" s="34"/>
      <c r="AB295" s="34"/>
      <c r="AC295" s="34"/>
      <c r="AD295" s="34"/>
      <c r="AE295" s="34"/>
      <c r="AF295" s="34"/>
      <c r="AG295" s="34"/>
      <c r="AH295" s="34"/>
      <c r="AI295" s="34"/>
      <c r="AJ295" s="34"/>
      <c r="AK295" s="34"/>
    </row>
    <row r="296" spans="25:37" ht="12.75" customHeight="1" x14ac:dyDescent="0.3">
      <c r="Y296" s="34"/>
      <c r="Z296" s="34"/>
      <c r="AA296" s="34"/>
      <c r="AB296" s="34"/>
      <c r="AC296" s="34"/>
      <c r="AD296" s="34"/>
      <c r="AE296" s="34"/>
      <c r="AF296" s="34"/>
      <c r="AG296" s="34"/>
      <c r="AH296" s="34"/>
      <c r="AI296" s="34"/>
      <c r="AJ296" s="34"/>
      <c r="AK296" s="34"/>
    </row>
    <row r="297" spans="25:37" ht="12.75" customHeight="1" x14ac:dyDescent="0.3">
      <c r="Y297" s="34"/>
      <c r="Z297" s="34"/>
      <c r="AA297" s="34"/>
      <c r="AB297" s="34"/>
      <c r="AC297" s="34"/>
      <c r="AD297" s="34"/>
      <c r="AE297" s="34"/>
      <c r="AF297" s="34"/>
      <c r="AG297" s="34"/>
      <c r="AH297" s="34"/>
      <c r="AI297" s="34"/>
      <c r="AJ297" s="34"/>
      <c r="AK297" s="34"/>
    </row>
    <row r="298" spans="25:37" ht="12.75" customHeight="1" x14ac:dyDescent="0.3">
      <c r="Y298" s="34"/>
      <c r="Z298" s="34"/>
      <c r="AA298" s="34"/>
      <c r="AB298" s="34"/>
      <c r="AC298" s="34"/>
      <c r="AD298" s="34"/>
      <c r="AE298" s="34"/>
      <c r="AF298" s="34"/>
      <c r="AG298" s="34"/>
      <c r="AH298" s="34"/>
      <c r="AI298" s="34"/>
      <c r="AJ298" s="34"/>
      <c r="AK298" s="34"/>
    </row>
    <row r="299" spans="25:37" ht="12.75" customHeight="1" x14ac:dyDescent="0.3">
      <c r="Y299" s="34"/>
      <c r="Z299" s="34"/>
      <c r="AA299" s="34"/>
      <c r="AB299" s="34"/>
      <c r="AC299" s="34"/>
      <c r="AD299" s="34"/>
      <c r="AE299" s="34"/>
      <c r="AF299" s="34"/>
      <c r="AG299" s="34"/>
      <c r="AH299" s="34"/>
      <c r="AI299" s="34"/>
      <c r="AJ299" s="34"/>
      <c r="AK299" s="34"/>
    </row>
    <row r="300" spans="25:37" ht="12.75" customHeight="1" x14ac:dyDescent="0.3">
      <c r="Y300" s="34"/>
      <c r="Z300" s="34"/>
      <c r="AA300" s="34"/>
      <c r="AB300" s="34"/>
      <c r="AC300" s="34"/>
      <c r="AD300" s="34"/>
      <c r="AE300" s="34"/>
      <c r="AF300" s="34"/>
      <c r="AG300" s="34"/>
      <c r="AH300" s="34"/>
      <c r="AI300" s="34"/>
      <c r="AJ300" s="34"/>
      <c r="AK300" s="34"/>
    </row>
    <row r="301" spans="25:37" ht="12.75" customHeight="1" x14ac:dyDescent="0.3">
      <c r="Y301" s="34"/>
      <c r="Z301" s="34"/>
      <c r="AA301" s="34"/>
      <c r="AB301" s="34"/>
      <c r="AC301" s="34"/>
      <c r="AD301" s="34"/>
      <c r="AE301" s="34"/>
      <c r="AF301" s="34"/>
      <c r="AG301" s="34"/>
      <c r="AH301" s="34"/>
      <c r="AI301" s="34"/>
      <c r="AJ301" s="34"/>
      <c r="AK301" s="34"/>
    </row>
    <row r="302" spans="25:37" ht="12.75" customHeight="1" x14ac:dyDescent="0.3">
      <c r="Y302" s="34"/>
      <c r="Z302" s="34"/>
      <c r="AA302" s="34"/>
      <c r="AB302" s="34"/>
      <c r="AC302" s="34"/>
      <c r="AD302" s="34"/>
      <c r="AE302" s="34"/>
      <c r="AF302" s="34"/>
      <c r="AG302" s="34"/>
      <c r="AH302" s="34"/>
      <c r="AI302" s="34"/>
      <c r="AJ302" s="34"/>
      <c r="AK302" s="34"/>
    </row>
    <row r="303" spans="25:37" ht="12.75" customHeight="1" x14ac:dyDescent="0.3">
      <c r="Y303" s="34"/>
      <c r="Z303" s="34"/>
      <c r="AA303" s="34"/>
      <c r="AB303" s="34"/>
      <c r="AC303" s="34"/>
      <c r="AD303" s="34"/>
      <c r="AE303" s="34"/>
      <c r="AF303" s="34"/>
      <c r="AG303" s="34"/>
      <c r="AH303" s="34"/>
      <c r="AI303" s="34"/>
      <c r="AJ303" s="34"/>
      <c r="AK303" s="34"/>
    </row>
    <row r="304" spans="25:37" ht="12.75" customHeight="1" x14ac:dyDescent="0.3">
      <c r="Y304" s="34"/>
      <c r="Z304" s="34"/>
      <c r="AA304" s="34"/>
      <c r="AB304" s="34"/>
      <c r="AC304" s="34"/>
      <c r="AD304" s="34"/>
      <c r="AE304" s="34"/>
      <c r="AF304" s="34"/>
      <c r="AG304" s="34"/>
      <c r="AH304" s="34"/>
      <c r="AI304" s="34"/>
      <c r="AJ304" s="34"/>
      <c r="AK304" s="34"/>
    </row>
    <row r="305" spans="25:37" ht="12.75" customHeight="1" x14ac:dyDescent="0.3">
      <c r="Y305" s="34"/>
      <c r="Z305" s="34"/>
      <c r="AA305" s="34"/>
      <c r="AB305" s="34"/>
      <c r="AC305" s="34"/>
      <c r="AD305" s="34"/>
      <c r="AE305" s="34"/>
      <c r="AF305" s="34"/>
      <c r="AG305" s="34"/>
      <c r="AH305" s="34"/>
      <c r="AI305" s="34"/>
      <c r="AJ305" s="34"/>
      <c r="AK305" s="34"/>
    </row>
    <row r="306" spans="25:37" ht="12.75" customHeight="1" x14ac:dyDescent="0.3">
      <c r="Y306" s="34"/>
      <c r="Z306" s="34"/>
      <c r="AA306" s="34"/>
      <c r="AB306" s="34"/>
      <c r="AC306" s="34"/>
      <c r="AD306" s="34"/>
      <c r="AE306" s="34"/>
      <c r="AF306" s="34"/>
      <c r="AG306" s="34"/>
      <c r="AH306" s="34"/>
      <c r="AI306" s="34"/>
      <c r="AJ306" s="34"/>
      <c r="AK306" s="34"/>
    </row>
    <row r="307" spans="25:37" ht="12.75" customHeight="1" x14ac:dyDescent="0.3">
      <c r="Y307" s="34"/>
      <c r="Z307" s="34"/>
      <c r="AA307" s="34"/>
      <c r="AB307" s="34"/>
      <c r="AC307" s="34"/>
      <c r="AD307" s="34"/>
      <c r="AE307" s="34"/>
      <c r="AF307" s="34"/>
      <c r="AG307" s="34"/>
      <c r="AH307" s="34"/>
      <c r="AI307" s="34"/>
      <c r="AJ307" s="34"/>
      <c r="AK307" s="34"/>
    </row>
    <row r="308" spans="25:37" ht="12.75" customHeight="1" x14ac:dyDescent="0.3">
      <c r="Y308" s="34"/>
      <c r="Z308" s="34"/>
      <c r="AA308" s="34"/>
      <c r="AB308" s="34"/>
      <c r="AC308" s="34"/>
      <c r="AD308" s="34"/>
      <c r="AE308" s="34"/>
      <c r="AF308" s="34"/>
      <c r="AG308" s="34"/>
      <c r="AH308" s="34"/>
      <c r="AI308" s="34"/>
      <c r="AJ308" s="34"/>
      <c r="AK308" s="34"/>
    </row>
    <row r="309" spans="25:37" ht="12.75" customHeight="1" x14ac:dyDescent="0.3">
      <c r="Y309" s="34"/>
      <c r="Z309" s="34"/>
      <c r="AA309" s="34"/>
      <c r="AB309" s="34"/>
      <c r="AC309" s="34"/>
      <c r="AD309" s="34"/>
      <c r="AE309" s="34"/>
      <c r="AF309" s="34"/>
      <c r="AG309" s="34"/>
      <c r="AH309" s="34"/>
      <c r="AI309" s="34"/>
      <c r="AJ309" s="34"/>
      <c r="AK309" s="34"/>
    </row>
    <row r="310" spans="25:37" ht="12.75" customHeight="1" x14ac:dyDescent="0.3">
      <c r="Y310" s="34"/>
      <c r="Z310" s="34"/>
      <c r="AA310" s="34"/>
      <c r="AB310" s="34"/>
      <c r="AC310" s="34"/>
      <c r="AD310" s="34"/>
      <c r="AE310" s="34"/>
      <c r="AF310" s="34"/>
      <c r="AG310" s="34"/>
      <c r="AH310" s="34"/>
      <c r="AI310" s="34"/>
      <c r="AJ310" s="34"/>
      <c r="AK310" s="34"/>
    </row>
    <row r="311" spans="25:37" ht="12.75" customHeight="1" x14ac:dyDescent="0.3">
      <c r="Y311" s="34"/>
      <c r="Z311" s="34"/>
      <c r="AA311" s="34"/>
      <c r="AB311" s="34"/>
      <c r="AC311" s="34"/>
      <c r="AD311" s="34"/>
      <c r="AE311" s="34"/>
      <c r="AF311" s="34"/>
      <c r="AG311" s="34"/>
      <c r="AH311" s="34"/>
      <c r="AI311" s="34"/>
      <c r="AJ311" s="34"/>
      <c r="AK311" s="34"/>
    </row>
    <row r="312" spans="25:37" ht="12.75" customHeight="1" x14ac:dyDescent="0.3">
      <c r="Y312" s="34"/>
      <c r="Z312" s="34"/>
      <c r="AA312" s="34"/>
      <c r="AB312" s="34"/>
      <c r="AC312" s="34"/>
      <c r="AD312" s="34"/>
      <c r="AE312" s="34"/>
      <c r="AF312" s="34"/>
      <c r="AG312" s="34"/>
      <c r="AH312" s="34"/>
      <c r="AI312" s="34"/>
      <c r="AJ312" s="34"/>
      <c r="AK312" s="34"/>
    </row>
    <row r="313" spans="25:37" ht="12.75" customHeight="1" x14ac:dyDescent="0.3">
      <c r="Y313" s="34"/>
      <c r="Z313" s="34"/>
      <c r="AA313" s="34"/>
      <c r="AB313" s="34"/>
      <c r="AC313" s="34"/>
      <c r="AD313" s="34"/>
      <c r="AE313" s="34"/>
      <c r="AF313" s="34"/>
      <c r="AG313" s="34"/>
      <c r="AH313" s="34"/>
      <c r="AI313" s="34"/>
      <c r="AJ313" s="34"/>
      <c r="AK313" s="34"/>
    </row>
    <row r="314" spans="25:37" ht="12.75" customHeight="1" x14ac:dyDescent="0.3">
      <c r="Y314" s="34"/>
      <c r="Z314" s="34"/>
      <c r="AA314" s="34"/>
      <c r="AB314" s="34"/>
      <c r="AC314" s="34"/>
      <c r="AD314" s="34"/>
      <c r="AE314" s="34"/>
      <c r="AF314" s="34"/>
      <c r="AG314" s="34"/>
      <c r="AH314" s="34"/>
      <c r="AI314" s="34"/>
      <c r="AJ314" s="34"/>
      <c r="AK314" s="34"/>
    </row>
    <row r="315" spans="25:37" ht="12.75" customHeight="1" x14ac:dyDescent="0.3">
      <c r="Y315" s="34"/>
      <c r="Z315" s="34"/>
      <c r="AA315" s="34"/>
      <c r="AB315" s="34"/>
      <c r="AC315" s="34"/>
      <c r="AD315" s="34"/>
      <c r="AE315" s="34"/>
      <c r="AF315" s="34"/>
      <c r="AG315" s="34"/>
      <c r="AH315" s="34"/>
      <c r="AI315" s="34"/>
      <c r="AJ315" s="34"/>
      <c r="AK315" s="34"/>
    </row>
    <row r="316" spans="25:37" ht="12.75" customHeight="1" x14ac:dyDescent="0.3">
      <c r="Y316" s="34"/>
      <c r="Z316" s="34"/>
      <c r="AA316" s="34"/>
      <c r="AB316" s="34"/>
      <c r="AC316" s="34"/>
      <c r="AD316" s="34"/>
      <c r="AE316" s="34"/>
      <c r="AF316" s="34"/>
      <c r="AG316" s="34"/>
      <c r="AH316" s="34"/>
      <c r="AI316" s="34"/>
      <c r="AJ316" s="34"/>
      <c r="AK316" s="34"/>
    </row>
    <row r="317" spans="25:37" ht="12.75" customHeight="1" x14ac:dyDescent="0.3">
      <c r="Y317" s="34"/>
      <c r="Z317" s="34"/>
      <c r="AA317" s="34"/>
      <c r="AB317" s="34"/>
      <c r="AC317" s="34"/>
      <c r="AD317" s="34"/>
      <c r="AE317" s="34"/>
      <c r="AF317" s="34"/>
      <c r="AG317" s="34"/>
      <c r="AH317" s="34"/>
      <c r="AI317" s="34"/>
      <c r="AJ317" s="34"/>
      <c r="AK317" s="34"/>
    </row>
    <row r="318" spans="25:37" ht="12.75" customHeight="1" x14ac:dyDescent="0.3">
      <c r="Y318" s="34"/>
      <c r="Z318" s="34"/>
      <c r="AA318" s="34"/>
      <c r="AB318" s="34"/>
      <c r="AC318" s="34"/>
      <c r="AD318" s="34"/>
      <c r="AE318" s="34"/>
      <c r="AF318" s="34"/>
      <c r="AG318" s="34"/>
      <c r="AH318" s="34"/>
      <c r="AI318" s="34"/>
      <c r="AJ318" s="34"/>
      <c r="AK318" s="34"/>
    </row>
    <row r="319" spans="25:37" ht="12.75" customHeight="1" x14ac:dyDescent="0.3">
      <c r="Y319" s="34"/>
      <c r="Z319" s="34"/>
      <c r="AA319" s="34"/>
      <c r="AB319" s="34"/>
      <c r="AC319" s="34"/>
      <c r="AD319" s="34"/>
      <c r="AE319" s="34"/>
      <c r="AF319" s="34"/>
      <c r="AG319" s="34"/>
      <c r="AH319" s="34"/>
      <c r="AI319" s="34"/>
      <c r="AJ319" s="34"/>
      <c r="AK319" s="34"/>
    </row>
    <row r="320" spans="25:37" ht="12.75" customHeight="1" x14ac:dyDescent="0.3">
      <c r="Y320" s="34"/>
      <c r="Z320" s="34"/>
      <c r="AA320" s="34"/>
      <c r="AB320" s="34"/>
      <c r="AC320" s="34"/>
      <c r="AD320" s="34"/>
      <c r="AE320" s="34"/>
      <c r="AF320" s="34"/>
      <c r="AG320" s="34"/>
      <c r="AH320" s="34"/>
      <c r="AI320" s="34"/>
      <c r="AJ320" s="34"/>
      <c r="AK320" s="34"/>
    </row>
    <row r="321" spans="25:37" ht="12.75" customHeight="1" x14ac:dyDescent="0.3">
      <c r="Y321" s="34"/>
      <c r="Z321" s="34"/>
      <c r="AA321" s="34"/>
      <c r="AB321" s="34"/>
      <c r="AC321" s="34"/>
      <c r="AD321" s="34"/>
      <c r="AE321" s="34"/>
      <c r="AF321" s="34"/>
      <c r="AG321" s="34"/>
      <c r="AH321" s="34"/>
      <c r="AI321" s="34"/>
      <c r="AJ321" s="34"/>
      <c r="AK321" s="34"/>
    </row>
    <row r="322" spans="25:37" ht="12.75" customHeight="1" x14ac:dyDescent="0.3">
      <c r="Y322" s="34"/>
      <c r="Z322" s="34"/>
      <c r="AA322" s="34"/>
      <c r="AB322" s="34"/>
      <c r="AC322" s="34"/>
      <c r="AD322" s="34"/>
      <c r="AE322" s="34"/>
      <c r="AF322" s="34"/>
      <c r="AG322" s="34"/>
      <c r="AH322" s="34"/>
      <c r="AI322" s="34"/>
      <c r="AJ322" s="34"/>
      <c r="AK322" s="34"/>
    </row>
    <row r="323" spans="25:37" ht="12.75" customHeight="1" x14ac:dyDescent="0.3">
      <c r="Y323" s="34"/>
      <c r="Z323" s="34"/>
      <c r="AA323" s="34"/>
      <c r="AB323" s="34"/>
      <c r="AC323" s="34"/>
      <c r="AD323" s="34"/>
      <c r="AE323" s="34"/>
      <c r="AF323" s="34"/>
      <c r="AG323" s="34"/>
      <c r="AH323" s="34"/>
      <c r="AI323" s="34"/>
      <c r="AJ323" s="34"/>
      <c r="AK323" s="34"/>
    </row>
    <row r="324" spans="25:37" ht="12.75" customHeight="1" x14ac:dyDescent="0.3">
      <c r="Y324" s="34"/>
      <c r="Z324" s="34"/>
      <c r="AA324" s="34"/>
      <c r="AB324" s="34"/>
      <c r="AC324" s="34"/>
      <c r="AD324" s="34"/>
      <c r="AE324" s="34"/>
      <c r="AF324" s="34"/>
      <c r="AG324" s="34"/>
      <c r="AH324" s="34"/>
      <c r="AI324" s="34"/>
      <c r="AJ324" s="34"/>
      <c r="AK324" s="34"/>
    </row>
    <row r="325" spans="25:37" ht="12.75" customHeight="1" x14ac:dyDescent="0.3">
      <c r="Y325" s="34"/>
      <c r="Z325" s="34"/>
      <c r="AA325" s="34"/>
      <c r="AB325" s="34"/>
      <c r="AC325" s="34"/>
      <c r="AD325" s="34"/>
      <c r="AE325" s="34"/>
      <c r="AF325" s="34"/>
      <c r="AG325" s="34"/>
      <c r="AH325" s="34"/>
      <c r="AI325" s="34"/>
      <c r="AJ325" s="34"/>
      <c r="AK325" s="34"/>
    </row>
    <row r="326" spans="25:37" ht="12.75" customHeight="1" x14ac:dyDescent="0.3">
      <c r="Y326" s="34"/>
      <c r="Z326" s="34"/>
      <c r="AA326" s="34"/>
      <c r="AB326" s="34"/>
      <c r="AC326" s="34"/>
      <c r="AD326" s="34"/>
      <c r="AE326" s="34"/>
      <c r="AF326" s="34"/>
      <c r="AG326" s="34"/>
      <c r="AH326" s="34"/>
      <c r="AI326" s="34"/>
      <c r="AJ326" s="34"/>
      <c r="AK326" s="34"/>
    </row>
    <row r="327" spans="25:37" ht="12.75" customHeight="1" x14ac:dyDescent="0.3">
      <c r="Y327" s="34"/>
      <c r="Z327" s="34"/>
      <c r="AA327" s="34"/>
      <c r="AB327" s="34"/>
      <c r="AC327" s="34"/>
      <c r="AD327" s="34"/>
      <c r="AE327" s="34"/>
      <c r="AF327" s="34"/>
      <c r="AG327" s="34"/>
      <c r="AH327" s="34"/>
      <c r="AI327" s="34"/>
      <c r="AJ327" s="34"/>
      <c r="AK327" s="34"/>
    </row>
    <row r="328" spans="25:37" ht="12.75" customHeight="1" x14ac:dyDescent="0.3">
      <c r="Y328" s="34"/>
      <c r="Z328" s="34"/>
      <c r="AA328" s="34"/>
      <c r="AB328" s="34"/>
      <c r="AC328" s="34"/>
      <c r="AD328" s="34"/>
      <c r="AE328" s="34"/>
      <c r="AF328" s="34"/>
      <c r="AG328" s="34"/>
      <c r="AH328" s="34"/>
      <c r="AI328" s="34"/>
      <c r="AJ328" s="34"/>
      <c r="AK328" s="34"/>
    </row>
    <row r="329" spans="25:37" ht="12.75" customHeight="1" x14ac:dyDescent="0.3">
      <c r="Y329" s="34"/>
      <c r="Z329" s="34"/>
      <c r="AA329" s="34"/>
      <c r="AB329" s="34"/>
      <c r="AC329" s="34"/>
      <c r="AD329" s="34"/>
      <c r="AE329" s="34"/>
      <c r="AF329" s="34"/>
      <c r="AG329" s="34"/>
      <c r="AH329" s="34"/>
      <c r="AI329" s="34"/>
      <c r="AJ329" s="34"/>
      <c r="AK329" s="34"/>
    </row>
    <row r="330" spans="25:37" ht="12.75" customHeight="1" x14ac:dyDescent="0.3">
      <c r="Y330" s="34"/>
      <c r="Z330" s="34"/>
      <c r="AA330" s="34"/>
      <c r="AB330" s="34"/>
      <c r="AC330" s="34"/>
      <c r="AD330" s="34"/>
      <c r="AE330" s="34"/>
      <c r="AF330" s="34"/>
      <c r="AG330" s="34"/>
      <c r="AH330" s="34"/>
      <c r="AI330" s="34"/>
      <c r="AJ330" s="34"/>
      <c r="AK330" s="34"/>
    </row>
    <row r="331" spans="25:37" ht="12.75" customHeight="1" x14ac:dyDescent="0.3">
      <c r="Y331" s="34"/>
      <c r="Z331" s="34"/>
      <c r="AA331" s="34"/>
      <c r="AB331" s="34"/>
      <c r="AC331" s="34"/>
      <c r="AD331" s="34"/>
      <c r="AE331" s="34"/>
      <c r="AF331" s="34"/>
      <c r="AG331" s="34"/>
      <c r="AH331" s="34"/>
      <c r="AI331" s="34"/>
      <c r="AJ331" s="34"/>
      <c r="AK331" s="34"/>
    </row>
    <row r="332" spans="25:37" ht="12.75" customHeight="1" x14ac:dyDescent="0.3">
      <c r="Y332" s="34"/>
      <c r="Z332" s="34"/>
      <c r="AA332" s="34"/>
      <c r="AB332" s="34"/>
      <c r="AC332" s="34"/>
      <c r="AD332" s="34"/>
      <c r="AE332" s="34"/>
      <c r="AF332" s="34"/>
      <c r="AG332" s="34"/>
      <c r="AH332" s="34"/>
      <c r="AI332" s="34"/>
      <c r="AJ332" s="34"/>
      <c r="AK332" s="34"/>
    </row>
    <row r="333" spans="25:37" ht="12.75" customHeight="1" x14ac:dyDescent="0.3">
      <c r="Y333" s="34"/>
      <c r="Z333" s="34"/>
      <c r="AA333" s="34"/>
      <c r="AB333" s="34"/>
      <c r="AC333" s="34"/>
      <c r="AD333" s="34"/>
      <c r="AE333" s="34"/>
      <c r="AF333" s="34"/>
      <c r="AG333" s="34"/>
      <c r="AH333" s="34"/>
      <c r="AI333" s="34"/>
      <c r="AJ333" s="34"/>
      <c r="AK333" s="34"/>
    </row>
    <row r="334" spans="25:37" ht="12.75" customHeight="1" x14ac:dyDescent="0.3">
      <c r="Y334" s="34"/>
      <c r="Z334" s="34"/>
      <c r="AA334" s="34"/>
      <c r="AB334" s="34"/>
      <c r="AC334" s="34"/>
      <c r="AD334" s="34"/>
      <c r="AE334" s="34"/>
      <c r="AF334" s="34"/>
      <c r="AG334" s="34"/>
      <c r="AH334" s="34"/>
      <c r="AI334" s="34"/>
      <c r="AJ334" s="34"/>
      <c r="AK334" s="34"/>
    </row>
    <row r="335" spans="25:37" ht="12.75" customHeight="1" x14ac:dyDescent="0.3">
      <c r="Y335" s="34"/>
      <c r="Z335" s="34"/>
      <c r="AA335" s="34"/>
      <c r="AB335" s="34"/>
      <c r="AC335" s="34"/>
      <c r="AD335" s="34"/>
      <c r="AE335" s="34"/>
      <c r="AF335" s="34"/>
      <c r="AG335" s="34"/>
      <c r="AH335" s="34"/>
      <c r="AI335" s="34"/>
      <c r="AJ335" s="34"/>
      <c r="AK335" s="34"/>
    </row>
    <row r="336" spans="25:37" ht="12.75" customHeight="1" x14ac:dyDescent="0.3">
      <c r="Y336" s="34"/>
      <c r="Z336" s="34"/>
      <c r="AA336" s="34"/>
      <c r="AB336" s="34"/>
      <c r="AC336" s="34"/>
      <c r="AD336" s="34"/>
      <c r="AE336" s="34"/>
      <c r="AF336" s="34"/>
      <c r="AG336" s="34"/>
      <c r="AH336" s="34"/>
      <c r="AI336" s="34"/>
      <c r="AJ336" s="34"/>
      <c r="AK336" s="34"/>
    </row>
    <row r="337" spans="25:37" ht="12.75" customHeight="1" x14ac:dyDescent="0.3">
      <c r="Y337" s="34"/>
      <c r="Z337" s="34"/>
      <c r="AA337" s="34"/>
      <c r="AB337" s="34"/>
      <c r="AC337" s="34"/>
      <c r="AD337" s="34"/>
      <c r="AE337" s="34"/>
      <c r="AF337" s="34"/>
      <c r="AG337" s="34"/>
      <c r="AH337" s="34"/>
      <c r="AI337" s="34"/>
      <c r="AJ337" s="34"/>
      <c r="AK337" s="34"/>
    </row>
    <row r="338" spans="25:37" ht="12.75" customHeight="1" x14ac:dyDescent="0.3">
      <c r="Y338" s="34"/>
      <c r="Z338" s="34"/>
      <c r="AA338" s="34"/>
      <c r="AB338" s="34"/>
      <c r="AC338" s="34"/>
      <c r="AD338" s="34"/>
      <c r="AE338" s="34"/>
      <c r="AF338" s="34"/>
      <c r="AG338" s="34"/>
      <c r="AH338" s="34"/>
      <c r="AI338" s="34"/>
      <c r="AJ338" s="34"/>
      <c r="AK338" s="34"/>
    </row>
    <row r="339" spans="25:37" ht="12.75" customHeight="1" x14ac:dyDescent="0.3">
      <c r="Y339" s="34"/>
      <c r="Z339" s="34"/>
      <c r="AA339" s="34"/>
      <c r="AB339" s="34"/>
      <c r="AC339" s="34"/>
      <c r="AD339" s="34"/>
      <c r="AE339" s="34"/>
      <c r="AF339" s="34"/>
      <c r="AG339" s="34"/>
      <c r="AH339" s="34"/>
      <c r="AI339" s="34"/>
      <c r="AJ339" s="34"/>
      <c r="AK339" s="34"/>
    </row>
    <row r="340" spans="25:37" ht="12.75" customHeight="1" x14ac:dyDescent="0.3">
      <c r="Y340" s="34"/>
      <c r="Z340" s="34"/>
      <c r="AA340" s="34"/>
      <c r="AB340" s="34"/>
      <c r="AC340" s="34"/>
      <c r="AD340" s="34"/>
      <c r="AE340" s="34"/>
      <c r="AF340" s="34"/>
      <c r="AG340" s="34"/>
      <c r="AH340" s="34"/>
      <c r="AI340" s="34"/>
      <c r="AJ340" s="34"/>
      <c r="AK340" s="34"/>
    </row>
    <row r="341" spans="25:37" ht="12.75" customHeight="1" x14ac:dyDescent="0.3">
      <c r="Y341" s="34"/>
      <c r="Z341" s="34"/>
      <c r="AA341" s="34"/>
      <c r="AB341" s="34"/>
      <c r="AC341" s="34"/>
      <c r="AD341" s="34"/>
      <c r="AE341" s="34"/>
      <c r="AF341" s="34"/>
      <c r="AG341" s="34"/>
      <c r="AH341" s="34"/>
      <c r="AI341" s="34"/>
      <c r="AJ341" s="34"/>
      <c r="AK341" s="34"/>
    </row>
    <row r="342" spans="25:37" ht="12.75" customHeight="1" x14ac:dyDescent="0.3">
      <c r="Y342" s="34"/>
      <c r="Z342" s="34"/>
      <c r="AA342" s="34"/>
      <c r="AB342" s="34"/>
      <c r="AC342" s="34"/>
      <c r="AD342" s="34"/>
      <c r="AE342" s="34"/>
      <c r="AF342" s="34"/>
      <c r="AG342" s="34"/>
      <c r="AH342" s="34"/>
      <c r="AI342" s="34"/>
      <c r="AJ342" s="34"/>
      <c r="AK342" s="34"/>
    </row>
    <row r="343" spans="25:37" ht="12.75" customHeight="1" x14ac:dyDescent="0.3">
      <c r="Y343" s="34"/>
      <c r="Z343" s="34"/>
      <c r="AA343" s="34"/>
      <c r="AB343" s="34"/>
      <c r="AC343" s="34"/>
      <c r="AD343" s="34"/>
      <c r="AE343" s="34"/>
      <c r="AF343" s="34"/>
      <c r="AG343" s="34"/>
      <c r="AH343" s="34"/>
      <c r="AI343" s="34"/>
      <c r="AJ343" s="34"/>
      <c r="AK343" s="34"/>
    </row>
    <row r="344" spans="25:37" ht="12.75" customHeight="1" x14ac:dyDescent="0.3">
      <c r="Y344" s="34"/>
      <c r="Z344" s="34"/>
      <c r="AA344" s="34"/>
      <c r="AB344" s="34"/>
      <c r="AC344" s="34"/>
      <c r="AD344" s="34"/>
      <c r="AE344" s="34"/>
      <c r="AF344" s="34"/>
      <c r="AG344" s="34"/>
      <c r="AH344" s="34"/>
      <c r="AI344" s="34"/>
      <c r="AJ344" s="34"/>
      <c r="AK344" s="34"/>
    </row>
    <row r="345" spans="25:37" ht="12.75" customHeight="1" x14ac:dyDescent="0.3">
      <c r="Y345" s="34"/>
      <c r="Z345" s="34"/>
      <c r="AA345" s="34"/>
      <c r="AB345" s="34"/>
      <c r="AC345" s="34"/>
      <c r="AD345" s="34"/>
      <c r="AE345" s="34"/>
      <c r="AF345" s="34"/>
      <c r="AG345" s="34"/>
      <c r="AH345" s="34"/>
      <c r="AI345" s="34"/>
      <c r="AJ345" s="34"/>
      <c r="AK345" s="34"/>
    </row>
    <row r="346" spans="25:37" ht="12.75" customHeight="1" x14ac:dyDescent="0.3">
      <c r="Y346" s="34"/>
      <c r="Z346" s="34"/>
      <c r="AA346" s="34"/>
      <c r="AB346" s="34"/>
      <c r="AC346" s="34"/>
      <c r="AD346" s="34"/>
      <c r="AE346" s="34"/>
      <c r="AF346" s="34"/>
      <c r="AG346" s="34"/>
      <c r="AH346" s="34"/>
      <c r="AI346" s="34"/>
      <c r="AJ346" s="34"/>
      <c r="AK346" s="34"/>
    </row>
    <row r="347" spans="25:37" ht="12.75" customHeight="1" x14ac:dyDescent="0.3">
      <c r="Y347" s="34"/>
      <c r="Z347" s="34"/>
      <c r="AA347" s="34"/>
      <c r="AB347" s="34"/>
      <c r="AC347" s="34"/>
      <c r="AD347" s="34"/>
      <c r="AE347" s="34"/>
      <c r="AF347" s="34"/>
      <c r="AG347" s="34"/>
      <c r="AH347" s="34"/>
      <c r="AI347" s="34"/>
      <c r="AJ347" s="34"/>
      <c r="AK347" s="34"/>
    </row>
    <row r="348" spans="25:37" ht="12.75" customHeight="1" x14ac:dyDescent="0.3">
      <c r="Y348" s="34"/>
      <c r="Z348" s="34"/>
      <c r="AA348" s="34"/>
      <c r="AB348" s="34"/>
      <c r="AC348" s="34"/>
      <c r="AD348" s="34"/>
      <c r="AE348" s="34"/>
      <c r="AF348" s="34"/>
      <c r="AG348" s="34"/>
      <c r="AH348" s="34"/>
      <c r="AI348" s="34"/>
      <c r="AJ348" s="34"/>
      <c r="AK348" s="34"/>
    </row>
    <row r="349" spans="25:37" ht="12.75" customHeight="1" x14ac:dyDescent="0.3">
      <c r="Y349" s="34"/>
      <c r="Z349" s="34"/>
      <c r="AA349" s="34"/>
      <c r="AB349" s="34"/>
      <c r="AC349" s="34"/>
      <c r="AD349" s="34"/>
      <c r="AE349" s="34"/>
      <c r="AF349" s="34"/>
      <c r="AG349" s="34"/>
      <c r="AH349" s="34"/>
      <c r="AI349" s="34"/>
      <c r="AJ349" s="34"/>
      <c r="AK349" s="34"/>
    </row>
    <row r="350" spans="25:37" ht="12.75" customHeight="1" x14ac:dyDescent="0.3">
      <c r="Y350" s="34"/>
      <c r="Z350" s="34"/>
      <c r="AA350" s="34"/>
      <c r="AB350" s="34"/>
      <c r="AC350" s="34"/>
      <c r="AD350" s="34"/>
      <c r="AE350" s="34"/>
      <c r="AF350" s="34"/>
      <c r="AG350" s="34"/>
      <c r="AH350" s="34"/>
      <c r="AI350" s="34"/>
      <c r="AJ350" s="34"/>
      <c r="AK350" s="34"/>
    </row>
    <row r="351" spans="25:37" ht="12.75" customHeight="1" x14ac:dyDescent="0.3">
      <c r="Y351" s="34"/>
      <c r="Z351" s="34"/>
      <c r="AA351" s="34"/>
      <c r="AB351" s="34"/>
      <c r="AC351" s="34"/>
      <c r="AD351" s="34"/>
      <c r="AE351" s="34"/>
      <c r="AF351" s="34"/>
      <c r="AG351" s="34"/>
      <c r="AH351" s="34"/>
      <c r="AI351" s="34"/>
      <c r="AJ351" s="34"/>
      <c r="AK351" s="34"/>
    </row>
    <row r="352" spans="25:37" ht="12.75" customHeight="1" x14ac:dyDescent="0.3">
      <c r="Y352" s="34"/>
      <c r="Z352" s="34"/>
      <c r="AA352" s="34"/>
      <c r="AB352" s="34"/>
      <c r="AC352" s="34"/>
      <c r="AD352" s="34"/>
      <c r="AE352" s="34"/>
      <c r="AF352" s="34"/>
      <c r="AG352" s="34"/>
      <c r="AH352" s="34"/>
      <c r="AI352" s="34"/>
      <c r="AJ352" s="34"/>
      <c r="AK352" s="34"/>
    </row>
    <row r="353" spans="25:37" ht="12.75" customHeight="1" x14ac:dyDescent="0.3">
      <c r="Y353" s="34"/>
      <c r="Z353" s="34"/>
      <c r="AA353" s="34"/>
      <c r="AB353" s="34"/>
      <c r="AC353" s="34"/>
      <c r="AD353" s="34"/>
      <c r="AE353" s="34"/>
      <c r="AF353" s="34"/>
      <c r="AG353" s="34"/>
      <c r="AH353" s="34"/>
      <c r="AI353" s="34"/>
      <c r="AJ353" s="34"/>
      <c r="AK353" s="34"/>
    </row>
    <row r="354" spans="25:37" ht="12.75" customHeight="1" x14ac:dyDescent="0.3">
      <c r="Y354" s="34"/>
      <c r="Z354" s="34"/>
      <c r="AA354" s="34"/>
      <c r="AB354" s="34"/>
      <c r="AC354" s="34"/>
      <c r="AD354" s="34"/>
      <c r="AE354" s="34"/>
      <c r="AF354" s="34"/>
      <c r="AG354" s="34"/>
      <c r="AH354" s="34"/>
      <c r="AI354" s="34"/>
      <c r="AJ354" s="34"/>
      <c r="AK354" s="34"/>
    </row>
    <row r="355" spans="25:37" ht="12.75" customHeight="1" x14ac:dyDescent="0.3">
      <c r="Y355" s="34"/>
      <c r="Z355" s="34"/>
      <c r="AA355" s="34"/>
      <c r="AB355" s="34"/>
      <c r="AC355" s="34"/>
      <c r="AD355" s="34"/>
      <c r="AE355" s="34"/>
      <c r="AF355" s="34"/>
      <c r="AG355" s="34"/>
      <c r="AH355" s="34"/>
      <c r="AI355" s="34"/>
      <c r="AJ355" s="34"/>
      <c r="AK355" s="34"/>
    </row>
    <row r="356" spans="25:37" ht="12.75" customHeight="1" x14ac:dyDescent="0.3">
      <c r="Y356" s="34"/>
      <c r="Z356" s="34"/>
      <c r="AA356" s="34"/>
      <c r="AB356" s="34"/>
      <c r="AC356" s="34"/>
      <c r="AD356" s="34"/>
      <c r="AE356" s="34"/>
      <c r="AF356" s="34"/>
      <c r="AG356" s="34"/>
      <c r="AH356" s="34"/>
      <c r="AI356" s="34"/>
      <c r="AJ356" s="34"/>
      <c r="AK356" s="34"/>
    </row>
    <row r="357" spans="25:37" ht="12.75" customHeight="1" x14ac:dyDescent="0.3">
      <c r="Y357" s="34"/>
      <c r="Z357" s="34"/>
      <c r="AA357" s="34"/>
      <c r="AB357" s="34"/>
      <c r="AC357" s="34"/>
      <c r="AD357" s="34"/>
      <c r="AE357" s="34"/>
      <c r="AF357" s="34"/>
      <c r="AG357" s="34"/>
      <c r="AH357" s="34"/>
      <c r="AI357" s="34"/>
      <c r="AJ357" s="34"/>
      <c r="AK357" s="34"/>
    </row>
    <row r="358" spans="25:37" ht="12.75" customHeight="1" x14ac:dyDescent="0.3">
      <c r="Y358" s="34"/>
      <c r="Z358" s="34"/>
      <c r="AA358" s="34"/>
      <c r="AB358" s="34"/>
      <c r="AC358" s="34"/>
      <c r="AD358" s="34"/>
      <c r="AE358" s="34"/>
      <c r="AF358" s="34"/>
      <c r="AG358" s="34"/>
      <c r="AH358" s="34"/>
      <c r="AI358" s="34"/>
      <c r="AJ358" s="34"/>
      <c r="AK358" s="34"/>
    </row>
    <row r="359" spans="25:37" ht="12.75" customHeight="1" x14ac:dyDescent="0.3">
      <c r="Y359" s="34"/>
      <c r="Z359" s="34"/>
      <c r="AA359" s="34"/>
      <c r="AB359" s="34"/>
      <c r="AC359" s="34"/>
      <c r="AD359" s="34"/>
      <c r="AE359" s="34"/>
      <c r="AF359" s="34"/>
      <c r="AG359" s="34"/>
      <c r="AH359" s="34"/>
      <c r="AI359" s="34"/>
      <c r="AJ359" s="34"/>
      <c r="AK359" s="34"/>
    </row>
    <row r="360" spans="25:37" ht="12.75" customHeight="1" x14ac:dyDescent="0.3">
      <c r="Y360" s="34"/>
      <c r="Z360" s="34"/>
      <c r="AA360" s="34"/>
      <c r="AB360" s="34"/>
      <c r="AC360" s="34"/>
      <c r="AD360" s="34"/>
      <c r="AE360" s="34"/>
      <c r="AF360" s="34"/>
      <c r="AG360" s="34"/>
      <c r="AH360" s="34"/>
      <c r="AI360" s="34"/>
      <c r="AJ360" s="34"/>
      <c r="AK360" s="34"/>
    </row>
    <row r="361" spans="25:37" ht="12.75" customHeight="1" x14ac:dyDescent="0.3">
      <c r="Y361" s="34"/>
      <c r="Z361" s="34"/>
      <c r="AA361" s="34"/>
      <c r="AB361" s="34"/>
      <c r="AC361" s="34"/>
      <c r="AD361" s="34"/>
      <c r="AE361" s="34"/>
      <c r="AF361" s="34"/>
      <c r="AG361" s="34"/>
      <c r="AH361" s="34"/>
      <c r="AI361" s="34"/>
      <c r="AJ361" s="34"/>
      <c r="AK361" s="34"/>
    </row>
    <row r="362" spans="25:37" ht="12.75" customHeight="1" x14ac:dyDescent="0.3">
      <c r="Y362" s="34"/>
      <c r="Z362" s="34"/>
      <c r="AA362" s="34"/>
      <c r="AB362" s="34"/>
      <c r="AC362" s="34"/>
      <c r="AD362" s="34"/>
      <c r="AE362" s="34"/>
      <c r="AF362" s="34"/>
      <c r="AG362" s="34"/>
      <c r="AH362" s="34"/>
      <c r="AI362" s="34"/>
      <c r="AJ362" s="34"/>
      <c r="AK362" s="34"/>
    </row>
    <row r="363" spans="25:37" ht="12.75" customHeight="1" x14ac:dyDescent="0.3">
      <c r="Y363" s="34"/>
      <c r="Z363" s="34"/>
      <c r="AA363" s="34"/>
      <c r="AB363" s="34"/>
      <c r="AC363" s="34"/>
      <c r="AD363" s="34"/>
      <c r="AE363" s="34"/>
      <c r="AF363" s="34"/>
      <c r="AG363" s="34"/>
      <c r="AH363" s="34"/>
      <c r="AI363" s="34"/>
      <c r="AJ363" s="34"/>
      <c r="AK363" s="34"/>
    </row>
    <row r="364" spans="25:37" ht="12.75" customHeight="1" x14ac:dyDescent="0.3">
      <c r="Y364" s="34"/>
      <c r="Z364" s="34"/>
      <c r="AA364" s="34"/>
      <c r="AB364" s="34"/>
      <c r="AC364" s="34"/>
      <c r="AD364" s="34"/>
      <c r="AE364" s="34"/>
      <c r="AF364" s="34"/>
      <c r="AG364" s="34"/>
      <c r="AH364" s="34"/>
      <c r="AI364" s="34"/>
      <c r="AJ364" s="34"/>
      <c r="AK364" s="34"/>
    </row>
    <row r="365" spans="25:37" ht="12.75" customHeight="1" x14ac:dyDescent="0.3">
      <c r="Y365" s="34"/>
      <c r="Z365" s="34"/>
      <c r="AA365" s="34"/>
      <c r="AB365" s="34"/>
      <c r="AC365" s="34"/>
      <c r="AD365" s="34"/>
      <c r="AE365" s="34"/>
      <c r="AF365" s="34"/>
      <c r="AG365" s="34"/>
      <c r="AH365" s="34"/>
      <c r="AI365" s="34"/>
      <c r="AJ365" s="34"/>
      <c r="AK365" s="34"/>
    </row>
    <row r="366" spans="25:37" ht="12.75" customHeight="1" x14ac:dyDescent="0.3">
      <c r="Y366" s="34"/>
      <c r="Z366" s="34"/>
      <c r="AA366" s="34"/>
      <c r="AB366" s="34"/>
      <c r="AC366" s="34"/>
      <c r="AD366" s="34"/>
      <c r="AE366" s="34"/>
      <c r="AF366" s="34"/>
      <c r="AG366" s="34"/>
      <c r="AH366" s="34"/>
      <c r="AI366" s="34"/>
      <c r="AJ366" s="34"/>
      <c r="AK366" s="34"/>
    </row>
    <row r="367" spans="25:37" ht="12.75" customHeight="1" x14ac:dyDescent="0.3">
      <c r="Y367" s="34"/>
      <c r="Z367" s="34"/>
      <c r="AA367" s="34"/>
      <c r="AB367" s="34"/>
      <c r="AC367" s="34"/>
      <c r="AD367" s="34"/>
      <c r="AE367" s="34"/>
      <c r="AF367" s="34"/>
      <c r="AG367" s="34"/>
      <c r="AH367" s="34"/>
      <c r="AI367" s="34"/>
      <c r="AJ367" s="34"/>
      <c r="AK367" s="34"/>
    </row>
    <row r="368" spans="25:37" ht="12.75" customHeight="1" x14ac:dyDescent="0.3">
      <c r="Y368" s="34"/>
      <c r="Z368" s="34"/>
      <c r="AA368" s="34"/>
      <c r="AB368" s="34"/>
      <c r="AC368" s="34"/>
      <c r="AD368" s="34"/>
      <c r="AE368" s="34"/>
      <c r="AF368" s="34"/>
      <c r="AG368" s="34"/>
      <c r="AH368" s="34"/>
      <c r="AI368" s="34"/>
      <c r="AJ368" s="34"/>
      <c r="AK368" s="34"/>
    </row>
    <row r="369" spans="25:37" ht="12.75" customHeight="1" x14ac:dyDescent="0.3">
      <c r="Y369" s="34"/>
      <c r="Z369" s="34"/>
      <c r="AA369" s="34"/>
      <c r="AB369" s="34"/>
      <c r="AC369" s="34"/>
      <c r="AD369" s="34"/>
      <c r="AE369" s="34"/>
      <c r="AF369" s="34"/>
      <c r="AG369" s="34"/>
      <c r="AH369" s="34"/>
      <c r="AI369" s="34"/>
      <c r="AJ369" s="34"/>
      <c r="AK369" s="34"/>
    </row>
    <row r="370" spans="25:37" ht="12.75" customHeight="1" x14ac:dyDescent="0.3">
      <c r="Y370" s="34"/>
      <c r="Z370" s="34"/>
      <c r="AA370" s="34"/>
      <c r="AB370" s="34"/>
      <c r="AC370" s="34"/>
      <c r="AD370" s="34"/>
      <c r="AE370" s="34"/>
      <c r="AF370" s="34"/>
      <c r="AG370" s="34"/>
      <c r="AH370" s="34"/>
      <c r="AI370" s="34"/>
      <c r="AJ370" s="34"/>
      <c r="AK370" s="34"/>
    </row>
    <row r="371" spans="25:37" ht="12.75" customHeight="1" x14ac:dyDescent="0.3">
      <c r="Y371" s="34"/>
      <c r="Z371" s="34"/>
      <c r="AA371" s="34"/>
      <c r="AB371" s="34"/>
      <c r="AC371" s="34"/>
      <c r="AD371" s="34"/>
      <c r="AE371" s="34"/>
      <c r="AF371" s="34"/>
      <c r="AG371" s="34"/>
      <c r="AH371" s="34"/>
      <c r="AI371" s="34"/>
      <c r="AJ371" s="34"/>
      <c r="AK371" s="34"/>
    </row>
    <row r="372" spans="25:37" ht="12.75" customHeight="1" x14ac:dyDescent="0.3">
      <c r="Y372" s="34"/>
      <c r="Z372" s="34"/>
      <c r="AA372" s="34"/>
      <c r="AB372" s="34"/>
      <c r="AC372" s="34"/>
      <c r="AD372" s="34"/>
      <c r="AE372" s="34"/>
      <c r="AF372" s="34"/>
      <c r="AG372" s="34"/>
      <c r="AH372" s="34"/>
      <c r="AI372" s="34"/>
      <c r="AJ372" s="34"/>
      <c r="AK372" s="34"/>
    </row>
    <row r="373" spans="25:37" ht="12.75" customHeight="1" x14ac:dyDescent="0.3">
      <c r="Y373" s="34"/>
      <c r="Z373" s="34"/>
      <c r="AA373" s="34"/>
      <c r="AB373" s="34"/>
      <c r="AC373" s="34"/>
      <c r="AD373" s="34"/>
      <c r="AE373" s="34"/>
      <c r="AF373" s="34"/>
      <c r="AG373" s="34"/>
      <c r="AH373" s="34"/>
      <c r="AI373" s="34"/>
      <c r="AJ373" s="34"/>
      <c r="AK373" s="34"/>
    </row>
    <row r="374" spans="25:37" ht="12.75" customHeight="1" x14ac:dyDescent="0.3">
      <c r="Y374" s="34"/>
      <c r="Z374" s="34"/>
      <c r="AA374" s="34"/>
      <c r="AB374" s="34"/>
      <c r="AC374" s="34"/>
      <c r="AD374" s="34"/>
      <c r="AE374" s="34"/>
      <c r="AF374" s="34"/>
      <c r="AG374" s="34"/>
      <c r="AH374" s="34"/>
      <c r="AI374" s="34"/>
      <c r="AJ374" s="34"/>
      <c r="AK374" s="34"/>
    </row>
    <row r="375" spans="25:37" ht="12.75" customHeight="1" x14ac:dyDescent="0.3">
      <c r="Y375" s="34"/>
      <c r="Z375" s="34"/>
      <c r="AA375" s="34"/>
      <c r="AB375" s="34"/>
      <c r="AC375" s="34"/>
      <c r="AD375" s="34"/>
      <c r="AE375" s="34"/>
      <c r="AF375" s="34"/>
      <c r="AG375" s="34"/>
      <c r="AH375" s="34"/>
      <c r="AI375" s="34"/>
      <c r="AJ375" s="34"/>
      <c r="AK375" s="34"/>
    </row>
    <row r="376" spans="25:37" ht="12.75" customHeight="1" x14ac:dyDescent="0.3">
      <c r="Y376" s="34"/>
      <c r="Z376" s="34"/>
      <c r="AA376" s="34"/>
      <c r="AB376" s="34"/>
      <c r="AC376" s="34"/>
      <c r="AD376" s="34"/>
      <c r="AE376" s="34"/>
      <c r="AF376" s="34"/>
      <c r="AG376" s="34"/>
      <c r="AH376" s="34"/>
      <c r="AI376" s="34"/>
      <c r="AJ376" s="34"/>
      <c r="AK376" s="34"/>
    </row>
    <row r="377" spans="25:37" ht="12.75" customHeight="1" x14ac:dyDescent="0.3">
      <c r="Y377" s="34"/>
      <c r="Z377" s="34"/>
      <c r="AA377" s="34"/>
      <c r="AB377" s="34"/>
      <c r="AC377" s="34"/>
      <c r="AD377" s="34"/>
      <c r="AE377" s="34"/>
      <c r="AF377" s="34"/>
      <c r="AG377" s="34"/>
      <c r="AH377" s="34"/>
      <c r="AI377" s="34"/>
      <c r="AJ377" s="34"/>
      <c r="AK377" s="34"/>
    </row>
    <row r="378" spans="25:37" ht="12.75" customHeight="1" x14ac:dyDescent="0.3">
      <c r="Y378" s="34"/>
      <c r="Z378" s="34"/>
      <c r="AA378" s="34"/>
      <c r="AB378" s="34"/>
      <c r="AC378" s="34"/>
      <c r="AD378" s="34"/>
      <c r="AE378" s="34"/>
      <c r="AF378" s="34"/>
      <c r="AG378" s="34"/>
      <c r="AH378" s="34"/>
      <c r="AI378" s="34"/>
      <c r="AJ378" s="34"/>
      <c r="AK378" s="34"/>
    </row>
    <row r="379" spans="25:37" ht="12.75" customHeight="1" x14ac:dyDescent="0.3">
      <c r="Y379" s="34"/>
      <c r="Z379" s="34"/>
      <c r="AA379" s="34"/>
      <c r="AB379" s="34"/>
      <c r="AC379" s="34"/>
      <c r="AD379" s="34"/>
      <c r="AE379" s="34"/>
      <c r="AF379" s="34"/>
      <c r="AG379" s="34"/>
      <c r="AH379" s="34"/>
      <c r="AI379" s="34"/>
      <c r="AJ379" s="34"/>
      <c r="AK379" s="34"/>
    </row>
    <row r="380" spans="25:37" ht="12.75" customHeight="1" x14ac:dyDescent="0.3">
      <c r="Y380" s="34"/>
      <c r="Z380" s="34"/>
      <c r="AA380" s="34"/>
      <c r="AB380" s="34"/>
      <c r="AC380" s="34"/>
      <c r="AD380" s="34"/>
      <c r="AE380" s="34"/>
      <c r="AF380" s="34"/>
      <c r="AG380" s="34"/>
      <c r="AH380" s="34"/>
      <c r="AI380" s="34"/>
      <c r="AJ380" s="34"/>
      <c r="AK380" s="34"/>
    </row>
    <row r="381" spans="25:37" ht="12.75" customHeight="1" x14ac:dyDescent="0.3">
      <c r="Y381" s="34"/>
      <c r="Z381" s="34"/>
      <c r="AA381" s="34"/>
      <c r="AB381" s="34"/>
      <c r="AC381" s="34"/>
      <c r="AD381" s="34"/>
      <c r="AE381" s="34"/>
      <c r="AF381" s="34"/>
      <c r="AG381" s="34"/>
      <c r="AH381" s="34"/>
      <c r="AI381" s="34"/>
      <c r="AJ381" s="34"/>
      <c r="AK381" s="34"/>
    </row>
    <row r="382" spans="25:37" ht="12.75" customHeight="1" x14ac:dyDescent="0.3">
      <c r="Y382" s="34"/>
      <c r="Z382" s="34"/>
      <c r="AA382" s="34"/>
      <c r="AB382" s="34"/>
      <c r="AC382" s="34"/>
      <c r="AD382" s="34"/>
      <c r="AE382" s="34"/>
      <c r="AF382" s="34"/>
      <c r="AG382" s="34"/>
      <c r="AH382" s="34"/>
      <c r="AI382" s="34"/>
      <c r="AJ382" s="34"/>
      <c r="AK382" s="34"/>
    </row>
    <row r="383" spans="25:37" ht="12.75" customHeight="1" x14ac:dyDescent="0.3">
      <c r="Y383" s="34"/>
      <c r="Z383" s="34"/>
      <c r="AA383" s="34"/>
      <c r="AB383" s="34"/>
      <c r="AC383" s="34"/>
      <c r="AD383" s="34"/>
      <c r="AE383" s="34"/>
      <c r="AF383" s="34"/>
      <c r="AG383" s="34"/>
      <c r="AH383" s="34"/>
      <c r="AI383" s="34"/>
      <c r="AJ383" s="34"/>
      <c r="AK383" s="34"/>
    </row>
    <row r="384" spans="25:37" ht="12.75" customHeight="1" x14ac:dyDescent="0.3">
      <c r="Y384" s="34"/>
      <c r="Z384" s="34"/>
      <c r="AA384" s="34"/>
      <c r="AB384" s="34"/>
      <c r="AC384" s="34"/>
      <c r="AD384" s="34"/>
      <c r="AE384" s="34"/>
      <c r="AF384" s="34"/>
      <c r="AG384" s="34"/>
      <c r="AH384" s="34"/>
      <c r="AI384" s="34"/>
      <c r="AJ384" s="34"/>
      <c r="AK384" s="34"/>
    </row>
    <row r="385" spans="25:37" ht="12.75" customHeight="1" x14ac:dyDescent="0.3">
      <c r="Y385" s="34"/>
      <c r="Z385" s="34"/>
      <c r="AA385" s="34"/>
      <c r="AB385" s="34"/>
      <c r="AC385" s="34"/>
      <c r="AD385" s="34"/>
      <c r="AE385" s="34"/>
      <c r="AF385" s="34"/>
      <c r="AG385" s="34"/>
      <c r="AH385" s="34"/>
      <c r="AI385" s="34"/>
      <c r="AJ385" s="34"/>
      <c r="AK385" s="34"/>
    </row>
    <row r="386" spans="25:37" ht="12.75" customHeight="1" x14ac:dyDescent="0.3">
      <c r="Y386" s="34"/>
      <c r="Z386" s="34"/>
      <c r="AA386" s="34"/>
      <c r="AB386" s="34"/>
      <c r="AC386" s="34"/>
      <c r="AD386" s="34"/>
      <c r="AE386" s="34"/>
      <c r="AF386" s="34"/>
      <c r="AG386" s="34"/>
      <c r="AH386" s="34"/>
      <c r="AI386" s="34"/>
      <c r="AJ386" s="34"/>
      <c r="AK386" s="34"/>
    </row>
    <row r="387" spans="25:37" ht="12.75" customHeight="1" x14ac:dyDescent="0.3">
      <c r="Y387" s="34"/>
      <c r="Z387" s="34"/>
      <c r="AA387" s="34"/>
      <c r="AB387" s="34"/>
      <c r="AC387" s="34"/>
      <c r="AD387" s="34"/>
      <c r="AE387" s="34"/>
      <c r="AF387" s="34"/>
      <c r="AG387" s="34"/>
      <c r="AH387" s="34"/>
      <c r="AI387" s="34"/>
      <c r="AJ387" s="34"/>
      <c r="AK387" s="34"/>
    </row>
    <row r="388" spans="25:37" ht="12.75" customHeight="1" x14ac:dyDescent="0.3">
      <c r="Y388" s="34"/>
      <c r="Z388" s="34"/>
      <c r="AA388" s="34"/>
      <c r="AB388" s="34"/>
      <c r="AC388" s="34"/>
      <c r="AD388" s="34"/>
      <c r="AE388" s="34"/>
      <c r="AF388" s="34"/>
      <c r="AG388" s="34"/>
      <c r="AH388" s="34"/>
      <c r="AI388" s="34"/>
      <c r="AJ388" s="34"/>
      <c r="AK388" s="34"/>
    </row>
    <row r="389" spans="25:37" ht="12.75" customHeight="1" x14ac:dyDescent="0.3">
      <c r="Y389" s="34"/>
      <c r="Z389" s="34"/>
      <c r="AA389" s="34"/>
      <c r="AB389" s="34"/>
      <c r="AC389" s="34"/>
      <c r="AD389" s="34"/>
      <c r="AE389" s="34"/>
      <c r="AF389" s="34"/>
      <c r="AG389" s="34"/>
      <c r="AH389" s="34"/>
      <c r="AI389" s="34"/>
      <c r="AJ389" s="34"/>
      <c r="AK389" s="34"/>
    </row>
    <row r="390" spans="25:37" ht="12.75" customHeight="1" x14ac:dyDescent="0.3">
      <c r="Y390" s="34"/>
      <c r="Z390" s="34"/>
      <c r="AA390" s="34"/>
      <c r="AB390" s="34"/>
      <c r="AC390" s="34"/>
      <c r="AD390" s="34"/>
      <c r="AE390" s="34"/>
      <c r="AF390" s="34"/>
      <c r="AG390" s="34"/>
      <c r="AH390" s="34"/>
      <c r="AI390" s="34"/>
      <c r="AJ390" s="34"/>
      <c r="AK390" s="34"/>
    </row>
    <row r="391" spans="25:37" ht="12.75" customHeight="1" x14ac:dyDescent="0.3">
      <c r="Y391" s="34"/>
      <c r="Z391" s="34"/>
      <c r="AA391" s="34"/>
      <c r="AB391" s="34"/>
      <c r="AC391" s="34"/>
      <c r="AD391" s="34"/>
      <c r="AE391" s="34"/>
      <c r="AF391" s="34"/>
      <c r="AG391" s="34"/>
      <c r="AH391" s="34"/>
      <c r="AI391" s="34"/>
      <c r="AJ391" s="34"/>
      <c r="AK391" s="34"/>
    </row>
    <row r="392" spans="25:37" ht="12.75" customHeight="1" x14ac:dyDescent="0.3">
      <c r="Y392" s="34"/>
      <c r="Z392" s="34"/>
      <c r="AA392" s="34"/>
      <c r="AB392" s="34"/>
      <c r="AC392" s="34"/>
      <c r="AD392" s="34"/>
      <c r="AE392" s="34"/>
      <c r="AF392" s="34"/>
      <c r="AG392" s="34"/>
      <c r="AH392" s="34"/>
      <c r="AI392" s="34"/>
      <c r="AJ392" s="34"/>
      <c r="AK392" s="34"/>
    </row>
    <row r="393" spans="25:37" ht="12.75" customHeight="1" x14ac:dyDescent="0.3">
      <c r="Y393" s="34"/>
      <c r="Z393" s="34"/>
      <c r="AA393" s="34"/>
      <c r="AB393" s="34"/>
      <c r="AC393" s="34"/>
      <c r="AD393" s="34"/>
      <c r="AE393" s="34"/>
      <c r="AF393" s="34"/>
      <c r="AG393" s="34"/>
      <c r="AH393" s="34"/>
      <c r="AI393" s="34"/>
      <c r="AJ393" s="34"/>
      <c r="AK393" s="34"/>
    </row>
    <row r="394" spans="25:37" ht="12.75" customHeight="1" x14ac:dyDescent="0.3">
      <c r="Y394" s="34"/>
      <c r="Z394" s="34"/>
      <c r="AA394" s="34"/>
      <c r="AB394" s="34"/>
      <c r="AC394" s="34"/>
      <c r="AD394" s="34"/>
      <c r="AE394" s="34"/>
      <c r="AF394" s="34"/>
      <c r="AG394" s="34"/>
      <c r="AH394" s="34"/>
      <c r="AI394" s="34"/>
      <c r="AJ394" s="34"/>
      <c r="AK394" s="34"/>
    </row>
    <row r="395" spans="25:37" ht="12.75" customHeight="1" x14ac:dyDescent="0.3">
      <c r="Y395" s="34"/>
      <c r="Z395" s="34"/>
      <c r="AA395" s="34"/>
      <c r="AB395" s="34"/>
      <c r="AC395" s="34"/>
      <c r="AD395" s="34"/>
      <c r="AE395" s="34"/>
      <c r="AF395" s="34"/>
      <c r="AG395" s="34"/>
      <c r="AH395" s="34"/>
      <c r="AI395" s="34"/>
      <c r="AJ395" s="34"/>
      <c r="AK395" s="34"/>
    </row>
    <row r="396" spans="25:37" ht="12.75" customHeight="1" x14ac:dyDescent="0.3">
      <c r="Y396" s="34"/>
      <c r="Z396" s="34"/>
      <c r="AA396" s="34"/>
      <c r="AB396" s="34"/>
      <c r="AC396" s="34"/>
      <c r="AD396" s="34"/>
      <c r="AE396" s="34"/>
      <c r="AF396" s="34"/>
      <c r="AG396" s="34"/>
      <c r="AH396" s="34"/>
      <c r="AI396" s="34"/>
      <c r="AJ396" s="34"/>
      <c r="AK396" s="34"/>
    </row>
    <row r="397" spans="25:37" ht="12.75" customHeight="1" x14ac:dyDescent="0.3">
      <c r="Y397" s="34"/>
      <c r="Z397" s="34"/>
      <c r="AA397" s="34"/>
      <c r="AB397" s="34"/>
      <c r="AC397" s="34"/>
      <c r="AD397" s="34"/>
      <c r="AE397" s="34"/>
      <c r="AF397" s="34"/>
      <c r="AG397" s="34"/>
      <c r="AH397" s="34"/>
      <c r="AI397" s="34"/>
      <c r="AJ397" s="34"/>
      <c r="AK397" s="34"/>
    </row>
    <row r="398" spans="25:37" ht="12.75" customHeight="1" x14ac:dyDescent="0.3">
      <c r="Y398" s="34"/>
      <c r="Z398" s="34"/>
      <c r="AA398" s="34"/>
      <c r="AB398" s="34"/>
      <c r="AC398" s="34"/>
      <c r="AD398" s="34"/>
      <c r="AE398" s="34"/>
      <c r="AF398" s="34"/>
      <c r="AG398" s="34"/>
      <c r="AH398" s="34"/>
      <c r="AI398" s="34"/>
      <c r="AJ398" s="34"/>
      <c r="AK398" s="34"/>
    </row>
    <row r="399" spans="25:37" ht="12.75" customHeight="1" x14ac:dyDescent="0.3">
      <c r="Y399" s="34"/>
      <c r="Z399" s="34"/>
      <c r="AA399" s="34"/>
      <c r="AB399" s="34"/>
      <c r="AC399" s="34"/>
      <c r="AD399" s="34"/>
      <c r="AE399" s="34"/>
      <c r="AF399" s="34"/>
      <c r="AG399" s="34"/>
      <c r="AH399" s="34"/>
      <c r="AI399" s="34"/>
      <c r="AJ399" s="34"/>
      <c r="AK399" s="34"/>
    </row>
    <row r="400" spans="25:37" ht="12.75" customHeight="1" x14ac:dyDescent="0.3">
      <c r="Y400" s="34"/>
      <c r="Z400" s="34"/>
      <c r="AA400" s="34"/>
      <c r="AB400" s="34"/>
      <c r="AC400" s="34"/>
      <c r="AD400" s="34"/>
      <c r="AE400" s="34"/>
      <c r="AF400" s="34"/>
      <c r="AG400" s="34"/>
      <c r="AH400" s="34"/>
      <c r="AI400" s="34"/>
      <c r="AJ400" s="34"/>
      <c r="AK400" s="34"/>
    </row>
    <row r="401" spans="25:37" ht="12.75" customHeight="1" x14ac:dyDescent="0.3">
      <c r="Y401" s="34"/>
      <c r="Z401" s="34"/>
      <c r="AA401" s="34"/>
      <c r="AB401" s="34"/>
      <c r="AC401" s="34"/>
      <c r="AD401" s="34"/>
      <c r="AE401" s="34"/>
      <c r="AF401" s="34"/>
      <c r="AG401" s="34"/>
      <c r="AH401" s="34"/>
      <c r="AI401" s="34"/>
      <c r="AJ401" s="34"/>
      <c r="AK401" s="34"/>
    </row>
    <row r="402" spans="25:37" ht="12.75" customHeight="1" x14ac:dyDescent="0.3">
      <c r="Y402" s="34"/>
      <c r="Z402" s="34"/>
      <c r="AA402" s="34"/>
      <c r="AB402" s="34"/>
      <c r="AC402" s="34"/>
      <c r="AD402" s="34"/>
      <c r="AE402" s="34"/>
      <c r="AF402" s="34"/>
      <c r="AG402" s="34"/>
      <c r="AH402" s="34"/>
      <c r="AI402" s="34"/>
      <c r="AJ402" s="34"/>
      <c r="AK402" s="34"/>
    </row>
    <row r="403" spans="25:37" ht="12.75" customHeight="1" x14ac:dyDescent="0.3">
      <c r="Y403" s="34"/>
      <c r="Z403" s="34"/>
      <c r="AA403" s="34"/>
      <c r="AB403" s="34"/>
      <c r="AC403" s="34"/>
      <c r="AD403" s="34"/>
      <c r="AE403" s="34"/>
      <c r="AF403" s="34"/>
      <c r="AG403" s="34"/>
      <c r="AH403" s="34"/>
      <c r="AI403" s="34"/>
      <c r="AJ403" s="34"/>
      <c r="AK403" s="34"/>
    </row>
    <row r="404" spans="25:37" ht="12.75" customHeight="1" x14ac:dyDescent="0.3">
      <c r="Y404" s="34"/>
      <c r="Z404" s="34"/>
      <c r="AA404" s="34"/>
      <c r="AB404" s="34"/>
      <c r="AC404" s="34"/>
      <c r="AD404" s="34"/>
      <c r="AE404" s="34"/>
      <c r="AF404" s="34"/>
      <c r="AG404" s="34"/>
      <c r="AH404" s="34"/>
      <c r="AI404" s="34"/>
      <c r="AJ404" s="34"/>
      <c r="AK404" s="34"/>
    </row>
    <row r="405" spans="25:37" ht="12.75" customHeight="1" x14ac:dyDescent="0.3">
      <c r="Y405" s="34"/>
      <c r="Z405" s="34"/>
      <c r="AA405" s="34"/>
      <c r="AB405" s="34"/>
      <c r="AC405" s="34"/>
      <c r="AD405" s="34"/>
      <c r="AE405" s="34"/>
      <c r="AF405" s="34"/>
      <c r="AG405" s="34"/>
      <c r="AH405" s="34"/>
      <c r="AI405" s="34"/>
      <c r="AJ405" s="34"/>
      <c r="AK405" s="34"/>
    </row>
    <row r="406" spans="25:37" ht="12.75" customHeight="1" x14ac:dyDescent="0.3">
      <c r="Y406" s="34"/>
      <c r="Z406" s="34"/>
      <c r="AA406" s="34"/>
      <c r="AB406" s="34"/>
      <c r="AC406" s="34"/>
      <c r="AD406" s="34"/>
      <c r="AE406" s="34"/>
      <c r="AF406" s="34"/>
      <c r="AG406" s="34"/>
      <c r="AH406" s="34"/>
      <c r="AI406" s="34"/>
      <c r="AJ406" s="34"/>
      <c r="AK406" s="34"/>
    </row>
    <row r="407" spans="25:37" ht="12.75" customHeight="1" x14ac:dyDescent="0.3">
      <c r="Y407" s="34"/>
      <c r="Z407" s="34"/>
      <c r="AA407" s="34"/>
      <c r="AB407" s="34"/>
      <c r="AC407" s="34"/>
      <c r="AD407" s="34"/>
      <c r="AE407" s="34"/>
      <c r="AF407" s="34"/>
      <c r="AG407" s="34"/>
      <c r="AH407" s="34"/>
      <c r="AI407" s="34"/>
      <c r="AJ407" s="34"/>
      <c r="AK407" s="34"/>
    </row>
    <row r="408" spans="25:37" ht="12.75" customHeight="1" x14ac:dyDescent="0.3">
      <c r="Y408" s="34"/>
      <c r="Z408" s="34"/>
      <c r="AA408" s="34"/>
      <c r="AB408" s="34"/>
      <c r="AC408" s="34"/>
      <c r="AD408" s="34"/>
      <c r="AE408" s="34"/>
      <c r="AF408" s="34"/>
      <c r="AG408" s="34"/>
      <c r="AH408" s="34"/>
      <c r="AI408" s="34"/>
      <c r="AJ408" s="34"/>
      <c r="AK408" s="34"/>
    </row>
    <row r="409" spans="25:37" ht="12.75" customHeight="1" x14ac:dyDescent="0.3">
      <c r="Y409" s="34"/>
      <c r="Z409" s="34"/>
      <c r="AA409" s="34"/>
      <c r="AB409" s="34"/>
      <c r="AC409" s="34"/>
      <c r="AD409" s="34"/>
      <c r="AE409" s="34"/>
      <c r="AF409" s="34"/>
      <c r="AG409" s="34"/>
      <c r="AH409" s="34"/>
      <c r="AI409" s="34"/>
      <c r="AJ409" s="34"/>
      <c r="AK409" s="34"/>
    </row>
    <row r="410" spans="25:37" ht="12.75" customHeight="1" x14ac:dyDescent="0.3">
      <c r="Y410" s="34"/>
      <c r="Z410" s="34"/>
      <c r="AA410" s="34"/>
      <c r="AB410" s="34"/>
      <c r="AC410" s="34"/>
      <c r="AD410" s="34"/>
      <c r="AE410" s="34"/>
      <c r="AF410" s="34"/>
      <c r="AG410" s="34"/>
      <c r="AH410" s="34"/>
      <c r="AI410" s="34"/>
      <c r="AJ410" s="34"/>
      <c r="AK410" s="34"/>
    </row>
    <row r="411" spans="25:37" ht="12.75" customHeight="1" x14ac:dyDescent="0.3">
      <c r="Y411" s="34"/>
      <c r="Z411" s="34"/>
      <c r="AA411" s="34"/>
      <c r="AB411" s="34"/>
      <c r="AC411" s="34"/>
      <c r="AD411" s="34"/>
      <c r="AE411" s="34"/>
      <c r="AF411" s="34"/>
      <c r="AG411" s="34"/>
      <c r="AH411" s="34"/>
      <c r="AI411" s="34"/>
      <c r="AJ411" s="34"/>
      <c r="AK411" s="34"/>
    </row>
    <row r="412" spans="25:37" ht="12.75" customHeight="1" x14ac:dyDescent="0.3">
      <c r="Y412" s="34"/>
      <c r="Z412" s="34"/>
      <c r="AA412" s="34"/>
      <c r="AB412" s="34"/>
      <c r="AC412" s="34"/>
      <c r="AD412" s="34"/>
      <c r="AE412" s="34"/>
      <c r="AF412" s="34"/>
      <c r="AG412" s="34"/>
      <c r="AH412" s="34"/>
      <c r="AI412" s="34"/>
      <c r="AJ412" s="34"/>
      <c r="AK412" s="34"/>
    </row>
    <row r="413" spans="25:37" ht="12.75" customHeight="1" x14ac:dyDescent="0.3">
      <c r="Y413" s="34"/>
      <c r="Z413" s="34"/>
      <c r="AA413" s="34"/>
      <c r="AB413" s="34"/>
      <c r="AC413" s="34"/>
      <c r="AD413" s="34"/>
      <c r="AE413" s="34"/>
      <c r="AF413" s="34"/>
      <c r="AG413" s="34"/>
      <c r="AH413" s="34"/>
      <c r="AI413" s="34"/>
      <c r="AJ413" s="34"/>
      <c r="AK413" s="34"/>
    </row>
    <row r="414" spans="25:37" ht="12.75" customHeight="1" x14ac:dyDescent="0.3">
      <c r="Y414" s="34"/>
      <c r="Z414" s="34"/>
      <c r="AA414" s="34"/>
      <c r="AB414" s="34"/>
      <c r="AC414" s="34"/>
      <c r="AD414" s="34"/>
      <c r="AE414" s="34"/>
      <c r="AF414" s="34"/>
      <c r="AG414" s="34"/>
      <c r="AH414" s="34"/>
      <c r="AI414" s="34"/>
      <c r="AJ414" s="34"/>
      <c r="AK414" s="34"/>
    </row>
    <row r="415" spans="25:37" ht="12.75" customHeight="1" x14ac:dyDescent="0.3">
      <c r="Y415" s="34"/>
      <c r="Z415" s="34"/>
      <c r="AA415" s="34"/>
      <c r="AB415" s="34"/>
      <c r="AC415" s="34"/>
      <c r="AD415" s="34"/>
      <c r="AE415" s="34"/>
      <c r="AF415" s="34"/>
      <c r="AG415" s="34"/>
      <c r="AH415" s="34"/>
      <c r="AI415" s="34"/>
      <c r="AJ415" s="34"/>
      <c r="AK415" s="34"/>
    </row>
    <row r="416" spans="25:37" ht="12.75" customHeight="1" x14ac:dyDescent="0.3">
      <c r="Y416" s="34"/>
      <c r="Z416" s="34"/>
      <c r="AA416" s="34"/>
      <c r="AB416" s="34"/>
      <c r="AC416" s="34"/>
      <c r="AD416" s="34"/>
      <c r="AE416" s="34"/>
      <c r="AF416" s="34"/>
      <c r="AG416" s="34"/>
      <c r="AH416" s="34"/>
      <c r="AI416" s="34"/>
      <c r="AJ416" s="34"/>
      <c r="AK416" s="34"/>
    </row>
    <row r="417" spans="25:37" ht="12.75" customHeight="1" x14ac:dyDescent="0.3">
      <c r="Y417" s="34"/>
      <c r="Z417" s="34"/>
      <c r="AA417" s="34"/>
      <c r="AB417" s="34"/>
      <c r="AC417" s="34"/>
      <c r="AD417" s="34"/>
      <c r="AE417" s="34"/>
      <c r="AF417" s="34"/>
      <c r="AG417" s="34"/>
      <c r="AH417" s="34"/>
      <c r="AI417" s="34"/>
      <c r="AJ417" s="34"/>
      <c r="AK417" s="34"/>
    </row>
    <row r="418" spans="25:37" ht="12.75" customHeight="1" x14ac:dyDescent="0.3">
      <c r="Y418" s="34"/>
      <c r="Z418" s="34"/>
      <c r="AA418" s="34"/>
      <c r="AB418" s="34"/>
      <c r="AC418" s="34"/>
      <c r="AD418" s="34"/>
      <c r="AE418" s="34"/>
      <c r="AF418" s="34"/>
      <c r="AG418" s="34"/>
      <c r="AH418" s="34"/>
      <c r="AI418" s="34"/>
      <c r="AJ418" s="34"/>
      <c r="AK418" s="34"/>
    </row>
    <row r="419" spans="25:37" ht="12.75" customHeight="1" x14ac:dyDescent="0.3">
      <c r="Y419" s="34"/>
      <c r="Z419" s="34"/>
      <c r="AA419" s="34"/>
      <c r="AB419" s="34"/>
      <c r="AC419" s="34"/>
      <c r="AD419" s="34"/>
      <c r="AE419" s="34"/>
      <c r="AF419" s="34"/>
      <c r="AG419" s="34"/>
      <c r="AH419" s="34"/>
      <c r="AI419" s="34"/>
      <c r="AJ419" s="34"/>
      <c r="AK419" s="34"/>
    </row>
    <row r="420" spans="25:37" ht="12.75" customHeight="1" x14ac:dyDescent="0.3">
      <c r="Y420" s="34"/>
      <c r="Z420" s="34"/>
      <c r="AA420" s="34"/>
      <c r="AB420" s="34"/>
      <c r="AC420" s="34"/>
      <c r="AD420" s="34"/>
      <c r="AE420" s="34"/>
      <c r="AF420" s="34"/>
      <c r="AG420" s="34"/>
      <c r="AH420" s="34"/>
      <c r="AI420" s="34"/>
      <c r="AJ420" s="34"/>
      <c r="AK420" s="34"/>
    </row>
    <row r="421" spans="25:37" ht="12.75" customHeight="1" x14ac:dyDescent="0.3">
      <c r="Y421" s="34"/>
      <c r="Z421" s="34"/>
      <c r="AA421" s="34"/>
      <c r="AB421" s="34"/>
      <c r="AC421" s="34"/>
      <c r="AD421" s="34"/>
      <c r="AE421" s="34"/>
      <c r="AF421" s="34"/>
      <c r="AG421" s="34"/>
      <c r="AH421" s="34"/>
      <c r="AI421" s="34"/>
      <c r="AJ421" s="34"/>
      <c r="AK421" s="34"/>
    </row>
    <row r="422" spans="25:37" ht="12.75" customHeight="1" x14ac:dyDescent="0.3">
      <c r="Y422" s="34"/>
      <c r="Z422" s="34"/>
      <c r="AA422" s="34"/>
      <c r="AB422" s="34"/>
      <c r="AC422" s="34"/>
      <c r="AD422" s="34"/>
      <c r="AE422" s="34"/>
      <c r="AF422" s="34"/>
      <c r="AG422" s="34"/>
      <c r="AH422" s="34"/>
      <c r="AI422" s="34"/>
      <c r="AJ422" s="34"/>
      <c r="AK422" s="34"/>
    </row>
    <row r="423" spans="25:37" ht="12.75" customHeight="1" x14ac:dyDescent="0.3">
      <c r="Y423" s="34"/>
      <c r="Z423" s="34"/>
      <c r="AA423" s="34"/>
      <c r="AB423" s="34"/>
      <c r="AC423" s="34"/>
      <c r="AD423" s="34"/>
      <c r="AE423" s="34"/>
      <c r="AF423" s="34"/>
      <c r="AG423" s="34"/>
      <c r="AH423" s="34"/>
      <c r="AI423" s="34"/>
      <c r="AJ423" s="34"/>
      <c r="AK423" s="34"/>
    </row>
    <row r="424" spans="25:37" ht="12.75" customHeight="1" x14ac:dyDescent="0.3">
      <c r="Y424" s="34"/>
      <c r="Z424" s="34"/>
      <c r="AA424" s="34"/>
      <c r="AB424" s="34"/>
      <c r="AC424" s="34"/>
      <c r="AD424" s="34"/>
      <c r="AE424" s="34"/>
      <c r="AF424" s="34"/>
      <c r="AG424" s="34"/>
      <c r="AH424" s="34"/>
      <c r="AI424" s="34"/>
      <c r="AJ424" s="34"/>
      <c r="AK424" s="34"/>
    </row>
    <row r="425" spans="25:37" ht="12.75" customHeight="1" x14ac:dyDescent="0.3">
      <c r="Y425" s="34"/>
      <c r="Z425" s="34"/>
      <c r="AA425" s="34"/>
      <c r="AB425" s="34"/>
      <c r="AC425" s="34"/>
      <c r="AD425" s="34"/>
      <c r="AE425" s="34"/>
      <c r="AF425" s="34"/>
      <c r="AG425" s="34"/>
      <c r="AH425" s="34"/>
      <c r="AI425" s="34"/>
      <c r="AJ425" s="34"/>
      <c r="AK425" s="34"/>
    </row>
    <row r="426" spans="25:37" ht="12.75" customHeight="1" x14ac:dyDescent="0.3">
      <c r="Y426" s="34"/>
      <c r="Z426" s="34"/>
      <c r="AA426" s="34"/>
      <c r="AB426" s="34"/>
      <c r="AC426" s="34"/>
      <c r="AD426" s="34"/>
      <c r="AE426" s="34"/>
      <c r="AF426" s="34"/>
      <c r="AG426" s="34"/>
      <c r="AH426" s="34"/>
      <c r="AI426" s="34"/>
      <c r="AJ426" s="34"/>
      <c r="AK426" s="34"/>
    </row>
    <row r="427" spans="25:37" ht="12.75" customHeight="1" x14ac:dyDescent="0.3">
      <c r="Y427" s="34"/>
      <c r="Z427" s="34"/>
      <c r="AA427" s="34"/>
      <c r="AB427" s="34"/>
      <c r="AC427" s="34"/>
      <c r="AD427" s="34"/>
      <c r="AE427" s="34"/>
      <c r="AF427" s="34"/>
      <c r="AG427" s="34"/>
      <c r="AH427" s="34"/>
      <c r="AI427" s="34"/>
      <c r="AJ427" s="34"/>
      <c r="AK427" s="34"/>
    </row>
    <row r="428" spans="25:37" ht="12.75" customHeight="1" x14ac:dyDescent="0.3">
      <c r="Y428" s="34"/>
      <c r="Z428" s="34"/>
      <c r="AA428" s="34"/>
      <c r="AB428" s="34"/>
      <c r="AC428" s="34"/>
      <c r="AD428" s="34"/>
      <c r="AE428" s="34"/>
      <c r="AF428" s="34"/>
      <c r="AG428" s="34"/>
      <c r="AH428" s="34"/>
      <c r="AI428" s="34"/>
      <c r="AJ428" s="34"/>
      <c r="AK428" s="34"/>
    </row>
    <row r="429" spans="25:37" ht="12.75" customHeight="1" x14ac:dyDescent="0.3">
      <c r="Y429" s="34"/>
      <c r="Z429" s="34"/>
      <c r="AA429" s="34"/>
      <c r="AB429" s="34"/>
      <c r="AC429" s="34"/>
      <c r="AD429" s="34"/>
      <c r="AE429" s="34"/>
      <c r="AF429" s="34"/>
      <c r="AG429" s="34"/>
      <c r="AH429" s="34"/>
      <c r="AI429" s="34"/>
      <c r="AJ429" s="34"/>
      <c r="AK429" s="34"/>
    </row>
    <row r="430" spans="25:37" ht="12.75" customHeight="1" x14ac:dyDescent="0.3">
      <c r="Y430" s="34"/>
      <c r="Z430" s="34"/>
      <c r="AA430" s="34"/>
      <c r="AB430" s="34"/>
      <c r="AC430" s="34"/>
      <c r="AD430" s="34"/>
      <c r="AE430" s="34"/>
      <c r="AF430" s="34"/>
      <c r="AG430" s="34"/>
      <c r="AH430" s="34"/>
      <c r="AI430" s="34"/>
      <c r="AJ430" s="34"/>
      <c r="AK430" s="34"/>
    </row>
    <row r="431" spans="25:37" ht="12.75" customHeight="1" x14ac:dyDescent="0.3">
      <c r="Y431" s="34"/>
      <c r="Z431" s="34"/>
      <c r="AA431" s="34"/>
      <c r="AB431" s="34"/>
      <c r="AC431" s="34"/>
      <c r="AD431" s="34"/>
      <c r="AE431" s="34"/>
      <c r="AF431" s="34"/>
      <c r="AG431" s="34"/>
      <c r="AH431" s="34"/>
      <c r="AI431" s="34"/>
      <c r="AJ431" s="34"/>
      <c r="AK431" s="34"/>
    </row>
    <row r="432" spans="25:37" ht="12.75" customHeight="1" x14ac:dyDescent="0.3">
      <c r="Y432" s="34"/>
      <c r="Z432" s="34"/>
      <c r="AA432" s="34"/>
      <c r="AB432" s="34"/>
      <c r="AC432" s="34"/>
      <c r="AD432" s="34"/>
      <c r="AE432" s="34"/>
      <c r="AF432" s="34"/>
      <c r="AG432" s="34"/>
      <c r="AH432" s="34"/>
      <c r="AI432" s="34"/>
      <c r="AJ432" s="34"/>
      <c r="AK432" s="34"/>
    </row>
    <row r="433" spans="25:37" ht="12.75" customHeight="1" x14ac:dyDescent="0.3">
      <c r="Y433" s="34"/>
      <c r="Z433" s="34"/>
      <c r="AA433" s="34"/>
      <c r="AB433" s="34"/>
      <c r="AC433" s="34"/>
      <c r="AD433" s="34"/>
      <c r="AE433" s="34"/>
      <c r="AF433" s="34"/>
      <c r="AG433" s="34"/>
      <c r="AH433" s="34"/>
      <c r="AI433" s="34"/>
      <c r="AJ433" s="34"/>
      <c r="AK433" s="34"/>
    </row>
    <row r="434" spans="25:37" ht="12.75" customHeight="1" x14ac:dyDescent="0.3">
      <c r="Y434" s="34"/>
      <c r="Z434" s="34"/>
      <c r="AA434" s="34"/>
      <c r="AB434" s="34"/>
      <c r="AC434" s="34"/>
      <c r="AD434" s="34"/>
      <c r="AE434" s="34"/>
      <c r="AF434" s="34"/>
      <c r="AG434" s="34"/>
      <c r="AH434" s="34"/>
      <c r="AI434" s="34"/>
      <c r="AJ434" s="34"/>
      <c r="AK434" s="34"/>
    </row>
    <row r="435" spans="25:37" ht="12.75" customHeight="1" x14ac:dyDescent="0.3">
      <c r="Y435" s="34"/>
      <c r="Z435" s="34"/>
      <c r="AA435" s="34"/>
      <c r="AB435" s="34"/>
      <c r="AC435" s="34"/>
      <c r="AD435" s="34"/>
      <c r="AE435" s="34"/>
      <c r="AF435" s="34"/>
      <c r="AG435" s="34"/>
      <c r="AH435" s="34"/>
      <c r="AI435" s="34"/>
      <c r="AJ435" s="34"/>
      <c r="AK435" s="34"/>
    </row>
    <row r="436" spans="25:37" ht="12.75" customHeight="1" x14ac:dyDescent="0.3">
      <c r="Y436" s="34"/>
      <c r="Z436" s="34"/>
      <c r="AA436" s="34"/>
      <c r="AB436" s="34"/>
      <c r="AC436" s="34"/>
      <c r="AD436" s="34"/>
      <c r="AE436" s="34"/>
      <c r="AF436" s="34"/>
      <c r="AG436" s="34"/>
      <c r="AH436" s="34"/>
      <c r="AI436" s="34"/>
      <c r="AJ436" s="34"/>
      <c r="AK436" s="34"/>
    </row>
    <row r="437" spans="25:37" ht="12.75" customHeight="1" x14ac:dyDescent="0.3">
      <c r="Y437" s="34"/>
      <c r="Z437" s="34"/>
      <c r="AA437" s="34"/>
      <c r="AB437" s="34"/>
      <c r="AC437" s="34"/>
      <c r="AD437" s="34"/>
      <c r="AE437" s="34"/>
      <c r="AF437" s="34"/>
      <c r="AG437" s="34"/>
      <c r="AH437" s="34"/>
      <c r="AI437" s="34"/>
      <c r="AJ437" s="34"/>
      <c r="AK437" s="34"/>
    </row>
    <row r="438" spans="25:37" ht="12.75" customHeight="1" x14ac:dyDescent="0.3">
      <c r="Y438" s="34"/>
      <c r="Z438" s="34"/>
      <c r="AA438" s="34"/>
      <c r="AB438" s="34"/>
      <c r="AC438" s="34"/>
      <c r="AD438" s="34"/>
      <c r="AE438" s="34"/>
      <c r="AF438" s="34"/>
      <c r="AG438" s="34"/>
      <c r="AH438" s="34"/>
      <c r="AI438" s="34"/>
      <c r="AJ438" s="34"/>
      <c r="AK438" s="34"/>
    </row>
    <row r="439" spans="25:37" ht="12.75" customHeight="1" x14ac:dyDescent="0.3">
      <c r="Y439" s="34"/>
      <c r="Z439" s="34"/>
      <c r="AA439" s="34"/>
      <c r="AB439" s="34"/>
      <c r="AC439" s="34"/>
      <c r="AD439" s="34"/>
      <c r="AE439" s="34"/>
      <c r="AF439" s="34"/>
      <c r="AG439" s="34"/>
      <c r="AH439" s="34"/>
      <c r="AI439" s="34"/>
      <c r="AJ439" s="34"/>
      <c r="AK439" s="34"/>
    </row>
    <row r="440" spans="25:37" ht="12.75" customHeight="1" x14ac:dyDescent="0.3">
      <c r="Y440" s="34"/>
      <c r="Z440" s="34"/>
      <c r="AA440" s="34"/>
      <c r="AB440" s="34"/>
      <c r="AC440" s="34"/>
      <c r="AD440" s="34"/>
      <c r="AE440" s="34"/>
      <c r="AF440" s="34"/>
      <c r="AG440" s="34"/>
      <c r="AH440" s="34"/>
      <c r="AI440" s="34"/>
      <c r="AJ440" s="34"/>
      <c r="AK440" s="34"/>
    </row>
    <row r="441" spans="25:37" ht="12.75" customHeight="1" x14ac:dyDescent="0.3">
      <c r="Y441" s="34"/>
      <c r="Z441" s="34"/>
      <c r="AA441" s="34"/>
      <c r="AB441" s="34"/>
      <c r="AC441" s="34"/>
      <c r="AD441" s="34"/>
      <c r="AE441" s="34"/>
      <c r="AF441" s="34"/>
      <c r="AG441" s="34"/>
      <c r="AH441" s="34"/>
      <c r="AI441" s="34"/>
      <c r="AJ441" s="34"/>
      <c r="AK441" s="34"/>
    </row>
    <row r="442" spans="25:37" ht="12.75" customHeight="1" x14ac:dyDescent="0.3">
      <c r="Y442" s="34"/>
      <c r="Z442" s="34"/>
      <c r="AA442" s="34"/>
      <c r="AB442" s="34"/>
      <c r="AC442" s="34"/>
      <c r="AD442" s="34"/>
      <c r="AE442" s="34"/>
      <c r="AF442" s="34"/>
      <c r="AG442" s="34"/>
      <c r="AH442" s="34"/>
      <c r="AI442" s="34"/>
      <c r="AJ442" s="34"/>
      <c r="AK442" s="34"/>
    </row>
    <row r="443" spans="25:37" ht="12.75" customHeight="1" x14ac:dyDescent="0.3">
      <c r="Y443" s="34"/>
      <c r="Z443" s="34"/>
      <c r="AA443" s="34"/>
      <c r="AB443" s="34"/>
      <c r="AC443" s="34"/>
      <c r="AD443" s="34"/>
      <c r="AE443" s="34"/>
      <c r="AF443" s="34"/>
      <c r="AG443" s="34"/>
      <c r="AH443" s="34"/>
      <c r="AI443" s="34"/>
      <c r="AJ443" s="34"/>
      <c r="AK443" s="34"/>
    </row>
    <row r="444" spans="25:37" ht="12.75" customHeight="1" x14ac:dyDescent="0.3">
      <c r="Y444" s="34"/>
      <c r="Z444" s="34"/>
      <c r="AA444" s="34"/>
      <c r="AB444" s="34"/>
      <c r="AC444" s="34"/>
      <c r="AD444" s="34"/>
      <c r="AE444" s="34"/>
      <c r="AF444" s="34"/>
      <c r="AG444" s="34"/>
      <c r="AH444" s="34"/>
      <c r="AI444" s="34"/>
      <c r="AJ444" s="34"/>
      <c r="AK444" s="34"/>
    </row>
    <row r="445" spans="25:37" ht="12.75" customHeight="1" x14ac:dyDescent="0.3">
      <c r="Y445" s="34"/>
      <c r="Z445" s="34"/>
      <c r="AA445" s="34"/>
      <c r="AB445" s="34"/>
      <c r="AC445" s="34"/>
      <c r="AD445" s="34"/>
      <c r="AE445" s="34"/>
      <c r="AF445" s="34"/>
      <c r="AG445" s="34"/>
      <c r="AH445" s="34"/>
      <c r="AI445" s="34"/>
      <c r="AJ445" s="34"/>
      <c r="AK445" s="34"/>
    </row>
    <row r="446" spans="25:37" ht="12.75" customHeight="1" x14ac:dyDescent="0.3">
      <c r="Y446" s="34"/>
      <c r="Z446" s="34"/>
      <c r="AA446" s="34"/>
      <c r="AB446" s="34"/>
      <c r="AC446" s="34"/>
      <c r="AD446" s="34"/>
      <c r="AE446" s="34"/>
      <c r="AF446" s="34"/>
      <c r="AG446" s="34"/>
      <c r="AH446" s="34"/>
      <c r="AI446" s="34"/>
      <c r="AJ446" s="34"/>
      <c r="AK446" s="34"/>
    </row>
    <row r="447" spans="25:37" ht="12.75" customHeight="1" x14ac:dyDescent="0.3">
      <c r="Y447" s="34"/>
      <c r="Z447" s="34"/>
      <c r="AA447" s="34"/>
      <c r="AB447" s="34"/>
      <c r="AC447" s="34"/>
      <c r="AD447" s="34"/>
      <c r="AE447" s="34"/>
      <c r="AF447" s="34"/>
      <c r="AG447" s="34"/>
      <c r="AH447" s="34"/>
      <c r="AI447" s="34"/>
      <c r="AJ447" s="34"/>
      <c r="AK447" s="34"/>
    </row>
    <row r="448" spans="25:37" ht="12.75" customHeight="1" x14ac:dyDescent="0.3">
      <c r="Y448" s="34"/>
      <c r="Z448" s="34"/>
      <c r="AA448" s="34"/>
      <c r="AB448" s="34"/>
      <c r="AC448" s="34"/>
      <c r="AD448" s="34"/>
      <c r="AE448" s="34"/>
      <c r="AF448" s="34"/>
      <c r="AG448" s="34"/>
      <c r="AH448" s="34"/>
      <c r="AI448" s="34"/>
      <c r="AJ448" s="34"/>
      <c r="AK448" s="34"/>
    </row>
    <row r="449" spans="25:37" ht="12.75" customHeight="1" x14ac:dyDescent="0.3">
      <c r="Y449" s="34"/>
      <c r="Z449" s="34"/>
      <c r="AA449" s="34"/>
      <c r="AB449" s="34"/>
      <c r="AC449" s="34"/>
      <c r="AD449" s="34"/>
      <c r="AE449" s="34"/>
      <c r="AF449" s="34"/>
      <c r="AG449" s="34"/>
      <c r="AH449" s="34"/>
      <c r="AI449" s="34"/>
      <c r="AJ449" s="34"/>
      <c r="AK449" s="34"/>
    </row>
    <row r="450" spans="25:37" ht="12.75" customHeight="1" x14ac:dyDescent="0.3">
      <c r="Y450" s="34"/>
      <c r="Z450" s="34"/>
      <c r="AA450" s="34"/>
      <c r="AB450" s="34"/>
      <c r="AC450" s="34"/>
      <c r="AD450" s="34"/>
      <c r="AE450" s="34"/>
      <c r="AF450" s="34"/>
      <c r="AG450" s="34"/>
      <c r="AH450" s="34"/>
      <c r="AI450" s="34"/>
      <c r="AJ450" s="34"/>
      <c r="AK450" s="34"/>
    </row>
    <row r="451" spans="25:37" ht="12.75" customHeight="1" x14ac:dyDescent="0.3">
      <c r="Y451" s="34"/>
      <c r="Z451" s="34"/>
      <c r="AA451" s="34"/>
      <c r="AB451" s="34"/>
      <c r="AC451" s="34"/>
      <c r="AD451" s="34"/>
      <c r="AE451" s="34"/>
      <c r="AF451" s="34"/>
      <c r="AG451" s="34"/>
      <c r="AH451" s="34"/>
      <c r="AI451" s="34"/>
      <c r="AJ451" s="34"/>
      <c r="AK451" s="34"/>
    </row>
    <row r="452" spans="25:37" ht="12.75" customHeight="1" x14ac:dyDescent="0.3">
      <c r="Y452" s="34"/>
      <c r="Z452" s="34"/>
      <c r="AA452" s="34"/>
      <c r="AB452" s="34"/>
      <c r="AC452" s="34"/>
      <c r="AD452" s="34"/>
      <c r="AE452" s="34"/>
      <c r="AF452" s="34"/>
      <c r="AG452" s="34"/>
      <c r="AH452" s="34"/>
      <c r="AI452" s="34"/>
      <c r="AJ452" s="34"/>
      <c r="AK452" s="34"/>
    </row>
    <row r="453" spans="25:37" ht="12.75" customHeight="1" x14ac:dyDescent="0.3">
      <c r="Y453" s="34"/>
      <c r="Z453" s="34"/>
      <c r="AA453" s="34"/>
      <c r="AB453" s="34"/>
      <c r="AC453" s="34"/>
      <c r="AD453" s="34"/>
      <c r="AE453" s="34"/>
      <c r="AF453" s="34"/>
      <c r="AG453" s="34"/>
      <c r="AH453" s="34"/>
      <c r="AI453" s="34"/>
      <c r="AJ453" s="34"/>
      <c r="AK453" s="34"/>
    </row>
    <row r="454" spans="25:37" ht="12.75" customHeight="1" x14ac:dyDescent="0.3">
      <c r="Y454" s="34"/>
      <c r="Z454" s="34"/>
      <c r="AA454" s="34"/>
      <c r="AB454" s="34"/>
      <c r="AC454" s="34"/>
      <c r="AD454" s="34"/>
      <c r="AE454" s="34"/>
      <c r="AF454" s="34"/>
      <c r="AG454" s="34"/>
      <c r="AH454" s="34"/>
      <c r="AI454" s="34"/>
      <c r="AJ454" s="34"/>
      <c r="AK454" s="34"/>
    </row>
    <row r="455" spans="25:37" ht="12.75" customHeight="1" x14ac:dyDescent="0.3">
      <c r="Y455" s="34"/>
      <c r="Z455" s="34"/>
      <c r="AA455" s="34"/>
      <c r="AB455" s="34"/>
      <c r="AC455" s="34"/>
      <c r="AD455" s="34"/>
      <c r="AE455" s="34"/>
      <c r="AF455" s="34"/>
      <c r="AG455" s="34"/>
      <c r="AH455" s="34"/>
      <c r="AI455" s="34"/>
      <c r="AJ455" s="34"/>
      <c r="AK455" s="34"/>
    </row>
    <row r="456" spans="25:37" ht="12.75" customHeight="1" x14ac:dyDescent="0.3">
      <c r="Y456" s="34"/>
      <c r="Z456" s="34"/>
      <c r="AA456" s="34"/>
      <c r="AB456" s="34"/>
      <c r="AC456" s="34"/>
      <c r="AD456" s="34"/>
      <c r="AE456" s="34"/>
      <c r="AF456" s="34"/>
      <c r="AG456" s="34"/>
      <c r="AH456" s="34"/>
      <c r="AI456" s="34"/>
      <c r="AJ456" s="34"/>
      <c r="AK456" s="34"/>
    </row>
    <row r="457" spans="25:37" ht="12.75" customHeight="1" x14ac:dyDescent="0.3">
      <c r="Y457" s="34"/>
      <c r="Z457" s="34"/>
      <c r="AA457" s="34"/>
      <c r="AB457" s="34"/>
      <c r="AC457" s="34"/>
      <c r="AD457" s="34"/>
      <c r="AE457" s="34"/>
      <c r="AF457" s="34"/>
      <c r="AG457" s="34"/>
      <c r="AH457" s="34"/>
      <c r="AI457" s="34"/>
      <c r="AJ457" s="34"/>
      <c r="AK457" s="34"/>
    </row>
    <row r="458" spans="25:37" ht="12.75" customHeight="1" x14ac:dyDescent="0.3">
      <c r="Y458" s="34"/>
      <c r="Z458" s="34"/>
      <c r="AA458" s="34"/>
      <c r="AB458" s="34"/>
      <c r="AC458" s="34"/>
      <c r="AD458" s="34"/>
      <c r="AE458" s="34"/>
      <c r="AF458" s="34"/>
      <c r="AG458" s="34"/>
      <c r="AH458" s="34"/>
      <c r="AI458" s="34"/>
      <c r="AJ458" s="34"/>
      <c r="AK458" s="34"/>
    </row>
    <row r="459" spans="25:37" ht="12.75" customHeight="1" x14ac:dyDescent="0.3">
      <c r="Y459" s="34"/>
      <c r="Z459" s="34"/>
      <c r="AA459" s="34"/>
      <c r="AB459" s="34"/>
      <c r="AC459" s="34"/>
      <c r="AD459" s="34"/>
      <c r="AE459" s="34"/>
      <c r="AF459" s="34"/>
      <c r="AG459" s="34"/>
      <c r="AH459" s="34"/>
      <c r="AI459" s="34"/>
      <c r="AJ459" s="34"/>
      <c r="AK459" s="34"/>
    </row>
    <row r="460" spans="25:37" ht="12.75" customHeight="1" x14ac:dyDescent="0.3">
      <c r="Y460" s="34"/>
      <c r="Z460" s="34"/>
      <c r="AA460" s="34"/>
      <c r="AB460" s="34"/>
      <c r="AC460" s="34"/>
      <c r="AD460" s="34"/>
      <c r="AE460" s="34"/>
      <c r="AF460" s="34"/>
      <c r="AG460" s="34"/>
      <c r="AH460" s="34"/>
      <c r="AI460" s="34"/>
      <c r="AJ460" s="34"/>
      <c r="AK460" s="34"/>
    </row>
    <row r="461" spans="25:37" ht="12.75" customHeight="1" x14ac:dyDescent="0.3">
      <c r="Y461" s="34"/>
      <c r="Z461" s="34"/>
      <c r="AA461" s="34"/>
      <c r="AB461" s="34"/>
      <c r="AC461" s="34"/>
      <c r="AD461" s="34"/>
      <c r="AE461" s="34"/>
      <c r="AF461" s="34"/>
      <c r="AG461" s="34"/>
      <c r="AH461" s="34"/>
      <c r="AI461" s="34"/>
      <c r="AJ461" s="34"/>
      <c r="AK461" s="34"/>
    </row>
    <row r="462" spans="25:37" ht="12.75" customHeight="1" x14ac:dyDescent="0.3">
      <c r="Y462" s="34"/>
      <c r="Z462" s="34"/>
      <c r="AA462" s="34"/>
      <c r="AB462" s="34"/>
      <c r="AC462" s="34"/>
      <c r="AD462" s="34"/>
      <c r="AE462" s="34"/>
      <c r="AF462" s="34"/>
      <c r="AG462" s="34"/>
      <c r="AH462" s="34"/>
      <c r="AI462" s="34"/>
      <c r="AJ462" s="34"/>
      <c r="AK462" s="34"/>
    </row>
    <row r="463" spans="25:37" ht="12.75" customHeight="1" x14ac:dyDescent="0.3">
      <c r="Y463" s="34"/>
      <c r="Z463" s="34"/>
      <c r="AA463" s="34"/>
      <c r="AB463" s="34"/>
      <c r="AC463" s="34"/>
      <c r="AD463" s="34"/>
      <c r="AE463" s="34"/>
      <c r="AF463" s="34"/>
      <c r="AG463" s="34"/>
      <c r="AH463" s="34"/>
      <c r="AI463" s="34"/>
      <c r="AJ463" s="34"/>
      <c r="AK463" s="34"/>
    </row>
    <row r="464" spans="25:37" ht="12.75" customHeight="1" x14ac:dyDescent="0.3">
      <c r="Y464" s="34"/>
      <c r="Z464" s="34"/>
      <c r="AA464" s="34"/>
      <c r="AB464" s="34"/>
      <c r="AC464" s="34"/>
      <c r="AD464" s="34"/>
      <c r="AE464" s="34"/>
      <c r="AF464" s="34"/>
      <c r="AG464" s="34"/>
      <c r="AH464" s="34"/>
      <c r="AI464" s="34"/>
      <c r="AJ464" s="34"/>
      <c r="AK464" s="34"/>
    </row>
    <row r="465" spans="25:37" ht="12.75" customHeight="1" x14ac:dyDescent="0.3">
      <c r="Y465" s="34"/>
      <c r="Z465" s="34"/>
      <c r="AA465" s="34"/>
      <c r="AB465" s="34"/>
      <c r="AC465" s="34"/>
      <c r="AD465" s="34"/>
      <c r="AE465" s="34"/>
      <c r="AF465" s="34"/>
      <c r="AG465" s="34"/>
      <c r="AH465" s="34"/>
      <c r="AI465" s="34"/>
      <c r="AJ465" s="34"/>
      <c r="AK465" s="34"/>
    </row>
    <row r="466" spans="25:37" ht="12.75" customHeight="1" x14ac:dyDescent="0.3">
      <c r="Y466" s="34"/>
      <c r="Z466" s="34"/>
      <c r="AA466" s="34"/>
      <c r="AB466" s="34"/>
      <c r="AC466" s="34"/>
      <c r="AD466" s="34"/>
      <c r="AE466" s="34"/>
      <c r="AF466" s="34"/>
      <c r="AG466" s="34"/>
      <c r="AH466" s="34"/>
      <c r="AI466" s="34"/>
      <c r="AJ466" s="34"/>
      <c r="AK466" s="34"/>
    </row>
    <row r="467" spans="25:37" ht="12.75" customHeight="1" x14ac:dyDescent="0.3">
      <c r="Y467" s="34"/>
      <c r="Z467" s="34"/>
      <c r="AA467" s="34"/>
      <c r="AB467" s="34"/>
      <c r="AC467" s="34"/>
      <c r="AD467" s="34"/>
      <c r="AE467" s="34"/>
      <c r="AF467" s="34"/>
      <c r="AG467" s="34"/>
      <c r="AH467" s="34"/>
      <c r="AI467" s="34"/>
      <c r="AJ467" s="34"/>
      <c r="AK467" s="34"/>
    </row>
    <row r="468" spans="25:37" ht="12.75" customHeight="1" x14ac:dyDescent="0.3">
      <c r="Y468" s="34"/>
      <c r="Z468" s="34"/>
      <c r="AA468" s="34"/>
      <c r="AB468" s="34"/>
      <c r="AC468" s="34"/>
      <c r="AD468" s="34"/>
      <c r="AE468" s="34"/>
      <c r="AF468" s="34"/>
      <c r="AG468" s="34"/>
      <c r="AH468" s="34"/>
      <c r="AI468" s="34"/>
      <c r="AJ468" s="34"/>
      <c r="AK468" s="34"/>
    </row>
    <row r="469" spans="25:37" ht="12.75" customHeight="1" x14ac:dyDescent="0.3">
      <c r="Y469" s="34"/>
      <c r="Z469" s="34"/>
      <c r="AA469" s="34"/>
      <c r="AB469" s="34"/>
      <c r="AC469" s="34"/>
      <c r="AD469" s="34"/>
      <c r="AE469" s="34"/>
      <c r="AF469" s="34"/>
      <c r="AG469" s="34"/>
      <c r="AH469" s="34"/>
      <c r="AI469" s="34"/>
      <c r="AJ469" s="34"/>
      <c r="AK469" s="34"/>
    </row>
    <row r="470" spans="25:37" ht="12.75" customHeight="1" x14ac:dyDescent="0.3">
      <c r="Y470" s="34"/>
      <c r="Z470" s="34"/>
      <c r="AA470" s="34"/>
      <c r="AB470" s="34"/>
      <c r="AC470" s="34"/>
      <c r="AD470" s="34"/>
      <c r="AE470" s="34"/>
      <c r="AF470" s="34"/>
      <c r="AG470" s="34"/>
      <c r="AH470" s="34"/>
      <c r="AI470" s="34"/>
      <c r="AJ470" s="34"/>
      <c r="AK470" s="34"/>
    </row>
    <row r="471" spans="25:37" ht="12.75" customHeight="1" x14ac:dyDescent="0.3">
      <c r="Y471" s="34"/>
      <c r="Z471" s="34"/>
      <c r="AA471" s="34"/>
      <c r="AB471" s="34"/>
      <c r="AC471" s="34"/>
      <c r="AD471" s="34"/>
      <c r="AE471" s="34"/>
      <c r="AF471" s="34"/>
      <c r="AG471" s="34"/>
      <c r="AH471" s="34"/>
      <c r="AI471" s="34"/>
      <c r="AJ471" s="34"/>
      <c r="AK471" s="34"/>
    </row>
    <row r="472" spans="25:37" ht="12.75" customHeight="1" x14ac:dyDescent="0.3">
      <c r="Y472" s="34"/>
      <c r="Z472" s="34"/>
      <c r="AA472" s="34"/>
      <c r="AB472" s="34"/>
      <c r="AC472" s="34"/>
      <c r="AD472" s="34"/>
      <c r="AE472" s="34"/>
      <c r="AF472" s="34"/>
      <c r="AG472" s="34"/>
      <c r="AH472" s="34"/>
      <c r="AI472" s="34"/>
      <c r="AJ472" s="34"/>
      <c r="AK472" s="34"/>
    </row>
    <row r="473" spans="25:37" ht="12.75" customHeight="1" x14ac:dyDescent="0.3">
      <c r="Y473" s="34"/>
      <c r="Z473" s="34"/>
      <c r="AA473" s="34"/>
      <c r="AB473" s="34"/>
      <c r="AC473" s="34"/>
      <c r="AD473" s="34"/>
      <c r="AE473" s="34"/>
      <c r="AF473" s="34"/>
      <c r="AG473" s="34"/>
      <c r="AH473" s="34"/>
      <c r="AI473" s="34"/>
      <c r="AJ473" s="34"/>
      <c r="AK473" s="34"/>
    </row>
    <row r="474" spans="25:37" ht="12.75" customHeight="1" x14ac:dyDescent="0.3">
      <c r="Y474" s="34"/>
      <c r="Z474" s="34"/>
      <c r="AA474" s="34"/>
      <c r="AB474" s="34"/>
      <c r="AC474" s="34"/>
      <c r="AD474" s="34"/>
      <c r="AE474" s="34"/>
      <c r="AF474" s="34"/>
      <c r="AG474" s="34"/>
      <c r="AH474" s="34"/>
      <c r="AI474" s="34"/>
      <c r="AJ474" s="34"/>
      <c r="AK474" s="34"/>
    </row>
    <row r="475" spans="25:37" ht="12.75" customHeight="1" x14ac:dyDescent="0.3">
      <c r="Y475" s="34"/>
      <c r="Z475" s="34"/>
      <c r="AA475" s="34"/>
      <c r="AB475" s="34"/>
      <c r="AC475" s="34"/>
      <c r="AD475" s="34"/>
      <c r="AE475" s="34"/>
      <c r="AF475" s="34"/>
      <c r="AG475" s="34"/>
      <c r="AH475" s="34"/>
      <c r="AI475" s="34"/>
      <c r="AJ475" s="34"/>
      <c r="AK475" s="34"/>
    </row>
    <row r="476" spans="25:37" ht="12.75" customHeight="1" x14ac:dyDescent="0.3">
      <c r="Y476" s="34"/>
      <c r="Z476" s="34"/>
      <c r="AA476" s="34"/>
      <c r="AB476" s="34"/>
      <c r="AC476" s="34"/>
      <c r="AD476" s="34"/>
      <c r="AE476" s="34"/>
      <c r="AF476" s="34"/>
      <c r="AG476" s="34"/>
      <c r="AH476" s="34"/>
      <c r="AI476" s="34"/>
      <c r="AJ476" s="34"/>
      <c r="AK476" s="34"/>
    </row>
    <row r="477" spans="25:37" ht="12.75" customHeight="1" x14ac:dyDescent="0.3">
      <c r="Y477" s="34"/>
      <c r="Z477" s="34"/>
      <c r="AA477" s="34"/>
      <c r="AB477" s="34"/>
      <c r="AC477" s="34"/>
      <c r="AD477" s="34"/>
      <c r="AE477" s="34"/>
      <c r="AF477" s="34"/>
      <c r="AG477" s="34"/>
      <c r="AH477" s="34"/>
      <c r="AI477" s="34"/>
      <c r="AJ477" s="34"/>
      <c r="AK477" s="34"/>
    </row>
    <row r="478" spans="25:37" ht="12.75" customHeight="1" x14ac:dyDescent="0.3">
      <c r="Y478" s="34"/>
      <c r="Z478" s="34"/>
      <c r="AA478" s="34"/>
      <c r="AB478" s="34"/>
      <c r="AC478" s="34"/>
      <c r="AD478" s="34"/>
      <c r="AE478" s="34"/>
      <c r="AF478" s="34"/>
      <c r="AG478" s="34"/>
      <c r="AH478" s="34"/>
      <c r="AI478" s="34"/>
      <c r="AJ478" s="34"/>
      <c r="AK478" s="34"/>
    </row>
    <row r="479" spans="25:37" ht="12.75" customHeight="1" x14ac:dyDescent="0.3">
      <c r="Y479" s="34"/>
      <c r="Z479" s="34"/>
      <c r="AA479" s="34"/>
      <c r="AB479" s="34"/>
      <c r="AC479" s="34"/>
      <c r="AD479" s="34"/>
      <c r="AE479" s="34"/>
      <c r="AF479" s="34"/>
      <c r="AG479" s="34"/>
      <c r="AH479" s="34"/>
      <c r="AI479" s="34"/>
      <c r="AJ479" s="34"/>
      <c r="AK479" s="34"/>
    </row>
    <row r="480" spans="25:37" ht="12.75" customHeight="1" x14ac:dyDescent="0.3">
      <c r="Y480" s="34"/>
      <c r="Z480" s="34"/>
      <c r="AA480" s="34"/>
      <c r="AB480" s="34"/>
      <c r="AC480" s="34"/>
      <c r="AD480" s="34"/>
      <c r="AE480" s="34"/>
      <c r="AF480" s="34"/>
      <c r="AG480" s="34"/>
      <c r="AH480" s="34"/>
      <c r="AI480" s="34"/>
      <c r="AJ480" s="34"/>
      <c r="AK480" s="34"/>
    </row>
    <row r="481" spans="25:37" ht="12.75" customHeight="1" x14ac:dyDescent="0.3">
      <c r="Y481" s="34"/>
      <c r="Z481" s="34"/>
      <c r="AA481" s="34"/>
      <c r="AB481" s="34"/>
      <c r="AC481" s="34"/>
      <c r="AD481" s="34"/>
      <c r="AE481" s="34"/>
      <c r="AF481" s="34"/>
      <c r="AG481" s="34"/>
      <c r="AH481" s="34"/>
      <c r="AI481" s="34"/>
      <c r="AJ481" s="34"/>
      <c r="AK481" s="34"/>
    </row>
    <row r="482" spans="25:37" ht="12.75" customHeight="1" x14ac:dyDescent="0.3">
      <c r="Y482" s="34"/>
      <c r="Z482" s="34"/>
      <c r="AA482" s="34"/>
      <c r="AB482" s="34"/>
      <c r="AC482" s="34"/>
      <c r="AD482" s="34"/>
      <c r="AE482" s="34"/>
      <c r="AF482" s="34"/>
      <c r="AG482" s="34"/>
      <c r="AH482" s="34"/>
      <c r="AI482" s="34"/>
      <c r="AJ482" s="34"/>
      <c r="AK482" s="34"/>
    </row>
    <row r="483" spans="25:37" ht="12.75" customHeight="1" x14ac:dyDescent="0.3">
      <c r="Y483" s="34"/>
      <c r="Z483" s="34"/>
      <c r="AA483" s="34"/>
      <c r="AB483" s="34"/>
      <c r="AC483" s="34"/>
      <c r="AD483" s="34"/>
      <c r="AE483" s="34"/>
      <c r="AF483" s="34"/>
      <c r="AG483" s="34"/>
      <c r="AH483" s="34"/>
      <c r="AI483" s="34"/>
      <c r="AJ483" s="34"/>
      <c r="AK483" s="34"/>
    </row>
    <row r="484" spans="25:37" ht="12.75" customHeight="1" x14ac:dyDescent="0.3">
      <c r="Y484" s="34"/>
      <c r="Z484" s="34"/>
      <c r="AA484" s="34"/>
      <c r="AB484" s="34"/>
      <c r="AC484" s="34"/>
      <c r="AD484" s="34"/>
      <c r="AE484" s="34"/>
      <c r="AF484" s="34"/>
      <c r="AG484" s="34"/>
      <c r="AH484" s="34"/>
      <c r="AI484" s="34"/>
      <c r="AJ484" s="34"/>
      <c r="AK484" s="34"/>
    </row>
    <row r="485" spans="25:37" ht="12.75" customHeight="1" x14ac:dyDescent="0.3">
      <c r="Y485" s="34"/>
      <c r="Z485" s="34"/>
      <c r="AA485" s="34"/>
      <c r="AB485" s="34"/>
      <c r="AC485" s="34"/>
      <c r="AD485" s="34"/>
      <c r="AE485" s="34"/>
      <c r="AF485" s="34"/>
      <c r="AG485" s="34"/>
      <c r="AH485" s="34"/>
      <c r="AI485" s="34"/>
      <c r="AJ485" s="34"/>
      <c r="AK485" s="34"/>
    </row>
    <row r="486" spans="25:37" ht="12.75" customHeight="1" x14ac:dyDescent="0.3">
      <c r="Y486" s="34"/>
      <c r="Z486" s="34"/>
      <c r="AA486" s="34"/>
      <c r="AB486" s="34"/>
      <c r="AC486" s="34"/>
      <c r="AD486" s="34"/>
      <c r="AE486" s="34"/>
      <c r="AF486" s="34"/>
      <c r="AG486" s="34"/>
      <c r="AH486" s="34"/>
      <c r="AI486" s="34"/>
      <c r="AJ486" s="34"/>
      <c r="AK486" s="34"/>
    </row>
    <row r="487" spans="25:37" ht="12.75" customHeight="1" x14ac:dyDescent="0.3">
      <c r="Y487" s="34"/>
      <c r="Z487" s="34"/>
      <c r="AA487" s="34"/>
      <c r="AB487" s="34"/>
      <c r="AC487" s="34"/>
      <c r="AD487" s="34"/>
      <c r="AE487" s="34"/>
      <c r="AF487" s="34"/>
      <c r="AG487" s="34"/>
      <c r="AH487" s="34"/>
      <c r="AI487" s="34"/>
      <c r="AJ487" s="34"/>
      <c r="AK487" s="34"/>
    </row>
    <row r="488" spans="25:37" ht="12.75" customHeight="1" x14ac:dyDescent="0.3">
      <c r="Y488" s="34"/>
      <c r="Z488" s="34"/>
      <c r="AA488" s="34"/>
      <c r="AB488" s="34"/>
      <c r="AC488" s="34"/>
      <c r="AD488" s="34"/>
      <c r="AE488" s="34"/>
      <c r="AF488" s="34"/>
      <c r="AG488" s="34"/>
      <c r="AH488" s="34"/>
      <c r="AI488" s="34"/>
      <c r="AJ488" s="34"/>
      <c r="AK488" s="34"/>
    </row>
    <row r="489" spans="25:37" ht="12.75" customHeight="1" x14ac:dyDescent="0.3">
      <c r="Y489" s="34"/>
      <c r="Z489" s="34"/>
      <c r="AA489" s="34"/>
      <c r="AB489" s="34"/>
      <c r="AC489" s="34"/>
      <c r="AD489" s="34"/>
      <c r="AE489" s="34"/>
      <c r="AF489" s="34"/>
      <c r="AG489" s="34"/>
      <c r="AH489" s="34"/>
      <c r="AI489" s="34"/>
      <c r="AJ489" s="34"/>
      <c r="AK489" s="34"/>
    </row>
    <row r="490" spans="25:37" ht="12.75" customHeight="1" x14ac:dyDescent="0.3">
      <c r="Y490" s="34"/>
      <c r="Z490" s="34"/>
      <c r="AA490" s="34"/>
      <c r="AB490" s="34"/>
      <c r="AC490" s="34"/>
      <c r="AD490" s="34"/>
      <c r="AE490" s="34"/>
      <c r="AF490" s="34"/>
      <c r="AG490" s="34"/>
      <c r="AH490" s="34"/>
      <c r="AI490" s="34"/>
      <c r="AJ490" s="34"/>
      <c r="AK490" s="34"/>
    </row>
    <row r="491" spans="25:37" ht="12.75" customHeight="1" x14ac:dyDescent="0.3">
      <c r="Y491" s="34"/>
      <c r="Z491" s="34"/>
      <c r="AA491" s="34"/>
      <c r="AB491" s="34"/>
      <c r="AC491" s="34"/>
      <c r="AD491" s="34"/>
      <c r="AE491" s="34"/>
      <c r="AF491" s="34"/>
      <c r="AG491" s="34"/>
      <c r="AH491" s="34"/>
      <c r="AI491" s="34"/>
      <c r="AJ491" s="34"/>
      <c r="AK491" s="34"/>
    </row>
    <row r="492" spans="25:37" ht="12.75" customHeight="1" x14ac:dyDescent="0.3">
      <c r="Y492" s="34"/>
      <c r="Z492" s="34"/>
      <c r="AA492" s="34"/>
      <c r="AB492" s="34"/>
      <c r="AC492" s="34"/>
      <c r="AD492" s="34"/>
      <c r="AE492" s="34"/>
      <c r="AF492" s="34"/>
      <c r="AG492" s="34"/>
      <c r="AH492" s="34"/>
      <c r="AI492" s="34"/>
      <c r="AJ492" s="34"/>
      <c r="AK492" s="34"/>
    </row>
    <row r="493" spans="25:37" ht="12.75" customHeight="1" x14ac:dyDescent="0.3">
      <c r="Y493" s="34"/>
      <c r="Z493" s="34"/>
      <c r="AA493" s="34"/>
      <c r="AB493" s="34"/>
      <c r="AC493" s="34"/>
      <c r="AD493" s="34"/>
      <c r="AE493" s="34"/>
      <c r="AF493" s="34"/>
      <c r="AG493" s="34"/>
      <c r="AH493" s="34"/>
      <c r="AI493" s="34"/>
      <c r="AJ493" s="34"/>
      <c r="AK493" s="34"/>
    </row>
    <row r="494" spans="25:37" ht="12.75" customHeight="1" x14ac:dyDescent="0.3">
      <c r="Y494" s="34"/>
      <c r="Z494" s="34"/>
      <c r="AA494" s="34"/>
      <c r="AB494" s="34"/>
      <c r="AC494" s="34"/>
      <c r="AD494" s="34"/>
      <c r="AE494" s="34"/>
      <c r="AF494" s="34"/>
      <c r="AG494" s="34"/>
      <c r="AH494" s="34"/>
      <c r="AI494" s="34"/>
      <c r="AJ494" s="34"/>
      <c r="AK494" s="34"/>
    </row>
    <row r="495" spans="25:37" ht="12.75" customHeight="1" x14ac:dyDescent="0.3">
      <c r="Y495" s="34"/>
      <c r="Z495" s="34"/>
      <c r="AA495" s="34"/>
      <c r="AB495" s="34"/>
      <c r="AC495" s="34"/>
      <c r="AD495" s="34"/>
      <c r="AE495" s="34"/>
      <c r="AF495" s="34"/>
      <c r="AG495" s="34"/>
      <c r="AH495" s="34"/>
      <c r="AI495" s="34"/>
      <c r="AJ495" s="34"/>
      <c r="AK495" s="34"/>
    </row>
    <row r="496" spans="25:37" ht="12.75" customHeight="1" x14ac:dyDescent="0.3">
      <c r="Y496" s="34"/>
      <c r="Z496" s="34"/>
      <c r="AA496" s="34"/>
      <c r="AB496" s="34"/>
      <c r="AC496" s="34"/>
      <c r="AD496" s="34"/>
      <c r="AE496" s="34"/>
      <c r="AF496" s="34"/>
      <c r="AG496" s="34"/>
      <c r="AH496" s="34"/>
      <c r="AI496" s="34"/>
      <c r="AJ496" s="34"/>
      <c r="AK496" s="34"/>
    </row>
    <row r="497" spans="25:37" ht="12.75" customHeight="1" x14ac:dyDescent="0.3">
      <c r="Y497" s="34"/>
      <c r="Z497" s="34"/>
      <c r="AA497" s="34"/>
      <c r="AB497" s="34"/>
      <c r="AC497" s="34"/>
      <c r="AD497" s="34"/>
      <c r="AE497" s="34"/>
      <c r="AF497" s="34"/>
      <c r="AG497" s="34"/>
      <c r="AH497" s="34"/>
      <c r="AI497" s="34"/>
      <c r="AJ497" s="34"/>
      <c r="AK497" s="34"/>
    </row>
    <row r="498" spans="25:37" ht="12.75" customHeight="1" x14ac:dyDescent="0.3">
      <c r="Y498" s="34"/>
      <c r="Z498" s="34"/>
      <c r="AA498" s="34"/>
      <c r="AB498" s="34"/>
      <c r="AC498" s="34"/>
      <c r="AD498" s="34"/>
      <c r="AE498" s="34"/>
      <c r="AF498" s="34"/>
      <c r="AG498" s="34"/>
      <c r="AH498" s="34"/>
      <c r="AI498" s="34"/>
      <c r="AJ498" s="34"/>
      <c r="AK498" s="34"/>
    </row>
    <row r="499" spans="25:37" ht="12.75" customHeight="1" x14ac:dyDescent="0.3">
      <c r="Y499" s="34"/>
      <c r="Z499" s="34"/>
      <c r="AA499" s="34"/>
      <c r="AB499" s="34"/>
      <c r="AC499" s="34"/>
      <c r="AD499" s="34"/>
      <c r="AE499" s="34"/>
      <c r="AF499" s="34"/>
      <c r="AG499" s="34"/>
      <c r="AH499" s="34"/>
      <c r="AI499" s="34"/>
      <c r="AJ499" s="34"/>
      <c r="AK499" s="34"/>
    </row>
    <row r="500" spans="25:37" ht="12.75" customHeight="1" x14ac:dyDescent="0.3">
      <c r="Y500" s="34"/>
      <c r="Z500" s="34"/>
      <c r="AA500" s="34"/>
      <c r="AB500" s="34"/>
      <c r="AC500" s="34"/>
      <c r="AD500" s="34"/>
      <c r="AE500" s="34"/>
      <c r="AF500" s="34"/>
      <c r="AG500" s="34"/>
      <c r="AH500" s="34"/>
      <c r="AI500" s="34"/>
      <c r="AJ500" s="34"/>
      <c r="AK500" s="34"/>
    </row>
    <row r="501" spans="25:37" ht="12.75" customHeight="1" x14ac:dyDescent="0.3">
      <c r="Y501" s="34"/>
      <c r="Z501" s="34"/>
      <c r="AA501" s="34"/>
      <c r="AB501" s="34"/>
      <c r="AC501" s="34"/>
      <c r="AD501" s="34"/>
      <c r="AE501" s="34"/>
      <c r="AF501" s="34"/>
      <c r="AG501" s="34"/>
      <c r="AH501" s="34"/>
      <c r="AI501" s="34"/>
      <c r="AJ501" s="34"/>
      <c r="AK501" s="34"/>
    </row>
    <row r="502" spans="25:37" ht="12.75" customHeight="1" x14ac:dyDescent="0.3">
      <c r="Y502" s="34"/>
      <c r="Z502" s="34"/>
      <c r="AA502" s="34"/>
      <c r="AB502" s="34"/>
      <c r="AC502" s="34"/>
      <c r="AD502" s="34"/>
      <c r="AE502" s="34"/>
      <c r="AF502" s="34"/>
      <c r="AG502" s="34"/>
      <c r="AH502" s="34"/>
      <c r="AI502" s="34"/>
      <c r="AJ502" s="34"/>
      <c r="AK502" s="34"/>
    </row>
    <row r="503" spans="25:37" ht="12.75" customHeight="1" x14ac:dyDescent="0.3">
      <c r="Y503" s="34"/>
      <c r="Z503" s="34"/>
      <c r="AA503" s="34"/>
      <c r="AB503" s="34"/>
      <c r="AC503" s="34"/>
      <c r="AD503" s="34"/>
      <c r="AE503" s="34"/>
      <c r="AF503" s="34"/>
      <c r="AG503" s="34"/>
      <c r="AH503" s="34"/>
      <c r="AI503" s="34"/>
      <c r="AJ503" s="34"/>
      <c r="AK503" s="34"/>
    </row>
    <row r="504" spans="25:37" ht="12.75" customHeight="1" x14ac:dyDescent="0.3">
      <c r="Y504" s="34"/>
      <c r="Z504" s="34"/>
      <c r="AA504" s="34"/>
      <c r="AB504" s="34"/>
      <c r="AC504" s="34"/>
      <c r="AD504" s="34"/>
      <c r="AE504" s="34"/>
      <c r="AF504" s="34"/>
      <c r="AG504" s="34"/>
      <c r="AH504" s="34"/>
      <c r="AI504" s="34"/>
      <c r="AJ504" s="34"/>
      <c r="AK504" s="34"/>
    </row>
    <row r="505" spans="25:37" ht="12.75" customHeight="1" x14ac:dyDescent="0.3">
      <c r="Y505" s="34"/>
      <c r="Z505" s="34"/>
      <c r="AA505" s="34"/>
      <c r="AB505" s="34"/>
      <c r="AC505" s="34"/>
      <c r="AD505" s="34"/>
      <c r="AE505" s="34"/>
      <c r="AF505" s="34"/>
      <c r="AG505" s="34"/>
      <c r="AH505" s="34"/>
      <c r="AI505" s="34"/>
      <c r="AJ505" s="34"/>
      <c r="AK505" s="34"/>
    </row>
    <row r="506" spans="25:37" ht="12.75" customHeight="1" x14ac:dyDescent="0.3">
      <c r="Y506" s="34"/>
      <c r="Z506" s="34"/>
      <c r="AA506" s="34"/>
      <c r="AB506" s="34"/>
      <c r="AC506" s="34"/>
      <c r="AD506" s="34"/>
      <c r="AE506" s="34"/>
      <c r="AF506" s="34"/>
      <c r="AG506" s="34"/>
      <c r="AH506" s="34"/>
      <c r="AI506" s="34"/>
      <c r="AJ506" s="34"/>
      <c r="AK506" s="34"/>
    </row>
    <row r="507" spans="25:37" ht="12.75" customHeight="1" x14ac:dyDescent="0.3">
      <c r="Y507" s="34"/>
      <c r="Z507" s="34"/>
      <c r="AA507" s="34"/>
      <c r="AB507" s="34"/>
      <c r="AC507" s="34"/>
      <c r="AD507" s="34"/>
      <c r="AE507" s="34"/>
      <c r="AF507" s="34"/>
      <c r="AG507" s="34"/>
      <c r="AH507" s="34"/>
      <c r="AI507" s="34"/>
      <c r="AJ507" s="34"/>
      <c r="AK507" s="34"/>
    </row>
    <row r="508" spans="25:37" ht="12.75" customHeight="1" x14ac:dyDescent="0.3">
      <c r="Y508" s="34"/>
      <c r="Z508" s="34"/>
      <c r="AA508" s="34"/>
      <c r="AB508" s="34"/>
      <c r="AC508" s="34"/>
      <c r="AD508" s="34"/>
      <c r="AE508" s="34"/>
      <c r="AF508" s="34"/>
      <c r="AG508" s="34"/>
      <c r="AH508" s="34"/>
      <c r="AI508" s="34"/>
      <c r="AJ508" s="34"/>
      <c r="AK508" s="34"/>
    </row>
    <row r="509" spans="25:37" ht="12.75" customHeight="1" x14ac:dyDescent="0.3">
      <c r="Y509" s="34"/>
      <c r="Z509" s="34"/>
      <c r="AA509" s="34"/>
      <c r="AB509" s="34"/>
      <c r="AC509" s="34"/>
      <c r="AD509" s="34"/>
      <c r="AE509" s="34"/>
      <c r="AF509" s="34"/>
      <c r="AG509" s="34"/>
      <c r="AH509" s="34"/>
      <c r="AI509" s="34"/>
      <c r="AJ509" s="34"/>
      <c r="AK509" s="34"/>
    </row>
    <row r="510" spans="25:37" ht="12.75" customHeight="1" x14ac:dyDescent="0.3">
      <c r="Y510" s="34"/>
      <c r="Z510" s="34"/>
      <c r="AA510" s="34"/>
      <c r="AB510" s="34"/>
      <c r="AC510" s="34"/>
      <c r="AD510" s="34"/>
      <c r="AE510" s="34"/>
      <c r="AF510" s="34"/>
      <c r="AG510" s="34"/>
      <c r="AH510" s="34"/>
      <c r="AI510" s="34"/>
      <c r="AJ510" s="34"/>
      <c r="AK510" s="34"/>
    </row>
    <row r="511" spans="25:37" ht="12.75" customHeight="1" x14ac:dyDescent="0.3">
      <c r="Y511" s="34"/>
      <c r="Z511" s="34"/>
      <c r="AA511" s="34"/>
      <c r="AB511" s="34"/>
      <c r="AC511" s="34"/>
      <c r="AD511" s="34"/>
      <c r="AE511" s="34"/>
      <c r="AF511" s="34"/>
      <c r="AG511" s="34"/>
      <c r="AH511" s="34"/>
      <c r="AI511" s="34"/>
      <c r="AJ511" s="34"/>
      <c r="AK511" s="34"/>
    </row>
    <row r="512" spans="25:37" ht="12.75" customHeight="1" x14ac:dyDescent="0.3">
      <c r="Y512" s="34"/>
      <c r="Z512" s="34"/>
      <c r="AA512" s="34"/>
      <c r="AB512" s="34"/>
      <c r="AC512" s="34"/>
      <c r="AD512" s="34"/>
      <c r="AE512" s="34"/>
      <c r="AF512" s="34"/>
      <c r="AG512" s="34"/>
      <c r="AH512" s="34"/>
      <c r="AI512" s="34"/>
      <c r="AJ512" s="34"/>
      <c r="AK512" s="34"/>
    </row>
    <row r="513" spans="25:37" ht="12.75" customHeight="1" x14ac:dyDescent="0.3">
      <c r="Y513" s="34"/>
      <c r="Z513" s="34"/>
      <c r="AA513" s="34"/>
      <c r="AB513" s="34"/>
      <c r="AC513" s="34"/>
      <c r="AD513" s="34"/>
      <c r="AE513" s="34"/>
      <c r="AF513" s="34"/>
      <c r="AG513" s="34"/>
      <c r="AH513" s="34"/>
      <c r="AI513" s="34"/>
      <c r="AJ513" s="34"/>
      <c r="AK513" s="34"/>
    </row>
    <row r="514" spans="25:37" ht="12.75" customHeight="1" x14ac:dyDescent="0.3">
      <c r="Y514" s="34"/>
      <c r="Z514" s="34"/>
      <c r="AA514" s="34"/>
      <c r="AB514" s="34"/>
      <c r="AC514" s="34"/>
      <c r="AD514" s="34"/>
      <c r="AE514" s="34"/>
      <c r="AF514" s="34"/>
      <c r="AG514" s="34"/>
      <c r="AH514" s="34"/>
      <c r="AI514" s="34"/>
      <c r="AJ514" s="34"/>
      <c r="AK514" s="34"/>
    </row>
    <row r="515" spans="25:37" ht="12.75" customHeight="1" x14ac:dyDescent="0.3">
      <c r="Y515" s="34"/>
      <c r="Z515" s="34"/>
      <c r="AA515" s="34"/>
      <c r="AB515" s="34"/>
      <c r="AC515" s="34"/>
      <c r="AD515" s="34"/>
      <c r="AE515" s="34"/>
      <c r="AF515" s="34"/>
      <c r="AG515" s="34"/>
      <c r="AH515" s="34"/>
      <c r="AI515" s="34"/>
      <c r="AJ515" s="34"/>
      <c r="AK515" s="34"/>
    </row>
    <row r="516" spans="25:37" ht="12.75" customHeight="1" x14ac:dyDescent="0.3">
      <c r="Y516" s="34"/>
      <c r="Z516" s="34"/>
      <c r="AA516" s="34"/>
      <c r="AB516" s="34"/>
      <c r="AC516" s="34"/>
      <c r="AD516" s="34"/>
      <c r="AE516" s="34"/>
      <c r="AF516" s="34"/>
      <c r="AG516" s="34"/>
      <c r="AH516" s="34"/>
      <c r="AI516" s="34"/>
      <c r="AJ516" s="34"/>
      <c r="AK516" s="34"/>
    </row>
    <row r="517" spans="25:37" ht="12.75" customHeight="1" x14ac:dyDescent="0.3">
      <c r="Y517" s="34"/>
      <c r="Z517" s="34"/>
      <c r="AA517" s="34"/>
      <c r="AB517" s="34"/>
      <c r="AC517" s="34"/>
      <c r="AD517" s="34"/>
      <c r="AE517" s="34"/>
      <c r="AF517" s="34"/>
      <c r="AG517" s="34"/>
      <c r="AH517" s="34"/>
      <c r="AI517" s="34"/>
      <c r="AJ517" s="34"/>
      <c r="AK517" s="34"/>
    </row>
    <row r="518" spans="25:37" ht="12.75" customHeight="1" x14ac:dyDescent="0.3">
      <c r="Y518" s="34"/>
      <c r="Z518" s="34"/>
      <c r="AA518" s="34"/>
      <c r="AB518" s="34"/>
      <c r="AC518" s="34"/>
      <c r="AD518" s="34"/>
      <c r="AE518" s="34"/>
      <c r="AF518" s="34"/>
      <c r="AG518" s="34"/>
      <c r="AH518" s="34"/>
      <c r="AI518" s="34"/>
      <c r="AJ518" s="34"/>
      <c r="AK518" s="34"/>
    </row>
    <row r="519" spans="25:37" ht="12.75" customHeight="1" x14ac:dyDescent="0.3">
      <c r="Y519" s="34"/>
      <c r="Z519" s="34"/>
      <c r="AA519" s="34"/>
      <c r="AB519" s="34"/>
      <c r="AC519" s="34"/>
      <c r="AD519" s="34"/>
      <c r="AE519" s="34"/>
      <c r="AF519" s="34"/>
      <c r="AG519" s="34"/>
      <c r="AH519" s="34"/>
      <c r="AI519" s="34"/>
      <c r="AJ519" s="34"/>
      <c r="AK519" s="34"/>
    </row>
    <row r="520" spans="25:37" ht="12.75" customHeight="1" x14ac:dyDescent="0.3">
      <c r="Y520" s="34"/>
      <c r="Z520" s="34"/>
      <c r="AA520" s="34"/>
      <c r="AB520" s="34"/>
      <c r="AC520" s="34"/>
      <c r="AD520" s="34"/>
      <c r="AE520" s="34"/>
      <c r="AF520" s="34"/>
      <c r="AG520" s="34"/>
      <c r="AH520" s="34"/>
      <c r="AI520" s="34"/>
      <c r="AJ520" s="34"/>
      <c r="AK520" s="34"/>
    </row>
    <row r="521" spans="25:37" ht="12.75" customHeight="1" x14ac:dyDescent="0.3">
      <c r="Y521" s="34"/>
      <c r="Z521" s="34"/>
      <c r="AA521" s="34"/>
      <c r="AB521" s="34"/>
      <c r="AC521" s="34"/>
      <c r="AD521" s="34"/>
      <c r="AE521" s="34"/>
      <c r="AF521" s="34"/>
      <c r="AG521" s="34"/>
      <c r="AH521" s="34"/>
      <c r="AI521" s="34"/>
      <c r="AJ521" s="34"/>
      <c r="AK521" s="34"/>
    </row>
    <row r="522" spans="25:37" ht="12.75" customHeight="1" x14ac:dyDescent="0.3">
      <c r="Y522" s="34"/>
      <c r="Z522" s="34"/>
      <c r="AA522" s="34"/>
      <c r="AB522" s="34"/>
      <c r="AC522" s="34"/>
      <c r="AD522" s="34"/>
      <c r="AE522" s="34"/>
      <c r="AF522" s="34"/>
      <c r="AG522" s="34"/>
      <c r="AH522" s="34"/>
      <c r="AI522" s="34"/>
      <c r="AJ522" s="34"/>
      <c r="AK522" s="34"/>
    </row>
    <row r="523" spans="25:37" ht="12.75" customHeight="1" x14ac:dyDescent="0.3">
      <c r="Y523" s="34"/>
      <c r="Z523" s="34"/>
      <c r="AA523" s="34"/>
      <c r="AB523" s="34"/>
      <c r="AC523" s="34"/>
      <c r="AD523" s="34"/>
      <c r="AE523" s="34"/>
      <c r="AF523" s="34"/>
      <c r="AG523" s="34"/>
      <c r="AH523" s="34"/>
      <c r="AI523" s="34"/>
      <c r="AJ523" s="34"/>
      <c r="AK523" s="34"/>
    </row>
    <row r="524" spans="25:37" ht="12.75" customHeight="1" x14ac:dyDescent="0.3">
      <c r="Y524" s="34"/>
      <c r="Z524" s="34"/>
      <c r="AA524" s="34"/>
      <c r="AB524" s="34"/>
      <c r="AC524" s="34"/>
      <c r="AD524" s="34"/>
      <c r="AE524" s="34"/>
      <c r="AF524" s="34"/>
      <c r="AG524" s="34"/>
      <c r="AH524" s="34"/>
      <c r="AI524" s="34"/>
      <c r="AJ524" s="34"/>
      <c r="AK524" s="34"/>
    </row>
    <row r="525" spans="25:37" ht="12.75" customHeight="1" x14ac:dyDescent="0.3">
      <c r="Y525" s="34"/>
      <c r="Z525" s="34"/>
      <c r="AA525" s="34"/>
      <c r="AB525" s="34"/>
      <c r="AC525" s="34"/>
      <c r="AD525" s="34"/>
      <c r="AE525" s="34"/>
      <c r="AF525" s="34"/>
      <c r="AG525" s="34"/>
      <c r="AH525" s="34"/>
      <c r="AI525" s="34"/>
      <c r="AJ525" s="34"/>
      <c r="AK525" s="34"/>
    </row>
    <row r="526" spans="25:37" ht="12.75" customHeight="1" x14ac:dyDescent="0.3">
      <c r="Y526" s="34"/>
      <c r="Z526" s="34"/>
      <c r="AA526" s="34"/>
      <c r="AB526" s="34"/>
      <c r="AC526" s="34"/>
      <c r="AD526" s="34"/>
      <c r="AE526" s="34"/>
      <c r="AF526" s="34"/>
      <c r="AG526" s="34"/>
      <c r="AH526" s="34"/>
      <c r="AI526" s="34"/>
      <c r="AJ526" s="34"/>
      <c r="AK526" s="34"/>
    </row>
    <row r="527" spans="25:37" ht="12.75" customHeight="1" x14ac:dyDescent="0.3">
      <c r="Y527" s="34"/>
      <c r="Z527" s="34"/>
      <c r="AA527" s="34"/>
      <c r="AB527" s="34"/>
      <c r="AC527" s="34"/>
      <c r="AD527" s="34"/>
      <c r="AE527" s="34"/>
      <c r="AF527" s="34"/>
      <c r="AG527" s="34"/>
      <c r="AH527" s="34"/>
      <c r="AI527" s="34"/>
      <c r="AJ527" s="34"/>
      <c r="AK527" s="34"/>
    </row>
    <row r="528" spans="25:37" ht="12.75" customHeight="1" x14ac:dyDescent="0.3">
      <c r="Y528" s="34"/>
      <c r="Z528" s="34"/>
      <c r="AA528" s="34"/>
      <c r="AB528" s="34"/>
      <c r="AC528" s="34"/>
      <c r="AD528" s="34"/>
      <c r="AE528" s="34"/>
      <c r="AF528" s="34"/>
      <c r="AG528" s="34"/>
      <c r="AH528" s="34"/>
      <c r="AI528" s="34"/>
      <c r="AJ528" s="34"/>
      <c r="AK528" s="34"/>
    </row>
    <row r="529" spans="25:37" ht="12.75" customHeight="1" x14ac:dyDescent="0.3">
      <c r="Y529" s="34"/>
      <c r="Z529" s="34"/>
      <c r="AA529" s="34"/>
      <c r="AB529" s="34"/>
      <c r="AC529" s="34"/>
      <c r="AD529" s="34"/>
      <c r="AE529" s="34"/>
      <c r="AF529" s="34"/>
      <c r="AG529" s="34"/>
      <c r="AH529" s="34"/>
      <c r="AI529" s="34"/>
      <c r="AJ529" s="34"/>
      <c r="AK529" s="34"/>
    </row>
    <row r="530" spans="25:37" ht="12.75" customHeight="1" x14ac:dyDescent="0.3">
      <c r="Y530" s="34"/>
      <c r="Z530" s="34"/>
      <c r="AA530" s="34"/>
      <c r="AB530" s="34"/>
      <c r="AC530" s="34"/>
      <c r="AD530" s="34"/>
      <c r="AE530" s="34"/>
      <c r="AF530" s="34"/>
      <c r="AG530" s="34"/>
      <c r="AH530" s="34"/>
      <c r="AI530" s="34"/>
      <c r="AJ530" s="34"/>
      <c r="AK530" s="34"/>
    </row>
    <row r="531" spans="25:37" ht="12.75" customHeight="1" x14ac:dyDescent="0.3">
      <c r="Y531" s="34"/>
      <c r="Z531" s="34"/>
      <c r="AA531" s="34"/>
      <c r="AB531" s="34"/>
      <c r="AC531" s="34"/>
      <c r="AD531" s="34"/>
      <c r="AE531" s="34"/>
      <c r="AF531" s="34"/>
      <c r="AG531" s="34"/>
      <c r="AH531" s="34"/>
      <c r="AI531" s="34"/>
      <c r="AJ531" s="34"/>
      <c r="AK531" s="34"/>
    </row>
    <row r="532" spans="25:37" ht="12.75" customHeight="1" x14ac:dyDescent="0.3">
      <c r="Y532" s="34"/>
      <c r="Z532" s="34"/>
      <c r="AA532" s="34"/>
      <c r="AB532" s="34"/>
      <c r="AC532" s="34"/>
      <c r="AD532" s="34"/>
      <c r="AE532" s="34"/>
      <c r="AF532" s="34"/>
      <c r="AG532" s="34"/>
      <c r="AH532" s="34"/>
      <c r="AI532" s="34"/>
      <c r="AJ532" s="34"/>
      <c r="AK532" s="34"/>
    </row>
    <row r="533" spans="25:37" ht="12.75" customHeight="1" x14ac:dyDescent="0.3">
      <c r="Y533" s="34"/>
      <c r="Z533" s="34"/>
      <c r="AA533" s="34"/>
      <c r="AB533" s="34"/>
      <c r="AC533" s="34"/>
      <c r="AD533" s="34"/>
      <c r="AE533" s="34"/>
      <c r="AF533" s="34"/>
      <c r="AG533" s="34"/>
      <c r="AH533" s="34"/>
      <c r="AI533" s="34"/>
      <c r="AJ533" s="34"/>
      <c r="AK533" s="34"/>
    </row>
    <row r="534" spans="25:37" ht="12.75" customHeight="1" x14ac:dyDescent="0.3">
      <c r="Y534" s="34"/>
      <c r="Z534" s="34"/>
      <c r="AA534" s="34"/>
      <c r="AB534" s="34"/>
      <c r="AC534" s="34"/>
      <c r="AD534" s="34"/>
      <c r="AE534" s="34"/>
      <c r="AF534" s="34"/>
      <c r="AG534" s="34"/>
      <c r="AH534" s="34"/>
      <c r="AI534" s="34"/>
      <c r="AJ534" s="34"/>
      <c r="AK534" s="34"/>
    </row>
    <row r="535" spans="25:37" ht="12.75" customHeight="1" x14ac:dyDescent="0.3">
      <c r="Y535" s="34"/>
      <c r="Z535" s="34"/>
      <c r="AA535" s="34"/>
      <c r="AB535" s="34"/>
      <c r="AC535" s="34"/>
      <c r="AD535" s="34"/>
      <c r="AE535" s="34"/>
      <c r="AF535" s="34"/>
      <c r="AG535" s="34"/>
      <c r="AH535" s="34"/>
      <c r="AI535" s="34"/>
      <c r="AJ535" s="34"/>
      <c r="AK535" s="34"/>
    </row>
    <row r="536" spans="25:37" ht="12.75" customHeight="1" x14ac:dyDescent="0.3">
      <c r="Y536" s="34"/>
      <c r="Z536" s="34"/>
      <c r="AA536" s="34"/>
      <c r="AB536" s="34"/>
      <c r="AC536" s="34"/>
      <c r="AD536" s="34"/>
      <c r="AE536" s="34"/>
      <c r="AF536" s="34"/>
      <c r="AG536" s="34"/>
      <c r="AH536" s="34"/>
      <c r="AI536" s="34"/>
      <c r="AJ536" s="34"/>
      <c r="AK536" s="34"/>
    </row>
    <row r="537" spans="25:37" ht="12.75" customHeight="1" x14ac:dyDescent="0.3">
      <c r="Y537" s="34"/>
      <c r="Z537" s="34"/>
      <c r="AA537" s="34"/>
      <c r="AB537" s="34"/>
      <c r="AC537" s="34"/>
      <c r="AD537" s="34"/>
      <c r="AE537" s="34"/>
      <c r="AF537" s="34"/>
      <c r="AG537" s="34"/>
      <c r="AH537" s="34"/>
      <c r="AI537" s="34"/>
      <c r="AJ537" s="34"/>
      <c r="AK537" s="34"/>
    </row>
    <row r="538" spans="25:37" ht="12.75" customHeight="1" x14ac:dyDescent="0.3">
      <c r="Y538" s="34"/>
      <c r="Z538" s="34"/>
      <c r="AA538" s="34"/>
      <c r="AB538" s="34"/>
      <c r="AC538" s="34"/>
      <c r="AD538" s="34"/>
      <c r="AE538" s="34"/>
      <c r="AF538" s="34"/>
      <c r="AG538" s="34"/>
      <c r="AH538" s="34"/>
      <c r="AI538" s="34"/>
      <c r="AJ538" s="34"/>
      <c r="AK538" s="34"/>
    </row>
    <row r="539" spans="25:37" ht="12.75" customHeight="1" x14ac:dyDescent="0.3">
      <c r="Y539" s="34"/>
      <c r="Z539" s="34"/>
      <c r="AA539" s="34"/>
      <c r="AB539" s="34"/>
      <c r="AC539" s="34"/>
      <c r="AD539" s="34"/>
      <c r="AE539" s="34"/>
      <c r="AF539" s="34"/>
      <c r="AG539" s="34"/>
      <c r="AH539" s="34"/>
      <c r="AI539" s="34"/>
      <c r="AJ539" s="34"/>
      <c r="AK539" s="34"/>
    </row>
    <row r="540" spans="25:37" ht="12.75" customHeight="1" x14ac:dyDescent="0.3">
      <c r="Y540" s="34"/>
      <c r="Z540" s="34"/>
      <c r="AA540" s="34"/>
      <c r="AB540" s="34"/>
      <c r="AC540" s="34"/>
      <c r="AD540" s="34"/>
      <c r="AE540" s="34"/>
      <c r="AF540" s="34"/>
      <c r="AG540" s="34"/>
      <c r="AH540" s="34"/>
      <c r="AI540" s="34"/>
      <c r="AJ540" s="34"/>
      <c r="AK540" s="34"/>
    </row>
    <row r="541" spans="25:37" ht="12.75" customHeight="1" x14ac:dyDescent="0.3">
      <c r="Y541" s="34"/>
      <c r="Z541" s="34"/>
      <c r="AA541" s="34"/>
      <c r="AB541" s="34"/>
      <c r="AC541" s="34"/>
      <c r="AD541" s="34"/>
      <c r="AE541" s="34"/>
      <c r="AF541" s="34"/>
      <c r="AG541" s="34"/>
      <c r="AH541" s="34"/>
      <c r="AI541" s="34"/>
      <c r="AJ541" s="34"/>
      <c r="AK541" s="34"/>
    </row>
    <row r="542" spans="25:37" ht="12.75" customHeight="1" x14ac:dyDescent="0.3">
      <c r="Y542" s="34"/>
      <c r="Z542" s="34"/>
      <c r="AA542" s="34"/>
      <c r="AB542" s="34"/>
      <c r="AC542" s="34"/>
      <c r="AD542" s="34"/>
      <c r="AE542" s="34"/>
      <c r="AF542" s="34"/>
      <c r="AG542" s="34"/>
      <c r="AH542" s="34"/>
      <c r="AI542" s="34"/>
      <c r="AJ542" s="34"/>
      <c r="AK542" s="34"/>
    </row>
    <row r="543" spans="25:37" ht="12.75" customHeight="1" x14ac:dyDescent="0.3">
      <c r="Y543" s="34"/>
      <c r="Z543" s="34"/>
      <c r="AA543" s="34"/>
      <c r="AB543" s="34"/>
      <c r="AC543" s="34"/>
      <c r="AD543" s="34"/>
      <c r="AE543" s="34"/>
      <c r="AF543" s="34"/>
      <c r="AG543" s="34"/>
      <c r="AH543" s="34"/>
      <c r="AI543" s="34"/>
      <c r="AJ543" s="34"/>
      <c r="AK543" s="34"/>
    </row>
    <row r="544" spans="25:37" ht="12.75" customHeight="1" x14ac:dyDescent="0.3">
      <c r="Y544" s="34"/>
      <c r="Z544" s="34"/>
      <c r="AA544" s="34"/>
      <c r="AB544" s="34"/>
      <c r="AC544" s="34"/>
      <c r="AD544" s="34"/>
      <c r="AE544" s="34"/>
      <c r="AF544" s="34"/>
      <c r="AG544" s="34"/>
      <c r="AH544" s="34"/>
      <c r="AI544" s="34"/>
      <c r="AJ544" s="34"/>
      <c r="AK544" s="34"/>
    </row>
    <row r="545" spans="25:37" ht="12.75" customHeight="1" x14ac:dyDescent="0.3">
      <c r="Y545" s="34"/>
      <c r="Z545" s="34"/>
      <c r="AA545" s="34"/>
      <c r="AB545" s="34"/>
      <c r="AC545" s="34"/>
      <c r="AD545" s="34"/>
      <c r="AE545" s="34"/>
      <c r="AF545" s="34"/>
      <c r="AG545" s="34"/>
      <c r="AH545" s="34"/>
      <c r="AI545" s="34"/>
      <c r="AJ545" s="34"/>
      <c r="AK545" s="34"/>
    </row>
    <row r="546" spans="25:37" ht="12.75" customHeight="1" x14ac:dyDescent="0.3">
      <c r="Y546" s="34"/>
      <c r="Z546" s="34"/>
      <c r="AA546" s="34"/>
      <c r="AB546" s="34"/>
      <c r="AC546" s="34"/>
      <c r="AD546" s="34"/>
      <c r="AE546" s="34"/>
      <c r="AF546" s="34"/>
      <c r="AG546" s="34"/>
      <c r="AH546" s="34"/>
      <c r="AI546" s="34"/>
      <c r="AJ546" s="34"/>
      <c r="AK546" s="34"/>
    </row>
    <row r="547" spans="25:37" ht="12.75" customHeight="1" x14ac:dyDescent="0.3">
      <c r="Y547" s="34"/>
      <c r="Z547" s="34"/>
      <c r="AA547" s="34"/>
      <c r="AB547" s="34"/>
      <c r="AC547" s="34"/>
      <c r="AD547" s="34"/>
      <c r="AE547" s="34"/>
      <c r="AF547" s="34"/>
      <c r="AG547" s="34"/>
      <c r="AH547" s="34"/>
      <c r="AI547" s="34"/>
      <c r="AJ547" s="34"/>
      <c r="AK547" s="34"/>
    </row>
    <row r="548" spans="25:37" ht="12.75" customHeight="1" x14ac:dyDescent="0.3">
      <c r="Y548" s="34"/>
      <c r="Z548" s="34"/>
      <c r="AA548" s="34"/>
      <c r="AB548" s="34"/>
      <c r="AC548" s="34"/>
      <c r="AD548" s="34"/>
      <c r="AE548" s="34"/>
      <c r="AF548" s="34"/>
      <c r="AG548" s="34"/>
      <c r="AH548" s="34"/>
      <c r="AI548" s="34"/>
      <c r="AJ548" s="34"/>
      <c r="AK548" s="34"/>
    </row>
    <row r="549" spans="25:37" ht="12.75" customHeight="1" x14ac:dyDescent="0.3">
      <c r="Y549" s="34"/>
      <c r="Z549" s="34"/>
      <c r="AA549" s="34"/>
      <c r="AB549" s="34"/>
      <c r="AC549" s="34"/>
      <c r="AD549" s="34"/>
      <c r="AE549" s="34"/>
      <c r="AF549" s="34"/>
      <c r="AG549" s="34"/>
      <c r="AH549" s="34"/>
      <c r="AI549" s="34"/>
      <c r="AJ549" s="34"/>
      <c r="AK549" s="34"/>
    </row>
    <row r="550" spans="25:37" ht="12.75" customHeight="1" x14ac:dyDescent="0.3">
      <c r="Y550" s="34"/>
      <c r="Z550" s="34"/>
      <c r="AA550" s="34"/>
      <c r="AB550" s="34"/>
      <c r="AC550" s="34"/>
      <c r="AD550" s="34"/>
      <c r="AE550" s="34"/>
      <c r="AF550" s="34"/>
      <c r="AG550" s="34"/>
      <c r="AH550" s="34"/>
      <c r="AI550" s="34"/>
      <c r="AJ550" s="34"/>
      <c r="AK550" s="34"/>
    </row>
    <row r="551" spans="25:37" ht="12.75" customHeight="1" x14ac:dyDescent="0.3">
      <c r="Y551" s="34"/>
      <c r="Z551" s="34"/>
      <c r="AA551" s="34"/>
      <c r="AB551" s="34"/>
      <c r="AC551" s="34"/>
      <c r="AD551" s="34"/>
      <c r="AE551" s="34"/>
      <c r="AF551" s="34"/>
      <c r="AG551" s="34"/>
      <c r="AH551" s="34"/>
      <c r="AI551" s="34"/>
      <c r="AJ551" s="34"/>
      <c r="AK551" s="34"/>
    </row>
    <row r="552" spans="25:37" ht="12.75" customHeight="1" x14ac:dyDescent="0.3">
      <c r="Y552" s="34"/>
      <c r="Z552" s="34"/>
      <c r="AA552" s="34"/>
      <c r="AB552" s="34"/>
      <c r="AC552" s="34"/>
      <c r="AD552" s="34"/>
      <c r="AE552" s="34"/>
      <c r="AF552" s="34"/>
      <c r="AG552" s="34"/>
      <c r="AH552" s="34"/>
      <c r="AI552" s="34"/>
      <c r="AJ552" s="34"/>
      <c r="AK552" s="34"/>
    </row>
    <row r="553" spans="25:37" ht="12.75" customHeight="1" x14ac:dyDescent="0.3">
      <c r="Y553" s="34"/>
      <c r="Z553" s="34"/>
      <c r="AA553" s="34"/>
      <c r="AB553" s="34"/>
      <c r="AC553" s="34"/>
      <c r="AD553" s="34"/>
      <c r="AE553" s="34"/>
      <c r="AF553" s="34"/>
      <c r="AG553" s="34"/>
      <c r="AH553" s="34"/>
      <c r="AI553" s="34"/>
      <c r="AJ553" s="34"/>
      <c r="AK553" s="34"/>
    </row>
    <row r="554" spans="25:37" ht="12.75" customHeight="1" x14ac:dyDescent="0.3">
      <c r="Y554" s="34"/>
      <c r="Z554" s="34"/>
      <c r="AA554" s="34"/>
      <c r="AB554" s="34"/>
      <c r="AC554" s="34"/>
      <c r="AD554" s="34"/>
      <c r="AE554" s="34"/>
      <c r="AF554" s="34"/>
      <c r="AG554" s="34"/>
      <c r="AH554" s="34"/>
      <c r="AI554" s="34"/>
      <c r="AJ554" s="34"/>
      <c r="AK554" s="34"/>
    </row>
    <row r="555" spans="25:37" ht="12.75" customHeight="1" x14ac:dyDescent="0.3">
      <c r="Y555" s="34"/>
      <c r="Z555" s="34"/>
      <c r="AA555" s="34"/>
      <c r="AB555" s="34"/>
      <c r="AC555" s="34"/>
      <c r="AD555" s="34"/>
      <c r="AE555" s="34"/>
      <c r="AF555" s="34"/>
      <c r="AG555" s="34"/>
      <c r="AH555" s="34"/>
      <c r="AI555" s="34"/>
      <c r="AJ555" s="34"/>
      <c r="AK555" s="34"/>
    </row>
    <row r="556" spans="25:37" ht="12.75" customHeight="1" x14ac:dyDescent="0.3">
      <c r="Y556" s="34"/>
      <c r="Z556" s="34"/>
      <c r="AA556" s="34"/>
      <c r="AB556" s="34"/>
      <c r="AC556" s="34"/>
      <c r="AD556" s="34"/>
      <c r="AE556" s="34"/>
      <c r="AF556" s="34"/>
      <c r="AG556" s="34"/>
      <c r="AH556" s="34"/>
      <c r="AI556" s="34"/>
      <c r="AJ556" s="34"/>
      <c r="AK556" s="34"/>
    </row>
    <row r="557" spans="25:37" ht="12.75" customHeight="1" x14ac:dyDescent="0.3">
      <c r="Y557" s="34"/>
      <c r="Z557" s="34"/>
      <c r="AA557" s="34"/>
      <c r="AB557" s="34"/>
      <c r="AC557" s="34"/>
      <c r="AD557" s="34"/>
      <c r="AE557" s="34"/>
      <c r="AF557" s="34"/>
      <c r="AG557" s="34"/>
      <c r="AH557" s="34"/>
      <c r="AI557" s="34"/>
      <c r="AJ557" s="34"/>
      <c r="AK557" s="34"/>
    </row>
    <row r="558" spans="25:37" ht="12.75" customHeight="1" x14ac:dyDescent="0.3">
      <c r="Y558" s="34"/>
      <c r="Z558" s="34"/>
      <c r="AA558" s="34"/>
      <c r="AB558" s="34"/>
      <c r="AC558" s="34"/>
      <c r="AD558" s="34"/>
      <c r="AE558" s="34"/>
      <c r="AF558" s="34"/>
      <c r="AG558" s="34"/>
      <c r="AH558" s="34"/>
      <c r="AI558" s="34"/>
      <c r="AJ558" s="34"/>
      <c r="AK558" s="34"/>
    </row>
    <row r="559" spans="25:37" ht="12.75" customHeight="1" x14ac:dyDescent="0.3">
      <c r="Y559" s="34"/>
      <c r="Z559" s="34"/>
      <c r="AA559" s="34"/>
      <c r="AB559" s="34"/>
      <c r="AC559" s="34"/>
      <c r="AD559" s="34"/>
      <c r="AE559" s="34"/>
      <c r="AF559" s="34"/>
      <c r="AG559" s="34"/>
      <c r="AH559" s="34"/>
      <c r="AI559" s="34"/>
      <c r="AJ559" s="34"/>
      <c r="AK559" s="34"/>
    </row>
    <row r="560" spans="25:37" ht="12.75" customHeight="1" x14ac:dyDescent="0.3">
      <c r="Y560" s="34"/>
      <c r="Z560" s="34"/>
      <c r="AA560" s="34"/>
      <c r="AB560" s="34"/>
      <c r="AC560" s="34"/>
      <c r="AD560" s="34"/>
      <c r="AE560" s="34"/>
      <c r="AF560" s="34"/>
      <c r="AG560" s="34"/>
      <c r="AH560" s="34"/>
      <c r="AI560" s="34"/>
      <c r="AJ560" s="34"/>
      <c r="AK560" s="34"/>
    </row>
    <row r="561" spans="25:37" ht="12.75" customHeight="1" x14ac:dyDescent="0.3">
      <c r="Y561" s="34"/>
      <c r="Z561" s="34"/>
      <c r="AA561" s="34"/>
      <c r="AB561" s="34"/>
      <c r="AC561" s="34"/>
      <c r="AD561" s="34"/>
      <c r="AE561" s="34"/>
      <c r="AF561" s="34"/>
      <c r="AG561" s="34"/>
      <c r="AH561" s="34"/>
      <c r="AI561" s="34"/>
      <c r="AJ561" s="34"/>
      <c r="AK561" s="34"/>
    </row>
    <row r="562" spans="25:37" ht="12.75" customHeight="1" x14ac:dyDescent="0.3">
      <c r="Y562" s="34"/>
      <c r="Z562" s="34"/>
      <c r="AA562" s="34"/>
      <c r="AB562" s="34"/>
      <c r="AC562" s="34"/>
      <c r="AD562" s="34"/>
      <c r="AE562" s="34"/>
      <c r="AF562" s="34"/>
      <c r="AG562" s="34"/>
      <c r="AH562" s="34"/>
      <c r="AI562" s="34"/>
      <c r="AJ562" s="34"/>
      <c r="AK562" s="34"/>
    </row>
    <row r="563" spans="25:37" ht="12.75" customHeight="1" x14ac:dyDescent="0.3">
      <c r="Y563" s="34"/>
      <c r="Z563" s="34"/>
      <c r="AA563" s="34"/>
      <c r="AB563" s="34"/>
      <c r="AC563" s="34"/>
      <c r="AD563" s="34"/>
      <c r="AE563" s="34"/>
      <c r="AF563" s="34"/>
      <c r="AG563" s="34"/>
      <c r="AH563" s="34"/>
      <c r="AI563" s="34"/>
      <c r="AJ563" s="34"/>
      <c r="AK563" s="34"/>
    </row>
    <row r="564" spans="25:37" ht="12.75" customHeight="1" x14ac:dyDescent="0.3">
      <c r="Y564" s="34"/>
      <c r="Z564" s="34"/>
      <c r="AA564" s="34"/>
      <c r="AB564" s="34"/>
      <c r="AC564" s="34"/>
      <c r="AD564" s="34"/>
      <c r="AE564" s="34"/>
      <c r="AF564" s="34"/>
      <c r="AG564" s="34"/>
      <c r="AH564" s="34"/>
      <c r="AI564" s="34"/>
      <c r="AJ564" s="34"/>
      <c r="AK564" s="34"/>
    </row>
    <row r="565" spans="25:37" ht="12.75" customHeight="1" x14ac:dyDescent="0.3">
      <c r="Y565" s="34"/>
      <c r="Z565" s="34"/>
      <c r="AA565" s="34"/>
      <c r="AB565" s="34"/>
      <c r="AC565" s="34"/>
      <c r="AD565" s="34"/>
      <c r="AE565" s="34"/>
      <c r="AF565" s="34"/>
      <c r="AG565" s="34"/>
      <c r="AH565" s="34"/>
      <c r="AI565" s="34"/>
      <c r="AJ565" s="34"/>
      <c r="AK565" s="34"/>
    </row>
    <row r="566" spans="25:37" ht="12.75" customHeight="1" x14ac:dyDescent="0.3">
      <c r="Y566" s="34"/>
      <c r="Z566" s="34"/>
      <c r="AA566" s="34"/>
      <c r="AB566" s="34"/>
      <c r="AC566" s="34"/>
      <c r="AD566" s="34"/>
      <c r="AE566" s="34"/>
      <c r="AF566" s="34"/>
      <c r="AG566" s="34"/>
      <c r="AH566" s="34"/>
      <c r="AI566" s="34"/>
      <c r="AJ566" s="34"/>
      <c r="AK566" s="34"/>
    </row>
    <row r="567" spans="25:37" ht="12.75" customHeight="1" x14ac:dyDescent="0.3">
      <c r="Y567" s="34"/>
      <c r="Z567" s="34"/>
      <c r="AA567" s="34"/>
      <c r="AB567" s="34"/>
      <c r="AC567" s="34"/>
      <c r="AD567" s="34"/>
      <c r="AE567" s="34"/>
      <c r="AF567" s="34"/>
      <c r="AG567" s="34"/>
      <c r="AH567" s="34"/>
      <c r="AI567" s="34"/>
      <c r="AJ567" s="34"/>
      <c r="AK567" s="34"/>
    </row>
    <row r="568" spans="25:37" ht="12.75" customHeight="1" x14ac:dyDescent="0.3">
      <c r="Y568" s="34"/>
      <c r="Z568" s="34"/>
      <c r="AA568" s="34"/>
      <c r="AB568" s="34"/>
      <c r="AC568" s="34"/>
      <c r="AD568" s="34"/>
      <c r="AE568" s="34"/>
      <c r="AF568" s="34"/>
      <c r="AG568" s="34"/>
      <c r="AH568" s="34"/>
      <c r="AI568" s="34"/>
      <c r="AJ568" s="34"/>
      <c r="AK568" s="34"/>
    </row>
    <row r="569" spans="25:37" ht="12.75" customHeight="1" x14ac:dyDescent="0.3">
      <c r="Y569" s="34"/>
      <c r="Z569" s="34"/>
      <c r="AA569" s="34"/>
      <c r="AB569" s="34"/>
      <c r="AC569" s="34"/>
      <c r="AD569" s="34"/>
      <c r="AE569" s="34"/>
      <c r="AF569" s="34"/>
      <c r="AG569" s="34"/>
      <c r="AH569" s="34"/>
      <c r="AI569" s="34"/>
      <c r="AJ569" s="34"/>
      <c r="AK569" s="34"/>
    </row>
    <row r="570" spans="25:37" ht="12.75" customHeight="1" x14ac:dyDescent="0.3">
      <c r="Y570" s="34"/>
      <c r="Z570" s="34"/>
      <c r="AA570" s="34"/>
      <c r="AB570" s="34"/>
      <c r="AC570" s="34"/>
      <c r="AD570" s="34"/>
      <c r="AE570" s="34"/>
      <c r="AF570" s="34"/>
      <c r="AG570" s="34"/>
      <c r="AH570" s="34"/>
      <c r="AI570" s="34"/>
      <c r="AJ570" s="34"/>
      <c r="AK570" s="34"/>
    </row>
    <row r="571" spans="25:37" ht="12.75" customHeight="1" x14ac:dyDescent="0.3">
      <c r="Y571" s="34"/>
      <c r="Z571" s="34"/>
      <c r="AA571" s="34"/>
      <c r="AB571" s="34"/>
      <c r="AC571" s="34"/>
      <c r="AD571" s="34"/>
      <c r="AE571" s="34"/>
      <c r="AF571" s="34"/>
      <c r="AG571" s="34"/>
      <c r="AH571" s="34"/>
      <c r="AI571" s="34"/>
      <c r="AJ571" s="34"/>
      <c r="AK571" s="34"/>
    </row>
    <row r="572" spans="25:37" ht="12.75" customHeight="1" x14ac:dyDescent="0.3">
      <c r="Y572" s="34"/>
      <c r="Z572" s="34"/>
      <c r="AA572" s="34"/>
      <c r="AB572" s="34"/>
      <c r="AC572" s="34"/>
      <c r="AD572" s="34"/>
      <c r="AE572" s="34"/>
      <c r="AF572" s="34"/>
      <c r="AG572" s="34"/>
      <c r="AH572" s="34"/>
      <c r="AI572" s="34"/>
      <c r="AJ572" s="34"/>
      <c r="AK572" s="34"/>
    </row>
    <row r="573" spans="25:37" ht="12.75" customHeight="1" x14ac:dyDescent="0.3">
      <c r="Y573" s="34"/>
      <c r="Z573" s="34"/>
      <c r="AA573" s="34"/>
      <c r="AB573" s="34"/>
      <c r="AC573" s="34"/>
      <c r="AD573" s="34"/>
      <c r="AE573" s="34"/>
      <c r="AF573" s="34"/>
      <c r="AG573" s="34"/>
      <c r="AH573" s="34"/>
      <c r="AI573" s="34"/>
      <c r="AJ573" s="34"/>
      <c r="AK573" s="34"/>
    </row>
    <row r="574" spans="25:37" ht="12.75" customHeight="1" x14ac:dyDescent="0.3">
      <c r="Y574" s="34"/>
      <c r="Z574" s="34"/>
      <c r="AA574" s="34"/>
      <c r="AB574" s="34"/>
      <c r="AC574" s="34"/>
      <c r="AD574" s="34"/>
      <c r="AE574" s="34"/>
      <c r="AF574" s="34"/>
      <c r="AG574" s="34"/>
      <c r="AH574" s="34"/>
      <c r="AI574" s="34"/>
      <c r="AJ574" s="34"/>
      <c r="AK574" s="34"/>
    </row>
    <row r="575" spans="25:37" ht="12.75" customHeight="1" x14ac:dyDescent="0.3">
      <c r="Y575" s="34"/>
      <c r="Z575" s="34"/>
      <c r="AA575" s="34"/>
      <c r="AB575" s="34"/>
      <c r="AC575" s="34"/>
      <c r="AD575" s="34"/>
      <c r="AE575" s="34"/>
      <c r="AF575" s="34"/>
      <c r="AG575" s="34"/>
      <c r="AH575" s="34"/>
      <c r="AI575" s="34"/>
      <c r="AJ575" s="34"/>
      <c r="AK575" s="34"/>
    </row>
    <row r="576" spans="25:37" ht="12.75" customHeight="1" x14ac:dyDescent="0.3">
      <c r="Y576" s="34"/>
      <c r="Z576" s="34"/>
      <c r="AA576" s="34"/>
      <c r="AB576" s="34"/>
      <c r="AC576" s="34"/>
      <c r="AD576" s="34"/>
      <c r="AE576" s="34"/>
      <c r="AF576" s="34"/>
      <c r="AG576" s="34"/>
      <c r="AH576" s="34"/>
      <c r="AI576" s="34"/>
      <c r="AJ576" s="34"/>
      <c r="AK576" s="34"/>
    </row>
    <row r="577" spans="25:37" ht="12.75" customHeight="1" x14ac:dyDescent="0.3">
      <c r="Y577" s="34"/>
      <c r="Z577" s="34"/>
      <c r="AA577" s="34"/>
      <c r="AB577" s="34"/>
      <c r="AC577" s="34"/>
      <c r="AD577" s="34"/>
      <c r="AE577" s="34"/>
      <c r="AF577" s="34"/>
      <c r="AG577" s="34"/>
      <c r="AH577" s="34"/>
      <c r="AI577" s="34"/>
      <c r="AJ577" s="34"/>
      <c r="AK577" s="34"/>
    </row>
    <row r="578" spans="25:37" ht="12.75" customHeight="1" x14ac:dyDescent="0.3">
      <c r="Y578" s="34"/>
      <c r="Z578" s="34"/>
      <c r="AA578" s="34"/>
      <c r="AB578" s="34"/>
      <c r="AC578" s="34"/>
      <c r="AD578" s="34"/>
      <c r="AE578" s="34"/>
      <c r="AF578" s="34"/>
      <c r="AG578" s="34"/>
      <c r="AH578" s="34"/>
      <c r="AI578" s="34"/>
      <c r="AJ578" s="34"/>
      <c r="AK578" s="34"/>
    </row>
    <row r="579" spans="25:37" ht="12.75" customHeight="1" x14ac:dyDescent="0.3">
      <c r="Y579" s="34"/>
      <c r="Z579" s="34"/>
      <c r="AA579" s="34"/>
      <c r="AB579" s="34"/>
      <c r="AC579" s="34"/>
      <c r="AD579" s="34"/>
      <c r="AE579" s="34"/>
      <c r="AF579" s="34"/>
      <c r="AG579" s="34"/>
      <c r="AH579" s="34"/>
      <c r="AI579" s="34"/>
      <c r="AJ579" s="34"/>
      <c r="AK579" s="34"/>
    </row>
    <row r="580" spans="25:37" ht="12.75" customHeight="1" x14ac:dyDescent="0.3">
      <c r="Y580" s="34"/>
      <c r="Z580" s="34"/>
      <c r="AA580" s="34"/>
      <c r="AB580" s="34"/>
      <c r="AC580" s="34"/>
      <c r="AD580" s="34"/>
      <c r="AE580" s="34"/>
      <c r="AF580" s="34"/>
      <c r="AG580" s="34"/>
      <c r="AH580" s="34"/>
      <c r="AI580" s="34"/>
      <c r="AJ580" s="34"/>
      <c r="AK580" s="34"/>
    </row>
    <row r="581" spans="25:37" ht="12.75" customHeight="1" x14ac:dyDescent="0.3">
      <c r="Y581" s="34"/>
      <c r="Z581" s="34"/>
      <c r="AA581" s="34"/>
      <c r="AB581" s="34"/>
      <c r="AC581" s="34"/>
      <c r="AD581" s="34"/>
      <c r="AE581" s="34"/>
      <c r="AF581" s="34"/>
      <c r="AG581" s="34"/>
      <c r="AH581" s="34"/>
      <c r="AI581" s="34"/>
      <c r="AJ581" s="34"/>
      <c r="AK581" s="34"/>
    </row>
    <row r="582" spans="25:37" ht="12.75" customHeight="1" x14ac:dyDescent="0.3">
      <c r="Y582" s="34"/>
      <c r="Z582" s="34"/>
      <c r="AA582" s="34"/>
      <c r="AB582" s="34"/>
      <c r="AC582" s="34"/>
      <c r="AD582" s="34"/>
      <c r="AE582" s="34"/>
      <c r="AF582" s="34"/>
      <c r="AG582" s="34"/>
      <c r="AH582" s="34"/>
      <c r="AI582" s="34"/>
      <c r="AJ582" s="34"/>
      <c r="AK582" s="34"/>
    </row>
    <row r="583" spans="25:37" ht="12.75" customHeight="1" x14ac:dyDescent="0.3">
      <c r="Y583" s="34"/>
      <c r="Z583" s="34"/>
      <c r="AA583" s="34"/>
      <c r="AB583" s="34"/>
      <c r="AC583" s="34"/>
      <c r="AD583" s="34"/>
      <c r="AE583" s="34"/>
      <c r="AF583" s="34"/>
      <c r="AG583" s="34"/>
      <c r="AH583" s="34"/>
      <c r="AI583" s="34"/>
      <c r="AJ583" s="34"/>
      <c r="AK583" s="34"/>
    </row>
    <row r="584" spans="25:37" ht="12.75" customHeight="1" x14ac:dyDescent="0.3">
      <c r="Y584" s="34"/>
      <c r="Z584" s="34"/>
      <c r="AA584" s="34"/>
      <c r="AB584" s="34"/>
      <c r="AC584" s="34"/>
      <c r="AD584" s="34"/>
      <c r="AE584" s="34"/>
      <c r="AF584" s="34"/>
      <c r="AG584" s="34"/>
      <c r="AH584" s="34"/>
      <c r="AI584" s="34"/>
      <c r="AJ584" s="34"/>
      <c r="AK584" s="34"/>
    </row>
    <row r="585" spans="25:37" ht="12.75" customHeight="1" x14ac:dyDescent="0.3">
      <c r="Y585" s="34"/>
      <c r="Z585" s="34"/>
      <c r="AA585" s="34"/>
      <c r="AB585" s="34"/>
      <c r="AC585" s="34"/>
      <c r="AD585" s="34"/>
      <c r="AE585" s="34"/>
      <c r="AF585" s="34"/>
      <c r="AG585" s="34"/>
      <c r="AH585" s="34"/>
      <c r="AI585" s="34"/>
      <c r="AJ585" s="34"/>
      <c r="AK585" s="34"/>
    </row>
    <row r="586" spans="25:37" ht="12.75" customHeight="1" x14ac:dyDescent="0.3">
      <c r="Y586" s="34"/>
      <c r="Z586" s="34"/>
      <c r="AA586" s="34"/>
      <c r="AB586" s="34"/>
      <c r="AC586" s="34"/>
      <c r="AD586" s="34"/>
      <c r="AE586" s="34"/>
      <c r="AF586" s="34"/>
      <c r="AG586" s="34"/>
      <c r="AH586" s="34"/>
      <c r="AI586" s="34"/>
      <c r="AJ586" s="34"/>
      <c r="AK586" s="34"/>
    </row>
    <row r="587" spans="25:37" ht="12.75" customHeight="1" x14ac:dyDescent="0.3">
      <c r="Y587" s="34"/>
      <c r="Z587" s="34"/>
      <c r="AA587" s="34"/>
      <c r="AB587" s="34"/>
      <c r="AC587" s="34"/>
      <c r="AD587" s="34"/>
      <c r="AE587" s="34"/>
      <c r="AF587" s="34"/>
      <c r="AG587" s="34"/>
      <c r="AH587" s="34"/>
      <c r="AI587" s="34"/>
      <c r="AJ587" s="34"/>
      <c r="AK587" s="34"/>
    </row>
    <row r="588" spans="25:37" ht="12.75" customHeight="1" x14ac:dyDescent="0.3">
      <c r="Y588" s="34"/>
      <c r="Z588" s="34"/>
      <c r="AA588" s="34"/>
      <c r="AB588" s="34"/>
      <c r="AC588" s="34"/>
      <c r="AD588" s="34"/>
      <c r="AE588" s="34"/>
      <c r="AF588" s="34"/>
      <c r="AG588" s="34"/>
      <c r="AH588" s="34"/>
      <c r="AI588" s="34"/>
      <c r="AJ588" s="34"/>
      <c r="AK588" s="34"/>
    </row>
    <row r="589" spans="25:37" ht="12.75" customHeight="1" x14ac:dyDescent="0.3">
      <c r="Y589" s="34"/>
      <c r="Z589" s="34"/>
      <c r="AA589" s="34"/>
      <c r="AB589" s="34"/>
      <c r="AC589" s="34"/>
      <c r="AD589" s="34"/>
      <c r="AE589" s="34"/>
      <c r="AF589" s="34"/>
      <c r="AG589" s="34"/>
      <c r="AH589" s="34"/>
      <c r="AI589" s="34"/>
      <c r="AJ589" s="34"/>
      <c r="AK589" s="34"/>
    </row>
    <row r="590" spans="25:37" ht="12.75" customHeight="1" x14ac:dyDescent="0.3">
      <c r="Y590" s="34"/>
      <c r="Z590" s="34"/>
      <c r="AA590" s="34"/>
      <c r="AB590" s="34"/>
      <c r="AC590" s="34"/>
      <c r="AD590" s="34"/>
      <c r="AE590" s="34"/>
      <c r="AF590" s="34"/>
      <c r="AG590" s="34"/>
      <c r="AH590" s="34"/>
      <c r="AI590" s="34"/>
      <c r="AJ590" s="34"/>
      <c r="AK590" s="34"/>
    </row>
    <row r="591" spans="25:37" ht="12.75" customHeight="1" x14ac:dyDescent="0.3">
      <c r="Y591" s="34"/>
      <c r="Z591" s="34"/>
      <c r="AA591" s="34"/>
      <c r="AB591" s="34"/>
      <c r="AC591" s="34"/>
      <c r="AD591" s="34"/>
      <c r="AE591" s="34"/>
      <c r="AF591" s="34"/>
      <c r="AG591" s="34"/>
      <c r="AH591" s="34"/>
      <c r="AI591" s="34"/>
      <c r="AJ591" s="34"/>
      <c r="AK591" s="34"/>
    </row>
    <row r="592" spans="25:37" ht="12.75" customHeight="1" x14ac:dyDescent="0.3">
      <c r="Y592" s="34"/>
      <c r="Z592" s="34"/>
      <c r="AA592" s="34"/>
      <c r="AB592" s="34"/>
      <c r="AC592" s="34"/>
      <c r="AD592" s="34"/>
      <c r="AE592" s="34"/>
      <c r="AF592" s="34"/>
      <c r="AG592" s="34"/>
      <c r="AH592" s="34"/>
      <c r="AI592" s="34"/>
      <c r="AJ592" s="34"/>
      <c r="AK592" s="34"/>
    </row>
    <row r="593" spans="25:37" ht="12.75" customHeight="1" x14ac:dyDescent="0.3">
      <c r="Y593" s="34"/>
      <c r="Z593" s="34"/>
      <c r="AA593" s="34"/>
      <c r="AB593" s="34"/>
      <c r="AC593" s="34"/>
      <c r="AD593" s="34"/>
      <c r="AE593" s="34"/>
      <c r="AF593" s="34"/>
      <c r="AG593" s="34"/>
      <c r="AH593" s="34"/>
      <c r="AI593" s="34"/>
      <c r="AJ593" s="34"/>
      <c r="AK593" s="34"/>
    </row>
    <row r="594" spans="25:37" ht="12.75" customHeight="1" x14ac:dyDescent="0.3">
      <c r="Y594" s="34"/>
      <c r="Z594" s="34"/>
      <c r="AA594" s="34"/>
      <c r="AB594" s="34"/>
      <c r="AC594" s="34"/>
      <c r="AD594" s="34"/>
      <c r="AE594" s="34"/>
      <c r="AF594" s="34"/>
      <c r="AG594" s="34"/>
      <c r="AH594" s="34"/>
      <c r="AI594" s="34"/>
      <c r="AJ594" s="34"/>
      <c r="AK594" s="34"/>
    </row>
    <row r="595" spans="25:37" ht="12.75" customHeight="1" x14ac:dyDescent="0.3">
      <c r="Y595" s="34"/>
      <c r="Z595" s="34"/>
      <c r="AA595" s="34"/>
      <c r="AB595" s="34"/>
      <c r="AC595" s="34"/>
      <c r="AD595" s="34"/>
      <c r="AE595" s="34"/>
      <c r="AF595" s="34"/>
      <c r="AG595" s="34"/>
      <c r="AH595" s="34"/>
      <c r="AI595" s="34"/>
      <c r="AJ595" s="34"/>
      <c r="AK595" s="34"/>
    </row>
    <row r="596" spans="25:37" ht="12.75" customHeight="1" x14ac:dyDescent="0.3">
      <c r="Y596" s="34"/>
      <c r="Z596" s="34"/>
      <c r="AA596" s="34"/>
      <c r="AB596" s="34"/>
      <c r="AC596" s="34"/>
      <c r="AD596" s="34"/>
      <c r="AE596" s="34"/>
      <c r="AF596" s="34"/>
      <c r="AG596" s="34"/>
      <c r="AH596" s="34"/>
      <c r="AI596" s="34"/>
      <c r="AJ596" s="34"/>
      <c r="AK596" s="34"/>
    </row>
    <row r="597" spans="25:37" ht="12.75" customHeight="1" x14ac:dyDescent="0.3">
      <c r="Y597" s="34"/>
      <c r="Z597" s="34"/>
      <c r="AA597" s="34"/>
      <c r="AB597" s="34"/>
      <c r="AC597" s="34"/>
      <c r="AD597" s="34"/>
      <c r="AE597" s="34"/>
      <c r="AF597" s="34"/>
      <c r="AG597" s="34"/>
      <c r="AH597" s="34"/>
      <c r="AI597" s="34"/>
      <c r="AJ597" s="34"/>
      <c r="AK597" s="34"/>
    </row>
    <row r="598" spans="25:37" ht="12.75" customHeight="1" x14ac:dyDescent="0.3">
      <c r="Y598" s="34"/>
      <c r="Z598" s="34"/>
      <c r="AA598" s="34"/>
      <c r="AB598" s="34"/>
      <c r="AC598" s="34"/>
      <c r="AD598" s="34"/>
      <c r="AE598" s="34"/>
      <c r="AF598" s="34"/>
      <c r="AG598" s="34"/>
      <c r="AH598" s="34"/>
      <c r="AI598" s="34"/>
      <c r="AJ598" s="34"/>
      <c r="AK598" s="34"/>
    </row>
    <row r="599" spans="25:37" ht="12.75" customHeight="1" x14ac:dyDescent="0.3">
      <c r="Y599" s="34"/>
      <c r="Z599" s="34"/>
      <c r="AA599" s="34"/>
      <c r="AB599" s="34"/>
      <c r="AC599" s="34"/>
      <c r="AD599" s="34"/>
      <c r="AE599" s="34"/>
      <c r="AF599" s="34"/>
      <c r="AG599" s="34"/>
      <c r="AH599" s="34"/>
      <c r="AI599" s="34"/>
      <c r="AJ599" s="34"/>
      <c r="AK599" s="34"/>
    </row>
    <row r="600" spans="25:37" ht="12.75" customHeight="1" x14ac:dyDescent="0.3">
      <c r="Y600" s="34"/>
      <c r="Z600" s="34"/>
      <c r="AA600" s="34"/>
      <c r="AB600" s="34"/>
      <c r="AC600" s="34"/>
      <c r="AD600" s="34"/>
      <c r="AE600" s="34"/>
      <c r="AF600" s="34"/>
      <c r="AG600" s="34"/>
      <c r="AH600" s="34"/>
      <c r="AI600" s="34"/>
      <c r="AJ600" s="34"/>
      <c r="AK600" s="34"/>
    </row>
    <row r="601" spans="25:37" ht="12.75" customHeight="1" x14ac:dyDescent="0.3">
      <c r="Y601" s="34"/>
      <c r="Z601" s="34"/>
      <c r="AA601" s="34"/>
      <c r="AB601" s="34"/>
      <c r="AC601" s="34"/>
      <c r="AD601" s="34"/>
      <c r="AE601" s="34"/>
      <c r="AF601" s="34"/>
      <c r="AG601" s="34"/>
      <c r="AH601" s="34"/>
      <c r="AI601" s="34"/>
      <c r="AJ601" s="34"/>
      <c r="AK601" s="34"/>
    </row>
    <row r="602" spans="25:37" ht="12.75" customHeight="1" x14ac:dyDescent="0.3">
      <c r="Y602" s="34"/>
      <c r="Z602" s="34"/>
      <c r="AA602" s="34"/>
      <c r="AB602" s="34"/>
      <c r="AC602" s="34"/>
      <c r="AD602" s="34"/>
      <c r="AE602" s="34"/>
      <c r="AF602" s="34"/>
      <c r="AG602" s="34"/>
      <c r="AH602" s="34"/>
      <c r="AI602" s="34"/>
      <c r="AJ602" s="34"/>
      <c r="AK602" s="34"/>
    </row>
    <row r="603" spans="25:37" ht="12.75" customHeight="1" x14ac:dyDescent="0.3">
      <c r="Y603" s="34"/>
      <c r="Z603" s="34"/>
      <c r="AA603" s="34"/>
      <c r="AB603" s="34"/>
      <c r="AC603" s="34"/>
      <c r="AD603" s="34"/>
      <c r="AE603" s="34"/>
      <c r="AF603" s="34"/>
      <c r="AG603" s="34"/>
      <c r="AH603" s="34"/>
      <c r="AI603" s="34"/>
      <c r="AJ603" s="34"/>
      <c r="AK603" s="34"/>
    </row>
    <row r="604" spans="25:37" ht="12.75" customHeight="1" x14ac:dyDescent="0.3">
      <c r="Y604" s="34"/>
      <c r="Z604" s="34"/>
      <c r="AA604" s="34"/>
      <c r="AB604" s="34"/>
      <c r="AC604" s="34"/>
      <c r="AD604" s="34"/>
      <c r="AE604" s="34"/>
      <c r="AF604" s="34"/>
      <c r="AG604" s="34"/>
      <c r="AH604" s="34"/>
      <c r="AI604" s="34"/>
      <c r="AJ604" s="34"/>
      <c r="AK604" s="34"/>
    </row>
    <row r="605" spans="25:37" ht="12.75" customHeight="1" x14ac:dyDescent="0.3">
      <c r="Y605" s="34"/>
      <c r="Z605" s="34"/>
      <c r="AA605" s="34"/>
      <c r="AB605" s="34"/>
      <c r="AC605" s="34"/>
      <c r="AD605" s="34"/>
      <c r="AE605" s="34"/>
      <c r="AF605" s="34"/>
      <c r="AG605" s="34"/>
      <c r="AH605" s="34"/>
      <c r="AI605" s="34"/>
      <c r="AJ605" s="34"/>
      <c r="AK605" s="34"/>
    </row>
    <row r="606" spans="25:37" ht="12.75" customHeight="1" x14ac:dyDescent="0.3">
      <c r="Y606" s="34"/>
      <c r="Z606" s="34"/>
      <c r="AA606" s="34"/>
      <c r="AB606" s="34"/>
      <c r="AC606" s="34"/>
      <c r="AD606" s="34"/>
      <c r="AE606" s="34"/>
      <c r="AF606" s="34"/>
      <c r="AG606" s="34"/>
      <c r="AH606" s="34"/>
      <c r="AI606" s="34"/>
      <c r="AJ606" s="34"/>
      <c r="AK606" s="34"/>
    </row>
    <row r="607" spans="25:37" ht="12.75" customHeight="1" x14ac:dyDescent="0.3">
      <c r="Y607" s="34"/>
      <c r="Z607" s="34"/>
      <c r="AA607" s="34"/>
      <c r="AB607" s="34"/>
      <c r="AC607" s="34"/>
      <c r="AD607" s="34"/>
      <c r="AE607" s="34"/>
      <c r="AF607" s="34"/>
      <c r="AG607" s="34"/>
      <c r="AH607" s="34"/>
      <c r="AI607" s="34"/>
      <c r="AJ607" s="34"/>
      <c r="AK607" s="34"/>
    </row>
    <row r="608" spans="25:37" ht="12.75" customHeight="1" x14ac:dyDescent="0.3">
      <c r="Y608" s="34"/>
      <c r="Z608" s="34"/>
      <c r="AA608" s="34"/>
      <c r="AB608" s="34"/>
      <c r="AC608" s="34"/>
      <c r="AD608" s="34"/>
      <c r="AE608" s="34"/>
      <c r="AF608" s="34"/>
      <c r="AG608" s="34"/>
      <c r="AH608" s="34"/>
      <c r="AI608" s="34"/>
      <c r="AJ608" s="34"/>
      <c r="AK608" s="34"/>
    </row>
    <row r="609" spans="25:37" ht="12.75" customHeight="1" x14ac:dyDescent="0.3">
      <c r="Y609" s="34"/>
      <c r="Z609" s="34"/>
      <c r="AA609" s="34"/>
      <c r="AB609" s="34"/>
      <c r="AC609" s="34"/>
      <c r="AD609" s="34"/>
      <c r="AE609" s="34"/>
      <c r="AF609" s="34"/>
      <c r="AG609" s="34"/>
      <c r="AH609" s="34"/>
      <c r="AI609" s="34"/>
      <c r="AJ609" s="34"/>
      <c r="AK609" s="34"/>
    </row>
    <row r="610" spans="25:37" ht="12.75" customHeight="1" x14ac:dyDescent="0.3">
      <c r="Y610" s="34"/>
      <c r="Z610" s="34"/>
      <c r="AA610" s="34"/>
      <c r="AB610" s="34"/>
      <c r="AC610" s="34"/>
      <c r="AD610" s="34"/>
      <c r="AE610" s="34"/>
      <c r="AF610" s="34"/>
      <c r="AG610" s="34"/>
      <c r="AH610" s="34"/>
      <c r="AI610" s="34"/>
      <c r="AJ610" s="34"/>
      <c r="AK610" s="34"/>
    </row>
    <row r="611" spans="25:37" ht="12.75" customHeight="1" x14ac:dyDescent="0.3">
      <c r="Y611" s="34"/>
      <c r="Z611" s="34"/>
      <c r="AA611" s="34"/>
      <c r="AB611" s="34"/>
      <c r="AC611" s="34"/>
      <c r="AD611" s="34"/>
      <c r="AE611" s="34"/>
      <c r="AF611" s="34"/>
      <c r="AG611" s="34"/>
      <c r="AH611" s="34"/>
      <c r="AI611" s="34"/>
      <c r="AJ611" s="34"/>
      <c r="AK611" s="34"/>
    </row>
    <row r="612" spans="25:37" ht="12.75" customHeight="1" x14ac:dyDescent="0.3">
      <c r="Y612" s="34"/>
      <c r="Z612" s="34"/>
      <c r="AA612" s="34"/>
      <c r="AB612" s="34"/>
      <c r="AC612" s="34"/>
      <c r="AD612" s="34"/>
      <c r="AE612" s="34"/>
      <c r="AF612" s="34"/>
      <c r="AG612" s="34"/>
      <c r="AH612" s="34"/>
      <c r="AI612" s="34"/>
      <c r="AJ612" s="34"/>
      <c r="AK612" s="34"/>
    </row>
    <row r="613" spans="25:37" ht="12.75" customHeight="1" x14ac:dyDescent="0.3">
      <c r="Y613" s="34"/>
      <c r="Z613" s="34"/>
      <c r="AA613" s="34"/>
      <c r="AB613" s="34"/>
      <c r="AC613" s="34"/>
      <c r="AD613" s="34"/>
      <c r="AE613" s="34"/>
      <c r="AF613" s="34"/>
      <c r="AG613" s="34"/>
      <c r="AH613" s="34"/>
      <c r="AI613" s="34"/>
      <c r="AJ613" s="34"/>
      <c r="AK613" s="34"/>
    </row>
    <row r="614" spans="25:37" ht="12.75" customHeight="1" x14ac:dyDescent="0.3">
      <c r="Y614" s="34"/>
      <c r="Z614" s="34"/>
      <c r="AA614" s="34"/>
      <c r="AB614" s="34"/>
      <c r="AC614" s="34"/>
      <c r="AD614" s="34"/>
      <c r="AE614" s="34"/>
      <c r="AF614" s="34"/>
      <c r="AG614" s="34"/>
      <c r="AH614" s="34"/>
      <c r="AI614" s="34"/>
      <c r="AJ614" s="34"/>
      <c r="AK614" s="34"/>
    </row>
    <row r="615" spans="25:37" ht="12.75" customHeight="1" x14ac:dyDescent="0.3">
      <c r="Y615" s="34"/>
      <c r="Z615" s="34"/>
      <c r="AA615" s="34"/>
      <c r="AB615" s="34"/>
      <c r="AC615" s="34"/>
      <c r="AD615" s="34"/>
      <c r="AE615" s="34"/>
      <c r="AF615" s="34"/>
      <c r="AG615" s="34"/>
      <c r="AH615" s="34"/>
      <c r="AI615" s="34"/>
      <c r="AJ615" s="34"/>
      <c r="AK615" s="34"/>
    </row>
    <row r="616" spans="25:37" ht="12.75" customHeight="1" x14ac:dyDescent="0.3">
      <c r="Y616" s="34"/>
      <c r="Z616" s="34"/>
      <c r="AA616" s="34"/>
      <c r="AB616" s="34"/>
      <c r="AC616" s="34"/>
      <c r="AD616" s="34"/>
      <c r="AE616" s="34"/>
      <c r="AF616" s="34"/>
      <c r="AG616" s="34"/>
      <c r="AH616" s="34"/>
      <c r="AI616" s="34"/>
      <c r="AJ616" s="34"/>
      <c r="AK616" s="34"/>
    </row>
    <row r="617" spans="25:37" ht="12.75" customHeight="1" x14ac:dyDescent="0.3">
      <c r="Y617" s="34"/>
      <c r="Z617" s="34"/>
      <c r="AA617" s="34"/>
      <c r="AB617" s="34"/>
      <c r="AC617" s="34"/>
      <c r="AD617" s="34"/>
      <c r="AE617" s="34"/>
      <c r="AF617" s="34"/>
      <c r="AG617" s="34"/>
      <c r="AH617" s="34"/>
      <c r="AI617" s="34"/>
      <c r="AJ617" s="34"/>
      <c r="AK617" s="34"/>
    </row>
    <row r="618" spans="25:37" ht="12.75" customHeight="1" x14ac:dyDescent="0.3">
      <c r="Y618" s="34"/>
      <c r="Z618" s="34"/>
      <c r="AA618" s="34"/>
      <c r="AB618" s="34"/>
      <c r="AC618" s="34"/>
      <c r="AD618" s="34"/>
      <c r="AE618" s="34"/>
      <c r="AF618" s="34"/>
      <c r="AG618" s="34"/>
      <c r="AH618" s="34"/>
      <c r="AI618" s="34"/>
      <c r="AJ618" s="34"/>
      <c r="AK618" s="34"/>
    </row>
    <row r="619" spans="25:37" ht="12.75" customHeight="1" x14ac:dyDescent="0.3">
      <c r="Y619" s="34"/>
      <c r="Z619" s="34"/>
      <c r="AA619" s="34"/>
      <c r="AB619" s="34"/>
      <c r="AC619" s="34"/>
      <c r="AD619" s="34"/>
      <c r="AE619" s="34"/>
      <c r="AF619" s="34"/>
      <c r="AG619" s="34"/>
      <c r="AH619" s="34"/>
      <c r="AI619" s="34"/>
      <c r="AJ619" s="34"/>
      <c r="AK619" s="34"/>
    </row>
    <row r="620" spans="25:37" ht="12.75" customHeight="1" x14ac:dyDescent="0.3">
      <c r="Y620" s="34"/>
      <c r="Z620" s="34"/>
      <c r="AA620" s="34"/>
      <c r="AB620" s="34"/>
      <c r="AC620" s="34"/>
      <c r="AD620" s="34"/>
      <c r="AE620" s="34"/>
      <c r="AF620" s="34"/>
      <c r="AG620" s="34"/>
      <c r="AH620" s="34"/>
      <c r="AI620" s="34"/>
      <c r="AJ620" s="34"/>
      <c r="AK620" s="34"/>
    </row>
    <row r="621" spans="25:37" ht="12.75" customHeight="1" x14ac:dyDescent="0.3">
      <c r="Y621" s="34"/>
      <c r="Z621" s="34"/>
      <c r="AA621" s="34"/>
      <c r="AB621" s="34"/>
      <c r="AC621" s="34"/>
      <c r="AD621" s="34"/>
      <c r="AE621" s="34"/>
      <c r="AF621" s="34"/>
      <c r="AG621" s="34"/>
      <c r="AH621" s="34"/>
      <c r="AI621" s="34"/>
      <c r="AJ621" s="34"/>
      <c r="AK621" s="34"/>
    </row>
    <row r="622" spans="25:37" ht="12.75" customHeight="1" x14ac:dyDescent="0.3">
      <c r="Y622" s="34"/>
      <c r="Z622" s="34"/>
      <c r="AA622" s="34"/>
      <c r="AB622" s="34"/>
      <c r="AC622" s="34"/>
      <c r="AD622" s="34"/>
      <c r="AE622" s="34"/>
      <c r="AF622" s="34"/>
      <c r="AG622" s="34"/>
      <c r="AH622" s="34"/>
      <c r="AI622" s="34"/>
      <c r="AJ622" s="34"/>
      <c r="AK622" s="34"/>
    </row>
    <row r="623" spans="25:37" ht="12.75" customHeight="1" x14ac:dyDescent="0.3">
      <c r="Y623" s="34"/>
      <c r="Z623" s="34"/>
      <c r="AA623" s="34"/>
      <c r="AB623" s="34"/>
      <c r="AC623" s="34"/>
      <c r="AD623" s="34"/>
      <c r="AE623" s="34"/>
      <c r="AF623" s="34"/>
      <c r="AG623" s="34"/>
      <c r="AH623" s="34"/>
      <c r="AI623" s="34"/>
      <c r="AJ623" s="34"/>
      <c r="AK623" s="34"/>
    </row>
    <row r="624" spans="25:37" ht="12.75" customHeight="1" x14ac:dyDescent="0.3">
      <c r="Y624" s="34"/>
      <c r="Z624" s="34"/>
      <c r="AA624" s="34"/>
      <c r="AB624" s="34"/>
      <c r="AC624" s="34"/>
      <c r="AD624" s="34"/>
      <c r="AE624" s="34"/>
      <c r="AF624" s="34"/>
      <c r="AG624" s="34"/>
      <c r="AH624" s="34"/>
      <c r="AI624" s="34"/>
      <c r="AJ624" s="34"/>
      <c r="AK624" s="34"/>
    </row>
    <row r="625" spans="25:37" ht="12.75" customHeight="1" x14ac:dyDescent="0.3">
      <c r="Y625" s="34"/>
      <c r="Z625" s="34"/>
      <c r="AA625" s="34"/>
      <c r="AB625" s="34"/>
      <c r="AC625" s="34"/>
      <c r="AD625" s="34"/>
      <c r="AE625" s="34"/>
      <c r="AF625" s="34"/>
      <c r="AG625" s="34"/>
      <c r="AH625" s="34"/>
      <c r="AI625" s="34"/>
      <c r="AJ625" s="34"/>
      <c r="AK625" s="34"/>
    </row>
    <row r="626" spans="25:37" ht="12.75" customHeight="1" x14ac:dyDescent="0.3">
      <c r="Y626" s="34"/>
      <c r="Z626" s="34"/>
      <c r="AA626" s="34"/>
      <c r="AB626" s="34"/>
      <c r="AC626" s="34"/>
      <c r="AD626" s="34"/>
      <c r="AE626" s="34"/>
      <c r="AF626" s="34"/>
      <c r="AG626" s="34"/>
      <c r="AH626" s="34"/>
      <c r="AI626" s="34"/>
      <c r="AJ626" s="34"/>
      <c r="AK626" s="34"/>
    </row>
    <row r="627" spans="25:37" ht="12.75" customHeight="1" x14ac:dyDescent="0.3">
      <c r="Y627" s="34"/>
      <c r="Z627" s="34"/>
      <c r="AA627" s="34"/>
      <c r="AB627" s="34"/>
      <c r="AC627" s="34"/>
      <c r="AD627" s="34"/>
      <c r="AE627" s="34"/>
      <c r="AF627" s="34"/>
      <c r="AG627" s="34"/>
      <c r="AH627" s="34"/>
      <c r="AI627" s="34"/>
      <c r="AJ627" s="34"/>
      <c r="AK627" s="34"/>
    </row>
    <row r="628" spans="25:37" ht="12.75" customHeight="1" x14ac:dyDescent="0.3">
      <c r="Y628" s="34"/>
      <c r="Z628" s="34"/>
      <c r="AA628" s="34"/>
      <c r="AB628" s="34"/>
      <c r="AC628" s="34"/>
      <c r="AD628" s="34"/>
      <c r="AE628" s="34"/>
      <c r="AF628" s="34"/>
      <c r="AG628" s="34"/>
      <c r="AH628" s="34"/>
      <c r="AI628" s="34"/>
      <c r="AJ628" s="34"/>
      <c r="AK628" s="34"/>
    </row>
    <row r="629" spans="25:37" ht="12.75" customHeight="1" x14ac:dyDescent="0.3">
      <c r="Y629" s="34"/>
      <c r="Z629" s="34"/>
      <c r="AA629" s="34"/>
      <c r="AB629" s="34"/>
      <c r="AC629" s="34"/>
      <c r="AD629" s="34"/>
      <c r="AE629" s="34"/>
      <c r="AF629" s="34"/>
      <c r="AG629" s="34"/>
      <c r="AH629" s="34"/>
      <c r="AI629" s="34"/>
      <c r="AJ629" s="34"/>
      <c r="AK629" s="34"/>
    </row>
    <row r="630" spans="25:37" ht="12.75" customHeight="1" x14ac:dyDescent="0.3">
      <c r="Y630" s="34"/>
      <c r="Z630" s="34"/>
      <c r="AA630" s="34"/>
      <c r="AB630" s="34"/>
      <c r="AC630" s="34"/>
      <c r="AD630" s="34"/>
      <c r="AE630" s="34"/>
      <c r="AF630" s="34"/>
      <c r="AG630" s="34"/>
      <c r="AH630" s="34"/>
      <c r="AI630" s="34"/>
      <c r="AJ630" s="34"/>
      <c r="AK630" s="34"/>
    </row>
    <row r="631" spans="25:37" ht="12.75" customHeight="1" x14ac:dyDescent="0.3">
      <c r="Y631" s="34"/>
      <c r="Z631" s="34"/>
      <c r="AA631" s="34"/>
      <c r="AB631" s="34"/>
      <c r="AC631" s="34"/>
      <c r="AD631" s="34"/>
      <c r="AE631" s="34"/>
      <c r="AF631" s="34"/>
      <c r="AG631" s="34"/>
      <c r="AH631" s="34"/>
      <c r="AI631" s="34"/>
      <c r="AJ631" s="34"/>
      <c r="AK631" s="34"/>
    </row>
    <row r="632" spans="25:37" ht="12.75" customHeight="1" x14ac:dyDescent="0.3">
      <c r="Y632" s="34"/>
      <c r="Z632" s="34"/>
      <c r="AA632" s="34"/>
      <c r="AB632" s="34"/>
      <c r="AC632" s="34"/>
      <c r="AD632" s="34"/>
      <c r="AE632" s="34"/>
      <c r="AF632" s="34"/>
      <c r="AG632" s="34"/>
      <c r="AH632" s="34"/>
      <c r="AI632" s="34"/>
      <c r="AJ632" s="34"/>
      <c r="AK632" s="34"/>
    </row>
    <row r="633" spans="25:37" ht="12.75" customHeight="1" x14ac:dyDescent="0.3">
      <c r="Y633" s="34"/>
      <c r="Z633" s="34"/>
      <c r="AA633" s="34"/>
      <c r="AB633" s="34"/>
      <c r="AC633" s="34"/>
      <c r="AD633" s="34"/>
      <c r="AE633" s="34"/>
      <c r="AF633" s="34"/>
      <c r="AG633" s="34"/>
      <c r="AH633" s="34"/>
      <c r="AI633" s="34"/>
      <c r="AJ633" s="34"/>
      <c r="AK633" s="34"/>
    </row>
    <row r="634" spans="25:37" ht="12.75" customHeight="1" x14ac:dyDescent="0.3">
      <c r="Y634" s="34"/>
      <c r="Z634" s="34"/>
      <c r="AA634" s="34"/>
      <c r="AB634" s="34"/>
      <c r="AC634" s="34"/>
      <c r="AD634" s="34"/>
      <c r="AE634" s="34"/>
      <c r="AF634" s="34"/>
      <c r="AG634" s="34"/>
      <c r="AH634" s="34"/>
      <c r="AI634" s="34"/>
      <c r="AJ634" s="34"/>
      <c r="AK634" s="34"/>
    </row>
    <row r="635" spans="25:37" ht="12.75" customHeight="1" x14ac:dyDescent="0.3">
      <c r="Y635" s="34"/>
      <c r="Z635" s="34"/>
      <c r="AA635" s="34"/>
      <c r="AB635" s="34"/>
      <c r="AC635" s="34"/>
      <c r="AD635" s="34"/>
      <c r="AE635" s="34"/>
      <c r="AF635" s="34"/>
      <c r="AG635" s="34"/>
      <c r="AH635" s="34"/>
      <c r="AI635" s="34"/>
      <c r="AJ635" s="34"/>
      <c r="AK635" s="34"/>
    </row>
    <row r="636" spans="25:37" ht="12.75" customHeight="1" x14ac:dyDescent="0.3">
      <c r="Y636" s="34"/>
      <c r="Z636" s="34"/>
      <c r="AA636" s="34"/>
      <c r="AB636" s="34"/>
      <c r="AC636" s="34"/>
      <c r="AD636" s="34"/>
      <c r="AE636" s="34"/>
      <c r="AF636" s="34"/>
      <c r="AG636" s="34"/>
      <c r="AH636" s="34"/>
      <c r="AI636" s="34"/>
      <c r="AJ636" s="34"/>
      <c r="AK636" s="34"/>
    </row>
    <row r="637" spans="25:37" ht="12.75" customHeight="1" x14ac:dyDescent="0.3">
      <c r="Y637" s="34"/>
      <c r="Z637" s="34"/>
      <c r="AA637" s="34"/>
      <c r="AB637" s="34"/>
      <c r="AC637" s="34"/>
      <c r="AD637" s="34"/>
      <c r="AE637" s="34"/>
      <c r="AF637" s="34"/>
      <c r="AG637" s="34"/>
      <c r="AH637" s="34"/>
      <c r="AI637" s="34"/>
      <c r="AJ637" s="34"/>
      <c r="AK637" s="34"/>
    </row>
    <row r="638" spans="25:37" ht="12.75" customHeight="1" x14ac:dyDescent="0.3">
      <c r="Y638" s="34"/>
      <c r="Z638" s="34"/>
      <c r="AA638" s="34"/>
      <c r="AB638" s="34"/>
      <c r="AC638" s="34"/>
      <c r="AD638" s="34"/>
      <c r="AE638" s="34"/>
      <c r="AF638" s="34"/>
      <c r="AG638" s="34"/>
      <c r="AH638" s="34"/>
      <c r="AI638" s="34"/>
      <c r="AJ638" s="34"/>
      <c r="AK638" s="34"/>
    </row>
    <row r="639" spans="25:37" ht="12.75" customHeight="1" x14ac:dyDescent="0.3">
      <c r="Y639" s="34"/>
      <c r="Z639" s="34"/>
      <c r="AA639" s="34"/>
      <c r="AB639" s="34"/>
      <c r="AC639" s="34"/>
      <c r="AD639" s="34"/>
      <c r="AE639" s="34"/>
      <c r="AF639" s="34"/>
      <c r="AG639" s="34"/>
      <c r="AH639" s="34"/>
      <c r="AI639" s="34"/>
      <c r="AJ639" s="34"/>
      <c r="AK639" s="34"/>
    </row>
    <row r="640" spans="25:37" ht="12.75" customHeight="1" x14ac:dyDescent="0.3">
      <c r="Y640" s="34"/>
      <c r="Z640" s="34"/>
      <c r="AA640" s="34"/>
      <c r="AB640" s="34"/>
      <c r="AC640" s="34"/>
      <c r="AD640" s="34"/>
      <c r="AE640" s="34"/>
      <c r="AF640" s="34"/>
      <c r="AG640" s="34"/>
      <c r="AH640" s="34"/>
      <c r="AI640" s="34"/>
      <c r="AJ640" s="34"/>
      <c r="AK640" s="34"/>
    </row>
    <row r="641" spans="25:37" ht="12.75" customHeight="1" x14ac:dyDescent="0.3">
      <c r="Y641" s="34"/>
      <c r="Z641" s="34"/>
      <c r="AA641" s="34"/>
      <c r="AB641" s="34"/>
      <c r="AC641" s="34"/>
      <c r="AD641" s="34"/>
      <c r="AE641" s="34"/>
      <c r="AF641" s="34"/>
      <c r="AG641" s="34"/>
      <c r="AH641" s="34"/>
      <c r="AI641" s="34"/>
      <c r="AJ641" s="34"/>
      <c r="AK641" s="34"/>
    </row>
    <row r="642" spans="25:37" ht="12.75" customHeight="1" x14ac:dyDescent="0.3">
      <c r="Y642" s="34"/>
      <c r="Z642" s="34"/>
      <c r="AA642" s="34"/>
      <c r="AB642" s="34"/>
      <c r="AC642" s="34"/>
      <c r="AD642" s="34"/>
      <c r="AE642" s="34"/>
      <c r="AF642" s="34"/>
      <c r="AG642" s="34"/>
      <c r="AH642" s="34"/>
      <c r="AI642" s="34"/>
      <c r="AJ642" s="34"/>
      <c r="AK642" s="34"/>
    </row>
    <row r="643" spans="25:37" ht="12.75" customHeight="1" x14ac:dyDescent="0.3">
      <c r="Y643" s="34"/>
      <c r="Z643" s="34"/>
      <c r="AA643" s="34"/>
      <c r="AB643" s="34"/>
      <c r="AC643" s="34"/>
      <c r="AD643" s="34"/>
      <c r="AE643" s="34"/>
      <c r="AF643" s="34"/>
      <c r="AG643" s="34"/>
      <c r="AH643" s="34"/>
      <c r="AI643" s="34"/>
      <c r="AJ643" s="34"/>
      <c r="AK643" s="34"/>
    </row>
    <row r="644" spans="25:37" ht="12.75" customHeight="1" x14ac:dyDescent="0.3">
      <c r="Y644" s="34"/>
      <c r="Z644" s="34"/>
      <c r="AA644" s="34"/>
      <c r="AB644" s="34"/>
      <c r="AC644" s="34"/>
      <c r="AD644" s="34"/>
      <c r="AE644" s="34"/>
      <c r="AF644" s="34"/>
      <c r="AG644" s="34"/>
      <c r="AH644" s="34"/>
      <c r="AI644" s="34"/>
      <c r="AJ644" s="34"/>
      <c r="AK644" s="34"/>
    </row>
    <row r="645" spans="25:37" ht="12.75" customHeight="1" x14ac:dyDescent="0.3">
      <c r="Y645" s="34"/>
      <c r="Z645" s="34"/>
      <c r="AA645" s="34"/>
      <c r="AB645" s="34"/>
      <c r="AC645" s="34"/>
      <c r="AD645" s="34"/>
      <c r="AE645" s="34"/>
      <c r="AF645" s="34"/>
      <c r="AG645" s="34"/>
      <c r="AH645" s="34"/>
      <c r="AI645" s="34"/>
      <c r="AJ645" s="34"/>
      <c r="AK645" s="34"/>
    </row>
    <row r="646" spans="25:37" ht="12.75" customHeight="1" x14ac:dyDescent="0.3">
      <c r="Y646" s="34"/>
      <c r="Z646" s="34"/>
      <c r="AA646" s="34"/>
      <c r="AB646" s="34"/>
      <c r="AC646" s="34"/>
      <c r="AD646" s="34"/>
      <c r="AE646" s="34"/>
      <c r="AF646" s="34"/>
      <c r="AG646" s="34"/>
      <c r="AH646" s="34"/>
      <c r="AI646" s="34"/>
      <c r="AJ646" s="34"/>
      <c r="AK646" s="34"/>
    </row>
    <row r="647" spans="25:37" ht="12.75" customHeight="1" x14ac:dyDescent="0.3">
      <c r="Y647" s="34"/>
      <c r="Z647" s="34"/>
      <c r="AA647" s="34"/>
      <c r="AB647" s="34"/>
      <c r="AC647" s="34"/>
      <c r="AD647" s="34"/>
      <c r="AE647" s="34"/>
      <c r="AF647" s="34"/>
      <c r="AG647" s="34"/>
      <c r="AH647" s="34"/>
      <c r="AI647" s="34"/>
      <c r="AJ647" s="34"/>
      <c r="AK647" s="34"/>
    </row>
    <row r="648" spans="25:37" ht="12.75" customHeight="1" x14ac:dyDescent="0.3">
      <c r="Y648" s="34"/>
      <c r="Z648" s="34"/>
      <c r="AA648" s="34"/>
      <c r="AB648" s="34"/>
      <c r="AC648" s="34"/>
      <c r="AD648" s="34"/>
      <c r="AE648" s="34"/>
      <c r="AF648" s="34"/>
      <c r="AG648" s="34"/>
      <c r="AH648" s="34"/>
      <c r="AI648" s="34"/>
      <c r="AJ648" s="34"/>
      <c r="AK648" s="34"/>
    </row>
    <row r="649" spans="25:37" ht="12.75" customHeight="1" x14ac:dyDescent="0.3">
      <c r="Y649" s="34"/>
      <c r="Z649" s="34"/>
      <c r="AA649" s="34"/>
      <c r="AB649" s="34"/>
      <c r="AC649" s="34"/>
      <c r="AD649" s="34"/>
      <c r="AE649" s="34"/>
      <c r="AF649" s="34"/>
      <c r="AG649" s="34"/>
      <c r="AH649" s="34"/>
      <c r="AI649" s="34"/>
      <c r="AJ649" s="34"/>
      <c r="AK649" s="34"/>
    </row>
    <row r="650" spans="25:37" ht="12.75" customHeight="1" x14ac:dyDescent="0.3">
      <c r="Y650" s="34"/>
      <c r="Z650" s="34"/>
      <c r="AA650" s="34"/>
      <c r="AB650" s="34"/>
      <c r="AC650" s="34"/>
      <c r="AD650" s="34"/>
      <c r="AE650" s="34"/>
      <c r="AF650" s="34"/>
      <c r="AG650" s="34"/>
      <c r="AH650" s="34"/>
      <c r="AI650" s="34"/>
      <c r="AJ650" s="34"/>
      <c r="AK650" s="34"/>
    </row>
    <row r="651" spans="25:37" ht="12.75" customHeight="1" x14ac:dyDescent="0.3">
      <c r="Y651" s="34"/>
      <c r="Z651" s="34"/>
      <c r="AA651" s="34"/>
      <c r="AB651" s="34"/>
      <c r="AC651" s="34"/>
      <c r="AD651" s="34"/>
      <c r="AE651" s="34"/>
      <c r="AF651" s="34"/>
      <c r="AG651" s="34"/>
      <c r="AH651" s="34"/>
      <c r="AI651" s="34"/>
      <c r="AJ651" s="34"/>
      <c r="AK651" s="34"/>
    </row>
    <row r="652" spans="25:37" ht="12.75" customHeight="1" x14ac:dyDescent="0.3">
      <c r="Y652" s="34"/>
      <c r="Z652" s="34"/>
      <c r="AA652" s="34"/>
      <c r="AB652" s="34"/>
      <c r="AC652" s="34"/>
      <c r="AD652" s="34"/>
      <c r="AE652" s="34"/>
      <c r="AF652" s="34"/>
      <c r="AG652" s="34"/>
      <c r="AH652" s="34"/>
      <c r="AI652" s="34"/>
      <c r="AJ652" s="34"/>
      <c r="AK652" s="34"/>
    </row>
    <row r="653" spans="25:37" ht="12.75" customHeight="1" x14ac:dyDescent="0.3">
      <c r="Y653" s="34"/>
      <c r="Z653" s="34"/>
      <c r="AA653" s="34"/>
      <c r="AB653" s="34"/>
      <c r="AC653" s="34"/>
      <c r="AD653" s="34"/>
      <c r="AE653" s="34"/>
      <c r="AF653" s="34"/>
      <c r="AG653" s="34"/>
      <c r="AH653" s="34"/>
      <c r="AI653" s="34"/>
      <c r="AJ653" s="34"/>
      <c r="AK653" s="34"/>
    </row>
    <row r="654" spans="25:37" ht="12.75" customHeight="1" x14ac:dyDescent="0.3">
      <c r="Y654" s="34"/>
      <c r="Z654" s="34"/>
      <c r="AA654" s="34"/>
      <c r="AB654" s="34"/>
      <c r="AC654" s="34"/>
      <c r="AD654" s="34"/>
      <c r="AE654" s="34"/>
      <c r="AF654" s="34"/>
      <c r="AG654" s="34"/>
      <c r="AH654" s="34"/>
      <c r="AI654" s="34"/>
      <c r="AJ654" s="34"/>
      <c r="AK654" s="34"/>
    </row>
    <row r="655" spans="25:37" ht="12.75" customHeight="1" x14ac:dyDescent="0.3">
      <c r="Y655" s="34"/>
      <c r="Z655" s="34"/>
      <c r="AA655" s="34"/>
      <c r="AB655" s="34"/>
      <c r="AC655" s="34"/>
      <c r="AD655" s="34"/>
      <c r="AE655" s="34"/>
      <c r="AF655" s="34"/>
      <c r="AG655" s="34"/>
      <c r="AH655" s="34"/>
      <c r="AI655" s="34"/>
      <c r="AJ655" s="34"/>
      <c r="AK655" s="34"/>
    </row>
    <row r="656" spans="25:37" ht="12.75" customHeight="1" x14ac:dyDescent="0.3">
      <c r="Y656" s="34"/>
      <c r="Z656" s="34"/>
      <c r="AA656" s="34"/>
      <c r="AB656" s="34"/>
      <c r="AC656" s="34"/>
      <c r="AD656" s="34"/>
      <c r="AE656" s="34"/>
      <c r="AF656" s="34"/>
      <c r="AG656" s="34"/>
      <c r="AH656" s="34"/>
      <c r="AI656" s="34"/>
      <c r="AJ656" s="34"/>
      <c r="AK656" s="34"/>
    </row>
    <row r="657" spans="25:37" ht="12.75" customHeight="1" x14ac:dyDescent="0.3">
      <c r="Y657" s="34"/>
      <c r="Z657" s="34"/>
      <c r="AA657" s="34"/>
      <c r="AB657" s="34"/>
      <c r="AC657" s="34"/>
      <c r="AD657" s="34"/>
      <c r="AE657" s="34"/>
      <c r="AF657" s="34"/>
      <c r="AG657" s="34"/>
      <c r="AH657" s="34"/>
      <c r="AI657" s="34"/>
      <c r="AJ657" s="34"/>
      <c r="AK657" s="34"/>
    </row>
    <row r="658" spans="25:37" ht="12.75" customHeight="1" x14ac:dyDescent="0.3">
      <c r="Y658" s="34"/>
      <c r="Z658" s="34"/>
      <c r="AA658" s="34"/>
      <c r="AB658" s="34"/>
      <c r="AC658" s="34"/>
      <c r="AD658" s="34"/>
      <c r="AE658" s="34"/>
      <c r="AF658" s="34"/>
      <c r="AG658" s="34"/>
      <c r="AH658" s="34"/>
      <c r="AI658" s="34"/>
      <c r="AJ658" s="34"/>
      <c r="AK658" s="34"/>
    </row>
    <row r="659" spans="25:37" ht="12.75" customHeight="1" x14ac:dyDescent="0.3">
      <c r="Y659" s="34"/>
      <c r="Z659" s="34"/>
      <c r="AA659" s="34"/>
      <c r="AB659" s="34"/>
      <c r="AC659" s="34"/>
      <c r="AD659" s="34"/>
      <c r="AE659" s="34"/>
      <c r="AF659" s="34"/>
      <c r="AG659" s="34"/>
      <c r="AH659" s="34"/>
      <c r="AI659" s="34"/>
      <c r="AJ659" s="34"/>
      <c r="AK659" s="34"/>
    </row>
    <row r="660" spans="25:37" ht="12.75" customHeight="1" x14ac:dyDescent="0.3">
      <c r="Y660" s="34"/>
      <c r="Z660" s="34"/>
      <c r="AA660" s="34"/>
      <c r="AB660" s="34"/>
      <c r="AC660" s="34"/>
      <c r="AD660" s="34"/>
      <c r="AE660" s="34"/>
      <c r="AF660" s="34"/>
      <c r="AG660" s="34"/>
      <c r="AH660" s="34"/>
      <c r="AI660" s="34"/>
      <c r="AJ660" s="34"/>
      <c r="AK660" s="34"/>
    </row>
    <row r="661" spans="25:37" ht="12.75" customHeight="1" x14ac:dyDescent="0.3">
      <c r="Y661" s="34"/>
      <c r="Z661" s="34"/>
      <c r="AA661" s="34"/>
      <c r="AB661" s="34"/>
      <c r="AC661" s="34"/>
      <c r="AD661" s="34"/>
      <c r="AE661" s="34"/>
      <c r="AF661" s="34"/>
      <c r="AG661" s="34"/>
      <c r="AH661" s="34"/>
      <c r="AI661" s="34"/>
      <c r="AJ661" s="34"/>
      <c r="AK661" s="34"/>
    </row>
    <row r="662" spans="25:37" ht="12.75" customHeight="1" x14ac:dyDescent="0.3">
      <c r="Y662" s="34"/>
      <c r="Z662" s="34"/>
      <c r="AA662" s="34"/>
      <c r="AB662" s="34"/>
      <c r="AC662" s="34"/>
      <c r="AD662" s="34"/>
      <c r="AE662" s="34"/>
      <c r="AF662" s="34"/>
      <c r="AG662" s="34"/>
      <c r="AH662" s="34"/>
      <c r="AI662" s="34"/>
      <c r="AJ662" s="34"/>
      <c r="AK662" s="34"/>
    </row>
    <row r="663" spans="25:37" ht="12.75" customHeight="1" x14ac:dyDescent="0.3">
      <c r="Y663" s="34"/>
      <c r="Z663" s="34"/>
      <c r="AA663" s="34"/>
      <c r="AB663" s="34"/>
      <c r="AC663" s="34"/>
      <c r="AD663" s="34"/>
      <c r="AE663" s="34"/>
      <c r="AF663" s="34"/>
      <c r="AG663" s="34"/>
      <c r="AH663" s="34"/>
      <c r="AI663" s="34"/>
      <c r="AJ663" s="34"/>
      <c r="AK663" s="34"/>
    </row>
    <row r="664" spans="25:37" ht="12.75" customHeight="1" x14ac:dyDescent="0.3">
      <c r="Y664" s="34"/>
      <c r="Z664" s="34"/>
      <c r="AA664" s="34"/>
      <c r="AB664" s="34"/>
      <c r="AC664" s="34"/>
      <c r="AD664" s="34"/>
      <c r="AE664" s="34"/>
      <c r="AF664" s="34"/>
      <c r="AG664" s="34"/>
      <c r="AH664" s="34"/>
      <c r="AI664" s="34"/>
      <c r="AJ664" s="34"/>
      <c r="AK664" s="34"/>
    </row>
    <row r="665" spans="25:37" ht="12.75" customHeight="1" x14ac:dyDescent="0.3">
      <c r="Y665" s="34"/>
      <c r="Z665" s="34"/>
      <c r="AA665" s="34"/>
      <c r="AB665" s="34"/>
      <c r="AC665" s="34"/>
      <c r="AD665" s="34"/>
      <c r="AE665" s="34"/>
      <c r="AF665" s="34"/>
      <c r="AG665" s="34"/>
      <c r="AH665" s="34"/>
      <c r="AI665" s="34"/>
      <c r="AJ665" s="34"/>
      <c r="AK665" s="34"/>
    </row>
    <row r="666" spans="25:37" ht="12.75" customHeight="1" x14ac:dyDescent="0.3">
      <c r="Y666" s="34"/>
      <c r="Z666" s="34"/>
      <c r="AA666" s="34"/>
      <c r="AB666" s="34"/>
      <c r="AC666" s="34"/>
      <c r="AD666" s="34"/>
      <c r="AE666" s="34"/>
      <c r="AF666" s="34"/>
      <c r="AG666" s="34"/>
      <c r="AH666" s="34"/>
      <c r="AI666" s="34"/>
      <c r="AJ666" s="34"/>
      <c r="AK666" s="34"/>
    </row>
    <row r="667" spans="25:37" ht="12.75" customHeight="1" x14ac:dyDescent="0.3">
      <c r="Y667" s="34"/>
      <c r="Z667" s="34"/>
      <c r="AA667" s="34"/>
      <c r="AB667" s="34"/>
      <c r="AC667" s="34"/>
      <c r="AD667" s="34"/>
      <c r="AE667" s="34"/>
      <c r="AF667" s="34"/>
      <c r="AG667" s="34"/>
      <c r="AH667" s="34"/>
      <c r="AI667" s="34"/>
      <c r="AJ667" s="34"/>
      <c r="AK667" s="34"/>
    </row>
    <row r="668" spans="25:37" ht="12.75" customHeight="1" x14ac:dyDescent="0.3">
      <c r="Y668" s="34"/>
      <c r="Z668" s="34"/>
      <c r="AA668" s="34"/>
      <c r="AB668" s="34"/>
      <c r="AC668" s="34"/>
      <c r="AD668" s="34"/>
      <c r="AE668" s="34"/>
      <c r="AF668" s="34"/>
      <c r="AG668" s="34"/>
      <c r="AH668" s="34"/>
      <c r="AI668" s="34"/>
      <c r="AJ668" s="34"/>
      <c r="AK668" s="34"/>
    </row>
    <row r="669" spans="25:37" ht="12.75" customHeight="1" x14ac:dyDescent="0.3">
      <c r="Y669" s="34"/>
      <c r="Z669" s="34"/>
      <c r="AA669" s="34"/>
      <c r="AB669" s="34"/>
      <c r="AC669" s="34"/>
      <c r="AD669" s="34"/>
      <c r="AE669" s="34"/>
      <c r="AF669" s="34"/>
      <c r="AG669" s="34"/>
      <c r="AH669" s="34"/>
      <c r="AI669" s="34"/>
      <c r="AJ669" s="34"/>
      <c r="AK669" s="34"/>
    </row>
    <row r="670" spans="25:37" ht="12.75" customHeight="1" x14ac:dyDescent="0.3">
      <c r="Y670" s="34"/>
      <c r="Z670" s="34"/>
      <c r="AA670" s="34"/>
      <c r="AB670" s="34"/>
      <c r="AC670" s="34"/>
      <c r="AD670" s="34"/>
      <c r="AE670" s="34"/>
      <c r="AF670" s="34"/>
      <c r="AG670" s="34"/>
      <c r="AH670" s="34"/>
      <c r="AI670" s="34"/>
      <c r="AJ670" s="34"/>
      <c r="AK670" s="34"/>
    </row>
    <row r="671" spans="25:37" ht="12.75" customHeight="1" x14ac:dyDescent="0.3">
      <c r="Y671" s="34"/>
      <c r="Z671" s="34"/>
      <c r="AA671" s="34"/>
      <c r="AB671" s="34"/>
      <c r="AC671" s="34"/>
      <c r="AD671" s="34"/>
      <c r="AE671" s="34"/>
      <c r="AF671" s="34"/>
      <c r="AG671" s="34"/>
      <c r="AH671" s="34"/>
      <c r="AI671" s="34"/>
      <c r="AJ671" s="34"/>
      <c r="AK671" s="34"/>
    </row>
    <row r="672" spans="25:37" ht="12.75" customHeight="1" x14ac:dyDescent="0.3">
      <c r="Y672" s="34"/>
      <c r="Z672" s="34"/>
      <c r="AA672" s="34"/>
      <c r="AB672" s="34"/>
      <c r="AC672" s="34"/>
      <c r="AD672" s="34"/>
      <c r="AE672" s="34"/>
      <c r="AF672" s="34"/>
      <c r="AG672" s="34"/>
      <c r="AH672" s="34"/>
      <c r="AI672" s="34"/>
      <c r="AJ672" s="34"/>
      <c r="AK672" s="34"/>
    </row>
    <row r="673" spans="25:37" ht="12.75" customHeight="1" x14ac:dyDescent="0.3">
      <c r="Y673" s="34"/>
      <c r="Z673" s="34"/>
      <c r="AA673" s="34"/>
      <c r="AB673" s="34"/>
      <c r="AC673" s="34"/>
      <c r="AD673" s="34"/>
      <c r="AE673" s="34"/>
      <c r="AF673" s="34"/>
      <c r="AG673" s="34"/>
      <c r="AH673" s="34"/>
      <c r="AI673" s="34"/>
      <c r="AJ673" s="34"/>
      <c r="AK673" s="34"/>
    </row>
    <row r="674" spans="25:37" ht="12.75" customHeight="1" x14ac:dyDescent="0.3">
      <c r="Y674" s="34"/>
      <c r="Z674" s="34"/>
      <c r="AA674" s="34"/>
      <c r="AB674" s="34"/>
      <c r="AC674" s="34"/>
      <c r="AD674" s="34"/>
      <c r="AE674" s="34"/>
      <c r="AF674" s="34"/>
      <c r="AG674" s="34"/>
      <c r="AH674" s="34"/>
      <c r="AI674" s="34"/>
      <c r="AJ674" s="34"/>
      <c r="AK674" s="34"/>
    </row>
    <row r="675" spans="25:37" ht="12.75" customHeight="1" x14ac:dyDescent="0.3">
      <c r="Y675" s="34"/>
      <c r="Z675" s="34"/>
      <c r="AA675" s="34"/>
      <c r="AB675" s="34"/>
      <c r="AC675" s="34"/>
      <c r="AD675" s="34"/>
      <c r="AE675" s="34"/>
      <c r="AF675" s="34"/>
      <c r="AG675" s="34"/>
      <c r="AH675" s="34"/>
      <c r="AI675" s="34"/>
      <c r="AJ675" s="34"/>
      <c r="AK675" s="34"/>
    </row>
    <row r="676" spans="25:37" ht="12.75" customHeight="1" x14ac:dyDescent="0.3">
      <c r="Y676" s="34"/>
      <c r="Z676" s="34"/>
      <c r="AA676" s="34"/>
      <c r="AB676" s="34"/>
      <c r="AC676" s="34"/>
      <c r="AD676" s="34"/>
      <c r="AE676" s="34"/>
      <c r="AF676" s="34"/>
      <c r="AG676" s="34"/>
      <c r="AH676" s="34"/>
      <c r="AI676" s="34"/>
      <c r="AJ676" s="34"/>
      <c r="AK676" s="34"/>
    </row>
    <row r="677" spans="25:37" ht="12.75" customHeight="1" x14ac:dyDescent="0.3">
      <c r="Y677" s="34"/>
      <c r="Z677" s="34"/>
      <c r="AA677" s="34"/>
      <c r="AB677" s="34"/>
      <c r="AC677" s="34"/>
      <c r="AD677" s="34"/>
      <c r="AE677" s="34"/>
      <c r="AF677" s="34"/>
      <c r="AG677" s="34"/>
      <c r="AH677" s="34"/>
      <c r="AI677" s="34"/>
      <c r="AJ677" s="34"/>
      <c r="AK677" s="34"/>
    </row>
    <row r="678" spans="25:37" ht="12.75" customHeight="1" x14ac:dyDescent="0.3">
      <c r="Y678" s="34"/>
      <c r="Z678" s="34"/>
      <c r="AA678" s="34"/>
      <c r="AB678" s="34"/>
      <c r="AC678" s="34"/>
      <c r="AD678" s="34"/>
      <c r="AE678" s="34"/>
      <c r="AF678" s="34"/>
      <c r="AG678" s="34"/>
      <c r="AH678" s="34"/>
      <c r="AI678" s="34"/>
      <c r="AJ678" s="34"/>
      <c r="AK678" s="34"/>
    </row>
    <row r="679" spans="25:37" ht="12.75" customHeight="1" x14ac:dyDescent="0.3">
      <c r="Y679" s="34"/>
      <c r="Z679" s="34"/>
      <c r="AA679" s="34"/>
      <c r="AB679" s="34"/>
      <c r="AC679" s="34"/>
      <c r="AD679" s="34"/>
      <c r="AE679" s="34"/>
      <c r="AF679" s="34"/>
      <c r="AG679" s="34"/>
      <c r="AH679" s="34"/>
      <c r="AI679" s="34"/>
      <c r="AJ679" s="34"/>
      <c r="AK679" s="34"/>
    </row>
    <row r="680" spans="25:37" ht="12.75" customHeight="1" x14ac:dyDescent="0.3">
      <c r="Y680" s="34"/>
      <c r="Z680" s="34"/>
      <c r="AA680" s="34"/>
      <c r="AB680" s="34"/>
      <c r="AC680" s="34"/>
      <c r="AD680" s="34"/>
      <c r="AE680" s="34"/>
      <c r="AF680" s="34"/>
      <c r="AG680" s="34"/>
      <c r="AH680" s="34"/>
      <c r="AI680" s="34"/>
      <c r="AJ680" s="34"/>
      <c r="AK680" s="34"/>
    </row>
    <row r="681" spans="25:37" ht="12.75" customHeight="1" x14ac:dyDescent="0.3">
      <c r="Y681" s="34"/>
      <c r="Z681" s="34"/>
      <c r="AA681" s="34"/>
      <c r="AB681" s="34"/>
      <c r="AC681" s="34"/>
      <c r="AD681" s="34"/>
      <c r="AE681" s="34"/>
      <c r="AF681" s="34"/>
      <c r="AG681" s="34"/>
      <c r="AH681" s="34"/>
      <c r="AI681" s="34"/>
      <c r="AJ681" s="34"/>
      <c r="AK681" s="34"/>
    </row>
    <row r="682" spans="25:37" ht="12.75" customHeight="1" x14ac:dyDescent="0.3">
      <c r="Y682" s="34"/>
      <c r="Z682" s="34"/>
      <c r="AA682" s="34"/>
      <c r="AB682" s="34"/>
      <c r="AC682" s="34"/>
      <c r="AD682" s="34"/>
      <c r="AE682" s="34"/>
      <c r="AF682" s="34"/>
      <c r="AG682" s="34"/>
      <c r="AH682" s="34"/>
      <c r="AI682" s="34"/>
      <c r="AJ682" s="34"/>
      <c r="AK682" s="34"/>
    </row>
    <row r="683" spans="25:37" ht="12.75" customHeight="1" x14ac:dyDescent="0.3">
      <c r="Y683" s="34"/>
      <c r="Z683" s="34"/>
      <c r="AA683" s="34"/>
      <c r="AB683" s="34"/>
      <c r="AC683" s="34"/>
      <c r="AD683" s="34"/>
      <c r="AE683" s="34"/>
      <c r="AF683" s="34"/>
      <c r="AG683" s="34"/>
      <c r="AH683" s="34"/>
      <c r="AI683" s="34"/>
      <c r="AJ683" s="34"/>
      <c r="AK683" s="34"/>
    </row>
    <row r="684" spans="25:37" ht="12.75" customHeight="1" x14ac:dyDescent="0.3">
      <c r="Y684" s="34"/>
      <c r="Z684" s="34"/>
      <c r="AA684" s="34"/>
      <c r="AB684" s="34"/>
      <c r="AC684" s="34"/>
      <c r="AD684" s="34"/>
      <c r="AE684" s="34"/>
      <c r="AF684" s="34"/>
      <c r="AG684" s="34"/>
      <c r="AH684" s="34"/>
      <c r="AI684" s="34"/>
      <c r="AJ684" s="34"/>
      <c r="AK684" s="34"/>
    </row>
    <row r="685" spans="25:37" ht="12.75" customHeight="1" x14ac:dyDescent="0.3">
      <c r="Y685" s="34"/>
      <c r="Z685" s="34"/>
      <c r="AA685" s="34"/>
      <c r="AB685" s="34"/>
      <c r="AC685" s="34"/>
      <c r="AD685" s="34"/>
      <c r="AE685" s="34"/>
      <c r="AF685" s="34"/>
      <c r="AG685" s="34"/>
      <c r="AH685" s="34"/>
      <c r="AI685" s="34"/>
      <c r="AJ685" s="34"/>
      <c r="AK685" s="34"/>
    </row>
    <row r="686" spans="25:37" ht="12.75" customHeight="1" x14ac:dyDescent="0.3">
      <c r="Y686" s="34"/>
      <c r="Z686" s="34"/>
      <c r="AA686" s="34"/>
      <c r="AB686" s="34"/>
      <c r="AC686" s="34"/>
      <c r="AD686" s="34"/>
      <c r="AE686" s="34"/>
      <c r="AF686" s="34"/>
      <c r="AG686" s="34"/>
      <c r="AH686" s="34"/>
      <c r="AI686" s="34"/>
      <c r="AJ686" s="34"/>
      <c r="AK686" s="34"/>
    </row>
    <row r="687" spans="25:37" ht="12.75" customHeight="1" x14ac:dyDescent="0.3">
      <c r="Y687" s="34"/>
      <c r="Z687" s="34"/>
      <c r="AA687" s="34"/>
      <c r="AB687" s="34"/>
      <c r="AC687" s="34"/>
      <c r="AD687" s="34"/>
      <c r="AE687" s="34"/>
      <c r="AF687" s="34"/>
      <c r="AG687" s="34"/>
      <c r="AH687" s="34"/>
      <c r="AI687" s="34"/>
      <c r="AJ687" s="34"/>
      <c r="AK687" s="34"/>
    </row>
    <row r="688" spans="25:37" ht="12.75" customHeight="1" x14ac:dyDescent="0.3">
      <c r="Y688" s="34"/>
      <c r="Z688" s="34"/>
      <c r="AA688" s="34"/>
      <c r="AB688" s="34"/>
      <c r="AC688" s="34"/>
      <c r="AD688" s="34"/>
      <c r="AE688" s="34"/>
      <c r="AF688" s="34"/>
      <c r="AG688" s="34"/>
      <c r="AH688" s="34"/>
      <c r="AI688" s="34"/>
      <c r="AJ688" s="34"/>
      <c r="AK688" s="34"/>
    </row>
    <row r="689" spans="25:37" ht="12.75" customHeight="1" x14ac:dyDescent="0.3">
      <c r="Y689" s="34"/>
      <c r="Z689" s="34"/>
      <c r="AA689" s="34"/>
      <c r="AB689" s="34"/>
      <c r="AC689" s="34"/>
      <c r="AD689" s="34"/>
      <c r="AE689" s="34"/>
      <c r="AF689" s="34"/>
      <c r="AG689" s="34"/>
      <c r="AH689" s="34"/>
      <c r="AI689" s="34"/>
      <c r="AJ689" s="34"/>
      <c r="AK689" s="34"/>
    </row>
    <row r="690" spans="25:37" ht="12.75" customHeight="1" x14ac:dyDescent="0.3">
      <c r="Y690" s="34"/>
      <c r="Z690" s="34"/>
      <c r="AA690" s="34"/>
      <c r="AB690" s="34"/>
      <c r="AC690" s="34"/>
      <c r="AD690" s="34"/>
      <c r="AE690" s="34"/>
      <c r="AF690" s="34"/>
      <c r="AG690" s="34"/>
      <c r="AH690" s="34"/>
      <c r="AI690" s="34"/>
      <c r="AJ690" s="34"/>
      <c r="AK690" s="34"/>
    </row>
    <row r="691" spans="25:37" ht="12.75" customHeight="1" x14ac:dyDescent="0.3">
      <c r="Y691" s="34"/>
      <c r="Z691" s="34"/>
      <c r="AA691" s="34"/>
      <c r="AB691" s="34"/>
      <c r="AC691" s="34"/>
      <c r="AD691" s="34"/>
      <c r="AE691" s="34"/>
      <c r="AF691" s="34"/>
      <c r="AG691" s="34"/>
      <c r="AH691" s="34"/>
      <c r="AI691" s="34"/>
      <c r="AJ691" s="34"/>
      <c r="AK691" s="34"/>
    </row>
    <row r="692" spans="25:37" ht="12.75" customHeight="1" x14ac:dyDescent="0.3">
      <c r="Y692" s="34"/>
      <c r="Z692" s="34"/>
      <c r="AA692" s="34"/>
      <c r="AB692" s="34"/>
      <c r="AC692" s="34"/>
      <c r="AD692" s="34"/>
      <c r="AE692" s="34"/>
      <c r="AF692" s="34"/>
      <c r="AG692" s="34"/>
      <c r="AH692" s="34"/>
      <c r="AI692" s="34"/>
      <c r="AJ692" s="34"/>
      <c r="AK692" s="34"/>
    </row>
    <row r="693" spans="25:37" ht="12.75" customHeight="1" x14ac:dyDescent="0.3">
      <c r="Y693" s="34"/>
      <c r="Z693" s="34"/>
      <c r="AA693" s="34"/>
      <c r="AB693" s="34"/>
      <c r="AC693" s="34"/>
      <c r="AD693" s="34"/>
      <c r="AE693" s="34"/>
      <c r="AF693" s="34"/>
      <c r="AG693" s="34"/>
      <c r="AH693" s="34"/>
      <c r="AI693" s="34"/>
      <c r="AJ693" s="34"/>
      <c r="AK693" s="34"/>
    </row>
    <row r="694" spans="25:37" ht="12.75" customHeight="1" x14ac:dyDescent="0.3">
      <c r="Y694" s="34"/>
      <c r="Z694" s="34"/>
      <c r="AA694" s="34"/>
      <c r="AB694" s="34"/>
      <c r="AC694" s="34"/>
      <c r="AD694" s="34"/>
      <c r="AE694" s="34"/>
      <c r="AF694" s="34"/>
      <c r="AG694" s="34"/>
      <c r="AH694" s="34"/>
      <c r="AI694" s="34"/>
      <c r="AJ694" s="34"/>
      <c r="AK694" s="34"/>
    </row>
    <row r="695" spans="25:37" ht="12.75" customHeight="1" x14ac:dyDescent="0.3">
      <c r="Y695" s="34"/>
      <c r="Z695" s="34"/>
      <c r="AA695" s="34"/>
      <c r="AB695" s="34"/>
      <c r="AC695" s="34"/>
      <c r="AD695" s="34"/>
      <c r="AE695" s="34"/>
      <c r="AF695" s="34"/>
      <c r="AG695" s="34"/>
      <c r="AH695" s="34"/>
      <c r="AI695" s="34"/>
      <c r="AJ695" s="34"/>
      <c r="AK695" s="34"/>
    </row>
    <row r="696" spans="25:37" ht="12.75" customHeight="1" x14ac:dyDescent="0.3">
      <c r="Y696" s="34"/>
      <c r="Z696" s="34"/>
      <c r="AA696" s="34"/>
      <c r="AB696" s="34"/>
      <c r="AC696" s="34"/>
      <c r="AD696" s="34"/>
      <c r="AE696" s="34"/>
      <c r="AF696" s="34"/>
      <c r="AG696" s="34"/>
      <c r="AH696" s="34"/>
      <c r="AI696" s="34"/>
      <c r="AJ696" s="34"/>
      <c r="AK696" s="34"/>
    </row>
    <row r="697" spans="25:37" ht="12.75" customHeight="1" x14ac:dyDescent="0.3">
      <c r="Y697" s="34"/>
      <c r="Z697" s="34"/>
      <c r="AA697" s="34"/>
      <c r="AB697" s="34"/>
      <c r="AC697" s="34"/>
      <c r="AD697" s="34"/>
      <c r="AE697" s="34"/>
      <c r="AF697" s="34"/>
      <c r="AG697" s="34"/>
      <c r="AH697" s="34"/>
      <c r="AI697" s="34"/>
      <c r="AJ697" s="34"/>
      <c r="AK697" s="34"/>
    </row>
    <row r="698" spans="25:37" ht="12.75" customHeight="1" x14ac:dyDescent="0.3">
      <c r="Y698" s="34"/>
      <c r="Z698" s="34"/>
      <c r="AA698" s="34"/>
      <c r="AB698" s="34"/>
      <c r="AC698" s="34"/>
      <c r="AD698" s="34"/>
      <c r="AE698" s="34"/>
      <c r="AF698" s="34"/>
      <c r="AG698" s="34"/>
      <c r="AH698" s="34"/>
      <c r="AI698" s="34"/>
      <c r="AJ698" s="34"/>
      <c r="AK698" s="34"/>
    </row>
    <row r="699" spans="25:37" ht="12.75" customHeight="1" x14ac:dyDescent="0.3">
      <c r="Y699" s="34"/>
      <c r="Z699" s="34"/>
      <c r="AA699" s="34"/>
      <c r="AB699" s="34"/>
      <c r="AC699" s="34"/>
      <c r="AD699" s="34"/>
      <c r="AE699" s="34"/>
      <c r="AF699" s="34"/>
      <c r="AG699" s="34"/>
      <c r="AH699" s="34"/>
      <c r="AI699" s="34"/>
      <c r="AJ699" s="34"/>
      <c r="AK699" s="34"/>
    </row>
    <row r="700" spans="25:37" ht="12.75" customHeight="1" x14ac:dyDescent="0.3">
      <c r="Y700" s="34"/>
      <c r="Z700" s="34"/>
      <c r="AA700" s="34"/>
      <c r="AB700" s="34"/>
      <c r="AC700" s="34"/>
      <c r="AD700" s="34"/>
      <c r="AE700" s="34"/>
      <c r="AF700" s="34"/>
      <c r="AG700" s="34"/>
      <c r="AH700" s="34"/>
      <c r="AI700" s="34"/>
      <c r="AJ700" s="34"/>
      <c r="AK700" s="34"/>
    </row>
    <row r="701" spans="25:37" ht="12.75" customHeight="1" x14ac:dyDescent="0.3">
      <c r="Y701" s="34"/>
      <c r="Z701" s="34"/>
      <c r="AA701" s="34"/>
      <c r="AB701" s="34"/>
      <c r="AC701" s="34"/>
      <c r="AD701" s="34"/>
      <c r="AE701" s="34"/>
      <c r="AF701" s="34"/>
      <c r="AG701" s="34"/>
      <c r="AH701" s="34"/>
      <c r="AI701" s="34"/>
      <c r="AJ701" s="34"/>
      <c r="AK701" s="34"/>
    </row>
    <row r="702" spans="25:37" ht="12.75" customHeight="1" x14ac:dyDescent="0.3">
      <c r="Y702" s="34"/>
      <c r="Z702" s="34"/>
      <c r="AA702" s="34"/>
      <c r="AB702" s="34"/>
      <c r="AC702" s="34"/>
      <c r="AD702" s="34"/>
      <c r="AE702" s="34"/>
      <c r="AF702" s="34"/>
      <c r="AG702" s="34"/>
      <c r="AH702" s="34"/>
      <c r="AI702" s="34"/>
      <c r="AJ702" s="34"/>
      <c r="AK702" s="34"/>
    </row>
    <row r="703" spans="25:37" ht="12.75" customHeight="1" x14ac:dyDescent="0.3">
      <c r="Y703" s="34"/>
      <c r="Z703" s="34"/>
      <c r="AA703" s="34"/>
      <c r="AB703" s="34"/>
      <c r="AC703" s="34"/>
      <c r="AD703" s="34"/>
      <c r="AE703" s="34"/>
      <c r="AF703" s="34"/>
      <c r="AG703" s="34"/>
      <c r="AH703" s="34"/>
      <c r="AI703" s="34"/>
      <c r="AJ703" s="34"/>
      <c r="AK703" s="34"/>
    </row>
    <row r="704" spans="25:37" ht="12.75" customHeight="1" x14ac:dyDescent="0.3">
      <c r="Y704" s="34"/>
      <c r="Z704" s="34"/>
      <c r="AA704" s="34"/>
      <c r="AB704" s="34"/>
      <c r="AC704" s="34"/>
      <c r="AD704" s="34"/>
      <c r="AE704" s="34"/>
      <c r="AF704" s="34"/>
      <c r="AG704" s="34"/>
      <c r="AH704" s="34"/>
      <c r="AI704" s="34"/>
      <c r="AJ704" s="34"/>
      <c r="AK704" s="34"/>
    </row>
    <row r="705" spans="25:37" ht="12.75" customHeight="1" x14ac:dyDescent="0.3">
      <c r="Y705" s="34"/>
      <c r="Z705" s="34"/>
      <c r="AA705" s="34"/>
      <c r="AB705" s="34"/>
      <c r="AC705" s="34"/>
      <c r="AD705" s="34"/>
      <c r="AE705" s="34"/>
      <c r="AF705" s="34"/>
      <c r="AG705" s="34"/>
      <c r="AH705" s="34"/>
      <c r="AI705" s="34"/>
      <c r="AJ705" s="34"/>
      <c r="AK705" s="34"/>
    </row>
    <row r="706" spans="25:37" ht="12.75" customHeight="1" x14ac:dyDescent="0.3">
      <c r="Y706" s="34"/>
      <c r="Z706" s="34"/>
      <c r="AA706" s="34"/>
      <c r="AB706" s="34"/>
      <c r="AC706" s="34"/>
      <c r="AD706" s="34"/>
      <c r="AE706" s="34"/>
      <c r="AF706" s="34"/>
      <c r="AG706" s="34"/>
      <c r="AH706" s="34"/>
      <c r="AI706" s="34"/>
      <c r="AJ706" s="34"/>
      <c r="AK706" s="34"/>
    </row>
    <row r="707" spans="25:37" ht="12.75" customHeight="1" x14ac:dyDescent="0.3">
      <c r="Y707" s="34"/>
      <c r="Z707" s="34"/>
      <c r="AA707" s="34"/>
      <c r="AB707" s="34"/>
      <c r="AC707" s="34"/>
      <c r="AD707" s="34"/>
      <c r="AE707" s="34"/>
      <c r="AF707" s="34"/>
      <c r="AG707" s="34"/>
      <c r="AH707" s="34"/>
      <c r="AI707" s="34"/>
      <c r="AJ707" s="34"/>
      <c r="AK707" s="34"/>
    </row>
    <row r="708" spans="25:37" ht="12.75" customHeight="1" x14ac:dyDescent="0.3">
      <c r="Y708" s="34"/>
      <c r="Z708" s="34"/>
      <c r="AA708" s="34"/>
      <c r="AB708" s="34"/>
      <c r="AC708" s="34"/>
      <c r="AD708" s="34"/>
      <c r="AE708" s="34"/>
      <c r="AF708" s="34"/>
      <c r="AG708" s="34"/>
      <c r="AH708" s="34"/>
      <c r="AI708" s="34"/>
      <c r="AJ708" s="34"/>
      <c r="AK708" s="34"/>
    </row>
    <row r="709" spans="25:37" ht="12.75" customHeight="1" x14ac:dyDescent="0.3">
      <c r="Y709" s="34"/>
      <c r="Z709" s="34"/>
      <c r="AA709" s="34"/>
      <c r="AB709" s="34"/>
      <c r="AC709" s="34"/>
      <c r="AD709" s="34"/>
      <c r="AE709" s="34"/>
      <c r="AF709" s="34"/>
      <c r="AG709" s="34"/>
      <c r="AH709" s="34"/>
      <c r="AI709" s="34"/>
      <c r="AJ709" s="34"/>
      <c r="AK709" s="34"/>
    </row>
    <row r="710" spans="25:37" ht="12.75" customHeight="1" x14ac:dyDescent="0.3">
      <c r="Y710" s="34"/>
      <c r="Z710" s="34"/>
      <c r="AA710" s="34"/>
      <c r="AB710" s="34"/>
      <c r="AC710" s="34"/>
      <c r="AD710" s="34"/>
      <c r="AE710" s="34"/>
      <c r="AF710" s="34"/>
      <c r="AG710" s="34"/>
      <c r="AH710" s="34"/>
      <c r="AI710" s="34"/>
      <c r="AJ710" s="34"/>
      <c r="AK710" s="34"/>
    </row>
    <row r="711" spans="25:37" ht="12.75" customHeight="1" x14ac:dyDescent="0.3">
      <c r="Y711" s="34"/>
      <c r="Z711" s="34"/>
      <c r="AA711" s="34"/>
      <c r="AB711" s="34"/>
      <c r="AC711" s="34"/>
      <c r="AD711" s="34"/>
      <c r="AE711" s="34"/>
      <c r="AF711" s="34"/>
      <c r="AG711" s="34"/>
      <c r="AH711" s="34"/>
      <c r="AI711" s="34"/>
      <c r="AJ711" s="34"/>
      <c r="AK711" s="34"/>
    </row>
    <row r="712" spans="25:37" ht="12.75" customHeight="1" x14ac:dyDescent="0.3">
      <c r="Y712" s="34"/>
      <c r="Z712" s="34"/>
      <c r="AA712" s="34"/>
      <c r="AB712" s="34"/>
      <c r="AC712" s="34"/>
      <c r="AD712" s="34"/>
      <c r="AE712" s="34"/>
      <c r="AF712" s="34"/>
      <c r="AG712" s="34"/>
      <c r="AH712" s="34"/>
      <c r="AI712" s="34"/>
      <c r="AJ712" s="34"/>
      <c r="AK712" s="34"/>
    </row>
    <row r="713" spans="25:37" ht="12.75" customHeight="1" x14ac:dyDescent="0.3">
      <c r="Y713" s="34"/>
      <c r="Z713" s="34"/>
      <c r="AA713" s="34"/>
      <c r="AB713" s="34"/>
      <c r="AC713" s="34"/>
      <c r="AD713" s="34"/>
      <c r="AE713" s="34"/>
      <c r="AF713" s="34"/>
      <c r="AG713" s="34"/>
      <c r="AH713" s="34"/>
      <c r="AI713" s="34"/>
      <c r="AJ713" s="34"/>
      <c r="AK713" s="34"/>
    </row>
    <row r="714" spans="25:37" ht="12.75" customHeight="1" x14ac:dyDescent="0.3">
      <c r="Y714" s="34"/>
      <c r="Z714" s="34"/>
      <c r="AA714" s="34"/>
      <c r="AB714" s="34"/>
      <c r="AC714" s="34"/>
      <c r="AD714" s="34"/>
      <c r="AE714" s="34"/>
      <c r="AF714" s="34"/>
      <c r="AG714" s="34"/>
      <c r="AH714" s="34"/>
      <c r="AI714" s="34"/>
      <c r="AJ714" s="34"/>
      <c r="AK714" s="34"/>
    </row>
    <row r="715" spans="25:37" ht="12.75" customHeight="1" x14ac:dyDescent="0.3">
      <c r="Y715" s="34"/>
      <c r="Z715" s="34"/>
      <c r="AA715" s="34"/>
      <c r="AB715" s="34"/>
      <c r="AC715" s="34"/>
      <c r="AD715" s="34"/>
      <c r="AE715" s="34"/>
      <c r="AF715" s="34"/>
      <c r="AG715" s="34"/>
      <c r="AH715" s="34"/>
      <c r="AI715" s="34"/>
      <c r="AJ715" s="34"/>
      <c r="AK715" s="34"/>
    </row>
    <row r="716" spans="25:37" ht="12.75" customHeight="1" x14ac:dyDescent="0.3">
      <c r="Y716" s="34"/>
      <c r="Z716" s="34"/>
      <c r="AA716" s="34"/>
      <c r="AB716" s="34"/>
      <c r="AC716" s="34"/>
      <c r="AD716" s="34"/>
      <c r="AE716" s="34"/>
      <c r="AF716" s="34"/>
      <c r="AG716" s="34"/>
      <c r="AH716" s="34"/>
      <c r="AI716" s="34"/>
      <c r="AJ716" s="34"/>
      <c r="AK716" s="34"/>
    </row>
    <row r="717" spans="25:37" ht="12.75" customHeight="1" x14ac:dyDescent="0.3">
      <c r="Y717" s="34"/>
      <c r="Z717" s="34"/>
      <c r="AA717" s="34"/>
      <c r="AB717" s="34"/>
      <c r="AC717" s="34"/>
      <c r="AD717" s="34"/>
      <c r="AE717" s="34"/>
      <c r="AF717" s="34"/>
      <c r="AG717" s="34"/>
      <c r="AH717" s="34"/>
      <c r="AI717" s="34"/>
      <c r="AJ717" s="34"/>
      <c r="AK717" s="34"/>
    </row>
    <row r="718" spans="25:37" ht="12.75" customHeight="1" x14ac:dyDescent="0.3">
      <c r="Y718" s="34"/>
      <c r="Z718" s="34"/>
      <c r="AA718" s="34"/>
      <c r="AB718" s="34"/>
      <c r="AC718" s="34"/>
      <c r="AD718" s="34"/>
      <c r="AE718" s="34"/>
      <c r="AF718" s="34"/>
      <c r="AG718" s="34"/>
      <c r="AH718" s="34"/>
      <c r="AI718" s="34"/>
      <c r="AJ718" s="34"/>
      <c r="AK718" s="34"/>
    </row>
    <row r="719" spans="25:37" ht="12.75" customHeight="1" x14ac:dyDescent="0.3">
      <c r="Y719" s="34"/>
      <c r="Z719" s="34"/>
      <c r="AA719" s="34"/>
      <c r="AB719" s="34"/>
      <c r="AC719" s="34"/>
      <c r="AD719" s="34"/>
      <c r="AE719" s="34"/>
      <c r="AF719" s="34"/>
      <c r="AG719" s="34"/>
      <c r="AH719" s="34"/>
      <c r="AI719" s="34"/>
      <c r="AJ719" s="34"/>
      <c r="AK719" s="34"/>
    </row>
    <row r="720" spans="25:37" ht="12.75" customHeight="1" x14ac:dyDescent="0.3">
      <c r="Y720" s="34"/>
      <c r="Z720" s="34"/>
      <c r="AA720" s="34"/>
      <c r="AB720" s="34"/>
      <c r="AC720" s="34"/>
      <c r="AD720" s="34"/>
      <c r="AE720" s="34"/>
      <c r="AF720" s="34"/>
      <c r="AG720" s="34"/>
      <c r="AH720" s="34"/>
      <c r="AI720" s="34"/>
      <c r="AJ720" s="34"/>
      <c r="AK720" s="34"/>
    </row>
    <row r="721" spans="25:37" ht="12.75" customHeight="1" x14ac:dyDescent="0.3">
      <c r="Y721" s="34"/>
      <c r="Z721" s="34"/>
      <c r="AA721" s="34"/>
      <c r="AB721" s="34"/>
      <c r="AC721" s="34"/>
      <c r="AD721" s="34"/>
      <c r="AE721" s="34"/>
      <c r="AF721" s="34"/>
      <c r="AG721" s="34"/>
      <c r="AH721" s="34"/>
      <c r="AI721" s="34"/>
      <c r="AJ721" s="34"/>
      <c r="AK721" s="34"/>
    </row>
    <row r="722" spans="25:37" ht="12.75" customHeight="1" x14ac:dyDescent="0.3">
      <c r="Y722" s="34"/>
      <c r="Z722" s="34"/>
      <c r="AA722" s="34"/>
      <c r="AB722" s="34"/>
      <c r="AC722" s="34"/>
      <c r="AD722" s="34"/>
      <c r="AE722" s="34"/>
      <c r="AF722" s="34"/>
      <c r="AG722" s="34"/>
      <c r="AH722" s="34"/>
      <c r="AI722" s="34"/>
      <c r="AJ722" s="34"/>
      <c r="AK722" s="34"/>
    </row>
    <row r="723" spans="25:37" ht="12.75" customHeight="1" x14ac:dyDescent="0.3">
      <c r="Y723" s="34"/>
      <c r="Z723" s="34"/>
      <c r="AA723" s="34"/>
      <c r="AB723" s="34"/>
      <c r="AC723" s="34"/>
      <c r="AD723" s="34"/>
      <c r="AE723" s="34"/>
      <c r="AF723" s="34"/>
      <c r="AG723" s="34"/>
      <c r="AH723" s="34"/>
      <c r="AI723" s="34"/>
      <c r="AJ723" s="34"/>
      <c r="AK723" s="34"/>
    </row>
    <row r="724" spans="25:37" ht="12.75" customHeight="1" x14ac:dyDescent="0.3">
      <c r="Y724" s="34"/>
      <c r="Z724" s="34"/>
      <c r="AA724" s="34"/>
      <c r="AB724" s="34"/>
      <c r="AC724" s="34"/>
      <c r="AD724" s="34"/>
      <c r="AE724" s="34"/>
      <c r="AF724" s="34"/>
      <c r="AG724" s="34"/>
      <c r="AH724" s="34"/>
      <c r="AI724" s="34"/>
      <c r="AJ724" s="34"/>
      <c r="AK724" s="34"/>
    </row>
    <row r="725" spans="25:37" ht="12.75" customHeight="1" x14ac:dyDescent="0.3">
      <c r="Y725" s="34"/>
      <c r="Z725" s="34"/>
      <c r="AA725" s="34"/>
      <c r="AB725" s="34"/>
      <c r="AC725" s="34"/>
      <c r="AD725" s="34"/>
      <c r="AE725" s="34"/>
      <c r="AF725" s="34"/>
      <c r="AG725" s="34"/>
      <c r="AH725" s="34"/>
      <c r="AI725" s="34"/>
      <c r="AJ725" s="34"/>
      <c r="AK725" s="34"/>
    </row>
    <row r="726" spans="25:37" ht="12.75" customHeight="1" x14ac:dyDescent="0.3">
      <c r="Y726" s="34"/>
      <c r="Z726" s="34"/>
      <c r="AA726" s="34"/>
      <c r="AB726" s="34"/>
      <c r="AC726" s="34"/>
      <c r="AD726" s="34"/>
      <c r="AE726" s="34"/>
      <c r="AF726" s="34"/>
      <c r="AG726" s="34"/>
      <c r="AH726" s="34"/>
      <c r="AI726" s="34"/>
      <c r="AJ726" s="34"/>
      <c r="AK726" s="34"/>
    </row>
    <row r="727" spans="25:37" ht="12.75" customHeight="1" x14ac:dyDescent="0.3">
      <c r="Y727" s="34"/>
      <c r="Z727" s="34"/>
      <c r="AA727" s="34"/>
      <c r="AB727" s="34"/>
      <c r="AC727" s="34"/>
      <c r="AD727" s="34"/>
      <c r="AE727" s="34"/>
      <c r="AF727" s="34"/>
      <c r="AG727" s="34"/>
      <c r="AH727" s="34"/>
      <c r="AI727" s="34"/>
      <c r="AJ727" s="34"/>
      <c r="AK727" s="34"/>
    </row>
    <row r="728" spans="25:37" ht="12.75" customHeight="1" x14ac:dyDescent="0.3">
      <c r="Y728" s="34"/>
      <c r="Z728" s="34"/>
      <c r="AA728" s="34"/>
      <c r="AB728" s="34"/>
      <c r="AC728" s="34"/>
      <c r="AD728" s="34"/>
      <c r="AE728" s="34"/>
      <c r="AF728" s="34"/>
      <c r="AG728" s="34"/>
      <c r="AH728" s="34"/>
      <c r="AI728" s="34"/>
      <c r="AJ728" s="34"/>
      <c r="AK728" s="34"/>
    </row>
    <row r="729" spans="25:37" ht="12.75" customHeight="1" x14ac:dyDescent="0.3">
      <c r="Y729" s="34"/>
      <c r="Z729" s="34"/>
      <c r="AA729" s="34"/>
      <c r="AB729" s="34"/>
      <c r="AC729" s="34"/>
      <c r="AD729" s="34"/>
      <c r="AE729" s="34"/>
      <c r="AF729" s="34"/>
      <c r="AG729" s="34"/>
      <c r="AH729" s="34"/>
      <c r="AI729" s="34"/>
      <c r="AJ729" s="34"/>
      <c r="AK729" s="34"/>
    </row>
    <row r="730" spans="25:37" ht="12.75" customHeight="1" x14ac:dyDescent="0.3">
      <c r="Y730" s="34"/>
      <c r="Z730" s="34"/>
      <c r="AA730" s="34"/>
      <c r="AB730" s="34"/>
      <c r="AC730" s="34"/>
      <c r="AD730" s="34"/>
      <c r="AE730" s="34"/>
      <c r="AF730" s="34"/>
      <c r="AG730" s="34"/>
      <c r="AH730" s="34"/>
      <c r="AI730" s="34"/>
      <c r="AJ730" s="34"/>
      <c r="AK730" s="34"/>
    </row>
    <row r="731" spans="25:37" ht="12.75" customHeight="1" x14ac:dyDescent="0.3">
      <c r="Y731" s="34"/>
      <c r="Z731" s="34"/>
      <c r="AA731" s="34"/>
      <c r="AB731" s="34"/>
      <c r="AC731" s="34"/>
      <c r="AD731" s="34"/>
      <c r="AE731" s="34"/>
      <c r="AF731" s="34"/>
      <c r="AG731" s="34"/>
      <c r="AH731" s="34"/>
      <c r="AI731" s="34"/>
      <c r="AJ731" s="34"/>
      <c r="AK731" s="34"/>
    </row>
    <row r="732" spans="25:37" ht="12.75" customHeight="1" x14ac:dyDescent="0.3">
      <c r="Y732" s="34"/>
      <c r="Z732" s="34"/>
      <c r="AA732" s="34"/>
      <c r="AB732" s="34"/>
      <c r="AC732" s="34"/>
      <c r="AD732" s="34"/>
      <c r="AE732" s="34"/>
      <c r="AF732" s="34"/>
      <c r="AG732" s="34"/>
      <c r="AH732" s="34"/>
      <c r="AI732" s="34"/>
      <c r="AJ732" s="34"/>
      <c r="AK732" s="34"/>
    </row>
    <row r="733" spans="25:37" ht="12.75" customHeight="1" x14ac:dyDescent="0.3">
      <c r="Y733" s="34"/>
      <c r="Z733" s="34"/>
      <c r="AA733" s="34"/>
      <c r="AB733" s="34"/>
      <c r="AC733" s="34"/>
      <c r="AD733" s="34"/>
      <c r="AE733" s="34"/>
      <c r="AF733" s="34"/>
      <c r="AG733" s="34"/>
      <c r="AH733" s="34"/>
      <c r="AI733" s="34"/>
      <c r="AJ733" s="34"/>
      <c r="AK733" s="34"/>
    </row>
    <row r="734" spans="25:37" ht="12.75" customHeight="1" x14ac:dyDescent="0.3">
      <c r="Y734" s="34"/>
      <c r="Z734" s="34"/>
      <c r="AA734" s="34"/>
      <c r="AB734" s="34"/>
      <c r="AC734" s="34"/>
      <c r="AD734" s="34"/>
      <c r="AE734" s="34"/>
      <c r="AF734" s="34"/>
      <c r="AG734" s="34"/>
      <c r="AH734" s="34"/>
      <c r="AI734" s="34"/>
      <c r="AJ734" s="34"/>
      <c r="AK734" s="34"/>
    </row>
    <row r="735" spans="25:37" ht="12.75" customHeight="1" x14ac:dyDescent="0.3">
      <c r="Y735" s="34"/>
      <c r="Z735" s="34"/>
      <c r="AA735" s="34"/>
      <c r="AB735" s="34"/>
      <c r="AC735" s="34"/>
      <c r="AD735" s="34"/>
      <c r="AE735" s="34"/>
      <c r="AF735" s="34"/>
      <c r="AG735" s="34"/>
      <c r="AH735" s="34"/>
      <c r="AI735" s="34"/>
      <c r="AJ735" s="34"/>
      <c r="AK735" s="34"/>
    </row>
    <row r="736" spans="25:37" ht="12.75" customHeight="1" x14ac:dyDescent="0.3">
      <c r="Y736" s="34"/>
      <c r="Z736" s="34"/>
      <c r="AA736" s="34"/>
      <c r="AB736" s="34"/>
      <c r="AC736" s="34"/>
      <c r="AD736" s="34"/>
      <c r="AE736" s="34"/>
      <c r="AF736" s="34"/>
      <c r="AG736" s="34"/>
      <c r="AH736" s="34"/>
      <c r="AI736" s="34"/>
      <c r="AJ736" s="34"/>
      <c r="AK736" s="34"/>
    </row>
    <row r="737" spans="25:37" ht="12.75" customHeight="1" x14ac:dyDescent="0.3">
      <c r="Y737" s="34"/>
      <c r="Z737" s="34"/>
      <c r="AA737" s="34"/>
      <c r="AB737" s="34"/>
      <c r="AC737" s="34"/>
      <c r="AD737" s="34"/>
      <c r="AE737" s="34"/>
      <c r="AF737" s="34"/>
      <c r="AG737" s="34"/>
      <c r="AH737" s="34"/>
      <c r="AI737" s="34"/>
      <c r="AJ737" s="34"/>
      <c r="AK737" s="34"/>
    </row>
    <row r="738" spans="25:37" ht="12.75" customHeight="1" x14ac:dyDescent="0.3">
      <c r="Y738" s="34"/>
      <c r="Z738" s="34"/>
      <c r="AA738" s="34"/>
      <c r="AB738" s="34"/>
      <c r="AC738" s="34"/>
      <c r="AD738" s="34"/>
      <c r="AE738" s="34"/>
      <c r="AF738" s="34"/>
      <c r="AG738" s="34"/>
      <c r="AH738" s="34"/>
      <c r="AI738" s="34"/>
      <c r="AJ738" s="34"/>
      <c r="AK738" s="34"/>
    </row>
    <row r="739" spans="25:37" ht="12.75" customHeight="1" x14ac:dyDescent="0.3">
      <c r="Y739" s="34"/>
      <c r="Z739" s="34"/>
      <c r="AA739" s="34"/>
      <c r="AB739" s="34"/>
      <c r="AC739" s="34"/>
      <c r="AD739" s="34"/>
      <c r="AE739" s="34"/>
      <c r="AF739" s="34"/>
      <c r="AG739" s="34"/>
      <c r="AH739" s="34"/>
      <c r="AI739" s="34"/>
      <c r="AJ739" s="34"/>
      <c r="AK739" s="34"/>
    </row>
    <row r="740" spans="25:37" ht="12.75" customHeight="1" x14ac:dyDescent="0.3">
      <c r="Y740" s="34"/>
      <c r="Z740" s="34"/>
      <c r="AA740" s="34"/>
      <c r="AB740" s="34"/>
      <c r="AC740" s="34"/>
      <c r="AD740" s="34"/>
      <c r="AE740" s="34"/>
      <c r="AF740" s="34"/>
      <c r="AG740" s="34"/>
      <c r="AH740" s="34"/>
      <c r="AI740" s="34"/>
      <c r="AJ740" s="34"/>
      <c r="AK740" s="34"/>
    </row>
    <row r="741" spans="25:37" ht="12.75" customHeight="1" x14ac:dyDescent="0.3">
      <c r="Y741" s="34"/>
      <c r="Z741" s="34"/>
      <c r="AA741" s="34"/>
      <c r="AB741" s="34"/>
      <c r="AC741" s="34"/>
      <c r="AD741" s="34"/>
      <c r="AE741" s="34"/>
      <c r="AF741" s="34"/>
      <c r="AG741" s="34"/>
      <c r="AH741" s="34"/>
      <c r="AI741" s="34"/>
      <c r="AJ741" s="34"/>
      <c r="AK741" s="34"/>
    </row>
    <row r="742" spans="25:37" ht="12.75" customHeight="1" x14ac:dyDescent="0.3">
      <c r="Y742" s="34"/>
      <c r="Z742" s="34"/>
      <c r="AA742" s="34"/>
      <c r="AB742" s="34"/>
      <c r="AC742" s="34"/>
      <c r="AD742" s="34"/>
      <c r="AE742" s="34"/>
      <c r="AF742" s="34"/>
      <c r="AG742" s="34"/>
      <c r="AH742" s="34"/>
      <c r="AI742" s="34"/>
      <c r="AJ742" s="34"/>
      <c r="AK742" s="34"/>
    </row>
    <row r="743" spans="25:37" ht="12.75" customHeight="1" x14ac:dyDescent="0.3">
      <c r="Y743" s="34"/>
      <c r="Z743" s="34"/>
      <c r="AA743" s="34"/>
      <c r="AB743" s="34"/>
      <c r="AC743" s="34"/>
      <c r="AD743" s="34"/>
      <c r="AE743" s="34"/>
      <c r="AF743" s="34"/>
      <c r="AG743" s="34"/>
      <c r="AH743" s="34"/>
      <c r="AI743" s="34"/>
      <c r="AJ743" s="34"/>
      <c r="AK743" s="34"/>
    </row>
    <row r="744" spans="25:37" ht="12.75" customHeight="1" x14ac:dyDescent="0.3">
      <c r="Y744" s="34"/>
      <c r="Z744" s="34"/>
      <c r="AA744" s="34"/>
      <c r="AB744" s="34"/>
      <c r="AC744" s="34"/>
      <c r="AD744" s="34"/>
      <c r="AE744" s="34"/>
      <c r="AF744" s="34"/>
      <c r="AG744" s="34"/>
      <c r="AH744" s="34"/>
      <c r="AI744" s="34"/>
      <c r="AJ744" s="34"/>
      <c r="AK744" s="34"/>
    </row>
    <row r="745" spans="25:37" ht="12.75" customHeight="1" x14ac:dyDescent="0.3">
      <c r="Y745" s="34"/>
      <c r="Z745" s="34"/>
      <c r="AA745" s="34"/>
      <c r="AB745" s="34"/>
      <c r="AC745" s="34"/>
      <c r="AD745" s="34"/>
      <c r="AE745" s="34"/>
      <c r="AF745" s="34"/>
      <c r="AG745" s="34"/>
      <c r="AH745" s="34"/>
      <c r="AI745" s="34"/>
      <c r="AJ745" s="34"/>
      <c r="AK745" s="34"/>
    </row>
    <row r="746" spans="25:37" ht="12.75" customHeight="1" x14ac:dyDescent="0.3">
      <c r="Y746" s="34"/>
      <c r="Z746" s="34"/>
      <c r="AA746" s="34"/>
      <c r="AB746" s="34"/>
      <c r="AC746" s="34"/>
      <c r="AD746" s="34"/>
      <c r="AE746" s="34"/>
      <c r="AF746" s="34"/>
      <c r="AG746" s="34"/>
      <c r="AH746" s="34"/>
      <c r="AI746" s="34"/>
      <c r="AJ746" s="34"/>
      <c r="AK746" s="34"/>
    </row>
    <row r="747" spans="25:37" ht="12.75" customHeight="1" x14ac:dyDescent="0.3">
      <c r="Y747" s="34"/>
      <c r="Z747" s="34"/>
      <c r="AA747" s="34"/>
      <c r="AB747" s="34"/>
      <c r="AC747" s="34"/>
      <c r="AD747" s="34"/>
      <c r="AE747" s="34"/>
      <c r="AF747" s="34"/>
      <c r="AG747" s="34"/>
      <c r="AH747" s="34"/>
      <c r="AI747" s="34"/>
      <c r="AJ747" s="34"/>
      <c r="AK747" s="34"/>
    </row>
    <row r="748" spans="25:37" ht="12.75" customHeight="1" x14ac:dyDescent="0.3">
      <c r="Y748" s="34"/>
      <c r="Z748" s="34"/>
      <c r="AA748" s="34"/>
      <c r="AB748" s="34"/>
      <c r="AC748" s="34"/>
      <c r="AD748" s="34"/>
      <c r="AE748" s="34"/>
      <c r="AF748" s="34"/>
      <c r="AG748" s="34"/>
      <c r="AH748" s="34"/>
      <c r="AI748" s="34"/>
      <c r="AJ748" s="34"/>
      <c r="AK748" s="34"/>
    </row>
    <row r="749" spans="25:37" ht="12.75" customHeight="1" x14ac:dyDescent="0.3">
      <c r="Y749" s="34"/>
      <c r="Z749" s="34"/>
      <c r="AA749" s="34"/>
      <c r="AB749" s="34"/>
      <c r="AC749" s="34"/>
      <c r="AD749" s="34"/>
      <c r="AE749" s="34"/>
      <c r="AF749" s="34"/>
      <c r="AG749" s="34"/>
      <c r="AH749" s="34"/>
      <c r="AI749" s="34"/>
      <c r="AJ749" s="34"/>
      <c r="AK749" s="34"/>
    </row>
    <row r="750" spans="25:37" ht="12.75" customHeight="1" x14ac:dyDescent="0.3">
      <c r="Y750" s="34"/>
      <c r="Z750" s="34"/>
      <c r="AA750" s="34"/>
      <c r="AB750" s="34"/>
      <c r="AC750" s="34"/>
      <c r="AD750" s="34"/>
      <c r="AE750" s="34"/>
      <c r="AF750" s="34"/>
      <c r="AG750" s="34"/>
      <c r="AH750" s="34"/>
      <c r="AI750" s="34"/>
      <c r="AJ750" s="34"/>
      <c r="AK750" s="34"/>
    </row>
    <row r="751" spans="25:37" ht="12.75" customHeight="1" x14ac:dyDescent="0.3">
      <c r="Y751" s="34"/>
      <c r="Z751" s="34"/>
      <c r="AA751" s="34"/>
      <c r="AB751" s="34"/>
      <c r="AC751" s="34"/>
      <c r="AD751" s="34"/>
      <c r="AE751" s="34"/>
      <c r="AF751" s="34"/>
      <c r="AG751" s="34"/>
      <c r="AH751" s="34"/>
      <c r="AI751" s="34"/>
      <c r="AJ751" s="34"/>
      <c r="AK751" s="34"/>
    </row>
    <row r="752" spans="25:37" ht="12.75" customHeight="1" x14ac:dyDescent="0.3">
      <c r="Y752" s="34"/>
      <c r="Z752" s="34"/>
      <c r="AA752" s="34"/>
      <c r="AB752" s="34"/>
      <c r="AC752" s="34"/>
      <c r="AD752" s="34"/>
      <c r="AE752" s="34"/>
      <c r="AF752" s="34"/>
      <c r="AG752" s="34"/>
      <c r="AH752" s="34"/>
      <c r="AI752" s="34"/>
      <c r="AJ752" s="34"/>
      <c r="AK752" s="34"/>
    </row>
    <row r="753" spans="25:37" ht="12.75" customHeight="1" x14ac:dyDescent="0.3">
      <c r="Y753" s="34"/>
      <c r="Z753" s="34"/>
      <c r="AA753" s="34"/>
      <c r="AB753" s="34"/>
      <c r="AC753" s="34"/>
      <c r="AD753" s="34"/>
      <c r="AE753" s="34"/>
      <c r="AF753" s="34"/>
      <c r="AG753" s="34"/>
      <c r="AH753" s="34"/>
      <c r="AI753" s="34"/>
      <c r="AJ753" s="34"/>
      <c r="AK753" s="34"/>
    </row>
    <row r="754" spans="25:37" ht="12.75" customHeight="1" x14ac:dyDescent="0.3">
      <c r="Y754" s="34"/>
      <c r="Z754" s="34"/>
      <c r="AA754" s="34"/>
      <c r="AB754" s="34"/>
      <c r="AC754" s="34"/>
      <c r="AD754" s="34"/>
      <c r="AE754" s="34"/>
      <c r="AF754" s="34"/>
      <c r="AG754" s="34"/>
      <c r="AH754" s="34"/>
      <c r="AI754" s="34"/>
      <c r="AJ754" s="34"/>
      <c r="AK754" s="34"/>
    </row>
    <row r="755" spans="25:37" ht="12.75" customHeight="1" x14ac:dyDescent="0.3">
      <c r="Y755" s="34"/>
      <c r="Z755" s="34"/>
      <c r="AA755" s="34"/>
      <c r="AB755" s="34"/>
      <c r="AC755" s="34"/>
      <c r="AD755" s="34"/>
      <c r="AE755" s="34"/>
      <c r="AF755" s="34"/>
      <c r="AG755" s="34"/>
      <c r="AH755" s="34"/>
      <c r="AI755" s="34"/>
      <c r="AJ755" s="34"/>
      <c r="AK755" s="34"/>
    </row>
    <row r="756" spans="25:37" ht="12.75" customHeight="1" x14ac:dyDescent="0.3">
      <c r="Y756" s="34"/>
      <c r="Z756" s="34"/>
      <c r="AA756" s="34"/>
      <c r="AB756" s="34"/>
      <c r="AC756" s="34"/>
      <c r="AD756" s="34"/>
      <c r="AE756" s="34"/>
      <c r="AF756" s="34"/>
      <c r="AG756" s="34"/>
      <c r="AH756" s="34"/>
      <c r="AI756" s="34"/>
      <c r="AJ756" s="34"/>
      <c r="AK756" s="34"/>
    </row>
    <row r="757" spans="25:37" ht="12.75" customHeight="1" x14ac:dyDescent="0.3">
      <c r="Y757" s="34"/>
      <c r="Z757" s="34"/>
      <c r="AA757" s="34"/>
      <c r="AB757" s="34"/>
      <c r="AC757" s="34"/>
      <c r="AD757" s="34"/>
      <c r="AE757" s="34"/>
      <c r="AF757" s="34"/>
      <c r="AG757" s="34"/>
      <c r="AH757" s="34"/>
      <c r="AI757" s="34"/>
      <c r="AJ757" s="34"/>
      <c r="AK757" s="34"/>
    </row>
    <row r="758" spans="25:37" ht="12.75" customHeight="1" x14ac:dyDescent="0.3">
      <c r="Y758" s="34"/>
      <c r="Z758" s="34"/>
      <c r="AA758" s="34"/>
      <c r="AB758" s="34"/>
      <c r="AC758" s="34"/>
      <c r="AD758" s="34"/>
      <c r="AE758" s="34"/>
      <c r="AF758" s="34"/>
      <c r="AG758" s="34"/>
      <c r="AH758" s="34"/>
      <c r="AI758" s="34"/>
      <c r="AJ758" s="34"/>
      <c r="AK758" s="34"/>
    </row>
    <row r="759" spans="25:37" ht="12.75" customHeight="1" x14ac:dyDescent="0.3">
      <c r="Y759" s="34"/>
      <c r="Z759" s="34"/>
      <c r="AA759" s="34"/>
      <c r="AB759" s="34"/>
      <c r="AC759" s="34"/>
      <c r="AD759" s="34"/>
      <c r="AE759" s="34"/>
      <c r="AF759" s="34"/>
      <c r="AG759" s="34"/>
      <c r="AH759" s="34"/>
      <c r="AI759" s="34"/>
      <c r="AJ759" s="34"/>
      <c r="AK759" s="34"/>
    </row>
    <row r="760" spans="25:37" ht="12.75" customHeight="1" x14ac:dyDescent="0.3">
      <c r="Y760" s="34"/>
      <c r="Z760" s="34"/>
      <c r="AA760" s="34"/>
      <c r="AB760" s="34"/>
      <c r="AC760" s="34"/>
      <c r="AD760" s="34"/>
      <c r="AE760" s="34"/>
      <c r="AF760" s="34"/>
      <c r="AG760" s="34"/>
      <c r="AH760" s="34"/>
      <c r="AI760" s="34"/>
      <c r="AJ760" s="34"/>
      <c r="AK760" s="34"/>
    </row>
    <row r="761" spans="25:37" ht="12.75" customHeight="1" x14ac:dyDescent="0.3">
      <c r="Y761" s="34"/>
      <c r="Z761" s="34"/>
      <c r="AA761" s="34"/>
      <c r="AB761" s="34"/>
      <c r="AC761" s="34"/>
      <c r="AD761" s="34"/>
      <c r="AE761" s="34"/>
      <c r="AF761" s="34"/>
      <c r="AG761" s="34"/>
      <c r="AH761" s="34"/>
      <c r="AI761" s="34"/>
      <c r="AJ761" s="34"/>
      <c r="AK761" s="34"/>
    </row>
    <row r="762" spans="25:37" ht="12.75" customHeight="1" x14ac:dyDescent="0.3">
      <c r="Y762" s="34"/>
      <c r="Z762" s="34"/>
      <c r="AA762" s="34"/>
      <c r="AB762" s="34"/>
      <c r="AC762" s="34"/>
      <c r="AD762" s="34"/>
      <c r="AE762" s="34"/>
      <c r="AF762" s="34"/>
      <c r="AG762" s="34"/>
      <c r="AH762" s="34"/>
      <c r="AI762" s="34"/>
      <c r="AJ762" s="34"/>
      <c r="AK762" s="34"/>
    </row>
    <row r="763" spans="25:37" ht="12.75" customHeight="1" x14ac:dyDescent="0.3">
      <c r="Y763" s="34"/>
      <c r="Z763" s="34"/>
      <c r="AA763" s="34"/>
      <c r="AB763" s="34"/>
      <c r="AC763" s="34"/>
      <c r="AD763" s="34"/>
      <c r="AE763" s="34"/>
      <c r="AF763" s="34"/>
      <c r="AG763" s="34"/>
      <c r="AH763" s="34"/>
      <c r="AI763" s="34"/>
      <c r="AJ763" s="34"/>
      <c r="AK763" s="34"/>
    </row>
    <row r="764" spans="25:37" ht="12.75" customHeight="1" x14ac:dyDescent="0.3">
      <c r="Y764" s="34"/>
      <c r="Z764" s="34"/>
      <c r="AA764" s="34"/>
      <c r="AB764" s="34"/>
      <c r="AC764" s="34"/>
      <c r="AD764" s="34"/>
      <c r="AE764" s="34"/>
      <c r="AF764" s="34"/>
      <c r="AG764" s="34"/>
      <c r="AH764" s="34"/>
      <c r="AI764" s="34"/>
      <c r="AJ764" s="34"/>
      <c r="AK764" s="34"/>
    </row>
    <row r="765" spans="25:37" ht="12.75" customHeight="1" x14ac:dyDescent="0.3">
      <c r="Y765" s="34"/>
      <c r="Z765" s="34"/>
      <c r="AA765" s="34"/>
      <c r="AB765" s="34"/>
      <c r="AC765" s="34"/>
      <c r="AD765" s="34"/>
      <c r="AE765" s="34"/>
      <c r="AF765" s="34"/>
      <c r="AG765" s="34"/>
      <c r="AH765" s="34"/>
      <c r="AI765" s="34"/>
      <c r="AJ765" s="34"/>
      <c r="AK765" s="34"/>
    </row>
    <row r="766" spans="25:37" ht="12.75" customHeight="1" x14ac:dyDescent="0.3">
      <c r="Y766" s="34"/>
      <c r="Z766" s="34"/>
      <c r="AA766" s="34"/>
      <c r="AB766" s="34"/>
      <c r="AC766" s="34"/>
      <c r="AD766" s="34"/>
      <c r="AE766" s="34"/>
      <c r="AF766" s="34"/>
      <c r="AG766" s="34"/>
      <c r="AH766" s="34"/>
      <c r="AI766" s="34"/>
      <c r="AJ766" s="34"/>
      <c r="AK766" s="34"/>
    </row>
    <row r="767" spans="25:37" ht="12.75" customHeight="1" x14ac:dyDescent="0.3">
      <c r="Y767" s="34"/>
      <c r="Z767" s="34"/>
      <c r="AA767" s="34"/>
      <c r="AB767" s="34"/>
      <c r="AC767" s="34"/>
      <c r="AD767" s="34"/>
      <c r="AE767" s="34"/>
      <c r="AF767" s="34"/>
      <c r="AG767" s="34"/>
      <c r="AH767" s="34"/>
      <c r="AI767" s="34"/>
      <c r="AJ767" s="34"/>
      <c r="AK767" s="34"/>
    </row>
    <row r="768" spans="25:37" ht="12.75" customHeight="1" x14ac:dyDescent="0.3">
      <c r="Y768" s="34"/>
      <c r="Z768" s="34"/>
      <c r="AA768" s="34"/>
      <c r="AB768" s="34"/>
      <c r="AC768" s="34"/>
      <c r="AD768" s="34"/>
      <c r="AE768" s="34"/>
      <c r="AF768" s="34"/>
      <c r="AG768" s="34"/>
      <c r="AH768" s="34"/>
      <c r="AI768" s="34"/>
      <c r="AJ768" s="34"/>
      <c r="AK768" s="34"/>
    </row>
    <row r="769" spans="25:37" ht="12.75" customHeight="1" x14ac:dyDescent="0.3">
      <c r="Y769" s="34"/>
      <c r="Z769" s="34"/>
      <c r="AA769" s="34"/>
      <c r="AB769" s="34"/>
      <c r="AC769" s="34"/>
      <c r="AD769" s="34"/>
      <c r="AE769" s="34"/>
      <c r="AF769" s="34"/>
      <c r="AG769" s="34"/>
      <c r="AH769" s="34"/>
      <c r="AI769" s="34"/>
      <c r="AJ769" s="34"/>
      <c r="AK769" s="34"/>
    </row>
    <row r="770" spans="25:37" ht="12.75" customHeight="1" x14ac:dyDescent="0.3">
      <c r="Y770" s="34"/>
      <c r="Z770" s="34"/>
      <c r="AA770" s="34"/>
      <c r="AB770" s="34"/>
      <c r="AC770" s="34"/>
      <c r="AD770" s="34"/>
      <c r="AE770" s="34"/>
      <c r="AF770" s="34"/>
      <c r="AG770" s="34"/>
      <c r="AH770" s="34"/>
      <c r="AI770" s="34"/>
      <c r="AJ770" s="34"/>
      <c r="AK770" s="34"/>
    </row>
    <row r="771" spans="25:37" ht="12.75" customHeight="1" x14ac:dyDescent="0.3">
      <c r="Y771" s="34"/>
      <c r="Z771" s="34"/>
      <c r="AA771" s="34"/>
      <c r="AB771" s="34"/>
      <c r="AC771" s="34"/>
      <c r="AD771" s="34"/>
      <c r="AE771" s="34"/>
      <c r="AF771" s="34"/>
      <c r="AG771" s="34"/>
      <c r="AH771" s="34"/>
      <c r="AI771" s="34"/>
      <c r="AJ771" s="34"/>
      <c r="AK771" s="34"/>
    </row>
    <row r="772" spans="25:37" ht="12.75" customHeight="1" x14ac:dyDescent="0.3">
      <c r="Y772" s="34"/>
      <c r="Z772" s="34"/>
      <c r="AA772" s="34"/>
      <c r="AB772" s="34"/>
      <c r="AC772" s="34"/>
      <c r="AD772" s="34"/>
      <c r="AE772" s="34"/>
      <c r="AF772" s="34"/>
      <c r="AG772" s="34"/>
      <c r="AH772" s="34"/>
      <c r="AI772" s="34"/>
      <c r="AJ772" s="34"/>
      <c r="AK772" s="34"/>
    </row>
    <row r="773" spans="25:37" ht="12.75" customHeight="1" x14ac:dyDescent="0.3">
      <c r="Y773" s="34"/>
      <c r="Z773" s="34"/>
      <c r="AA773" s="34"/>
      <c r="AB773" s="34"/>
      <c r="AC773" s="34"/>
      <c r="AD773" s="34"/>
      <c r="AE773" s="34"/>
      <c r="AF773" s="34"/>
      <c r="AG773" s="34"/>
      <c r="AH773" s="34"/>
      <c r="AI773" s="34"/>
      <c r="AJ773" s="34"/>
      <c r="AK773" s="34"/>
    </row>
    <row r="774" spans="25:37" ht="12.75" customHeight="1" x14ac:dyDescent="0.3">
      <c r="Y774" s="34"/>
      <c r="Z774" s="34"/>
      <c r="AA774" s="34"/>
      <c r="AB774" s="34"/>
      <c r="AC774" s="34"/>
      <c r="AD774" s="34"/>
      <c r="AE774" s="34"/>
      <c r="AF774" s="34"/>
      <c r="AG774" s="34"/>
      <c r="AH774" s="34"/>
      <c r="AI774" s="34"/>
      <c r="AJ774" s="34"/>
      <c r="AK774" s="34"/>
    </row>
    <row r="775" spans="25:37" ht="12.75" customHeight="1" x14ac:dyDescent="0.3">
      <c r="Y775" s="34"/>
      <c r="Z775" s="34"/>
      <c r="AA775" s="34"/>
      <c r="AB775" s="34"/>
      <c r="AC775" s="34"/>
      <c r="AD775" s="34"/>
      <c r="AE775" s="34"/>
      <c r="AF775" s="34"/>
      <c r="AG775" s="34"/>
      <c r="AH775" s="34"/>
      <c r="AI775" s="34"/>
      <c r="AJ775" s="34"/>
      <c r="AK775" s="34"/>
    </row>
    <row r="776" spans="25:37" ht="12.75" customHeight="1" x14ac:dyDescent="0.3">
      <c r="Y776" s="34"/>
      <c r="Z776" s="34"/>
      <c r="AA776" s="34"/>
      <c r="AB776" s="34"/>
      <c r="AC776" s="34"/>
      <c r="AD776" s="34"/>
      <c r="AE776" s="34"/>
      <c r="AF776" s="34"/>
      <c r="AG776" s="34"/>
      <c r="AH776" s="34"/>
      <c r="AI776" s="34"/>
      <c r="AJ776" s="34"/>
      <c r="AK776" s="34"/>
    </row>
    <row r="777" spans="25:37" ht="12.75" customHeight="1" x14ac:dyDescent="0.3">
      <c r="Y777" s="34"/>
      <c r="Z777" s="34"/>
      <c r="AA777" s="34"/>
      <c r="AB777" s="34"/>
      <c r="AC777" s="34"/>
      <c r="AD777" s="34"/>
      <c r="AE777" s="34"/>
      <c r="AF777" s="34"/>
      <c r="AG777" s="34"/>
      <c r="AH777" s="34"/>
      <c r="AI777" s="34"/>
      <c r="AJ777" s="34"/>
      <c r="AK777" s="34"/>
    </row>
    <row r="778" spans="25:37" ht="12.75" customHeight="1" x14ac:dyDescent="0.3">
      <c r="Y778" s="34"/>
      <c r="Z778" s="34"/>
      <c r="AA778" s="34"/>
      <c r="AB778" s="34"/>
      <c r="AC778" s="34"/>
      <c r="AD778" s="34"/>
      <c r="AE778" s="34"/>
      <c r="AF778" s="34"/>
      <c r="AG778" s="34"/>
      <c r="AH778" s="34"/>
      <c r="AI778" s="34"/>
      <c r="AJ778" s="34"/>
      <c r="AK778" s="34"/>
    </row>
    <row r="779" spans="25:37" ht="12.75" customHeight="1" x14ac:dyDescent="0.3">
      <c r="Y779" s="34"/>
      <c r="Z779" s="34"/>
      <c r="AA779" s="34"/>
      <c r="AB779" s="34"/>
      <c r="AC779" s="34"/>
      <c r="AD779" s="34"/>
      <c r="AE779" s="34"/>
      <c r="AF779" s="34"/>
      <c r="AG779" s="34"/>
      <c r="AH779" s="34"/>
      <c r="AI779" s="34"/>
      <c r="AJ779" s="34"/>
      <c r="AK779" s="34"/>
    </row>
    <row r="780" spans="25:37" ht="12.75" customHeight="1" x14ac:dyDescent="0.3">
      <c r="Y780" s="34"/>
      <c r="Z780" s="34"/>
      <c r="AA780" s="34"/>
      <c r="AB780" s="34"/>
      <c r="AC780" s="34"/>
      <c r="AD780" s="34"/>
      <c r="AE780" s="34"/>
      <c r="AF780" s="34"/>
      <c r="AG780" s="34"/>
      <c r="AH780" s="34"/>
      <c r="AI780" s="34"/>
      <c r="AJ780" s="34"/>
      <c r="AK780" s="34"/>
    </row>
    <row r="781" spans="25:37" ht="12.75" customHeight="1" x14ac:dyDescent="0.3">
      <c r="Y781" s="34"/>
      <c r="Z781" s="34"/>
      <c r="AA781" s="34"/>
      <c r="AB781" s="34"/>
      <c r="AC781" s="34"/>
      <c r="AD781" s="34"/>
      <c r="AE781" s="34"/>
      <c r="AF781" s="34"/>
      <c r="AG781" s="34"/>
      <c r="AH781" s="34"/>
      <c r="AI781" s="34"/>
      <c r="AJ781" s="34"/>
      <c r="AK781" s="34"/>
    </row>
    <row r="782" spans="25:37" ht="12.75" customHeight="1" x14ac:dyDescent="0.3">
      <c r="Y782" s="34"/>
      <c r="Z782" s="34"/>
      <c r="AA782" s="34"/>
      <c r="AB782" s="34"/>
      <c r="AC782" s="34"/>
      <c r="AD782" s="34"/>
      <c r="AE782" s="34"/>
      <c r="AF782" s="34"/>
      <c r="AG782" s="34"/>
      <c r="AH782" s="34"/>
      <c r="AI782" s="34"/>
      <c r="AJ782" s="34"/>
      <c r="AK782" s="34"/>
    </row>
    <row r="783" spans="25:37" ht="12.75" customHeight="1" x14ac:dyDescent="0.3">
      <c r="Y783" s="34"/>
      <c r="Z783" s="34"/>
      <c r="AA783" s="34"/>
      <c r="AB783" s="34"/>
      <c r="AC783" s="34"/>
      <c r="AD783" s="34"/>
      <c r="AE783" s="34"/>
      <c r="AF783" s="34"/>
      <c r="AG783" s="34"/>
      <c r="AH783" s="34"/>
      <c r="AI783" s="34"/>
      <c r="AJ783" s="34"/>
      <c r="AK783" s="34"/>
    </row>
    <row r="784" spans="25:37" ht="12.75" customHeight="1" x14ac:dyDescent="0.3">
      <c r="Y784" s="34"/>
      <c r="Z784" s="34"/>
      <c r="AA784" s="34"/>
      <c r="AB784" s="34"/>
      <c r="AC784" s="34"/>
      <c r="AD784" s="34"/>
      <c r="AE784" s="34"/>
      <c r="AF784" s="34"/>
      <c r="AG784" s="34"/>
      <c r="AH784" s="34"/>
      <c r="AI784" s="34"/>
      <c r="AJ784" s="34"/>
      <c r="AK784" s="34"/>
    </row>
    <row r="785" spans="25:37" ht="12.75" customHeight="1" x14ac:dyDescent="0.3">
      <c r="Y785" s="34"/>
      <c r="Z785" s="34"/>
      <c r="AA785" s="34"/>
      <c r="AB785" s="34"/>
      <c r="AC785" s="34"/>
      <c r="AD785" s="34"/>
      <c r="AE785" s="34"/>
      <c r="AF785" s="34"/>
      <c r="AG785" s="34"/>
      <c r="AH785" s="34"/>
      <c r="AI785" s="34"/>
      <c r="AJ785" s="34"/>
      <c r="AK785" s="34"/>
    </row>
    <row r="786" spans="25:37" ht="12.75" customHeight="1" x14ac:dyDescent="0.3">
      <c r="Y786" s="34"/>
      <c r="Z786" s="34"/>
      <c r="AA786" s="34"/>
      <c r="AB786" s="34"/>
      <c r="AC786" s="34"/>
      <c r="AD786" s="34"/>
      <c r="AE786" s="34"/>
      <c r="AF786" s="34"/>
      <c r="AG786" s="34"/>
      <c r="AH786" s="34"/>
      <c r="AI786" s="34"/>
      <c r="AJ786" s="34"/>
      <c r="AK786" s="34"/>
    </row>
    <row r="787" spans="25:37" ht="12.75" customHeight="1" x14ac:dyDescent="0.3">
      <c r="Y787" s="34"/>
      <c r="Z787" s="34"/>
      <c r="AA787" s="34"/>
      <c r="AB787" s="34"/>
      <c r="AC787" s="34"/>
      <c r="AD787" s="34"/>
      <c r="AE787" s="34"/>
      <c r="AF787" s="34"/>
      <c r="AG787" s="34"/>
      <c r="AH787" s="34"/>
      <c r="AI787" s="34"/>
      <c r="AJ787" s="34"/>
      <c r="AK787" s="34"/>
    </row>
    <row r="788" spans="25:37" ht="12.75" customHeight="1" x14ac:dyDescent="0.3">
      <c r="Y788" s="34"/>
      <c r="Z788" s="34"/>
      <c r="AA788" s="34"/>
      <c r="AB788" s="34"/>
      <c r="AC788" s="34"/>
      <c r="AD788" s="34"/>
      <c r="AE788" s="34"/>
      <c r="AF788" s="34"/>
      <c r="AG788" s="34"/>
      <c r="AH788" s="34"/>
      <c r="AI788" s="34"/>
      <c r="AJ788" s="34"/>
      <c r="AK788" s="34"/>
    </row>
    <row r="789" spans="25:37" ht="12.75" customHeight="1" x14ac:dyDescent="0.3">
      <c r="Y789" s="34"/>
      <c r="Z789" s="34"/>
      <c r="AA789" s="34"/>
      <c r="AB789" s="34"/>
      <c r="AC789" s="34"/>
      <c r="AD789" s="34"/>
      <c r="AE789" s="34"/>
      <c r="AF789" s="34"/>
      <c r="AG789" s="34"/>
      <c r="AH789" s="34"/>
      <c r="AI789" s="34"/>
      <c r="AJ789" s="34"/>
      <c r="AK789" s="34"/>
    </row>
    <row r="790" spans="25:37" ht="12.75" customHeight="1" x14ac:dyDescent="0.3">
      <c r="Y790" s="34"/>
      <c r="Z790" s="34"/>
      <c r="AA790" s="34"/>
      <c r="AB790" s="34"/>
      <c r="AC790" s="34"/>
      <c r="AD790" s="34"/>
      <c r="AE790" s="34"/>
      <c r="AF790" s="34"/>
      <c r="AG790" s="34"/>
      <c r="AH790" s="34"/>
      <c r="AI790" s="34"/>
      <c r="AJ790" s="34"/>
      <c r="AK790" s="34"/>
    </row>
    <row r="791" spans="25:37" ht="12.75" customHeight="1" x14ac:dyDescent="0.3">
      <c r="Y791" s="34"/>
      <c r="Z791" s="34"/>
      <c r="AA791" s="34"/>
      <c r="AB791" s="34"/>
      <c r="AC791" s="34"/>
      <c r="AD791" s="34"/>
      <c r="AE791" s="34"/>
      <c r="AF791" s="34"/>
      <c r="AG791" s="34"/>
      <c r="AH791" s="34"/>
      <c r="AI791" s="34"/>
      <c r="AJ791" s="34"/>
      <c r="AK791" s="34"/>
    </row>
    <row r="792" spans="25:37" ht="12.75" customHeight="1" x14ac:dyDescent="0.3">
      <c r="Y792" s="34"/>
      <c r="Z792" s="34"/>
      <c r="AA792" s="34"/>
      <c r="AB792" s="34"/>
      <c r="AC792" s="34"/>
      <c r="AD792" s="34"/>
      <c r="AE792" s="34"/>
      <c r="AF792" s="34"/>
      <c r="AG792" s="34"/>
      <c r="AH792" s="34"/>
      <c r="AI792" s="34"/>
      <c r="AJ792" s="34"/>
      <c r="AK792" s="34"/>
    </row>
    <row r="793" spans="25:37" ht="12.75" customHeight="1" x14ac:dyDescent="0.3">
      <c r="Y793" s="34"/>
      <c r="Z793" s="34"/>
      <c r="AA793" s="34"/>
      <c r="AB793" s="34"/>
      <c r="AC793" s="34"/>
      <c r="AD793" s="34"/>
      <c r="AE793" s="34"/>
      <c r="AF793" s="34"/>
      <c r="AG793" s="34"/>
      <c r="AH793" s="34"/>
      <c r="AI793" s="34"/>
      <c r="AJ793" s="34"/>
      <c r="AK793" s="34"/>
    </row>
    <row r="794" spans="25:37" ht="12.75" customHeight="1" x14ac:dyDescent="0.3">
      <c r="Y794" s="34"/>
      <c r="Z794" s="34"/>
      <c r="AA794" s="34"/>
      <c r="AB794" s="34"/>
      <c r="AC794" s="34"/>
      <c r="AD794" s="34"/>
      <c r="AE794" s="34"/>
      <c r="AF794" s="34"/>
      <c r="AG794" s="34"/>
      <c r="AH794" s="34"/>
      <c r="AI794" s="34"/>
      <c r="AJ794" s="34"/>
      <c r="AK794" s="34"/>
    </row>
    <row r="795" spans="25:37" ht="12.75" customHeight="1" x14ac:dyDescent="0.3">
      <c r="Y795" s="34"/>
      <c r="Z795" s="34"/>
      <c r="AA795" s="34"/>
      <c r="AB795" s="34"/>
      <c r="AC795" s="34"/>
      <c r="AD795" s="34"/>
      <c r="AE795" s="34"/>
      <c r="AF795" s="34"/>
      <c r="AG795" s="34"/>
      <c r="AH795" s="34"/>
      <c r="AI795" s="34"/>
      <c r="AJ795" s="34"/>
      <c r="AK795" s="34"/>
    </row>
    <row r="796" spans="25:37" ht="12.75" customHeight="1" x14ac:dyDescent="0.3">
      <c r="Y796" s="34"/>
      <c r="Z796" s="34"/>
      <c r="AA796" s="34"/>
      <c r="AB796" s="34"/>
      <c r="AC796" s="34"/>
      <c r="AD796" s="34"/>
      <c r="AE796" s="34"/>
      <c r="AF796" s="34"/>
      <c r="AG796" s="34"/>
      <c r="AH796" s="34"/>
      <c r="AI796" s="34"/>
      <c r="AJ796" s="34"/>
      <c r="AK796" s="34"/>
    </row>
    <row r="797" spans="25:37" ht="12.75" customHeight="1" x14ac:dyDescent="0.3">
      <c r="Y797" s="34"/>
      <c r="Z797" s="34"/>
      <c r="AA797" s="34"/>
      <c r="AB797" s="34"/>
      <c r="AC797" s="34"/>
      <c r="AD797" s="34"/>
      <c r="AE797" s="34"/>
      <c r="AF797" s="34"/>
      <c r="AG797" s="34"/>
      <c r="AH797" s="34"/>
      <c r="AI797" s="34"/>
      <c r="AJ797" s="34"/>
      <c r="AK797" s="34"/>
    </row>
    <row r="798" spans="25:37" ht="12.75" customHeight="1" x14ac:dyDescent="0.3">
      <c r="Y798" s="34"/>
      <c r="Z798" s="34"/>
      <c r="AA798" s="34"/>
      <c r="AB798" s="34"/>
      <c r="AC798" s="34"/>
      <c r="AD798" s="34"/>
      <c r="AE798" s="34"/>
      <c r="AF798" s="34"/>
      <c r="AG798" s="34"/>
      <c r="AH798" s="34"/>
      <c r="AI798" s="34"/>
      <c r="AJ798" s="34"/>
      <c r="AK798" s="34"/>
    </row>
    <row r="799" spans="25:37" ht="12.75" customHeight="1" x14ac:dyDescent="0.3">
      <c r="Y799" s="34"/>
      <c r="Z799" s="34"/>
      <c r="AA799" s="34"/>
      <c r="AB799" s="34"/>
      <c r="AC799" s="34"/>
      <c r="AD799" s="34"/>
      <c r="AE799" s="34"/>
      <c r="AF799" s="34"/>
      <c r="AG799" s="34"/>
      <c r="AH799" s="34"/>
      <c r="AI799" s="34"/>
      <c r="AJ799" s="34"/>
      <c r="AK799" s="34"/>
    </row>
    <row r="800" spans="25:37" ht="12.75" customHeight="1" x14ac:dyDescent="0.3">
      <c r="Y800" s="34"/>
      <c r="Z800" s="34"/>
      <c r="AA800" s="34"/>
      <c r="AB800" s="34"/>
      <c r="AC800" s="34"/>
      <c r="AD800" s="34"/>
      <c r="AE800" s="34"/>
      <c r="AF800" s="34"/>
      <c r="AG800" s="34"/>
      <c r="AH800" s="34"/>
      <c r="AI800" s="34"/>
      <c r="AJ800" s="34"/>
      <c r="AK800" s="34"/>
    </row>
    <row r="801" spans="25:37" ht="12.75" customHeight="1" x14ac:dyDescent="0.3">
      <c r="Y801" s="34"/>
      <c r="Z801" s="34"/>
      <c r="AA801" s="34"/>
      <c r="AB801" s="34"/>
      <c r="AC801" s="34"/>
      <c r="AD801" s="34"/>
      <c r="AE801" s="34"/>
      <c r="AF801" s="34"/>
      <c r="AG801" s="34"/>
      <c r="AH801" s="34"/>
      <c r="AI801" s="34"/>
      <c r="AJ801" s="34"/>
      <c r="AK801" s="34"/>
    </row>
    <row r="802" spans="25:37" ht="12.75" customHeight="1" x14ac:dyDescent="0.3">
      <c r="Y802" s="34"/>
      <c r="Z802" s="34"/>
      <c r="AA802" s="34"/>
      <c r="AB802" s="34"/>
      <c r="AC802" s="34"/>
      <c r="AD802" s="34"/>
      <c r="AE802" s="34"/>
      <c r="AF802" s="34"/>
      <c r="AG802" s="34"/>
      <c r="AH802" s="34"/>
      <c r="AI802" s="34"/>
      <c r="AJ802" s="34"/>
      <c r="AK802" s="34"/>
    </row>
    <row r="803" spans="25:37" ht="12.75" customHeight="1" x14ac:dyDescent="0.3">
      <c r="Y803" s="34"/>
      <c r="Z803" s="34"/>
      <c r="AA803" s="34"/>
      <c r="AB803" s="34"/>
      <c r="AC803" s="34"/>
      <c r="AD803" s="34"/>
      <c r="AE803" s="34"/>
      <c r="AF803" s="34"/>
      <c r="AG803" s="34"/>
      <c r="AH803" s="34"/>
      <c r="AI803" s="34"/>
      <c r="AJ803" s="34"/>
      <c r="AK803" s="34"/>
    </row>
    <row r="804" spans="25:37" ht="12.75" customHeight="1" x14ac:dyDescent="0.3">
      <c r="Y804" s="34"/>
      <c r="Z804" s="34"/>
      <c r="AA804" s="34"/>
      <c r="AB804" s="34"/>
      <c r="AC804" s="34"/>
      <c r="AD804" s="34"/>
      <c r="AE804" s="34"/>
      <c r="AF804" s="34"/>
      <c r="AG804" s="34"/>
      <c r="AH804" s="34"/>
      <c r="AI804" s="34"/>
      <c r="AJ804" s="34"/>
      <c r="AK804" s="34"/>
    </row>
    <row r="805" spans="25:37" ht="12.75" customHeight="1" x14ac:dyDescent="0.3">
      <c r="Y805" s="34"/>
      <c r="Z805" s="34"/>
      <c r="AA805" s="34"/>
      <c r="AB805" s="34"/>
      <c r="AC805" s="34"/>
      <c r="AD805" s="34"/>
      <c r="AE805" s="34"/>
      <c r="AF805" s="34"/>
      <c r="AG805" s="34"/>
      <c r="AH805" s="34"/>
      <c r="AI805" s="34"/>
      <c r="AJ805" s="34"/>
      <c r="AK805" s="34"/>
    </row>
    <row r="806" spans="25:37" ht="12.75" customHeight="1" x14ac:dyDescent="0.3">
      <c r="Y806" s="34"/>
      <c r="Z806" s="34"/>
      <c r="AA806" s="34"/>
      <c r="AB806" s="34"/>
      <c r="AC806" s="34"/>
      <c r="AD806" s="34"/>
      <c r="AE806" s="34"/>
      <c r="AF806" s="34"/>
      <c r="AG806" s="34"/>
      <c r="AH806" s="34"/>
      <c r="AI806" s="34"/>
      <c r="AJ806" s="34"/>
      <c r="AK806" s="34"/>
    </row>
    <row r="807" spans="25:37" ht="12.75" customHeight="1" x14ac:dyDescent="0.3">
      <c r="Y807" s="34"/>
      <c r="Z807" s="34"/>
      <c r="AA807" s="34"/>
      <c r="AB807" s="34"/>
      <c r="AC807" s="34"/>
      <c r="AD807" s="34"/>
      <c r="AE807" s="34"/>
      <c r="AF807" s="34"/>
      <c r="AG807" s="34"/>
      <c r="AH807" s="34"/>
      <c r="AI807" s="34"/>
      <c r="AJ807" s="34"/>
      <c r="AK807" s="34"/>
    </row>
    <row r="808" spans="25:37" ht="12.75" customHeight="1" x14ac:dyDescent="0.3">
      <c r="Y808" s="34"/>
      <c r="Z808" s="34"/>
      <c r="AA808" s="34"/>
      <c r="AB808" s="34"/>
      <c r="AC808" s="34"/>
      <c r="AD808" s="34"/>
      <c r="AE808" s="34"/>
      <c r="AF808" s="34"/>
      <c r="AG808" s="34"/>
      <c r="AH808" s="34"/>
      <c r="AI808" s="34"/>
      <c r="AJ808" s="34"/>
      <c r="AK808" s="34"/>
    </row>
    <row r="809" spans="25:37" ht="12.75" customHeight="1" x14ac:dyDescent="0.3">
      <c r="Y809" s="34"/>
      <c r="Z809" s="34"/>
      <c r="AA809" s="34"/>
      <c r="AB809" s="34"/>
      <c r="AC809" s="34"/>
      <c r="AD809" s="34"/>
      <c r="AE809" s="34"/>
      <c r="AF809" s="34"/>
      <c r="AG809" s="34"/>
      <c r="AH809" s="34"/>
      <c r="AI809" s="34"/>
      <c r="AJ809" s="34"/>
      <c r="AK809" s="34"/>
    </row>
    <row r="810" spans="25:37" ht="12.75" customHeight="1" x14ac:dyDescent="0.3">
      <c r="Y810" s="34"/>
      <c r="Z810" s="34"/>
      <c r="AA810" s="34"/>
      <c r="AB810" s="34"/>
      <c r="AC810" s="34"/>
      <c r="AD810" s="34"/>
      <c r="AE810" s="34"/>
      <c r="AF810" s="34"/>
      <c r="AG810" s="34"/>
      <c r="AH810" s="34"/>
      <c r="AI810" s="34"/>
      <c r="AJ810" s="34"/>
      <c r="AK810" s="34"/>
    </row>
    <row r="811" spans="25:37" ht="12.75" customHeight="1" x14ac:dyDescent="0.3">
      <c r="Y811" s="34"/>
      <c r="Z811" s="34"/>
      <c r="AA811" s="34"/>
      <c r="AB811" s="34"/>
      <c r="AC811" s="34"/>
      <c r="AD811" s="34"/>
      <c r="AE811" s="34"/>
      <c r="AF811" s="34"/>
      <c r="AG811" s="34"/>
      <c r="AH811" s="34"/>
      <c r="AI811" s="34"/>
      <c r="AJ811" s="34"/>
      <c r="AK811" s="34"/>
    </row>
    <row r="812" spans="25:37" ht="12.75" customHeight="1" x14ac:dyDescent="0.3">
      <c r="Y812" s="34"/>
      <c r="Z812" s="34"/>
      <c r="AA812" s="34"/>
      <c r="AB812" s="34"/>
      <c r="AC812" s="34"/>
      <c r="AD812" s="34"/>
      <c r="AE812" s="34"/>
      <c r="AF812" s="34"/>
      <c r="AG812" s="34"/>
      <c r="AH812" s="34"/>
      <c r="AI812" s="34"/>
      <c r="AJ812" s="34"/>
      <c r="AK812" s="34"/>
    </row>
    <row r="813" spans="25:37" ht="12.75" customHeight="1" x14ac:dyDescent="0.3">
      <c r="Y813" s="34"/>
      <c r="Z813" s="34"/>
      <c r="AA813" s="34"/>
      <c r="AB813" s="34"/>
      <c r="AC813" s="34"/>
      <c r="AD813" s="34"/>
      <c r="AE813" s="34"/>
      <c r="AF813" s="34"/>
      <c r="AG813" s="34"/>
      <c r="AH813" s="34"/>
      <c r="AI813" s="34"/>
      <c r="AJ813" s="34"/>
      <c r="AK813" s="34"/>
    </row>
    <row r="814" spans="25:37" ht="12.75" customHeight="1" x14ac:dyDescent="0.3">
      <c r="Y814" s="34"/>
      <c r="Z814" s="34"/>
      <c r="AA814" s="34"/>
      <c r="AB814" s="34"/>
      <c r="AC814" s="34"/>
      <c r="AD814" s="34"/>
      <c r="AE814" s="34"/>
      <c r="AF814" s="34"/>
      <c r="AG814" s="34"/>
      <c r="AH814" s="34"/>
      <c r="AI814" s="34"/>
      <c r="AJ814" s="34"/>
      <c r="AK814" s="34"/>
    </row>
    <row r="815" spans="25:37" ht="12.75" customHeight="1" x14ac:dyDescent="0.3">
      <c r="Y815" s="34"/>
      <c r="Z815" s="34"/>
      <c r="AA815" s="34"/>
      <c r="AB815" s="34"/>
      <c r="AC815" s="34"/>
      <c r="AD815" s="34"/>
      <c r="AE815" s="34"/>
      <c r="AF815" s="34"/>
      <c r="AG815" s="34"/>
      <c r="AH815" s="34"/>
      <c r="AI815" s="34"/>
      <c r="AJ815" s="34"/>
      <c r="AK815" s="34"/>
    </row>
    <row r="816" spans="25:37" ht="12.75" customHeight="1" x14ac:dyDescent="0.3">
      <c r="Y816" s="34"/>
      <c r="Z816" s="34"/>
      <c r="AA816" s="34"/>
      <c r="AB816" s="34"/>
      <c r="AC816" s="34"/>
      <c r="AD816" s="34"/>
      <c r="AE816" s="34"/>
      <c r="AF816" s="34"/>
      <c r="AG816" s="34"/>
      <c r="AH816" s="34"/>
      <c r="AI816" s="34"/>
      <c r="AJ816" s="34"/>
      <c r="AK816" s="34"/>
    </row>
    <row r="817" spans="25:37" ht="12.75" customHeight="1" x14ac:dyDescent="0.3">
      <c r="Y817" s="34"/>
      <c r="Z817" s="34"/>
      <c r="AA817" s="34"/>
      <c r="AB817" s="34"/>
      <c r="AC817" s="34"/>
      <c r="AD817" s="34"/>
      <c r="AE817" s="34"/>
      <c r="AF817" s="34"/>
      <c r="AG817" s="34"/>
      <c r="AH817" s="34"/>
      <c r="AI817" s="34"/>
      <c r="AJ817" s="34"/>
      <c r="AK817" s="34"/>
    </row>
    <row r="818" spans="25:37" ht="12.75" customHeight="1" x14ac:dyDescent="0.3">
      <c r="Y818" s="34"/>
      <c r="Z818" s="34"/>
      <c r="AA818" s="34"/>
      <c r="AB818" s="34"/>
      <c r="AC818" s="34"/>
      <c r="AD818" s="34"/>
      <c r="AE818" s="34"/>
      <c r="AF818" s="34"/>
      <c r="AG818" s="34"/>
      <c r="AH818" s="34"/>
      <c r="AI818" s="34"/>
      <c r="AJ818" s="34"/>
      <c r="AK818" s="34"/>
    </row>
    <row r="819" spans="25:37" ht="12.75" customHeight="1" x14ac:dyDescent="0.3">
      <c r="Y819" s="34"/>
      <c r="Z819" s="34"/>
      <c r="AA819" s="34"/>
      <c r="AB819" s="34"/>
      <c r="AC819" s="34"/>
      <c r="AD819" s="34"/>
      <c r="AE819" s="34"/>
      <c r="AF819" s="34"/>
      <c r="AG819" s="34"/>
      <c r="AH819" s="34"/>
      <c r="AI819" s="34"/>
      <c r="AJ819" s="34"/>
      <c r="AK819" s="34"/>
    </row>
    <row r="820" spans="25:37" ht="12.75" customHeight="1" x14ac:dyDescent="0.3">
      <c r="Y820" s="34"/>
      <c r="Z820" s="34"/>
      <c r="AA820" s="34"/>
      <c r="AB820" s="34"/>
      <c r="AC820" s="34"/>
      <c r="AD820" s="34"/>
      <c r="AE820" s="34"/>
      <c r="AF820" s="34"/>
      <c r="AG820" s="34"/>
      <c r="AH820" s="34"/>
      <c r="AI820" s="34"/>
      <c r="AJ820" s="34"/>
      <c r="AK820" s="34"/>
    </row>
    <row r="821" spans="25:37" ht="12.75" customHeight="1" x14ac:dyDescent="0.3">
      <c r="Y821" s="34"/>
      <c r="Z821" s="34"/>
      <c r="AA821" s="34"/>
      <c r="AB821" s="34"/>
      <c r="AC821" s="34"/>
      <c r="AD821" s="34"/>
      <c r="AE821" s="34"/>
      <c r="AF821" s="34"/>
      <c r="AG821" s="34"/>
      <c r="AH821" s="34"/>
      <c r="AI821" s="34"/>
      <c r="AJ821" s="34"/>
      <c r="AK821" s="34"/>
    </row>
    <row r="822" spans="25:37" ht="12.75" customHeight="1" x14ac:dyDescent="0.3">
      <c r="Y822" s="34"/>
      <c r="Z822" s="34"/>
      <c r="AA822" s="34"/>
      <c r="AB822" s="34"/>
      <c r="AC822" s="34"/>
      <c r="AD822" s="34"/>
      <c r="AE822" s="34"/>
      <c r="AF822" s="34"/>
      <c r="AG822" s="34"/>
      <c r="AH822" s="34"/>
      <c r="AI822" s="34"/>
      <c r="AJ822" s="34"/>
      <c r="AK822" s="34"/>
    </row>
    <row r="823" spans="25:37" ht="12.75" customHeight="1" x14ac:dyDescent="0.3">
      <c r="Y823" s="34"/>
      <c r="Z823" s="34"/>
      <c r="AA823" s="34"/>
      <c r="AB823" s="34"/>
      <c r="AC823" s="34"/>
      <c r="AD823" s="34"/>
      <c r="AE823" s="34"/>
      <c r="AF823" s="34"/>
      <c r="AG823" s="34"/>
      <c r="AH823" s="34"/>
      <c r="AI823" s="34"/>
      <c r="AJ823" s="34"/>
      <c r="AK823" s="34"/>
    </row>
    <row r="824" spans="25:37" ht="12.75" customHeight="1" x14ac:dyDescent="0.3">
      <c r="Y824" s="34"/>
      <c r="Z824" s="34"/>
      <c r="AA824" s="34"/>
      <c r="AB824" s="34"/>
      <c r="AC824" s="34"/>
      <c r="AD824" s="34"/>
      <c r="AE824" s="34"/>
      <c r="AF824" s="34"/>
      <c r="AG824" s="34"/>
      <c r="AH824" s="34"/>
      <c r="AI824" s="34"/>
      <c r="AJ824" s="34"/>
      <c r="AK824" s="34"/>
    </row>
    <row r="825" spans="25:37" ht="12.75" customHeight="1" x14ac:dyDescent="0.3">
      <c r="Y825" s="34"/>
      <c r="Z825" s="34"/>
      <c r="AA825" s="34"/>
      <c r="AB825" s="34"/>
      <c r="AC825" s="34"/>
      <c r="AD825" s="34"/>
      <c r="AE825" s="34"/>
      <c r="AF825" s="34"/>
      <c r="AG825" s="34"/>
      <c r="AH825" s="34"/>
      <c r="AI825" s="34"/>
      <c r="AJ825" s="34"/>
      <c r="AK825" s="34"/>
    </row>
    <row r="826" spans="25:37" ht="12.75" customHeight="1" x14ac:dyDescent="0.3">
      <c r="Y826" s="34"/>
      <c r="Z826" s="34"/>
      <c r="AA826" s="34"/>
      <c r="AB826" s="34"/>
      <c r="AC826" s="34"/>
      <c r="AD826" s="34"/>
      <c r="AE826" s="34"/>
      <c r="AF826" s="34"/>
      <c r="AG826" s="34"/>
      <c r="AH826" s="34"/>
      <c r="AI826" s="34"/>
      <c r="AJ826" s="34"/>
      <c r="AK826" s="34"/>
    </row>
    <row r="827" spans="25:37" ht="12.75" customHeight="1" x14ac:dyDescent="0.3">
      <c r="Y827" s="34"/>
      <c r="Z827" s="34"/>
      <c r="AA827" s="34"/>
      <c r="AB827" s="34"/>
      <c r="AC827" s="34"/>
      <c r="AD827" s="34"/>
      <c r="AE827" s="34"/>
      <c r="AF827" s="34"/>
      <c r="AG827" s="34"/>
      <c r="AH827" s="34"/>
      <c r="AI827" s="34"/>
      <c r="AJ827" s="34"/>
      <c r="AK827" s="34"/>
    </row>
    <row r="828" spans="25:37" ht="12.75" customHeight="1" x14ac:dyDescent="0.3">
      <c r="Y828" s="34"/>
      <c r="Z828" s="34"/>
      <c r="AA828" s="34"/>
      <c r="AB828" s="34"/>
      <c r="AC828" s="34"/>
      <c r="AD828" s="34"/>
      <c r="AE828" s="34"/>
      <c r="AF828" s="34"/>
      <c r="AG828" s="34"/>
      <c r="AH828" s="34"/>
      <c r="AI828" s="34"/>
      <c r="AJ828" s="34"/>
      <c r="AK828" s="34"/>
    </row>
    <row r="829" spans="25:37" ht="12.75" customHeight="1" x14ac:dyDescent="0.3">
      <c r="Y829" s="34"/>
      <c r="Z829" s="34"/>
      <c r="AA829" s="34"/>
      <c r="AB829" s="34"/>
      <c r="AC829" s="34"/>
      <c r="AD829" s="34"/>
      <c r="AE829" s="34"/>
      <c r="AF829" s="34"/>
      <c r="AG829" s="34"/>
      <c r="AH829" s="34"/>
      <c r="AI829" s="34"/>
      <c r="AJ829" s="34"/>
      <c r="AK829" s="34"/>
    </row>
    <row r="830" spans="25:37" ht="12.75" customHeight="1" x14ac:dyDescent="0.3">
      <c r="Y830" s="34"/>
      <c r="Z830" s="34"/>
      <c r="AA830" s="34"/>
      <c r="AB830" s="34"/>
      <c r="AC830" s="34"/>
      <c r="AD830" s="34"/>
      <c r="AE830" s="34"/>
      <c r="AF830" s="34"/>
      <c r="AG830" s="34"/>
      <c r="AH830" s="34"/>
      <c r="AI830" s="34"/>
      <c r="AJ830" s="34"/>
      <c r="AK830" s="34"/>
    </row>
    <row r="831" spans="25:37" ht="12.75" customHeight="1" x14ac:dyDescent="0.3">
      <c r="Y831" s="34"/>
      <c r="Z831" s="34"/>
      <c r="AA831" s="34"/>
      <c r="AB831" s="34"/>
      <c r="AC831" s="34"/>
      <c r="AD831" s="34"/>
      <c r="AE831" s="34"/>
      <c r="AF831" s="34"/>
      <c r="AG831" s="34"/>
      <c r="AH831" s="34"/>
      <c r="AI831" s="34"/>
      <c r="AJ831" s="34"/>
      <c r="AK831" s="34"/>
    </row>
    <row r="832" spans="25:37" ht="12.75" customHeight="1" x14ac:dyDescent="0.3">
      <c r="Y832" s="34"/>
      <c r="Z832" s="34"/>
      <c r="AA832" s="34"/>
      <c r="AB832" s="34"/>
      <c r="AC832" s="34"/>
      <c r="AD832" s="34"/>
      <c r="AE832" s="34"/>
      <c r="AF832" s="34"/>
      <c r="AG832" s="34"/>
      <c r="AH832" s="34"/>
      <c r="AI832" s="34"/>
      <c r="AJ832" s="34"/>
      <c r="AK832" s="34"/>
    </row>
    <row r="833" spans="25:37" ht="12.75" customHeight="1" x14ac:dyDescent="0.3">
      <c r="Y833" s="34"/>
      <c r="Z833" s="34"/>
      <c r="AA833" s="34"/>
      <c r="AB833" s="34"/>
      <c r="AC833" s="34"/>
      <c r="AD833" s="34"/>
      <c r="AE833" s="34"/>
      <c r="AF833" s="34"/>
      <c r="AG833" s="34"/>
      <c r="AH833" s="34"/>
      <c r="AI833" s="34"/>
      <c r="AJ833" s="34"/>
      <c r="AK833" s="34"/>
    </row>
    <row r="834" spans="25:37" ht="12.75" customHeight="1" x14ac:dyDescent="0.3">
      <c r="Y834" s="34"/>
      <c r="Z834" s="34"/>
      <c r="AA834" s="34"/>
      <c r="AB834" s="34"/>
      <c r="AC834" s="34"/>
      <c r="AD834" s="34"/>
      <c r="AE834" s="34"/>
      <c r="AF834" s="34"/>
      <c r="AG834" s="34"/>
      <c r="AH834" s="34"/>
      <c r="AI834" s="34"/>
      <c r="AJ834" s="34"/>
      <c r="AK834" s="34"/>
    </row>
    <row r="835" spans="25:37" ht="12.75" customHeight="1" x14ac:dyDescent="0.3">
      <c r="Y835" s="34"/>
      <c r="Z835" s="34"/>
      <c r="AA835" s="34"/>
      <c r="AB835" s="34"/>
      <c r="AC835" s="34"/>
      <c r="AD835" s="34"/>
      <c r="AE835" s="34"/>
      <c r="AF835" s="34"/>
      <c r="AG835" s="34"/>
      <c r="AH835" s="34"/>
      <c r="AI835" s="34"/>
      <c r="AJ835" s="34"/>
      <c r="AK835" s="34"/>
    </row>
    <row r="836" spans="25:37" ht="12.75" customHeight="1" x14ac:dyDescent="0.3">
      <c r="Y836" s="34"/>
      <c r="Z836" s="34"/>
      <c r="AA836" s="34"/>
      <c r="AB836" s="34"/>
      <c r="AC836" s="34"/>
      <c r="AD836" s="34"/>
      <c r="AE836" s="34"/>
      <c r="AF836" s="34"/>
      <c r="AG836" s="34"/>
      <c r="AH836" s="34"/>
      <c r="AI836" s="34"/>
      <c r="AJ836" s="34"/>
      <c r="AK836" s="34"/>
    </row>
    <row r="837" spans="25:37" ht="12.75" customHeight="1" x14ac:dyDescent="0.3">
      <c r="Y837" s="34"/>
      <c r="Z837" s="34"/>
      <c r="AA837" s="34"/>
      <c r="AB837" s="34"/>
      <c r="AC837" s="34"/>
      <c r="AD837" s="34"/>
      <c r="AE837" s="34"/>
      <c r="AF837" s="34"/>
      <c r="AG837" s="34"/>
      <c r="AH837" s="34"/>
      <c r="AI837" s="34"/>
      <c r="AJ837" s="34"/>
      <c r="AK837" s="34"/>
    </row>
    <row r="838" spans="25:37" ht="12.75" customHeight="1" x14ac:dyDescent="0.3">
      <c r="Y838" s="34"/>
      <c r="Z838" s="34"/>
      <c r="AA838" s="34"/>
      <c r="AB838" s="34"/>
      <c r="AC838" s="34"/>
      <c r="AD838" s="34"/>
      <c r="AE838" s="34"/>
      <c r="AF838" s="34"/>
      <c r="AG838" s="34"/>
      <c r="AH838" s="34"/>
      <c r="AI838" s="34"/>
      <c r="AJ838" s="34"/>
      <c r="AK838" s="34"/>
    </row>
    <row r="839" spans="25:37" ht="12.75" customHeight="1" x14ac:dyDescent="0.3">
      <c r="Y839" s="34"/>
      <c r="Z839" s="34"/>
      <c r="AA839" s="34"/>
      <c r="AB839" s="34"/>
      <c r="AC839" s="34"/>
      <c r="AD839" s="34"/>
      <c r="AE839" s="34"/>
      <c r="AF839" s="34"/>
      <c r="AG839" s="34"/>
      <c r="AH839" s="34"/>
      <c r="AI839" s="34"/>
      <c r="AJ839" s="34"/>
      <c r="AK839" s="34"/>
    </row>
    <row r="840" spans="25:37" ht="12.75" customHeight="1" x14ac:dyDescent="0.3">
      <c r="Y840" s="34"/>
      <c r="Z840" s="34"/>
      <c r="AA840" s="34"/>
      <c r="AB840" s="34"/>
      <c r="AC840" s="34"/>
      <c r="AD840" s="34"/>
      <c r="AE840" s="34"/>
      <c r="AF840" s="34"/>
      <c r="AG840" s="34"/>
      <c r="AH840" s="34"/>
      <c r="AI840" s="34"/>
      <c r="AJ840" s="34"/>
      <c r="AK840" s="34"/>
    </row>
    <row r="841" spans="25:37" ht="12.75" customHeight="1" x14ac:dyDescent="0.3">
      <c r="Y841" s="34"/>
      <c r="Z841" s="34"/>
      <c r="AA841" s="34"/>
      <c r="AB841" s="34"/>
      <c r="AC841" s="34"/>
      <c r="AD841" s="34"/>
      <c r="AE841" s="34"/>
      <c r="AF841" s="34"/>
      <c r="AG841" s="34"/>
      <c r="AH841" s="34"/>
      <c r="AI841" s="34"/>
      <c r="AJ841" s="34"/>
      <c r="AK841" s="34"/>
    </row>
    <row r="842" spans="25:37" ht="12.75" customHeight="1" x14ac:dyDescent="0.3">
      <c r="Y842" s="34"/>
      <c r="Z842" s="34"/>
      <c r="AA842" s="34"/>
      <c r="AB842" s="34"/>
      <c r="AC842" s="34"/>
      <c r="AD842" s="34"/>
      <c r="AE842" s="34"/>
      <c r="AF842" s="34"/>
      <c r="AG842" s="34"/>
      <c r="AH842" s="34"/>
      <c r="AI842" s="34"/>
      <c r="AJ842" s="34"/>
      <c r="AK842" s="34"/>
    </row>
    <row r="843" spans="25:37" ht="12.75" customHeight="1" x14ac:dyDescent="0.3">
      <c r="Y843" s="34"/>
      <c r="Z843" s="34"/>
      <c r="AA843" s="34"/>
      <c r="AB843" s="34"/>
      <c r="AC843" s="34"/>
      <c r="AD843" s="34"/>
      <c r="AE843" s="34"/>
      <c r="AF843" s="34"/>
      <c r="AG843" s="34"/>
      <c r="AH843" s="34"/>
      <c r="AI843" s="34"/>
      <c r="AJ843" s="34"/>
      <c r="AK843" s="34"/>
    </row>
    <row r="844" spans="25:37" ht="12.75" customHeight="1" x14ac:dyDescent="0.3">
      <c r="Y844" s="34"/>
      <c r="Z844" s="34"/>
      <c r="AA844" s="34"/>
      <c r="AB844" s="34"/>
      <c r="AC844" s="34"/>
      <c r="AD844" s="34"/>
      <c r="AE844" s="34"/>
      <c r="AF844" s="34"/>
      <c r="AG844" s="34"/>
      <c r="AH844" s="34"/>
      <c r="AI844" s="34"/>
      <c r="AJ844" s="34"/>
      <c r="AK844" s="34"/>
    </row>
    <row r="845" spans="25:37" ht="12.75" customHeight="1" x14ac:dyDescent="0.3">
      <c r="Y845" s="34"/>
      <c r="Z845" s="34"/>
      <c r="AA845" s="34"/>
      <c r="AB845" s="34"/>
      <c r="AC845" s="34"/>
      <c r="AD845" s="34"/>
      <c r="AE845" s="34"/>
      <c r="AF845" s="34"/>
      <c r="AG845" s="34"/>
      <c r="AH845" s="34"/>
      <c r="AI845" s="34"/>
      <c r="AJ845" s="34"/>
      <c r="AK845" s="34"/>
    </row>
    <row r="846" spans="25:37" ht="12.75" customHeight="1" x14ac:dyDescent="0.3">
      <c r="Y846" s="34"/>
      <c r="Z846" s="34"/>
      <c r="AA846" s="34"/>
      <c r="AB846" s="34"/>
      <c r="AC846" s="34"/>
      <c r="AD846" s="34"/>
      <c r="AE846" s="34"/>
      <c r="AF846" s="34"/>
      <c r="AG846" s="34"/>
      <c r="AH846" s="34"/>
      <c r="AI846" s="34"/>
      <c r="AJ846" s="34"/>
      <c r="AK846" s="34"/>
    </row>
    <row r="847" spans="25:37" ht="12.75" customHeight="1" x14ac:dyDescent="0.3">
      <c r="Y847" s="34"/>
      <c r="Z847" s="34"/>
      <c r="AA847" s="34"/>
      <c r="AB847" s="34"/>
      <c r="AC847" s="34"/>
      <c r="AD847" s="34"/>
      <c r="AE847" s="34"/>
      <c r="AF847" s="34"/>
      <c r="AG847" s="34"/>
      <c r="AH847" s="34"/>
      <c r="AI847" s="34"/>
      <c r="AJ847" s="34"/>
      <c r="AK847" s="34"/>
    </row>
    <row r="848" spans="25:37" ht="12.75" customHeight="1" x14ac:dyDescent="0.3">
      <c r="Y848" s="34"/>
      <c r="Z848" s="34"/>
      <c r="AA848" s="34"/>
      <c r="AB848" s="34"/>
      <c r="AC848" s="34"/>
      <c r="AD848" s="34"/>
      <c r="AE848" s="34"/>
      <c r="AF848" s="34"/>
      <c r="AG848" s="34"/>
      <c r="AH848" s="34"/>
      <c r="AI848" s="34"/>
      <c r="AJ848" s="34"/>
      <c r="AK848" s="34"/>
    </row>
    <row r="849" spans="25:37" ht="12.75" customHeight="1" x14ac:dyDescent="0.3">
      <c r="Y849" s="34"/>
      <c r="Z849" s="34"/>
      <c r="AA849" s="34"/>
      <c r="AB849" s="34"/>
      <c r="AC849" s="34"/>
      <c r="AD849" s="34"/>
      <c r="AE849" s="34"/>
      <c r="AF849" s="34"/>
      <c r="AG849" s="34"/>
      <c r="AH849" s="34"/>
      <c r="AI849" s="34"/>
      <c r="AJ849" s="34"/>
      <c r="AK849" s="34"/>
    </row>
    <row r="850" spans="25:37" ht="12.75" customHeight="1" x14ac:dyDescent="0.3">
      <c r="Y850" s="34"/>
      <c r="Z850" s="34"/>
      <c r="AA850" s="34"/>
      <c r="AB850" s="34"/>
      <c r="AC850" s="34"/>
      <c r="AD850" s="34"/>
      <c r="AE850" s="34"/>
      <c r="AF850" s="34"/>
      <c r="AG850" s="34"/>
      <c r="AH850" s="34"/>
      <c r="AI850" s="34"/>
      <c r="AJ850" s="34"/>
      <c r="AK850" s="34"/>
    </row>
    <row r="851" spans="25:37" ht="12.75" customHeight="1" x14ac:dyDescent="0.3">
      <c r="Y851" s="34"/>
      <c r="Z851" s="34"/>
      <c r="AA851" s="34"/>
      <c r="AB851" s="34"/>
      <c r="AC851" s="34"/>
      <c r="AD851" s="34"/>
      <c r="AE851" s="34"/>
      <c r="AF851" s="34"/>
      <c r="AG851" s="34"/>
      <c r="AH851" s="34"/>
      <c r="AI851" s="34"/>
      <c r="AJ851" s="34"/>
      <c r="AK851" s="34"/>
    </row>
    <row r="852" spans="25:37" ht="12.75" customHeight="1" x14ac:dyDescent="0.3">
      <c r="Y852" s="34"/>
      <c r="Z852" s="34"/>
      <c r="AA852" s="34"/>
      <c r="AB852" s="34"/>
      <c r="AC852" s="34"/>
      <c r="AD852" s="34"/>
      <c r="AE852" s="34"/>
      <c r="AF852" s="34"/>
      <c r="AG852" s="34"/>
      <c r="AH852" s="34"/>
      <c r="AI852" s="34"/>
      <c r="AJ852" s="34"/>
      <c r="AK852" s="34"/>
    </row>
    <row r="853" spans="25:37" ht="12.75" customHeight="1" x14ac:dyDescent="0.3">
      <c r="Y853" s="34"/>
      <c r="Z853" s="34"/>
      <c r="AA853" s="34"/>
      <c r="AB853" s="34"/>
      <c r="AC853" s="34"/>
      <c r="AD853" s="34"/>
      <c r="AE853" s="34"/>
      <c r="AF853" s="34"/>
      <c r="AG853" s="34"/>
      <c r="AH853" s="34"/>
      <c r="AI853" s="34"/>
      <c r="AJ853" s="34"/>
      <c r="AK853" s="34"/>
    </row>
    <row r="854" spans="25:37" ht="12.75" customHeight="1" x14ac:dyDescent="0.3">
      <c r="Y854" s="34"/>
      <c r="Z854" s="34"/>
      <c r="AA854" s="34"/>
      <c r="AB854" s="34"/>
      <c r="AC854" s="34"/>
      <c r="AD854" s="34"/>
      <c r="AE854" s="34"/>
      <c r="AF854" s="34"/>
      <c r="AG854" s="34"/>
      <c r="AH854" s="34"/>
      <c r="AI854" s="34"/>
      <c r="AJ854" s="34"/>
      <c r="AK854" s="34"/>
    </row>
    <row r="855" spans="25:37" ht="12.75" customHeight="1" x14ac:dyDescent="0.3">
      <c r="Y855" s="34"/>
      <c r="Z855" s="34"/>
      <c r="AA855" s="34"/>
      <c r="AB855" s="34"/>
      <c r="AC855" s="34"/>
      <c r="AD855" s="34"/>
      <c r="AE855" s="34"/>
      <c r="AF855" s="34"/>
      <c r="AG855" s="34"/>
      <c r="AH855" s="34"/>
      <c r="AI855" s="34"/>
      <c r="AJ855" s="34"/>
      <c r="AK855" s="34"/>
    </row>
    <row r="856" spans="25:37" ht="12.75" customHeight="1" x14ac:dyDescent="0.3">
      <c r="Y856" s="34"/>
      <c r="Z856" s="34"/>
      <c r="AA856" s="34"/>
      <c r="AB856" s="34"/>
      <c r="AC856" s="34"/>
      <c r="AD856" s="34"/>
      <c r="AE856" s="34"/>
      <c r="AF856" s="34"/>
      <c r="AG856" s="34"/>
      <c r="AH856" s="34"/>
      <c r="AI856" s="34"/>
      <c r="AJ856" s="34"/>
      <c r="AK856" s="34"/>
    </row>
    <row r="857" spans="25:37" ht="12.75" customHeight="1" x14ac:dyDescent="0.3">
      <c r="Y857" s="34"/>
      <c r="Z857" s="34"/>
      <c r="AA857" s="34"/>
      <c r="AB857" s="34"/>
      <c r="AC857" s="34"/>
      <c r="AD857" s="34"/>
      <c r="AE857" s="34"/>
      <c r="AF857" s="34"/>
      <c r="AG857" s="34"/>
      <c r="AH857" s="34"/>
      <c r="AI857" s="34"/>
      <c r="AJ857" s="34"/>
      <c r="AK857" s="34"/>
    </row>
    <row r="858" spans="25:37" ht="12.75" customHeight="1" x14ac:dyDescent="0.3">
      <c r="Y858" s="34"/>
      <c r="Z858" s="34"/>
      <c r="AA858" s="34"/>
      <c r="AB858" s="34"/>
      <c r="AC858" s="34"/>
      <c r="AD858" s="34"/>
      <c r="AE858" s="34"/>
      <c r="AF858" s="34"/>
      <c r="AG858" s="34"/>
      <c r="AH858" s="34"/>
      <c r="AI858" s="34"/>
      <c r="AJ858" s="34"/>
      <c r="AK858" s="34"/>
    </row>
    <row r="859" spans="25:37" ht="12.75" customHeight="1" x14ac:dyDescent="0.3">
      <c r="Y859" s="34"/>
      <c r="Z859" s="34"/>
      <c r="AA859" s="34"/>
      <c r="AB859" s="34"/>
      <c r="AC859" s="34"/>
      <c r="AD859" s="34"/>
      <c r="AE859" s="34"/>
      <c r="AF859" s="34"/>
      <c r="AG859" s="34"/>
      <c r="AH859" s="34"/>
      <c r="AI859" s="34"/>
      <c r="AJ859" s="34"/>
      <c r="AK859" s="34"/>
    </row>
    <row r="860" spans="25:37" ht="12.75" customHeight="1" x14ac:dyDescent="0.3">
      <c r="Y860" s="34"/>
      <c r="Z860" s="34"/>
      <c r="AA860" s="34"/>
      <c r="AB860" s="34"/>
      <c r="AC860" s="34"/>
      <c r="AD860" s="34"/>
      <c r="AE860" s="34"/>
      <c r="AF860" s="34"/>
      <c r="AG860" s="34"/>
      <c r="AH860" s="34"/>
      <c r="AI860" s="34"/>
      <c r="AJ860" s="34"/>
      <c r="AK860" s="34"/>
    </row>
    <row r="861" spans="25:37" ht="12.75" customHeight="1" x14ac:dyDescent="0.3">
      <c r="Y861" s="34"/>
      <c r="Z861" s="34"/>
      <c r="AA861" s="34"/>
      <c r="AB861" s="34"/>
      <c r="AC861" s="34"/>
      <c r="AD861" s="34"/>
      <c r="AE861" s="34"/>
      <c r="AF861" s="34"/>
      <c r="AG861" s="34"/>
      <c r="AH861" s="34"/>
      <c r="AI861" s="34"/>
      <c r="AJ861" s="34"/>
      <c r="AK861" s="34"/>
    </row>
    <row r="862" spans="25:37" ht="12.75" customHeight="1" x14ac:dyDescent="0.3">
      <c r="Y862" s="34"/>
      <c r="Z862" s="34"/>
      <c r="AA862" s="34"/>
      <c r="AB862" s="34"/>
      <c r="AC862" s="34"/>
      <c r="AD862" s="34"/>
      <c r="AE862" s="34"/>
      <c r="AF862" s="34"/>
      <c r="AG862" s="34"/>
      <c r="AH862" s="34"/>
      <c r="AI862" s="34"/>
      <c r="AJ862" s="34"/>
      <c r="AK862" s="34"/>
    </row>
    <row r="863" spans="25:37" ht="12.75" customHeight="1" x14ac:dyDescent="0.3">
      <c r="Y863" s="34"/>
      <c r="Z863" s="34"/>
      <c r="AA863" s="34"/>
      <c r="AB863" s="34"/>
      <c r="AC863" s="34"/>
      <c r="AD863" s="34"/>
      <c r="AE863" s="34"/>
      <c r="AF863" s="34"/>
      <c r="AG863" s="34"/>
      <c r="AH863" s="34"/>
      <c r="AI863" s="34"/>
      <c r="AJ863" s="34"/>
      <c r="AK863" s="34"/>
    </row>
    <row r="864" spans="25:37" ht="12.75" customHeight="1" x14ac:dyDescent="0.3">
      <c r="Y864" s="34"/>
      <c r="Z864" s="34"/>
      <c r="AA864" s="34"/>
      <c r="AB864" s="34"/>
      <c r="AC864" s="34"/>
      <c r="AD864" s="34"/>
      <c r="AE864" s="34"/>
      <c r="AF864" s="34"/>
      <c r="AG864" s="34"/>
      <c r="AH864" s="34"/>
      <c r="AI864" s="34"/>
      <c r="AJ864" s="34"/>
      <c r="AK864" s="34"/>
    </row>
    <row r="865" spans="25:37" ht="12.75" customHeight="1" x14ac:dyDescent="0.3">
      <c r="Y865" s="34"/>
      <c r="Z865" s="34"/>
      <c r="AA865" s="34"/>
      <c r="AB865" s="34"/>
      <c r="AC865" s="34"/>
      <c r="AD865" s="34"/>
      <c r="AE865" s="34"/>
      <c r="AF865" s="34"/>
      <c r="AG865" s="34"/>
      <c r="AH865" s="34"/>
      <c r="AI865" s="34"/>
      <c r="AJ865" s="34"/>
      <c r="AK865" s="34"/>
    </row>
    <row r="866" spans="25:37" ht="12.75" customHeight="1" x14ac:dyDescent="0.3">
      <c r="Y866" s="34"/>
      <c r="Z866" s="34"/>
      <c r="AA866" s="34"/>
      <c r="AB866" s="34"/>
      <c r="AC866" s="34"/>
      <c r="AD866" s="34"/>
      <c r="AE866" s="34"/>
      <c r="AF866" s="34"/>
      <c r="AG866" s="34"/>
      <c r="AH866" s="34"/>
      <c r="AI866" s="34"/>
      <c r="AJ866" s="34"/>
      <c r="AK866" s="34"/>
    </row>
    <row r="867" spans="25:37" ht="12.75" customHeight="1" x14ac:dyDescent="0.3">
      <c r="Y867" s="34"/>
      <c r="Z867" s="34"/>
      <c r="AA867" s="34"/>
      <c r="AB867" s="34"/>
      <c r="AC867" s="34"/>
      <c r="AD867" s="34"/>
      <c r="AE867" s="34"/>
      <c r="AF867" s="34"/>
      <c r="AG867" s="34"/>
      <c r="AH867" s="34"/>
      <c r="AI867" s="34"/>
      <c r="AJ867" s="34"/>
      <c r="AK867" s="34"/>
    </row>
    <row r="868" spans="25:37" ht="12.75" customHeight="1" x14ac:dyDescent="0.3">
      <c r="Y868" s="34"/>
      <c r="Z868" s="34"/>
      <c r="AA868" s="34"/>
      <c r="AB868" s="34"/>
      <c r="AC868" s="34"/>
      <c r="AD868" s="34"/>
      <c r="AE868" s="34"/>
      <c r="AF868" s="34"/>
      <c r="AG868" s="34"/>
      <c r="AH868" s="34"/>
      <c r="AI868" s="34"/>
      <c r="AJ868" s="34"/>
      <c r="AK868" s="34"/>
    </row>
    <row r="869" spans="25:37" ht="12.75" customHeight="1" x14ac:dyDescent="0.3">
      <c r="Y869" s="34"/>
      <c r="Z869" s="34"/>
      <c r="AA869" s="34"/>
      <c r="AB869" s="34"/>
      <c r="AC869" s="34"/>
      <c r="AD869" s="34"/>
      <c r="AE869" s="34"/>
      <c r="AF869" s="34"/>
      <c r="AG869" s="34"/>
      <c r="AH869" s="34"/>
      <c r="AI869" s="34"/>
      <c r="AJ869" s="34"/>
      <c r="AK869" s="34"/>
    </row>
    <row r="870" spans="25:37" ht="12.75" customHeight="1" x14ac:dyDescent="0.3">
      <c r="Y870" s="34"/>
      <c r="Z870" s="34"/>
      <c r="AA870" s="34"/>
      <c r="AB870" s="34"/>
      <c r="AC870" s="34"/>
      <c r="AD870" s="34"/>
      <c r="AE870" s="34"/>
      <c r="AF870" s="34"/>
      <c r="AG870" s="34"/>
      <c r="AH870" s="34"/>
      <c r="AI870" s="34"/>
      <c r="AJ870" s="34"/>
      <c r="AK870" s="34"/>
    </row>
    <row r="871" spans="25:37" ht="12.75" customHeight="1" x14ac:dyDescent="0.3">
      <c r="Y871" s="34"/>
      <c r="Z871" s="34"/>
      <c r="AA871" s="34"/>
      <c r="AB871" s="34"/>
      <c r="AC871" s="34"/>
      <c r="AD871" s="34"/>
      <c r="AE871" s="34"/>
      <c r="AF871" s="34"/>
      <c r="AG871" s="34"/>
      <c r="AH871" s="34"/>
      <c r="AI871" s="34"/>
      <c r="AJ871" s="34"/>
      <c r="AK871" s="34"/>
    </row>
    <row r="872" spans="25:37" ht="12.75" customHeight="1" x14ac:dyDescent="0.3">
      <c r="Y872" s="34"/>
      <c r="Z872" s="34"/>
      <c r="AA872" s="34"/>
      <c r="AB872" s="34"/>
      <c r="AC872" s="34"/>
      <c r="AD872" s="34"/>
      <c r="AE872" s="34"/>
      <c r="AF872" s="34"/>
      <c r="AG872" s="34"/>
      <c r="AH872" s="34"/>
      <c r="AI872" s="34"/>
      <c r="AJ872" s="34"/>
      <c r="AK872" s="34"/>
    </row>
    <row r="873" spans="25:37" ht="12.75" customHeight="1" x14ac:dyDescent="0.3">
      <c r="Y873" s="34"/>
      <c r="Z873" s="34"/>
      <c r="AA873" s="34"/>
      <c r="AB873" s="34"/>
      <c r="AC873" s="34"/>
      <c r="AD873" s="34"/>
      <c r="AE873" s="34"/>
      <c r="AF873" s="34"/>
      <c r="AG873" s="34"/>
      <c r="AH873" s="34"/>
      <c r="AI873" s="34"/>
      <c r="AJ873" s="34"/>
      <c r="AK873" s="34"/>
    </row>
    <row r="874" spans="25:37" ht="12.75" customHeight="1" x14ac:dyDescent="0.3">
      <c r="Y874" s="34"/>
      <c r="Z874" s="34"/>
      <c r="AA874" s="34"/>
      <c r="AB874" s="34"/>
      <c r="AC874" s="34"/>
      <c r="AD874" s="34"/>
      <c r="AE874" s="34"/>
      <c r="AF874" s="34"/>
      <c r="AG874" s="34"/>
      <c r="AH874" s="34"/>
      <c r="AI874" s="34"/>
      <c r="AJ874" s="34"/>
      <c r="AK874" s="34"/>
    </row>
    <row r="875" spans="25:37" ht="12.75" customHeight="1" x14ac:dyDescent="0.3">
      <c r="Y875" s="34"/>
      <c r="Z875" s="34"/>
      <c r="AA875" s="34"/>
      <c r="AB875" s="34"/>
      <c r="AC875" s="34"/>
      <c r="AD875" s="34"/>
      <c r="AE875" s="34"/>
      <c r="AF875" s="34"/>
      <c r="AG875" s="34"/>
      <c r="AH875" s="34"/>
      <c r="AI875" s="34"/>
      <c r="AJ875" s="34"/>
      <c r="AK875" s="34"/>
    </row>
    <row r="876" spans="25:37" ht="12.75" customHeight="1" x14ac:dyDescent="0.3">
      <c r="Y876" s="34"/>
      <c r="Z876" s="34"/>
      <c r="AA876" s="34"/>
      <c r="AB876" s="34"/>
      <c r="AC876" s="34"/>
      <c r="AD876" s="34"/>
      <c r="AE876" s="34"/>
      <c r="AF876" s="34"/>
      <c r="AG876" s="34"/>
      <c r="AH876" s="34"/>
      <c r="AI876" s="34"/>
      <c r="AJ876" s="34"/>
      <c r="AK876" s="34"/>
    </row>
    <row r="877" spans="25:37" ht="12.75" customHeight="1" x14ac:dyDescent="0.3">
      <c r="Y877" s="34"/>
      <c r="Z877" s="34"/>
      <c r="AA877" s="34"/>
      <c r="AB877" s="34"/>
      <c r="AC877" s="34"/>
      <c r="AD877" s="34"/>
      <c r="AE877" s="34"/>
      <c r="AF877" s="34"/>
      <c r="AG877" s="34"/>
      <c r="AH877" s="34"/>
      <c r="AI877" s="34"/>
      <c r="AJ877" s="34"/>
      <c r="AK877" s="34"/>
    </row>
    <row r="878" spans="25:37" ht="12.75" customHeight="1" x14ac:dyDescent="0.3">
      <c r="Y878" s="34"/>
      <c r="Z878" s="34"/>
      <c r="AA878" s="34"/>
      <c r="AB878" s="34"/>
      <c r="AC878" s="34"/>
      <c r="AD878" s="34"/>
      <c r="AE878" s="34"/>
      <c r="AF878" s="34"/>
      <c r="AG878" s="34"/>
      <c r="AH878" s="34"/>
      <c r="AI878" s="34"/>
      <c r="AJ878" s="34"/>
      <c r="AK878" s="34"/>
    </row>
    <row r="879" spans="25:37" ht="12.75" customHeight="1" x14ac:dyDescent="0.3">
      <c r="Y879" s="34"/>
      <c r="Z879" s="34"/>
      <c r="AA879" s="34"/>
      <c r="AB879" s="34"/>
      <c r="AC879" s="34"/>
      <c r="AD879" s="34"/>
      <c r="AE879" s="34"/>
      <c r="AF879" s="34"/>
      <c r="AG879" s="34"/>
      <c r="AH879" s="34"/>
      <c r="AI879" s="34"/>
      <c r="AJ879" s="34"/>
      <c r="AK879" s="34"/>
    </row>
    <row r="880" spans="25:37" ht="12.75" customHeight="1" x14ac:dyDescent="0.3">
      <c r="Y880" s="34"/>
      <c r="Z880" s="34"/>
      <c r="AA880" s="34"/>
      <c r="AB880" s="34"/>
      <c r="AC880" s="34"/>
      <c r="AD880" s="34"/>
      <c r="AE880" s="34"/>
      <c r="AF880" s="34"/>
      <c r="AG880" s="34"/>
      <c r="AH880" s="34"/>
      <c r="AI880" s="34"/>
      <c r="AJ880" s="34"/>
      <c r="AK880" s="34"/>
    </row>
    <row r="881" spans="25:37" ht="12.75" customHeight="1" x14ac:dyDescent="0.3">
      <c r="Y881" s="34"/>
      <c r="Z881" s="34"/>
      <c r="AA881" s="34"/>
      <c r="AB881" s="34"/>
      <c r="AC881" s="34"/>
      <c r="AD881" s="34"/>
      <c r="AE881" s="34"/>
      <c r="AF881" s="34"/>
      <c r="AG881" s="34"/>
      <c r="AH881" s="34"/>
      <c r="AI881" s="34"/>
      <c r="AJ881" s="34"/>
      <c r="AK881" s="34"/>
    </row>
    <row r="882" spans="25:37" ht="12.75" customHeight="1" x14ac:dyDescent="0.3">
      <c r="Y882" s="34"/>
      <c r="Z882" s="34"/>
      <c r="AA882" s="34"/>
      <c r="AB882" s="34"/>
      <c r="AC882" s="34"/>
      <c r="AD882" s="34"/>
      <c r="AE882" s="34"/>
      <c r="AF882" s="34"/>
      <c r="AG882" s="34"/>
      <c r="AH882" s="34"/>
      <c r="AI882" s="34"/>
      <c r="AJ882" s="34"/>
      <c r="AK882" s="34"/>
    </row>
    <row r="883" spans="25:37" ht="12.75" customHeight="1" x14ac:dyDescent="0.3">
      <c r="Y883" s="34"/>
      <c r="Z883" s="34"/>
      <c r="AA883" s="34"/>
      <c r="AB883" s="34"/>
      <c r="AC883" s="34"/>
      <c r="AD883" s="34"/>
      <c r="AE883" s="34"/>
      <c r="AF883" s="34"/>
      <c r="AG883" s="34"/>
      <c r="AH883" s="34"/>
      <c r="AI883" s="34"/>
      <c r="AJ883" s="34"/>
      <c r="AK883" s="34"/>
    </row>
    <row r="884" spans="25:37" ht="12.75" customHeight="1" x14ac:dyDescent="0.3">
      <c r="Y884" s="34"/>
      <c r="Z884" s="34"/>
      <c r="AA884" s="34"/>
      <c r="AB884" s="34"/>
      <c r="AC884" s="34"/>
      <c r="AD884" s="34"/>
      <c r="AE884" s="34"/>
      <c r="AF884" s="34"/>
      <c r="AG884" s="34"/>
      <c r="AH884" s="34"/>
      <c r="AI884" s="34"/>
      <c r="AJ884" s="34"/>
      <c r="AK884" s="34"/>
    </row>
    <row r="885" spans="25:37" ht="12.75" customHeight="1" x14ac:dyDescent="0.3">
      <c r="Y885" s="34"/>
      <c r="Z885" s="34"/>
      <c r="AA885" s="34"/>
      <c r="AB885" s="34"/>
      <c r="AC885" s="34"/>
      <c r="AD885" s="34"/>
      <c r="AE885" s="34"/>
      <c r="AF885" s="34"/>
      <c r="AG885" s="34"/>
      <c r="AH885" s="34"/>
      <c r="AI885" s="34"/>
      <c r="AJ885" s="34"/>
      <c r="AK885" s="34"/>
    </row>
    <row r="886" spans="25:37" ht="12.75" customHeight="1" x14ac:dyDescent="0.3">
      <c r="Y886" s="34"/>
      <c r="Z886" s="34"/>
      <c r="AA886" s="34"/>
      <c r="AB886" s="34"/>
      <c r="AC886" s="34"/>
      <c r="AD886" s="34"/>
      <c r="AE886" s="34"/>
      <c r="AF886" s="34"/>
      <c r="AG886" s="34"/>
      <c r="AH886" s="34"/>
      <c r="AI886" s="34"/>
      <c r="AJ886" s="34"/>
      <c r="AK886" s="34"/>
    </row>
    <row r="887" spans="25:37" ht="12.75" customHeight="1" x14ac:dyDescent="0.3">
      <c r="Y887" s="34"/>
      <c r="Z887" s="34"/>
      <c r="AA887" s="34"/>
      <c r="AB887" s="34"/>
      <c r="AC887" s="34"/>
      <c r="AD887" s="34"/>
      <c r="AE887" s="34"/>
      <c r="AF887" s="34"/>
      <c r="AG887" s="34"/>
      <c r="AH887" s="34"/>
      <c r="AI887" s="34"/>
      <c r="AJ887" s="34"/>
      <c r="AK887" s="34"/>
    </row>
    <row r="888" spans="25:37" ht="12.75" customHeight="1" x14ac:dyDescent="0.3">
      <c r="Y888" s="34"/>
      <c r="Z888" s="34"/>
      <c r="AA888" s="34"/>
      <c r="AB888" s="34"/>
      <c r="AC888" s="34"/>
      <c r="AD888" s="34"/>
      <c r="AE888" s="34"/>
      <c r="AF888" s="34"/>
      <c r="AG888" s="34"/>
      <c r="AH888" s="34"/>
      <c r="AI888" s="34"/>
      <c r="AJ888" s="34"/>
      <c r="AK888" s="34"/>
    </row>
    <row r="889" spans="25:37" ht="12.75" customHeight="1" x14ac:dyDescent="0.3">
      <c r="Y889" s="34"/>
      <c r="Z889" s="34"/>
      <c r="AA889" s="34"/>
      <c r="AB889" s="34"/>
      <c r="AC889" s="34"/>
      <c r="AD889" s="34"/>
      <c r="AE889" s="34"/>
      <c r="AF889" s="34"/>
      <c r="AG889" s="34"/>
      <c r="AH889" s="34"/>
      <c r="AI889" s="34"/>
      <c r="AJ889" s="34"/>
      <c r="AK889" s="34"/>
    </row>
    <row r="890" spans="25:37" ht="12.75" customHeight="1" x14ac:dyDescent="0.3">
      <c r="Y890" s="34"/>
      <c r="Z890" s="34"/>
      <c r="AA890" s="34"/>
      <c r="AB890" s="34"/>
      <c r="AC890" s="34"/>
      <c r="AD890" s="34"/>
      <c r="AE890" s="34"/>
      <c r="AF890" s="34"/>
      <c r="AG890" s="34"/>
      <c r="AH890" s="34"/>
      <c r="AI890" s="34"/>
      <c r="AJ890" s="34"/>
      <c r="AK890" s="34"/>
    </row>
    <row r="891" spans="25:37" ht="12.75" customHeight="1" x14ac:dyDescent="0.3">
      <c r="Y891" s="34"/>
      <c r="Z891" s="34"/>
      <c r="AA891" s="34"/>
      <c r="AB891" s="34"/>
      <c r="AC891" s="34"/>
      <c r="AD891" s="34"/>
      <c r="AE891" s="34"/>
      <c r="AF891" s="34"/>
      <c r="AG891" s="34"/>
      <c r="AH891" s="34"/>
      <c r="AI891" s="34"/>
      <c r="AJ891" s="34"/>
      <c r="AK891" s="34"/>
    </row>
    <row r="892" spans="25:37" ht="12.75" customHeight="1" x14ac:dyDescent="0.3">
      <c r="Y892" s="34"/>
      <c r="Z892" s="34"/>
      <c r="AA892" s="34"/>
      <c r="AB892" s="34"/>
      <c r="AC892" s="34"/>
      <c r="AD892" s="34"/>
      <c r="AE892" s="34"/>
      <c r="AF892" s="34"/>
      <c r="AG892" s="34"/>
      <c r="AH892" s="34"/>
      <c r="AI892" s="34"/>
      <c r="AJ892" s="34"/>
      <c r="AK892" s="34"/>
    </row>
    <row r="893" spans="25:37" ht="12.75" customHeight="1" x14ac:dyDescent="0.3">
      <c r="Y893" s="34"/>
      <c r="Z893" s="34"/>
      <c r="AA893" s="34"/>
      <c r="AB893" s="34"/>
      <c r="AC893" s="34"/>
      <c r="AD893" s="34"/>
      <c r="AE893" s="34"/>
      <c r="AF893" s="34"/>
      <c r="AG893" s="34"/>
      <c r="AH893" s="34"/>
      <c r="AI893" s="34"/>
      <c r="AJ893" s="34"/>
      <c r="AK893" s="34"/>
    </row>
    <row r="894" spans="25:37" ht="12.75" customHeight="1" x14ac:dyDescent="0.3">
      <c r="Y894" s="34"/>
      <c r="Z894" s="34"/>
      <c r="AA894" s="34"/>
      <c r="AB894" s="34"/>
      <c r="AC894" s="34"/>
      <c r="AD894" s="34"/>
      <c r="AE894" s="34"/>
      <c r="AF894" s="34"/>
      <c r="AG894" s="34"/>
      <c r="AH894" s="34"/>
      <c r="AI894" s="34"/>
      <c r="AJ894" s="34"/>
      <c r="AK894" s="34"/>
    </row>
    <row r="895" spans="25:37" ht="12.75" customHeight="1" x14ac:dyDescent="0.3">
      <c r="Y895" s="34"/>
      <c r="Z895" s="34"/>
      <c r="AA895" s="34"/>
      <c r="AB895" s="34"/>
      <c r="AC895" s="34"/>
      <c r="AD895" s="34"/>
      <c r="AE895" s="34"/>
      <c r="AF895" s="34"/>
      <c r="AG895" s="34"/>
      <c r="AH895" s="34"/>
      <c r="AI895" s="34"/>
      <c r="AJ895" s="34"/>
      <c r="AK895" s="34"/>
    </row>
    <row r="896" spans="25:37" ht="12.75" customHeight="1" x14ac:dyDescent="0.3">
      <c r="Y896" s="34"/>
      <c r="Z896" s="34"/>
      <c r="AA896" s="34"/>
      <c r="AB896" s="34"/>
      <c r="AC896" s="34"/>
      <c r="AD896" s="34"/>
      <c r="AE896" s="34"/>
      <c r="AF896" s="34"/>
      <c r="AG896" s="34"/>
      <c r="AH896" s="34"/>
      <c r="AI896" s="34"/>
      <c r="AJ896" s="34"/>
      <c r="AK896" s="34"/>
    </row>
    <row r="897" spans="25:37" ht="12.75" customHeight="1" x14ac:dyDescent="0.3">
      <c r="Y897" s="34"/>
      <c r="Z897" s="34"/>
      <c r="AA897" s="34"/>
      <c r="AB897" s="34"/>
      <c r="AC897" s="34"/>
      <c r="AD897" s="34"/>
      <c r="AE897" s="34"/>
      <c r="AF897" s="34"/>
      <c r="AG897" s="34"/>
      <c r="AH897" s="34"/>
      <c r="AI897" s="34"/>
      <c r="AJ897" s="34"/>
      <c r="AK897" s="34"/>
    </row>
    <row r="898" spans="25:37" ht="12.75" customHeight="1" x14ac:dyDescent="0.3">
      <c r="Y898" s="34"/>
      <c r="Z898" s="34"/>
      <c r="AA898" s="34"/>
      <c r="AB898" s="34"/>
      <c r="AC898" s="34"/>
      <c r="AD898" s="34"/>
      <c r="AE898" s="34"/>
      <c r="AF898" s="34"/>
      <c r="AG898" s="34"/>
      <c r="AH898" s="34"/>
      <c r="AI898" s="34"/>
      <c r="AJ898" s="34"/>
      <c r="AK898" s="34"/>
    </row>
    <row r="899" spans="25:37" ht="12.75" customHeight="1" x14ac:dyDescent="0.3">
      <c r="Y899" s="34"/>
      <c r="Z899" s="34"/>
      <c r="AA899" s="34"/>
      <c r="AB899" s="34"/>
      <c r="AC899" s="34"/>
      <c r="AD899" s="34"/>
      <c r="AE899" s="34"/>
      <c r="AF899" s="34"/>
      <c r="AG899" s="34"/>
      <c r="AH899" s="34"/>
      <c r="AI899" s="34"/>
      <c r="AJ899" s="34"/>
      <c r="AK899" s="34"/>
    </row>
    <row r="900" spans="25:37" ht="12.75" customHeight="1" x14ac:dyDescent="0.3">
      <c r="Y900" s="34"/>
      <c r="Z900" s="34"/>
      <c r="AA900" s="34"/>
      <c r="AB900" s="34"/>
      <c r="AC900" s="34"/>
      <c r="AD900" s="34"/>
      <c r="AE900" s="34"/>
      <c r="AF900" s="34"/>
      <c r="AG900" s="34"/>
      <c r="AH900" s="34"/>
      <c r="AI900" s="34"/>
      <c r="AJ900" s="34"/>
      <c r="AK900" s="34"/>
    </row>
    <row r="901" spans="25:37" ht="12.75" customHeight="1" x14ac:dyDescent="0.3">
      <c r="Y901" s="34"/>
      <c r="Z901" s="34"/>
      <c r="AA901" s="34"/>
      <c r="AB901" s="34"/>
      <c r="AC901" s="34"/>
      <c r="AD901" s="34"/>
      <c r="AE901" s="34"/>
      <c r="AF901" s="34"/>
      <c r="AG901" s="34"/>
      <c r="AH901" s="34"/>
      <c r="AI901" s="34"/>
      <c r="AJ901" s="34"/>
      <c r="AK901" s="34"/>
    </row>
    <row r="902" spans="25:37" ht="12.75" customHeight="1" x14ac:dyDescent="0.3">
      <c r="Y902" s="34"/>
      <c r="Z902" s="34"/>
      <c r="AA902" s="34"/>
      <c r="AB902" s="34"/>
      <c r="AC902" s="34"/>
      <c r="AD902" s="34"/>
      <c r="AE902" s="34"/>
      <c r="AF902" s="34"/>
      <c r="AG902" s="34"/>
      <c r="AH902" s="34"/>
      <c r="AI902" s="34"/>
      <c r="AJ902" s="34"/>
      <c r="AK902" s="34"/>
    </row>
    <row r="903" spans="25:37" ht="12.75" customHeight="1" x14ac:dyDescent="0.3">
      <c r="Y903" s="34"/>
      <c r="Z903" s="34"/>
      <c r="AA903" s="34"/>
      <c r="AB903" s="34"/>
      <c r="AC903" s="34"/>
      <c r="AD903" s="34"/>
      <c r="AE903" s="34"/>
      <c r="AF903" s="34"/>
      <c r="AG903" s="34"/>
      <c r="AH903" s="34"/>
      <c r="AI903" s="34"/>
      <c r="AJ903" s="34"/>
      <c r="AK903" s="34"/>
    </row>
    <row r="904" spans="25:37" ht="12.75" customHeight="1" x14ac:dyDescent="0.3">
      <c r="Y904" s="34"/>
      <c r="Z904" s="34"/>
      <c r="AA904" s="34"/>
      <c r="AB904" s="34"/>
      <c r="AC904" s="34"/>
      <c r="AD904" s="34"/>
      <c r="AE904" s="34"/>
      <c r="AF904" s="34"/>
      <c r="AG904" s="34"/>
      <c r="AH904" s="34"/>
      <c r="AI904" s="34"/>
      <c r="AJ904" s="34"/>
      <c r="AK904" s="34"/>
    </row>
    <row r="905" spans="25:37" ht="12.75" customHeight="1" x14ac:dyDescent="0.3">
      <c r="Y905" s="34"/>
      <c r="Z905" s="34"/>
      <c r="AA905" s="34"/>
      <c r="AB905" s="34"/>
      <c r="AC905" s="34"/>
      <c r="AD905" s="34"/>
      <c r="AE905" s="34"/>
      <c r="AF905" s="34"/>
      <c r="AG905" s="34"/>
      <c r="AH905" s="34"/>
      <c r="AI905" s="34"/>
      <c r="AJ905" s="34"/>
      <c r="AK905" s="34"/>
    </row>
    <row r="906" spans="25:37" ht="12.75" customHeight="1" x14ac:dyDescent="0.3">
      <c r="Y906" s="34"/>
      <c r="Z906" s="34"/>
      <c r="AA906" s="34"/>
      <c r="AB906" s="34"/>
      <c r="AC906" s="34"/>
      <c r="AD906" s="34"/>
      <c r="AE906" s="34"/>
      <c r="AF906" s="34"/>
      <c r="AG906" s="34"/>
      <c r="AH906" s="34"/>
      <c r="AI906" s="34"/>
      <c r="AJ906" s="34"/>
      <c r="AK906" s="34"/>
    </row>
    <row r="907" spans="25:37" ht="12.75" customHeight="1" x14ac:dyDescent="0.3">
      <c r="Y907" s="34"/>
      <c r="Z907" s="34"/>
      <c r="AA907" s="34"/>
      <c r="AB907" s="34"/>
      <c r="AC907" s="34"/>
      <c r="AD907" s="34"/>
      <c r="AE907" s="34"/>
      <c r="AF907" s="34"/>
      <c r="AG907" s="34"/>
      <c r="AH907" s="34"/>
      <c r="AI907" s="34"/>
      <c r="AJ907" s="34"/>
      <c r="AK907" s="34"/>
    </row>
    <row r="908" spans="25:37" ht="12.75" customHeight="1" x14ac:dyDescent="0.3">
      <c r="Y908" s="34"/>
      <c r="Z908" s="34"/>
      <c r="AA908" s="34"/>
      <c r="AB908" s="34"/>
      <c r="AC908" s="34"/>
      <c r="AD908" s="34"/>
      <c r="AE908" s="34"/>
      <c r="AF908" s="34"/>
      <c r="AG908" s="34"/>
      <c r="AH908" s="34"/>
      <c r="AI908" s="34"/>
      <c r="AJ908" s="34"/>
      <c r="AK908" s="34"/>
    </row>
    <row r="909" spans="25:37" ht="12.75" customHeight="1" x14ac:dyDescent="0.3">
      <c r="Y909" s="34"/>
      <c r="Z909" s="34"/>
      <c r="AA909" s="34"/>
      <c r="AB909" s="34"/>
      <c r="AC909" s="34"/>
      <c r="AD909" s="34"/>
      <c r="AE909" s="34"/>
      <c r="AF909" s="34"/>
      <c r="AG909" s="34"/>
      <c r="AH909" s="34"/>
      <c r="AI909" s="34"/>
      <c r="AJ909" s="34"/>
      <c r="AK909" s="34"/>
    </row>
    <row r="910" spans="25:37" ht="12.75" customHeight="1" x14ac:dyDescent="0.3">
      <c r="Y910" s="34"/>
      <c r="Z910" s="34"/>
      <c r="AA910" s="34"/>
      <c r="AB910" s="34"/>
      <c r="AC910" s="34"/>
      <c r="AD910" s="34"/>
      <c r="AE910" s="34"/>
      <c r="AF910" s="34"/>
      <c r="AG910" s="34"/>
      <c r="AH910" s="34"/>
      <c r="AI910" s="34"/>
      <c r="AJ910" s="34"/>
      <c r="AK910" s="34"/>
    </row>
    <row r="911" spans="25:37" ht="12.75" customHeight="1" x14ac:dyDescent="0.3">
      <c r="Y911" s="34"/>
      <c r="Z911" s="34"/>
      <c r="AA911" s="34"/>
      <c r="AB911" s="34"/>
      <c r="AC911" s="34"/>
      <c r="AD911" s="34"/>
      <c r="AE911" s="34"/>
      <c r="AF911" s="34"/>
      <c r="AG911" s="34"/>
      <c r="AH911" s="34"/>
      <c r="AI911" s="34"/>
      <c r="AJ911" s="34"/>
      <c r="AK911" s="34"/>
    </row>
    <row r="912" spans="25:37" ht="12.75" customHeight="1" x14ac:dyDescent="0.3">
      <c r="Y912" s="34"/>
      <c r="Z912" s="34"/>
      <c r="AA912" s="34"/>
      <c r="AB912" s="34"/>
      <c r="AC912" s="34"/>
      <c r="AD912" s="34"/>
      <c r="AE912" s="34"/>
      <c r="AF912" s="34"/>
      <c r="AG912" s="34"/>
      <c r="AH912" s="34"/>
      <c r="AI912" s="34"/>
      <c r="AJ912" s="34"/>
      <c r="AK912" s="34"/>
    </row>
    <row r="913" spans="25:37" ht="12.75" customHeight="1" x14ac:dyDescent="0.3">
      <c r="Y913" s="34"/>
      <c r="Z913" s="34"/>
      <c r="AA913" s="34"/>
      <c r="AB913" s="34"/>
      <c r="AC913" s="34"/>
      <c r="AD913" s="34"/>
      <c r="AE913" s="34"/>
      <c r="AF913" s="34"/>
      <c r="AG913" s="34"/>
      <c r="AH913" s="34"/>
      <c r="AI913" s="34"/>
      <c r="AJ913" s="34"/>
      <c r="AK913" s="34"/>
    </row>
    <row r="914" spans="25:37" ht="12.75" customHeight="1" x14ac:dyDescent="0.3">
      <c r="Y914" s="34"/>
      <c r="Z914" s="34"/>
      <c r="AA914" s="34"/>
      <c r="AB914" s="34"/>
      <c r="AC914" s="34"/>
      <c r="AD914" s="34"/>
      <c r="AE914" s="34"/>
      <c r="AF914" s="34"/>
      <c r="AG914" s="34"/>
      <c r="AH914" s="34"/>
      <c r="AI914" s="34"/>
      <c r="AJ914" s="34"/>
      <c r="AK914" s="34"/>
    </row>
    <row r="915" spans="25:37" ht="12.75" customHeight="1" x14ac:dyDescent="0.3">
      <c r="Y915" s="34"/>
      <c r="Z915" s="34"/>
      <c r="AA915" s="34"/>
      <c r="AB915" s="34"/>
      <c r="AC915" s="34"/>
      <c r="AD915" s="34"/>
      <c r="AE915" s="34"/>
      <c r="AF915" s="34"/>
      <c r="AG915" s="34"/>
      <c r="AH915" s="34"/>
      <c r="AI915" s="34"/>
      <c r="AJ915" s="34"/>
      <c r="AK915" s="34"/>
    </row>
    <row r="916" spans="25:37" ht="12.75" customHeight="1" x14ac:dyDescent="0.3">
      <c r="Y916" s="34"/>
      <c r="Z916" s="34"/>
      <c r="AA916" s="34"/>
      <c r="AB916" s="34"/>
      <c r="AC916" s="34"/>
      <c r="AD916" s="34"/>
      <c r="AE916" s="34"/>
      <c r="AF916" s="34"/>
      <c r="AG916" s="34"/>
      <c r="AH916" s="34"/>
      <c r="AI916" s="34"/>
      <c r="AJ916" s="34"/>
      <c r="AK916" s="34"/>
    </row>
    <row r="917" spans="25:37" ht="12.75" customHeight="1" x14ac:dyDescent="0.3">
      <c r="Y917" s="34"/>
      <c r="Z917" s="34"/>
      <c r="AA917" s="34"/>
      <c r="AB917" s="34"/>
      <c r="AC917" s="34"/>
      <c r="AD917" s="34"/>
      <c r="AE917" s="34"/>
      <c r="AF917" s="34"/>
      <c r="AG917" s="34"/>
      <c r="AH917" s="34"/>
      <c r="AI917" s="34"/>
      <c r="AJ917" s="34"/>
      <c r="AK917" s="34"/>
    </row>
    <row r="918" spans="25:37" ht="12.75" customHeight="1" x14ac:dyDescent="0.3">
      <c r="Y918" s="34"/>
      <c r="Z918" s="34"/>
      <c r="AA918" s="34"/>
      <c r="AB918" s="34"/>
      <c r="AC918" s="34"/>
      <c r="AD918" s="34"/>
      <c r="AE918" s="34"/>
      <c r="AF918" s="34"/>
      <c r="AG918" s="34"/>
      <c r="AH918" s="34"/>
      <c r="AI918" s="34"/>
      <c r="AJ918" s="34"/>
      <c r="AK918" s="34"/>
    </row>
    <row r="919" spans="25:37" ht="12.75" customHeight="1" x14ac:dyDescent="0.3">
      <c r="Y919" s="34"/>
      <c r="Z919" s="34"/>
      <c r="AA919" s="34"/>
      <c r="AB919" s="34"/>
      <c r="AC919" s="34"/>
      <c r="AD919" s="34"/>
      <c r="AE919" s="34"/>
      <c r="AF919" s="34"/>
      <c r="AG919" s="34"/>
      <c r="AH919" s="34"/>
      <c r="AI919" s="34"/>
      <c r="AJ919" s="34"/>
      <c r="AK919" s="34"/>
    </row>
    <row r="920" spans="25:37" ht="12.75" customHeight="1" x14ac:dyDescent="0.3">
      <c r="Y920" s="34"/>
      <c r="Z920" s="34"/>
      <c r="AA920" s="34"/>
      <c r="AB920" s="34"/>
      <c r="AC920" s="34"/>
      <c r="AD920" s="34"/>
      <c r="AE920" s="34"/>
      <c r="AF920" s="34"/>
      <c r="AG920" s="34"/>
      <c r="AH920" s="34"/>
      <c r="AI920" s="34"/>
      <c r="AJ920" s="34"/>
      <c r="AK920" s="34"/>
    </row>
    <row r="921" spans="25:37" ht="12.75" customHeight="1" x14ac:dyDescent="0.3">
      <c r="Y921" s="34"/>
      <c r="Z921" s="34"/>
      <c r="AA921" s="34"/>
      <c r="AB921" s="34"/>
      <c r="AC921" s="34"/>
      <c r="AD921" s="34"/>
      <c r="AE921" s="34"/>
      <c r="AF921" s="34"/>
      <c r="AG921" s="34"/>
      <c r="AH921" s="34"/>
      <c r="AI921" s="34"/>
      <c r="AJ921" s="34"/>
      <c r="AK921" s="34"/>
    </row>
    <row r="922" spans="25:37" ht="12.75" customHeight="1" x14ac:dyDescent="0.3">
      <c r="Y922" s="34"/>
      <c r="Z922" s="34"/>
      <c r="AA922" s="34"/>
      <c r="AB922" s="34"/>
      <c r="AC922" s="34"/>
      <c r="AD922" s="34"/>
      <c r="AE922" s="34"/>
      <c r="AF922" s="34"/>
      <c r="AG922" s="34"/>
      <c r="AH922" s="34"/>
      <c r="AI922" s="34"/>
      <c r="AJ922" s="34"/>
      <c r="AK922" s="34"/>
    </row>
    <row r="923" spans="25:37" ht="12.75" customHeight="1" x14ac:dyDescent="0.3">
      <c r="Y923" s="34"/>
      <c r="Z923" s="34"/>
      <c r="AA923" s="34"/>
      <c r="AB923" s="34"/>
      <c r="AC923" s="34"/>
      <c r="AD923" s="34"/>
      <c r="AE923" s="34"/>
      <c r="AF923" s="34"/>
      <c r="AG923" s="34"/>
      <c r="AH923" s="34"/>
      <c r="AI923" s="34"/>
      <c r="AJ923" s="34"/>
      <c r="AK923" s="34"/>
    </row>
    <row r="924" spans="25:37" ht="12.75" customHeight="1" x14ac:dyDescent="0.3">
      <c r="Y924" s="34"/>
      <c r="Z924" s="34"/>
      <c r="AA924" s="34"/>
      <c r="AB924" s="34"/>
      <c r="AC924" s="34"/>
      <c r="AD924" s="34"/>
      <c r="AE924" s="34"/>
      <c r="AF924" s="34"/>
      <c r="AG924" s="34"/>
      <c r="AH924" s="34"/>
      <c r="AI924" s="34"/>
      <c r="AJ924" s="34"/>
      <c r="AK924" s="34"/>
    </row>
    <row r="925" spans="25:37" ht="12.75" customHeight="1" x14ac:dyDescent="0.3">
      <c r="Y925" s="34"/>
      <c r="Z925" s="34"/>
      <c r="AA925" s="34"/>
      <c r="AB925" s="34"/>
      <c r="AC925" s="34"/>
      <c r="AD925" s="34"/>
      <c r="AE925" s="34"/>
      <c r="AF925" s="34"/>
      <c r="AG925" s="34"/>
      <c r="AH925" s="34"/>
      <c r="AI925" s="34"/>
      <c r="AJ925" s="34"/>
      <c r="AK925" s="34"/>
    </row>
    <row r="926" spans="25:37" ht="12.75" customHeight="1" x14ac:dyDescent="0.3">
      <c r="Y926" s="34"/>
      <c r="Z926" s="34"/>
      <c r="AA926" s="34"/>
      <c r="AB926" s="34"/>
      <c r="AC926" s="34"/>
      <c r="AD926" s="34"/>
      <c r="AE926" s="34"/>
      <c r="AF926" s="34"/>
      <c r="AG926" s="34"/>
      <c r="AH926" s="34"/>
      <c r="AI926" s="34"/>
      <c r="AJ926" s="34"/>
      <c r="AK926" s="34"/>
    </row>
    <row r="927" spans="25:37" ht="12.75" customHeight="1" x14ac:dyDescent="0.3">
      <c r="Y927" s="34"/>
      <c r="Z927" s="34"/>
      <c r="AA927" s="34"/>
      <c r="AB927" s="34"/>
      <c r="AC927" s="34"/>
      <c r="AD927" s="34"/>
      <c r="AE927" s="34"/>
      <c r="AF927" s="34"/>
      <c r="AG927" s="34"/>
      <c r="AH927" s="34"/>
      <c r="AI927" s="34"/>
      <c r="AJ927" s="34"/>
      <c r="AK927" s="34"/>
    </row>
    <row r="928" spans="25:37" ht="12.75" customHeight="1" x14ac:dyDescent="0.3">
      <c r="Y928" s="34"/>
      <c r="Z928" s="34"/>
      <c r="AA928" s="34"/>
      <c r="AB928" s="34"/>
      <c r="AC928" s="34"/>
      <c r="AD928" s="34"/>
      <c r="AE928" s="34"/>
      <c r="AF928" s="34"/>
      <c r="AG928" s="34"/>
      <c r="AH928" s="34"/>
      <c r="AI928" s="34"/>
      <c r="AJ928" s="34"/>
      <c r="AK928" s="34"/>
    </row>
    <row r="929" spans="25:37" ht="12.75" customHeight="1" x14ac:dyDescent="0.3">
      <c r="Y929" s="34"/>
      <c r="Z929" s="34"/>
      <c r="AA929" s="34"/>
      <c r="AB929" s="34"/>
      <c r="AC929" s="34"/>
      <c r="AD929" s="34"/>
      <c r="AE929" s="34"/>
      <c r="AF929" s="34"/>
      <c r="AG929" s="34"/>
      <c r="AH929" s="34"/>
      <c r="AI929" s="34"/>
      <c r="AJ929" s="34"/>
      <c r="AK929" s="34"/>
    </row>
    <row r="930" spans="25:37" ht="12.75" customHeight="1" x14ac:dyDescent="0.3">
      <c r="Y930" s="34"/>
      <c r="Z930" s="34"/>
      <c r="AA930" s="34"/>
      <c r="AB930" s="34"/>
      <c r="AC930" s="34"/>
      <c r="AD930" s="34"/>
      <c r="AE930" s="34"/>
      <c r="AF930" s="34"/>
      <c r="AG930" s="34"/>
      <c r="AH930" s="34"/>
      <c r="AI930" s="34"/>
      <c r="AJ930" s="34"/>
      <c r="AK930" s="34"/>
    </row>
    <row r="931" spans="25:37" ht="12.75" customHeight="1" x14ac:dyDescent="0.3">
      <c r="Y931" s="34"/>
      <c r="Z931" s="34"/>
      <c r="AA931" s="34"/>
      <c r="AB931" s="34"/>
      <c r="AC931" s="34"/>
      <c r="AD931" s="34"/>
      <c r="AE931" s="34"/>
      <c r="AF931" s="34"/>
      <c r="AG931" s="34"/>
      <c r="AH931" s="34"/>
      <c r="AI931" s="34"/>
      <c r="AJ931" s="34"/>
      <c r="AK931" s="34"/>
    </row>
    <row r="932" spans="25:37" ht="12.75" customHeight="1" x14ac:dyDescent="0.3">
      <c r="Y932" s="34"/>
      <c r="Z932" s="34"/>
      <c r="AA932" s="34"/>
      <c r="AB932" s="34"/>
      <c r="AC932" s="34"/>
      <c r="AD932" s="34"/>
      <c r="AE932" s="34"/>
      <c r="AF932" s="34"/>
      <c r="AG932" s="34"/>
      <c r="AH932" s="34"/>
      <c r="AI932" s="34"/>
      <c r="AJ932" s="34"/>
      <c r="AK932" s="34"/>
    </row>
    <row r="933" spans="25:37" ht="12.75" customHeight="1" x14ac:dyDescent="0.3">
      <c r="Y933" s="34"/>
      <c r="Z933" s="34"/>
      <c r="AA933" s="34"/>
      <c r="AB933" s="34"/>
      <c r="AC933" s="34"/>
      <c r="AD933" s="34"/>
      <c r="AE933" s="34"/>
      <c r="AF933" s="34"/>
      <c r="AG933" s="34"/>
      <c r="AH933" s="34"/>
      <c r="AI933" s="34"/>
      <c r="AJ933" s="34"/>
      <c r="AK933" s="34"/>
    </row>
    <row r="934" spans="25:37" ht="12.75" customHeight="1" x14ac:dyDescent="0.3">
      <c r="Y934" s="34"/>
      <c r="Z934" s="34"/>
      <c r="AA934" s="34"/>
      <c r="AB934" s="34"/>
      <c r="AC934" s="34"/>
      <c r="AD934" s="34"/>
      <c r="AE934" s="34"/>
      <c r="AF934" s="34"/>
      <c r="AG934" s="34"/>
      <c r="AH934" s="34"/>
      <c r="AI934" s="34"/>
      <c r="AJ934" s="34"/>
      <c r="AK934" s="34"/>
    </row>
    <row r="935" spans="25:37" ht="12.75" customHeight="1" x14ac:dyDescent="0.3">
      <c r="Y935" s="34"/>
      <c r="Z935" s="34"/>
      <c r="AA935" s="34"/>
      <c r="AB935" s="34"/>
      <c r="AC935" s="34"/>
      <c r="AD935" s="34"/>
      <c r="AE935" s="34"/>
      <c r="AF935" s="34"/>
      <c r="AG935" s="34"/>
      <c r="AH935" s="34"/>
      <c r="AI935" s="34"/>
      <c r="AJ935" s="34"/>
      <c r="AK935" s="34"/>
    </row>
    <row r="936" spans="25:37" ht="12.75" customHeight="1" x14ac:dyDescent="0.3">
      <c r="Y936" s="34"/>
      <c r="Z936" s="34"/>
      <c r="AA936" s="34"/>
      <c r="AB936" s="34"/>
      <c r="AC936" s="34"/>
      <c r="AD936" s="34"/>
      <c r="AE936" s="34"/>
      <c r="AF936" s="34"/>
      <c r="AG936" s="34"/>
      <c r="AH936" s="34"/>
      <c r="AI936" s="34"/>
      <c r="AJ936" s="34"/>
      <c r="AK936" s="34"/>
    </row>
    <row r="937" spans="25:37" ht="12.75" customHeight="1" x14ac:dyDescent="0.3">
      <c r="Y937" s="34"/>
      <c r="Z937" s="34"/>
      <c r="AA937" s="34"/>
      <c r="AB937" s="34"/>
      <c r="AC937" s="34"/>
      <c r="AD937" s="34"/>
      <c r="AE937" s="34"/>
      <c r="AF937" s="34"/>
      <c r="AG937" s="34"/>
      <c r="AH937" s="34"/>
      <c r="AI937" s="34"/>
      <c r="AJ937" s="34"/>
      <c r="AK937" s="34"/>
    </row>
    <row r="938" spans="25:37" ht="12.75" customHeight="1" x14ac:dyDescent="0.3">
      <c r="Y938" s="34"/>
      <c r="Z938" s="34"/>
      <c r="AA938" s="34"/>
      <c r="AB938" s="34"/>
      <c r="AC938" s="34"/>
      <c r="AD938" s="34"/>
      <c r="AE938" s="34"/>
      <c r="AF938" s="34"/>
      <c r="AG938" s="34"/>
      <c r="AH938" s="34"/>
      <c r="AI938" s="34"/>
      <c r="AJ938" s="34"/>
      <c r="AK938" s="34"/>
    </row>
    <row r="939" spans="25:37" ht="12.75" customHeight="1" x14ac:dyDescent="0.3">
      <c r="Y939" s="34"/>
      <c r="Z939" s="34"/>
      <c r="AA939" s="34"/>
      <c r="AB939" s="34"/>
      <c r="AC939" s="34"/>
      <c r="AD939" s="34"/>
      <c r="AE939" s="34"/>
      <c r="AF939" s="34"/>
      <c r="AG939" s="34"/>
      <c r="AH939" s="34"/>
      <c r="AI939" s="34"/>
      <c r="AJ939" s="34"/>
      <c r="AK939" s="34"/>
    </row>
    <row r="940" spans="25:37" ht="12.75" customHeight="1" x14ac:dyDescent="0.3">
      <c r="Y940" s="34"/>
      <c r="Z940" s="34"/>
      <c r="AA940" s="34"/>
      <c r="AB940" s="34"/>
      <c r="AC940" s="34"/>
      <c r="AD940" s="34"/>
      <c r="AE940" s="34"/>
      <c r="AF940" s="34"/>
      <c r="AG940" s="34"/>
      <c r="AH940" s="34"/>
      <c r="AI940" s="34"/>
      <c r="AJ940" s="34"/>
      <c r="AK940" s="34"/>
    </row>
    <row r="941" spans="25:37" ht="12.75" customHeight="1" x14ac:dyDescent="0.3">
      <c r="Y941" s="34"/>
      <c r="Z941" s="34"/>
      <c r="AA941" s="34"/>
      <c r="AB941" s="34"/>
      <c r="AC941" s="34"/>
      <c r="AD941" s="34"/>
      <c r="AE941" s="34"/>
      <c r="AF941" s="34"/>
      <c r="AG941" s="34"/>
      <c r="AH941" s="34"/>
      <c r="AI941" s="34"/>
      <c r="AJ941" s="34"/>
      <c r="AK941" s="34"/>
    </row>
    <row r="942" spans="25:37" ht="12.75" customHeight="1" x14ac:dyDescent="0.3">
      <c r="Y942" s="34"/>
      <c r="Z942" s="34"/>
      <c r="AA942" s="34"/>
      <c r="AB942" s="34"/>
      <c r="AC942" s="34"/>
      <c r="AD942" s="34"/>
      <c r="AE942" s="34"/>
      <c r="AF942" s="34"/>
      <c r="AG942" s="34"/>
      <c r="AH942" s="34"/>
      <c r="AI942" s="34"/>
      <c r="AJ942" s="34"/>
      <c r="AK942" s="34"/>
    </row>
    <row r="943" spans="25:37" ht="12.75" customHeight="1" x14ac:dyDescent="0.3">
      <c r="Y943" s="34"/>
      <c r="Z943" s="34"/>
      <c r="AA943" s="34"/>
      <c r="AB943" s="34"/>
      <c r="AC943" s="34"/>
      <c r="AD943" s="34"/>
      <c r="AE943" s="34"/>
      <c r="AF943" s="34"/>
      <c r="AG943" s="34"/>
      <c r="AH943" s="34"/>
      <c r="AI943" s="34"/>
      <c r="AJ943" s="34"/>
      <c r="AK943" s="34"/>
    </row>
    <row r="944" spans="25:37" ht="12.75" customHeight="1" x14ac:dyDescent="0.3">
      <c r="Y944" s="34"/>
      <c r="Z944" s="34"/>
      <c r="AA944" s="34"/>
      <c r="AB944" s="34"/>
      <c r="AC944" s="34"/>
      <c r="AD944" s="34"/>
      <c r="AE944" s="34"/>
      <c r="AF944" s="34"/>
      <c r="AG944" s="34"/>
      <c r="AH944" s="34"/>
      <c r="AI944" s="34"/>
      <c r="AJ944" s="34"/>
      <c r="AK944" s="34"/>
    </row>
    <row r="945" spans="25:37" ht="12.75" customHeight="1" x14ac:dyDescent="0.3">
      <c r="Y945" s="34"/>
      <c r="Z945" s="34"/>
      <c r="AA945" s="34"/>
      <c r="AB945" s="34"/>
      <c r="AC945" s="34"/>
      <c r="AD945" s="34"/>
      <c r="AE945" s="34"/>
      <c r="AF945" s="34"/>
      <c r="AG945" s="34"/>
      <c r="AH945" s="34"/>
      <c r="AI945" s="34"/>
      <c r="AJ945" s="34"/>
      <c r="AK945" s="34"/>
    </row>
    <row r="946" spans="25:37" ht="12.75" customHeight="1" x14ac:dyDescent="0.3">
      <c r="Y946" s="34"/>
      <c r="Z946" s="34"/>
      <c r="AA946" s="34"/>
      <c r="AB946" s="34"/>
      <c r="AC946" s="34"/>
      <c r="AD946" s="34"/>
      <c r="AE946" s="34"/>
      <c r="AF946" s="34"/>
      <c r="AG946" s="34"/>
      <c r="AH946" s="34"/>
      <c r="AI946" s="34"/>
      <c r="AJ946" s="34"/>
      <c r="AK946" s="34"/>
    </row>
    <row r="947" spans="25:37" ht="12.75" customHeight="1" x14ac:dyDescent="0.3">
      <c r="Y947" s="34"/>
      <c r="Z947" s="34"/>
      <c r="AA947" s="34"/>
      <c r="AB947" s="34"/>
      <c r="AC947" s="34"/>
      <c r="AD947" s="34"/>
      <c r="AE947" s="34"/>
      <c r="AF947" s="34"/>
      <c r="AG947" s="34"/>
      <c r="AH947" s="34"/>
      <c r="AI947" s="34"/>
      <c r="AJ947" s="34"/>
      <c r="AK947" s="34"/>
    </row>
    <row r="948" spans="25:37" ht="12.75" customHeight="1" x14ac:dyDescent="0.3">
      <c r="Y948" s="34"/>
      <c r="Z948" s="34"/>
      <c r="AA948" s="34"/>
      <c r="AB948" s="34"/>
      <c r="AC948" s="34"/>
      <c r="AD948" s="34"/>
      <c r="AE948" s="34"/>
      <c r="AF948" s="34"/>
      <c r="AG948" s="34"/>
      <c r="AH948" s="34"/>
      <c r="AI948" s="34"/>
      <c r="AJ948" s="34"/>
      <c r="AK948" s="34"/>
    </row>
    <row r="949" spans="25:37" ht="12.75" customHeight="1" x14ac:dyDescent="0.3">
      <c r="Y949" s="34"/>
      <c r="Z949" s="34"/>
      <c r="AA949" s="34"/>
      <c r="AB949" s="34"/>
      <c r="AC949" s="34"/>
      <c r="AD949" s="34"/>
      <c r="AE949" s="34"/>
      <c r="AF949" s="34"/>
      <c r="AG949" s="34"/>
      <c r="AH949" s="34"/>
      <c r="AI949" s="34"/>
      <c r="AJ949" s="34"/>
      <c r="AK949" s="34"/>
    </row>
    <row r="950" spans="25:37" ht="12.75" customHeight="1" x14ac:dyDescent="0.3">
      <c r="Y950" s="34"/>
      <c r="Z950" s="34"/>
      <c r="AA950" s="34"/>
      <c r="AB950" s="34"/>
      <c r="AC950" s="34"/>
      <c r="AD950" s="34"/>
      <c r="AE950" s="34"/>
      <c r="AF950" s="34"/>
      <c r="AG950" s="34"/>
      <c r="AH950" s="34"/>
      <c r="AI950" s="34"/>
      <c r="AJ950" s="34"/>
      <c r="AK950" s="34"/>
    </row>
    <row r="951" spans="25:37" ht="12.75" customHeight="1" x14ac:dyDescent="0.3">
      <c r="Y951" s="34"/>
      <c r="Z951" s="34"/>
      <c r="AA951" s="34"/>
      <c r="AB951" s="34"/>
      <c r="AC951" s="34"/>
      <c r="AD951" s="34"/>
      <c r="AE951" s="34"/>
      <c r="AF951" s="34"/>
      <c r="AG951" s="34"/>
      <c r="AH951" s="34"/>
      <c r="AI951" s="34"/>
      <c r="AJ951" s="34"/>
      <c r="AK951" s="34"/>
    </row>
    <row r="952" spans="25:37" ht="12.75" customHeight="1" x14ac:dyDescent="0.3">
      <c r="Y952" s="34"/>
      <c r="Z952" s="34"/>
      <c r="AA952" s="34"/>
      <c r="AB952" s="34"/>
      <c r="AC952" s="34"/>
      <c r="AD952" s="34"/>
      <c r="AE952" s="34"/>
      <c r="AF952" s="34"/>
      <c r="AG952" s="34"/>
      <c r="AH952" s="34"/>
      <c r="AI952" s="34"/>
      <c r="AJ952" s="34"/>
      <c r="AK952" s="34"/>
    </row>
    <row r="953" spans="25:37" ht="12.75" customHeight="1" x14ac:dyDescent="0.3">
      <c r="Y953" s="34"/>
      <c r="Z953" s="34"/>
      <c r="AA953" s="34"/>
      <c r="AB953" s="34"/>
      <c r="AC953" s="34"/>
      <c r="AD953" s="34"/>
      <c r="AE953" s="34"/>
      <c r="AF953" s="34"/>
      <c r="AG953" s="34"/>
      <c r="AH953" s="34"/>
      <c r="AI953" s="34"/>
      <c r="AJ953" s="34"/>
      <c r="AK953" s="34"/>
    </row>
    <row r="954" spans="25:37" ht="12.75" customHeight="1" x14ac:dyDescent="0.3">
      <c r="Y954" s="34"/>
      <c r="Z954" s="34"/>
      <c r="AA954" s="34"/>
      <c r="AB954" s="34"/>
      <c r="AC954" s="34"/>
      <c r="AD954" s="34"/>
      <c r="AE954" s="34"/>
      <c r="AF954" s="34"/>
      <c r="AG954" s="34"/>
      <c r="AH954" s="34"/>
      <c r="AI954" s="34"/>
      <c r="AJ954" s="34"/>
      <c r="AK954" s="34"/>
    </row>
    <row r="955" spans="25:37" ht="12.75" customHeight="1" x14ac:dyDescent="0.3">
      <c r="Y955" s="34"/>
      <c r="Z955" s="34"/>
      <c r="AA955" s="34"/>
      <c r="AB955" s="34"/>
      <c r="AC955" s="34"/>
      <c r="AD955" s="34"/>
      <c r="AE955" s="34"/>
      <c r="AF955" s="34"/>
      <c r="AG955" s="34"/>
      <c r="AH955" s="34"/>
      <c r="AI955" s="34"/>
      <c r="AJ955" s="34"/>
      <c r="AK955" s="34"/>
    </row>
    <row r="956" spans="25:37" ht="12.75" customHeight="1" x14ac:dyDescent="0.3">
      <c r="Y956" s="34"/>
      <c r="Z956" s="34"/>
      <c r="AA956" s="34"/>
      <c r="AB956" s="34"/>
      <c r="AC956" s="34"/>
      <c r="AD956" s="34"/>
      <c r="AE956" s="34"/>
      <c r="AF956" s="34"/>
      <c r="AG956" s="34"/>
      <c r="AH956" s="34"/>
      <c r="AI956" s="34"/>
      <c r="AJ956" s="34"/>
      <c r="AK956" s="34"/>
    </row>
    <row r="957" spans="25:37" ht="12.75" customHeight="1" x14ac:dyDescent="0.3">
      <c r="Y957" s="34"/>
      <c r="Z957" s="34"/>
      <c r="AA957" s="34"/>
      <c r="AB957" s="34"/>
      <c r="AC957" s="34"/>
      <c r="AD957" s="34"/>
      <c r="AE957" s="34"/>
      <c r="AF957" s="34"/>
      <c r="AG957" s="34"/>
      <c r="AH957" s="34"/>
      <c r="AI957" s="34"/>
      <c r="AJ957" s="34"/>
      <c r="AK957" s="34"/>
    </row>
    <row r="958" spans="25:37" ht="12.75" customHeight="1" x14ac:dyDescent="0.3">
      <c r="Y958" s="34"/>
      <c r="Z958" s="34"/>
      <c r="AA958" s="34"/>
      <c r="AB958" s="34"/>
      <c r="AC958" s="34"/>
      <c r="AD958" s="34"/>
      <c r="AE958" s="34"/>
      <c r="AF958" s="34"/>
      <c r="AG958" s="34"/>
      <c r="AH958" s="34"/>
      <c r="AI958" s="34"/>
      <c r="AJ958" s="34"/>
      <c r="AK958" s="34"/>
    </row>
    <row r="959" spans="25:37" ht="12.75" customHeight="1" x14ac:dyDescent="0.3">
      <c r="Y959" s="34"/>
      <c r="Z959" s="34"/>
      <c r="AA959" s="34"/>
      <c r="AB959" s="34"/>
      <c r="AC959" s="34"/>
      <c r="AD959" s="34"/>
      <c r="AE959" s="34"/>
      <c r="AF959" s="34"/>
      <c r="AG959" s="34"/>
      <c r="AH959" s="34"/>
      <c r="AI959" s="34"/>
      <c r="AJ959" s="34"/>
      <c r="AK959" s="34"/>
    </row>
    <row r="960" spans="25:37" ht="12.75" customHeight="1" x14ac:dyDescent="0.3">
      <c r="Y960" s="34"/>
      <c r="Z960" s="34"/>
      <c r="AA960" s="34"/>
      <c r="AB960" s="34"/>
      <c r="AC960" s="34"/>
      <c r="AD960" s="34"/>
      <c r="AE960" s="34"/>
      <c r="AF960" s="34"/>
      <c r="AG960" s="34"/>
      <c r="AH960" s="34"/>
      <c r="AI960" s="34"/>
      <c r="AJ960" s="34"/>
      <c r="AK960" s="34"/>
    </row>
    <row r="961" spans="25:37" ht="12.75" customHeight="1" x14ac:dyDescent="0.3">
      <c r="Y961" s="34"/>
      <c r="Z961" s="34"/>
      <c r="AA961" s="34"/>
      <c r="AB961" s="34"/>
      <c r="AC961" s="34"/>
      <c r="AD961" s="34"/>
      <c r="AE961" s="34"/>
      <c r="AF961" s="34"/>
      <c r="AG961" s="34"/>
      <c r="AH961" s="34"/>
      <c r="AI961" s="34"/>
      <c r="AJ961" s="34"/>
      <c r="AK961" s="34"/>
    </row>
    <row r="962" spans="25:37" ht="12.75" customHeight="1" x14ac:dyDescent="0.3">
      <c r="Y962" s="34"/>
      <c r="Z962" s="34"/>
      <c r="AA962" s="34"/>
      <c r="AB962" s="34"/>
      <c r="AC962" s="34"/>
      <c r="AD962" s="34"/>
      <c r="AE962" s="34"/>
      <c r="AF962" s="34"/>
      <c r="AG962" s="34"/>
      <c r="AH962" s="34"/>
      <c r="AI962" s="34"/>
      <c r="AJ962" s="34"/>
      <c r="AK962" s="34"/>
    </row>
    <row r="963" spans="25:37" ht="12.75" customHeight="1" x14ac:dyDescent="0.3">
      <c r="Y963" s="34"/>
      <c r="Z963" s="34"/>
      <c r="AA963" s="34"/>
      <c r="AB963" s="34"/>
      <c r="AC963" s="34"/>
      <c r="AD963" s="34"/>
      <c r="AE963" s="34"/>
      <c r="AF963" s="34"/>
      <c r="AG963" s="34"/>
      <c r="AH963" s="34"/>
      <c r="AI963" s="34"/>
      <c r="AJ963" s="34"/>
      <c r="AK963" s="34"/>
    </row>
    <row r="964" spans="25:37" ht="12.75" customHeight="1" x14ac:dyDescent="0.3">
      <c r="Y964" s="34"/>
      <c r="Z964" s="34"/>
      <c r="AA964" s="34"/>
      <c r="AB964" s="34"/>
      <c r="AC964" s="34"/>
      <c r="AD964" s="34"/>
      <c r="AE964" s="34"/>
      <c r="AF964" s="34"/>
      <c r="AG964" s="34"/>
      <c r="AH964" s="34"/>
      <c r="AI964" s="34"/>
      <c r="AJ964" s="34"/>
      <c r="AK964" s="34"/>
    </row>
    <row r="965" spans="25:37" ht="12.75" customHeight="1" x14ac:dyDescent="0.3">
      <c r="Y965" s="34"/>
      <c r="Z965" s="34"/>
      <c r="AA965" s="34"/>
      <c r="AB965" s="34"/>
      <c r="AC965" s="34"/>
      <c r="AD965" s="34"/>
      <c r="AE965" s="34"/>
      <c r="AF965" s="34"/>
      <c r="AG965" s="34"/>
      <c r="AH965" s="34"/>
      <c r="AI965" s="34"/>
      <c r="AJ965" s="34"/>
      <c r="AK965" s="34"/>
    </row>
    <row r="966" spans="25:37" ht="12.75" customHeight="1" x14ac:dyDescent="0.3">
      <c r="Y966" s="34"/>
      <c r="Z966" s="34"/>
      <c r="AA966" s="34"/>
      <c r="AB966" s="34"/>
      <c r="AC966" s="34"/>
      <c r="AD966" s="34"/>
      <c r="AE966" s="34"/>
      <c r="AF966" s="34"/>
      <c r="AG966" s="34"/>
      <c r="AH966" s="34"/>
      <c r="AI966" s="34"/>
      <c r="AJ966" s="34"/>
      <c r="AK966" s="34"/>
    </row>
    <row r="967" spans="25:37" ht="12.75" customHeight="1" x14ac:dyDescent="0.3">
      <c r="Y967" s="34"/>
      <c r="Z967" s="34"/>
      <c r="AA967" s="34"/>
      <c r="AB967" s="34"/>
      <c r="AC967" s="34"/>
      <c r="AD967" s="34"/>
      <c r="AE967" s="34"/>
      <c r="AF967" s="34"/>
      <c r="AG967" s="34"/>
      <c r="AH967" s="34"/>
      <c r="AI967" s="34"/>
      <c r="AJ967" s="34"/>
      <c r="AK967" s="34"/>
    </row>
    <row r="968" spans="25:37" ht="12.75" customHeight="1" x14ac:dyDescent="0.3">
      <c r="Y968" s="34"/>
      <c r="Z968" s="34"/>
      <c r="AA968" s="34"/>
      <c r="AB968" s="34"/>
      <c r="AC968" s="34"/>
      <c r="AD968" s="34"/>
      <c r="AE968" s="34"/>
      <c r="AF968" s="34"/>
      <c r="AG968" s="34"/>
      <c r="AH968" s="34"/>
      <c r="AI968" s="34"/>
      <c r="AJ968" s="34"/>
      <c r="AK968" s="34"/>
    </row>
    <row r="969" spans="25:37" ht="12.75" customHeight="1" x14ac:dyDescent="0.3">
      <c r="Y969" s="34"/>
      <c r="Z969" s="34"/>
      <c r="AA969" s="34"/>
      <c r="AB969" s="34"/>
      <c r="AC969" s="34"/>
      <c r="AD969" s="34"/>
      <c r="AE969" s="34"/>
      <c r="AF969" s="34"/>
      <c r="AG969" s="34"/>
      <c r="AH969" s="34"/>
      <c r="AI969" s="34"/>
      <c r="AJ969" s="34"/>
      <c r="AK969" s="34"/>
    </row>
    <row r="970" spans="25:37" ht="12.75" customHeight="1" x14ac:dyDescent="0.3">
      <c r="Y970" s="34"/>
      <c r="Z970" s="34"/>
      <c r="AA970" s="34"/>
      <c r="AB970" s="34"/>
      <c r="AC970" s="34"/>
      <c r="AD970" s="34"/>
      <c r="AE970" s="34"/>
      <c r="AF970" s="34"/>
      <c r="AG970" s="34"/>
      <c r="AH970" s="34"/>
      <c r="AI970" s="34"/>
      <c r="AJ970" s="34"/>
      <c r="AK970" s="34"/>
    </row>
    <row r="971" spans="25:37" ht="12.75" customHeight="1" x14ac:dyDescent="0.3">
      <c r="Y971" s="34"/>
      <c r="Z971" s="34"/>
      <c r="AA971" s="34"/>
      <c r="AB971" s="34"/>
      <c r="AC971" s="34"/>
      <c r="AD971" s="34"/>
      <c r="AE971" s="34"/>
      <c r="AF971" s="34"/>
      <c r="AG971" s="34"/>
      <c r="AH971" s="34"/>
      <c r="AI971" s="34"/>
      <c r="AJ971" s="34"/>
      <c r="AK971" s="34"/>
    </row>
    <row r="972" spans="25:37" ht="12.75" customHeight="1" x14ac:dyDescent="0.3">
      <c r="Y972" s="34"/>
      <c r="Z972" s="34"/>
      <c r="AA972" s="34"/>
      <c r="AB972" s="34"/>
      <c r="AC972" s="34"/>
      <c r="AD972" s="34"/>
      <c r="AE972" s="34"/>
      <c r="AF972" s="34"/>
      <c r="AG972" s="34"/>
      <c r="AH972" s="34"/>
      <c r="AI972" s="34"/>
      <c r="AJ972" s="34"/>
      <c r="AK972" s="34"/>
    </row>
    <row r="973" spans="25:37" ht="12.75" customHeight="1" x14ac:dyDescent="0.3">
      <c r="Y973" s="34"/>
      <c r="Z973" s="34"/>
      <c r="AA973" s="34"/>
      <c r="AB973" s="34"/>
      <c r="AC973" s="34"/>
      <c r="AD973" s="34"/>
      <c r="AE973" s="34"/>
      <c r="AF973" s="34"/>
      <c r="AG973" s="34"/>
      <c r="AH973" s="34"/>
      <c r="AI973" s="34"/>
      <c r="AJ973" s="34"/>
      <c r="AK973" s="34"/>
    </row>
    <row r="974" spans="25:37" ht="12.75" customHeight="1" x14ac:dyDescent="0.3">
      <c r="Y974" s="34"/>
      <c r="Z974" s="34"/>
      <c r="AA974" s="34"/>
      <c r="AB974" s="34"/>
      <c r="AC974" s="34"/>
      <c r="AD974" s="34"/>
      <c r="AE974" s="34"/>
      <c r="AF974" s="34"/>
      <c r="AG974" s="34"/>
      <c r="AH974" s="34"/>
      <c r="AI974" s="34"/>
      <c r="AJ974" s="34"/>
      <c r="AK974" s="34"/>
    </row>
    <row r="975" spans="25:37" ht="12.75" customHeight="1" x14ac:dyDescent="0.3">
      <c r="Y975" s="34"/>
      <c r="Z975" s="34"/>
      <c r="AA975" s="34"/>
      <c r="AB975" s="34"/>
      <c r="AC975" s="34"/>
      <c r="AD975" s="34"/>
      <c r="AE975" s="34"/>
      <c r="AF975" s="34"/>
      <c r="AG975" s="34"/>
      <c r="AH975" s="34"/>
      <c r="AI975" s="34"/>
      <c r="AJ975" s="34"/>
      <c r="AK975" s="34"/>
    </row>
    <row r="976" spans="25:37" ht="12.75" customHeight="1" x14ac:dyDescent="0.3">
      <c r="Y976" s="34"/>
      <c r="Z976" s="34"/>
      <c r="AA976" s="34"/>
      <c r="AB976" s="34"/>
      <c r="AC976" s="34"/>
      <c r="AD976" s="34"/>
      <c r="AE976" s="34"/>
      <c r="AF976" s="34"/>
      <c r="AG976" s="34"/>
      <c r="AH976" s="34"/>
      <c r="AI976" s="34"/>
      <c r="AJ976" s="34"/>
      <c r="AK976" s="34"/>
    </row>
    <row r="977" spans="25:37" ht="12.75" customHeight="1" x14ac:dyDescent="0.3">
      <c r="Y977" s="34"/>
      <c r="Z977" s="34"/>
      <c r="AA977" s="34"/>
      <c r="AB977" s="34"/>
      <c r="AC977" s="34"/>
      <c r="AD977" s="34"/>
      <c r="AE977" s="34"/>
      <c r="AF977" s="34"/>
      <c r="AG977" s="34"/>
      <c r="AH977" s="34"/>
      <c r="AI977" s="34"/>
      <c r="AJ977" s="34"/>
      <c r="AK977" s="34"/>
    </row>
    <row r="978" spans="25:37" ht="12.75" customHeight="1" x14ac:dyDescent="0.3">
      <c r="Y978" s="34"/>
      <c r="Z978" s="34"/>
      <c r="AA978" s="34"/>
      <c r="AB978" s="34"/>
      <c r="AC978" s="34"/>
      <c r="AD978" s="34"/>
      <c r="AE978" s="34"/>
      <c r="AF978" s="34"/>
      <c r="AG978" s="34"/>
      <c r="AH978" s="34"/>
      <c r="AI978" s="34"/>
      <c r="AJ978" s="34"/>
      <c r="AK978" s="34"/>
    </row>
    <row r="979" spans="25:37" ht="12.75" customHeight="1" x14ac:dyDescent="0.3">
      <c r="Y979" s="34"/>
      <c r="Z979" s="34"/>
      <c r="AA979" s="34"/>
      <c r="AB979" s="34"/>
      <c r="AC979" s="34"/>
      <c r="AD979" s="34"/>
      <c r="AE979" s="34"/>
      <c r="AF979" s="34"/>
      <c r="AG979" s="34"/>
      <c r="AH979" s="34"/>
      <c r="AI979" s="34"/>
      <c r="AJ979" s="34"/>
      <c r="AK979" s="34"/>
    </row>
    <row r="980" spans="25:37" ht="12.75" customHeight="1" x14ac:dyDescent="0.3">
      <c r="Y980" s="34"/>
      <c r="Z980" s="34"/>
      <c r="AA980" s="34"/>
      <c r="AB980" s="34"/>
      <c r="AC980" s="34"/>
      <c r="AD980" s="34"/>
      <c r="AE980" s="34"/>
      <c r="AF980" s="34"/>
      <c r="AG980" s="34"/>
      <c r="AH980" s="34"/>
      <c r="AI980" s="34"/>
      <c r="AJ980" s="34"/>
      <c r="AK980" s="34"/>
    </row>
    <row r="981" spans="25:37" ht="12.75" customHeight="1" x14ac:dyDescent="0.3">
      <c r="Y981" s="34"/>
      <c r="Z981" s="34"/>
      <c r="AA981" s="34"/>
      <c r="AB981" s="34"/>
      <c r="AC981" s="34"/>
      <c r="AD981" s="34"/>
      <c r="AE981" s="34"/>
      <c r="AF981" s="34"/>
      <c r="AG981" s="34"/>
      <c r="AH981" s="34"/>
      <c r="AI981" s="34"/>
      <c r="AJ981" s="34"/>
      <c r="AK981" s="34"/>
    </row>
    <row r="982" spans="25:37" ht="12.75" customHeight="1" x14ac:dyDescent="0.3">
      <c r="Y982" s="34"/>
      <c r="Z982" s="34"/>
      <c r="AA982" s="34"/>
      <c r="AB982" s="34"/>
      <c r="AC982" s="34"/>
      <c r="AD982" s="34"/>
      <c r="AE982" s="34"/>
      <c r="AF982" s="34"/>
      <c r="AG982" s="34"/>
      <c r="AH982" s="34"/>
      <c r="AI982" s="34"/>
      <c r="AJ982" s="34"/>
      <c r="AK982" s="34"/>
    </row>
    <row r="983" spans="25:37" ht="12.75" customHeight="1" x14ac:dyDescent="0.3">
      <c r="Y983" s="34"/>
      <c r="Z983" s="34"/>
      <c r="AA983" s="34"/>
      <c r="AB983" s="34"/>
      <c r="AC983" s="34"/>
      <c r="AD983" s="34"/>
      <c r="AE983" s="34"/>
      <c r="AF983" s="34"/>
      <c r="AG983" s="34"/>
      <c r="AH983" s="34"/>
      <c r="AI983" s="34"/>
      <c r="AJ983" s="34"/>
      <c r="AK983" s="34"/>
    </row>
    <row r="984" spans="25:37" ht="12.75" customHeight="1" x14ac:dyDescent="0.3">
      <c r="Y984" s="34"/>
      <c r="Z984" s="34"/>
      <c r="AA984" s="34"/>
      <c r="AB984" s="34"/>
      <c r="AC984" s="34"/>
      <c r="AD984" s="34"/>
      <c r="AE984" s="34"/>
      <c r="AF984" s="34"/>
      <c r="AG984" s="34"/>
      <c r="AH984" s="34"/>
      <c r="AI984" s="34"/>
      <c r="AJ984" s="34"/>
      <c r="AK984" s="34"/>
    </row>
    <row r="985" spans="25:37" ht="12.75" customHeight="1" x14ac:dyDescent="0.3">
      <c r="Y985" s="34"/>
      <c r="Z985" s="34"/>
      <c r="AA985" s="34"/>
      <c r="AB985" s="34"/>
      <c r="AC985" s="34"/>
      <c r="AD985" s="34"/>
      <c r="AE985" s="34"/>
      <c r="AF985" s="34"/>
      <c r="AG985" s="34"/>
      <c r="AH985" s="34"/>
      <c r="AI985" s="34"/>
      <c r="AJ985" s="34"/>
      <c r="AK985" s="34"/>
    </row>
    <row r="986" spans="25:37" ht="12.75" customHeight="1" x14ac:dyDescent="0.3">
      <c r="Y986" s="34"/>
      <c r="Z986" s="34"/>
      <c r="AA986" s="34"/>
      <c r="AB986" s="34"/>
      <c r="AC986" s="34"/>
      <c r="AD986" s="34"/>
      <c r="AE986" s="34"/>
      <c r="AF986" s="34"/>
      <c r="AG986" s="34"/>
      <c r="AH986" s="34"/>
      <c r="AI986" s="34"/>
      <c r="AJ986" s="34"/>
      <c r="AK986" s="34"/>
    </row>
    <row r="987" spans="25:37" ht="12.75" customHeight="1" x14ac:dyDescent="0.3">
      <c r="Y987" s="34"/>
      <c r="Z987" s="34"/>
      <c r="AA987" s="34"/>
      <c r="AB987" s="34"/>
      <c r="AC987" s="34"/>
      <c r="AD987" s="34"/>
      <c r="AE987" s="34"/>
      <c r="AF987" s="34"/>
      <c r="AG987" s="34"/>
      <c r="AH987" s="34"/>
      <c r="AI987" s="34"/>
      <c r="AJ987" s="34"/>
      <c r="AK987" s="34"/>
    </row>
    <row r="988" spans="25:37" ht="12.75" customHeight="1" x14ac:dyDescent="0.3">
      <c r="Y988" s="34"/>
      <c r="Z988" s="34"/>
      <c r="AA988" s="34"/>
      <c r="AB988" s="34"/>
      <c r="AC988" s="34"/>
      <c r="AD988" s="34"/>
      <c r="AE988" s="34"/>
      <c r="AF988" s="34"/>
      <c r="AG988" s="34"/>
      <c r="AH988" s="34"/>
      <c r="AI988" s="34"/>
      <c r="AJ988" s="34"/>
      <c r="AK988" s="34"/>
    </row>
    <row r="989" spans="25:37" ht="12.75" customHeight="1" x14ac:dyDescent="0.3">
      <c r="Y989" s="34"/>
      <c r="Z989" s="34"/>
      <c r="AA989" s="34"/>
      <c r="AB989" s="34"/>
      <c r="AC989" s="34"/>
      <c r="AD989" s="34"/>
      <c r="AE989" s="34"/>
      <c r="AF989" s="34"/>
      <c r="AG989" s="34"/>
      <c r="AH989" s="34"/>
      <c r="AI989" s="34"/>
      <c r="AJ989" s="34"/>
      <c r="AK989" s="34"/>
    </row>
    <row r="990" spans="25:37" ht="12.75" customHeight="1" x14ac:dyDescent="0.3">
      <c r="Y990" s="34"/>
      <c r="Z990" s="34"/>
      <c r="AA990" s="34"/>
      <c r="AB990" s="34"/>
      <c r="AC990" s="34"/>
      <c r="AD990" s="34"/>
      <c r="AE990" s="34"/>
      <c r="AF990" s="34"/>
      <c r="AG990" s="34"/>
      <c r="AH990" s="34"/>
      <c r="AI990" s="34"/>
      <c r="AJ990" s="34"/>
      <c r="AK990" s="34"/>
    </row>
    <row r="991" spans="25:37" ht="12.75" customHeight="1" x14ac:dyDescent="0.3">
      <c r="Y991" s="34"/>
      <c r="Z991" s="34"/>
      <c r="AA991" s="34"/>
      <c r="AB991" s="34"/>
      <c r="AC991" s="34"/>
      <c r="AD991" s="34"/>
      <c r="AE991" s="34"/>
      <c r="AF991" s="34"/>
      <c r="AG991" s="34"/>
      <c r="AH991" s="34"/>
      <c r="AI991" s="34"/>
      <c r="AJ991" s="34"/>
      <c r="AK991" s="34"/>
    </row>
    <row r="992" spans="25:37" ht="12.75" customHeight="1" x14ac:dyDescent="0.3">
      <c r="Y992" s="34"/>
      <c r="Z992" s="34"/>
      <c r="AA992" s="34"/>
      <c r="AB992" s="34"/>
      <c r="AC992" s="34"/>
      <c r="AD992" s="34"/>
      <c r="AE992" s="34"/>
      <c r="AF992" s="34"/>
      <c r="AG992" s="34"/>
      <c r="AH992" s="34"/>
      <c r="AI992" s="34"/>
      <c r="AJ992" s="34"/>
      <c r="AK992" s="34"/>
    </row>
    <row r="993" spans="25:37" ht="12.75" customHeight="1" x14ac:dyDescent="0.3">
      <c r="Y993" s="34"/>
      <c r="Z993" s="34"/>
      <c r="AA993" s="34"/>
      <c r="AB993" s="34"/>
      <c r="AC993" s="34"/>
      <c r="AD993" s="34"/>
      <c r="AE993" s="34"/>
      <c r="AF993" s="34"/>
      <c r="AG993" s="34"/>
      <c r="AH993" s="34"/>
      <c r="AI993" s="34"/>
      <c r="AJ993" s="34"/>
      <c r="AK993" s="34"/>
    </row>
    <row r="994" spans="25:37" ht="12.75" customHeight="1" x14ac:dyDescent="0.3">
      <c r="Y994" s="34"/>
      <c r="Z994" s="34"/>
      <c r="AA994" s="34"/>
      <c r="AB994" s="34"/>
      <c r="AC994" s="34"/>
      <c r="AD994" s="34"/>
      <c r="AE994" s="34"/>
      <c r="AF994" s="34"/>
      <c r="AG994" s="34"/>
      <c r="AH994" s="34"/>
      <c r="AI994" s="34"/>
      <c r="AJ994" s="34"/>
      <c r="AK994" s="34"/>
    </row>
    <row r="995" spans="25:37" ht="12.75" customHeight="1" x14ac:dyDescent="0.3">
      <c r="Y995" s="34"/>
      <c r="Z995" s="34"/>
      <c r="AA995" s="34"/>
      <c r="AB995" s="34"/>
      <c r="AC995" s="34"/>
      <c r="AD995" s="34"/>
      <c r="AE995" s="34"/>
      <c r="AF995" s="34"/>
      <c r="AG995" s="34"/>
      <c r="AH995" s="34"/>
      <c r="AI995" s="34"/>
      <c r="AJ995" s="34"/>
      <c r="AK995" s="34"/>
    </row>
    <row r="996" spans="25:37" ht="12.75" customHeight="1" x14ac:dyDescent="0.3">
      <c r="Y996" s="34"/>
      <c r="Z996" s="34"/>
      <c r="AA996" s="34"/>
      <c r="AB996" s="34"/>
      <c r="AC996" s="34"/>
      <c r="AD996" s="34"/>
      <c r="AE996" s="34"/>
      <c r="AF996" s="34"/>
      <c r="AG996" s="34"/>
      <c r="AH996" s="34"/>
      <c r="AI996" s="34"/>
      <c r="AJ996" s="34"/>
      <c r="AK996" s="34"/>
    </row>
    <row r="997" spans="25:37" ht="12.75" customHeight="1" x14ac:dyDescent="0.3">
      <c r="Y997" s="34"/>
      <c r="Z997" s="34"/>
      <c r="AA997" s="34"/>
      <c r="AB997" s="34"/>
      <c r="AC997" s="34"/>
      <c r="AD997" s="34"/>
      <c r="AE997" s="34"/>
      <c r="AF997" s="34"/>
      <c r="AG997" s="34"/>
      <c r="AH997" s="34"/>
      <c r="AI997" s="34"/>
      <c r="AJ997" s="34"/>
      <c r="AK997" s="34"/>
    </row>
    <row r="998" spans="25:37" ht="12.75" customHeight="1" x14ac:dyDescent="0.3">
      <c r="Y998" s="34"/>
      <c r="Z998" s="34"/>
      <c r="AA998" s="34"/>
      <c r="AB998" s="34"/>
      <c r="AC998" s="34"/>
      <c r="AD998" s="34"/>
      <c r="AE998" s="34"/>
      <c r="AF998" s="34"/>
      <c r="AG998" s="34"/>
      <c r="AH998" s="34"/>
      <c r="AI998" s="34"/>
      <c r="AJ998" s="34"/>
      <c r="AK998" s="34"/>
    </row>
    <row r="999" spans="25:37" ht="12.75" customHeight="1" x14ac:dyDescent="0.3">
      <c r="Y999" s="34"/>
      <c r="Z999" s="34"/>
      <c r="AA999" s="34"/>
      <c r="AB999" s="34"/>
      <c r="AC999" s="34"/>
      <c r="AD999" s="34"/>
      <c r="AE999" s="34"/>
      <c r="AF999" s="34"/>
      <c r="AG999" s="34"/>
      <c r="AH999" s="34"/>
      <c r="AI999" s="34"/>
      <c r="AJ999" s="34"/>
      <c r="AK999" s="34"/>
    </row>
    <row r="1000" spans="25:37" ht="12.75" customHeight="1" x14ac:dyDescent="0.3">
      <c r="Y1000" s="34"/>
      <c r="Z1000" s="34"/>
      <c r="AA1000" s="34"/>
      <c r="AB1000" s="34"/>
      <c r="AC1000" s="34"/>
      <c r="AD1000" s="34"/>
      <c r="AE1000" s="34"/>
      <c r="AF1000" s="34"/>
      <c r="AG1000" s="34"/>
      <c r="AH1000" s="34"/>
      <c r="AI1000" s="34"/>
      <c r="AJ1000" s="34"/>
      <c r="AK1000" s="34"/>
    </row>
  </sheetData>
  <mergeCells count="20">
    <mergeCell ref="B21:C21"/>
    <mergeCell ref="D21:E21"/>
    <mergeCell ref="F21:G21"/>
    <mergeCell ref="H21:I21"/>
    <mergeCell ref="E34:F34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A1:F1"/>
    <mergeCell ref="A4:C4"/>
    <mergeCell ref="B18:C18"/>
    <mergeCell ref="D18:E18"/>
    <mergeCell ref="F18:G18"/>
    <mergeCell ref="H18:I18"/>
  </mergeCells>
  <conditionalFormatting sqref="E7 E9 E11">
    <cfRule type="cellIs" dxfId="13" priority="1" operator="equal">
      <formula>"Bye"</formula>
    </cfRule>
  </conditionalFormatting>
  <conditionalFormatting sqref="R41">
    <cfRule type="expression" dxfId="12" priority="2">
      <formula>$O$1="CU"</formula>
    </cfRule>
  </conditionalFormatting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Nevezések</vt:lpstr>
      <vt:lpstr>Játékrend</vt:lpstr>
      <vt:lpstr>II KCS LÁNY B</vt:lpstr>
      <vt:lpstr>III KCS FIÚ A</vt:lpstr>
      <vt:lpstr>IV KCS FIÚ A</vt:lpstr>
      <vt:lpstr>V KCS FIÚ A</vt:lpstr>
      <vt:lpstr>VI KCS FIÚ A</vt:lpstr>
      <vt:lpstr>VI KCS FIÚ B</vt:lpstr>
      <vt:lpstr>VI. KCS LÁNY 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nev</dc:creator>
  <cp:lastModifiedBy>János Guti</cp:lastModifiedBy>
  <dcterms:created xsi:type="dcterms:W3CDTF">2010-02-12T20:24:18Z</dcterms:created>
  <dcterms:modified xsi:type="dcterms:W3CDTF">2026-04-15T07:48:56Z</dcterms:modified>
</cp:coreProperties>
</file>