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4.xml" ContentType="application/vnd.ms-excel.controlproperties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5.xml" ContentType="application/vnd.ms-excel.controlproperties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6.xml" ContentType="application/vnd.ms-excel.controlproperties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trlProps/ctrlProp7.xml" ContentType="application/vnd.ms-excel.controlproperties+xml"/>
  <Override PartName="/xl/comments6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trlProps/ctrlProp8.xml" ContentType="application/vnd.ms-excel.controlproperties+xml"/>
  <Override PartName="/xl/comments7.xml" ContentType="application/vnd.openxmlformats-officedocument.spreadsheetml.comment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trlProps/ctrlProp9.xml" ContentType="application/vnd.ms-excel.controlproperties+xml"/>
  <Override PartName="/xl/comments8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trlProps/ctrlProp10.xml" ContentType="application/vnd.ms-excel.controlproperties+xml"/>
  <Override PartName="/xl/comments9.xml" ContentType="application/vnd.openxmlformats-officedocument.spreadsheetml.comments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trlProps/ctrlProp11.xml" ContentType="application/vnd.ms-excel.controlproperties+xml"/>
  <Override PartName="/xl/comments10.xml" ContentType="application/vnd.openxmlformats-officedocument.spreadsheetml.comment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trlProps/ctrlProp12.xml" ContentType="application/vnd.ms-excel.controlproperties+xml"/>
  <Override PartName="/xl/comments11.xml" ContentType="application/vnd.openxmlformats-officedocument.spreadsheetml.comments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trlProps/ctrlProp13.xml" ContentType="application/vnd.ms-excel.controlproperties+xml"/>
  <Override PartName="/xl/comments12.xml" ContentType="application/vnd.openxmlformats-officedocument.spreadsheetml.comments+xml"/>
  <Override PartName="/xl/drawings/drawing30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omments13.xml" ContentType="application/vnd.openxmlformats-officedocument.spreadsheetml.comments+xml"/>
  <Override PartName="/xl/drawings/drawing31.xml" ContentType="application/vnd.openxmlformats-officedocument.drawing+xml"/>
  <Override PartName="/xl/ctrlProps/ctrlProp16.xml" ContentType="application/vnd.ms-excel.controlproperties+xml"/>
  <Override PartName="/xl/comments14.xml" ContentType="application/vnd.openxmlformats-officedocument.spreadsheetml.comments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trlProps/ctrlProp17.xml" ContentType="application/vnd.ms-excel.controlproperties+xml"/>
  <Override PartName="/xl/comments15.xml" ContentType="application/vnd.openxmlformats-officedocument.spreadsheetml.comments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trlProps/ctrlProp18.xml" ContentType="application/vnd.ms-excel.controlproperties+xml"/>
  <Override PartName="/xl/comments16.xml" ContentType="application/vnd.openxmlformats-officedocument.spreadsheetml.comments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trlProps/ctrlProp19.xml" ContentType="application/vnd.ms-excel.controlproperties+xml"/>
  <Override PartName="/xl/comments17.xml" ContentType="application/vnd.openxmlformats-officedocument.spreadsheetml.comments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trlProps/ctrlProp20.xml" ContentType="application/vnd.ms-excel.controlproperties+xml"/>
  <Override PartName="/xl/comments18.xml" ContentType="application/vnd.openxmlformats-officedocument.spreadsheetml.comments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trlProps/ctrlProp21.xml" ContentType="application/vnd.ms-excel.controlproperties+xml"/>
  <Override PartName="/xl/comments19.xml" ContentType="application/vnd.openxmlformats-officedocument.spreadsheetml.comments+xml"/>
  <Override PartName="/xl/drawings/drawing4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4-2025\Vármegyei végeredmények\Somogy vármegye - Paszér Éva\"/>
    </mc:Choice>
  </mc:AlternateContent>
  <xr:revisionPtr revIDLastSave="0" documentId="13_ncr:1_{CEAFB6F4-8B4A-45D7-8A72-443DC6BB2C04}" xr6:coauthVersionLast="47" xr6:coauthVersionMax="47" xr10:uidLastSave="{00000000-0000-0000-0000-000000000000}"/>
  <bookViews>
    <workbookView xWindow="-108" yWindow="-108" windowWidth="23256" windowHeight="13176" tabRatio="884" activeTab="5" xr2:uid="{00000000-000D-0000-FFFF-FFFF00000000}"/>
  </bookViews>
  <sheets>
    <sheet name="Altalanos" sheetId="1" r:id="rId1"/>
    <sheet name="Birók" sheetId="2" r:id="rId2"/>
    <sheet name="SOMOGY NEVEZÉSEK" sheetId="347" r:id="rId3"/>
    <sheet name="JÁTÉKREND 2025.04.28" sheetId="383" r:id="rId4"/>
    <sheet name="I. KCS FIÚ B. ELŐ" sheetId="84" r:id="rId5"/>
    <sheet name="I. KCS FIÚ B" sheetId="386" r:id="rId6"/>
    <sheet name="I. KCS LÁNY B ELŐ" sheetId="9" r:id="rId7"/>
    <sheet name="I.KCS LÁN B" sheetId="387" r:id="rId8"/>
    <sheet name="II. KCS FIÚ B ELŐ" sheetId="349" r:id="rId9"/>
    <sheet name="II. KCS FIÚ B." sheetId="388" r:id="rId10"/>
    <sheet name="II KCS LÁNY B ELŐ" sheetId="350" r:id="rId11"/>
    <sheet name="II. KCS L B" sheetId="402" r:id="rId12"/>
    <sheet name="III. KCS FIÚ B ELŐ " sheetId="352" r:id="rId13"/>
    <sheet name="III. KCS FIÚ B 1, 2 csoport" sheetId="389" r:id="rId14"/>
    <sheet name="III.KCS FIÚ B 3,4 csoport" sheetId="394" r:id="rId15"/>
    <sheet name="III. KCS FIÚ B DÖNTŐ" sheetId="403" r:id="rId16"/>
    <sheet name="III. KCS LÁNY B ELŐ " sheetId="355" r:id="rId17"/>
    <sheet name="III. KCS LÁNY B 1, 2 csoport" sheetId="390" r:id="rId18"/>
    <sheet name="III. KCS LÁNY B 3.csoport" sheetId="391" r:id="rId19"/>
    <sheet name="III. KCS L B. DÖNTŐ" sheetId="348" r:id="rId20"/>
    <sheet name="IV. KCS FIÚ B ELŐ" sheetId="385" r:id="rId21"/>
    <sheet name="IV-KCS FIÚ B." sheetId="395" r:id="rId22"/>
    <sheet name="IV. KCS LÁNY B ELŐ" sheetId="360" r:id="rId23"/>
    <sheet name="IV. KCS L B." sheetId="392" r:id="rId24"/>
    <sheet name="V.KCS FIÚ B ELŐ" sheetId="363" r:id="rId25"/>
    <sheet name="V- KCS FIÚ B" sheetId="396" r:id="rId26"/>
    <sheet name="V. KCS LÁNY A ELŐ " sheetId="365" r:id="rId27"/>
    <sheet name="V.KCS LÁNY A." sheetId="397" r:id="rId28"/>
    <sheet name="V. KCS LÁNY B ELŐ" sheetId="366" r:id="rId29"/>
    <sheet name="V. KCS LÁNY B" sheetId="398" r:id="rId30"/>
    <sheet name="VI. KCS FIÚ B ELŐ" sheetId="369" r:id="rId31"/>
    <sheet name="VI. KCS FIÚ B" sheetId="399" r:id="rId32"/>
    <sheet name="VI. KCS LÁNY A ELŐ " sheetId="371" r:id="rId33"/>
    <sheet name="VI. KCS LÁNY A " sheetId="372" r:id="rId34"/>
    <sheet name="VI. KCS LÁNY B ELŐ" sheetId="373" r:id="rId35"/>
    <sheet name="VI. KCS LÁNY B." sheetId="375" r:id="rId36"/>
    <sheet name="VII. KCS FIÚ B ELŐ" sheetId="377" r:id="rId37"/>
    <sheet name="VII. KC FIÚ B" sheetId="400" r:id="rId38"/>
    <sheet name="VII. KCS LÁNY B ELŐ" sheetId="379" r:id="rId39"/>
    <sheet name="VII.KCS LÁNy B" sheetId="401" r:id="rId40"/>
    <sheet name="VIII. KCS FIÚ B ELŐ" sheetId="380" r:id="rId41"/>
    <sheet name="VIII. KCS FIÚ B" sheetId="381" r:id="rId42"/>
    <sheet name="VIII. KCS LÁNY A ELŐ " sheetId="382" r:id="rId43"/>
    <sheet name="VIII. KCS- LÁNY A" sheetId="89" r:id="rId44"/>
  </sheets>
  <definedNames>
    <definedName name="_xlnm._FilterDatabase" localSheetId="4" hidden="1">'I. KCS FIÚ B. ELŐ'!$B$7:$O$14</definedName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4">'I. KCS FIÚ B. ELŐ'!$1:$6</definedName>
    <definedName name="_xlnm.Print_Titles" localSheetId="6">'I. KCS LÁNY B ELŐ'!$1:$6</definedName>
    <definedName name="_xlnm.Print_Titles" localSheetId="10">'II KCS LÁNY B ELŐ'!$1:$6</definedName>
    <definedName name="_xlnm.Print_Titles" localSheetId="8">'II. KCS FIÚ B ELŐ'!$1:$6</definedName>
    <definedName name="_xlnm.Print_Titles" localSheetId="12">'III. KCS FIÚ B ELŐ '!$1:$6</definedName>
    <definedName name="_xlnm.Print_Titles" localSheetId="16">'III. KCS LÁNY B ELŐ '!$1:$6</definedName>
    <definedName name="_xlnm.Print_Titles" localSheetId="20">'IV. KCS FIÚ B ELŐ'!$1:$6</definedName>
    <definedName name="_xlnm.Print_Titles" localSheetId="22">'IV. KCS LÁNY B ELŐ'!$1:$6</definedName>
    <definedName name="_xlnm.Print_Titles" localSheetId="26">'V. KCS LÁNY A ELŐ '!$1:$6</definedName>
    <definedName name="_xlnm.Print_Titles" localSheetId="28">'V. KCS LÁNY B ELŐ'!$1:$6</definedName>
    <definedName name="_xlnm.Print_Titles" localSheetId="24">'V.KCS FIÚ B ELŐ'!$1:$6</definedName>
    <definedName name="_xlnm.Print_Titles" localSheetId="30">'VI. KCS FIÚ B ELŐ'!$1:$6</definedName>
    <definedName name="_xlnm.Print_Titles" localSheetId="32">'VI. KCS LÁNY A ELŐ '!$1:$6</definedName>
    <definedName name="_xlnm.Print_Titles" localSheetId="34">'VI. KCS LÁNY B ELŐ'!$1:$6</definedName>
    <definedName name="_xlnm.Print_Titles" localSheetId="36">'VII. KCS FIÚ B ELŐ'!$1:$6</definedName>
    <definedName name="_xlnm.Print_Titles" localSheetId="38">'VII. KCS LÁNY B ELŐ'!$1:$6</definedName>
    <definedName name="_xlnm.Print_Titles" localSheetId="40">'VIII. KCS FIÚ B ELŐ'!$1:$6</definedName>
    <definedName name="_xlnm.Print_Titles" localSheetId="42">'VIII. KCS LÁNY A ELŐ '!$1:$6</definedName>
    <definedName name="_xlnm.Print_Area" localSheetId="1">Birók!$A$1:$N$29</definedName>
    <definedName name="_xlnm.Print_Area" localSheetId="5">'I. KCS FIÚ B'!$A$1:$M$52</definedName>
    <definedName name="_xlnm.Print_Area" localSheetId="4">'I. KCS FIÚ B. ELŐ'!$A$1:$O$134</definedName>
    <definedName name="_xlnm.Print_Area" localSheetId="6">'I. KCS LÁNY B ELŐ'!$A$1:$Q$134</definedName>
    <definedName name="_xlnm.Print_Area" localSheetId="7">'I.KCS LÁN B'!$A$1:$M$41</definedName>
    <definedName name="_xlnm.Print_Area" localSheetId="10">'II KCS LÁNY B ELŐ'!$A$1:$Q$134</definedName>
    <definedName name="_xlnm.Print_Area" localSheetId="8">'II. KCS FIÚ B ELŐ'!$A$1:$Q$134</definedName>
    <definedName name="_xlnm.Print_Area" localSheetId="9">'II. KCS FIÚ B.'!$A$1:$M$47</definedName>
    <definedName name="_xlnm.Print_Area" localSheetId="11">'II. KCS L B'!$A$1:$M$41</definedName>
    <definedName name="_xlnm.Print_Area" localSheetId="13">'III. KCS FIÚ B 1, 2 csoport'!$A$1:$M$52</definedName>
    <definedName name="_xlnm.Print_Area" localSheetId="15">'III. KCS FIÚ B DÖNTŐ'!$A$1:$M$41</definedName>
    <definedName name="_xlnm.Print_Area" localSheetId="12">'III. KCS FIÚ B ELŐ '!$A$1:$Q$134</definedName>
    <definedName name="_xlnm.Print_Area" localSheetId="19">'III. KCS L B. DÖNTŐ'!$A$1:$M$41</definedName>
    <definedName name="_xlnm.Print_Area" localSheetId="17">'III. KCS LÁNY B 1, 2 csoport'!$A$1:$M$47</definedName>
    <definedName name="_xlnm.Print_Area" localSheetId="18">'III. KCS LÁNY B 3.csoport'!$A$1:$M$41</definedName>
    <definedName name="_xlnm.Print_Area" localSheetId="16">'III. KCS LÁNY B ELŐ '!$A$1:$Q$134</definedName>
    <definedName name="_xlnm.Print_Area" localSheetId="14">'III.KCS FIÚ B 3,4 csoport'!$A$1:$M$47</definedName>
    <definedName name="_xlnm.Print_Area" localSheetId="20">'IV. KCS FIÚ B ELŐ'!$A$1:$Q$134</definedName>
    <definedName name="_xlnm.Print_Area" localSheetId="23">'IV. KCS L B.'!$A$1:$M$41</definedName>
    <definedName name="_xlnm.Print_Area" localSheetId="22">'IV. KCS LÁNY B ELŐ'!$A$1:$Q$133</definedName>
    <definedName name="_xlnm.Print_Area" localSheetId="21">'IV-KCS FIÚ B.'!$A$1:$M$41</definedName>
    <definedName name="_xlnm.Print_Area" localSheetId="25">'V- KCS FIÚ B'!$A$1:$M$49</definedName>
    <definedName name="_xlnm.Print_Area" localSheetId="26">'V. KCS LÁNY A ELŐ '!$A$1:$Q$134</definedName>
    <definedName name="_xlnm.Print_Area" localSheetId="29">'V. KCS LÁNY B'!$A$1:$M$41</definedName>
    <definedName name="_xlnm.Print_Area" localSheetId="28">'V. KCS LÁNY B ELŐ'!$A$1:$Q$134</definedName>
    <definedName name="_xlnm.Print_Area" localSheetId="24">'V.KCS FIÚ B ELŐ'!$A$1:$Q$134</definedName>
    <definedName name="_xlnm.Print_Area" localSheetId="27">'V.KCS LÁNY A.'!$A$1:$M$41</definedName>
    <definedName name="_xlnm.Print_Area" localSheetId="31">'VI. KCS FIÚ B'!$A$1:$R$62</definedName>
    <definedName name="_xlnm.Print_Area" localSheetId="30">'VI. KCS FIÚ B ELŐ'!$A$1:$Q$134</definedName>
    <definedName name="_xlnm.Print_Area" localSheetId="33">'VI. KCS LÁNY A '!$A$1:$M$41</definedName>
    <definedName name="_xlnm.Print_Area" localSheetId="32">'VI. KCS LÁNY A ELŐ '!$A$1:$Q$134</definedName>
    <definedName name="_xlnm.Print_Area" localSheetId="34">'VI. KCS LÁNY B ELŐ'!$A$1:$Q$134</definedName>
    <definedName name="_xlnm.Print_Area" localSheetId="35">'VI. KCS LÁNY B.'!$A$1:$M$47</definedName>
    <definedName name="_xlnm.Print_Area" localSheetId="37">'VII. KC FIÚ B'!$A$1:$M$41</definedName>
    <definedName name="_xlnm.Print_Area" localSheetId="36">'VII. KCS FIÚ B ELŐ'!$A$1:$Q$134</definedName>
    <definedName name="_xlnm.Print_Area" localSheetId="38">'VII. KCS LÁNY B ELŐ'!$A$1:$Q$134</definedName>
    <definedName name="_xlnm.Print_Area" localSheetId="39">'VII.KCS LÁNy B'!$A$1:$M$49</definedName>
    <definedName name="_xlnm.Print_Area" localSheetId="41">'VIII. KCS FIÚ B'!$A$1:$M$41</definedName>
    <definedName name="_xlnm.Print_Area" localSheetId="40">'VIII. KCS FIÚ B ELŐ'!$A$1:$Q$134</definedName>
    <definedName name="_xlnm.Print_Area" localSheetId="43">'VIII. KCS- LÁNY A'!$A$1:$M$41</definedName>
    <definedName name="_xlnm.Print_Area" localSheetId="42">'VIII. KCS LÁNY A ELŐ '!$A$1:$Q$134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" i="403" l="1"/>
  <c r="AH1" i="403" s="1"/>
  <c r="M4" i="403"/>
  <c r="K41" i="403" s="1"/>
  <c r="E4" i="403"/>
  <c r="Y3" i="403"/>
  <c r="AK1" i="403" s="1"/>
  <c r="A1" i="403"/>
  <c r="AF1" i="403" l="1"/>
  <c r="AD1" i="403"/>
  <c r="AB1" i="403"/>
  <c r="AJ1" i="403"/>
  <c r="AC1" i="403"/>
  <c r="AE1" i="403"/>
  <c r="AG1" i="403"/>
  <c r="AI1" i="403"/>
  <c r="H18" i="402"/>
  <c r="F18" i="402"/>
  <c r="D18" i="402"/>
  <c r="Y5" i="402"/>
  <c r="AK1" i="402" s="1"/>
  <c r="L4" i="402"/>
  <c r="K41" i="402" s="1"/>
  <c r="E4" i="402"/>
  <c r="A4" i="402"/>
  <c r="Y3" i="402"/>
  <c r="AH1" i="402" s="1"/>
  <c r="AD1" i="402"/>
  <c r="A1" i="402"/>
  <c r="R44" i="401"/>
  <c r="E43" i="401" s="1"/>
  <c r="F38" i="401"/>
  <c r="C34" i="401"/>
  <c r="B31" i="401"/>
  <c r="F36" i="401" s="1"/>
  <c r="B30" i="401"/>
  <c r="B29" i="401"/>
  <c r="F34" i="401" s="1"/>
  <c r="B28" i="401"/>
  <c r="J27" i="401"/>
  <c r="H27" i="401"/>
  <c r="F27" i="401"/>
  <c r="D27" i="401"/>
  <c r="B25" i="401"/>
  <c r="C38" i="401" s="1"/>
  <c r="B24" i="401"/>
  <c r="B23" i="401"/>
  <c r="C36" i="401" s="1"/>
  <c r="H22" i="401"/>
  <c r="F22" i="401"/>
  <c r="D22" i="401"/>
  <c r="D19" i="401"/>
  <c r="C19" i="401"/>
  <c r="D17" i="401"/>
  <c r="C17" i="401"/>
  <c r="D15" i="401"/>
  <c r="C15" i="401"/>
  <c r="D13" i="401"/>
  <c r="C13" i="401"/>
  <c r="D11" i="401"/>
  <c r="C11" i="401"/>
  <c r="D9" i="401"/>
  <c r="C9" i="401"/>
  <c r="D7" i="401"/>
  <c r="C7" i="401"/>
  <c r="Y5" i="401"/>
  <c r="AJ1" i="401" s="1"/>
  <c r="L4" i="401"/>
  <c r="K49" i="401" s="1"/>
  <c r="E4" i="401"/>
  <c r="Y3" i="401"/>
  <c r="AI1" i="401"/>
  <c r="A1" i="401"/>
  <c r="H18" i="400"/>
  <c r="F18" i="400"/>
  <c r="D18" i="400"/>
  <c r="Y5" i="400"/>
  <c r="AK1" i="400" s="1"/>
  <c r="L4" i="400"/>
  <c r="K41" i="400" s="1"/>
  <c r="E4" i="400"/>
  <c r="A4" i="400"/>
  <c r="Y3" i="400"/>
  <c r="AH1" i="400" s="1"/>
  <c r="AD1" i="400"/>
  <c r="A1" i="400"/>
  <c r="R62" i="399"/>
  <c r="F56" i="399" s="1"/>
  <c r="I21" i="399"/>
  <c r="D21" i="399"/>
  <c r="C21" i="399"/>
  <c r="B21" i="399"/>
  <c r="I19" i="399"/>
  <c r="D19" i="399"/>
  <c r="C19" i="399"/>
  <c r="B19" i="399"/>
  <c r="I17" i="399"/>
  <c r="D17" i="399"/>
  <c r="C17" i="399"/>
  <c r="B17" i="399"/>
  <c r="U16" i="399"/>
  <c r="I15" i="399"/>
  <c r="D15" i="399"/>
  <c r="C15" i="399"/>
  <c r="B15" i="399"/>
  <c r="I13" i="399"/>
  <c r="D13" i="399"/>
  <c r="C13" i="399"/>
  <c r="B13" i="399"/>
  <c r="I11" i="399"/>
  <c r="D11" i="399"/>
  <c r="C11" i="399"/>
  <c r="B11" i="399"/>
  <c r="I9" i="399"/>
  <c r="D9" i="399"/>
  <c r="C9" i="399"/>
  <c r="B9" i="399"/>
  <c r="U7" i="399"/>
  <c r="I7" i="399"/>
  <c r="D7" i="399"/>
  <c r="C7" i="399"/>
  <c r="B7" i="399"/>
  <c r="Y5" i="399"/>
  <c r="R4" i="399"/>
  <c r="O62" i="399" s="1"/>
  <c r="G4" i="399"/>
  <c r="A4" i="399"/>
  <c r="Y3" i="399"/>
  <c r="M6" i="399" s="1"/>
  <c r="AH1" i="399"/>
  <c r="AF1" i="399"/>
  <c r="AB1" i="399"/>
  <c r="A1" i="399"/>
  <c r="Y5" i="398"/>
  <c r="AJ1" i="398" s="1"/>
  <c r="L4" i="398"/>
  <c r="K41" i="398" s="1"/>
  <c r="E4" i="398"/>
  <c r="A4" i="398"/>
  <c r="Y3" i="398"/>
  <c r="AE1" i="398"/>
  <c r="A1" i="398"/>
  <c r="C11" i="397"/>
  <c r="C9" i="397"/>
  <c r="C7" i="397"/>
  <c r="Y5" i="397"/>
  <c r="AJ1" i="397" s="1"/>
  <c r="L4" i="397"/>
  <c r="K41" i="397" s="1"/>
  <c r="E4" i="397"/>
  <c r="A4" i="397"/>
  <c r="Y3" i="397"/>
  <c r="AK1" i="397"/>
  <c r="AC1" i="397"/>
  <c r="A1" i="397"/>
  <c r="R44" i="396"/>
  <c r="E43" i="396" s="1"/>
  <c r="E42" i="396"/>
  <c r="C36" i="396"/>
  <c r="F34" i="396"/>
  <c r="B31" i="396"/>
  <c r="F36" i="396" s="1"/>
  <c r="B30" i="396"/>
  <c r="B29" i="396"/>
  <c r="F38" i="396" s="1"/>
  <c r="B28" i="396"/>
  <c r="J27" i="396"/>
  <c r="H27" i="396"/>
  <c r="F27" i="396"/>
  <c r="D27" i="396"/>
  <c r="B25" i="396"/>
  <c r="B24" i="396"/>
  <c r="C34" i="396" s="1"/>
  <c r="B23" i="396"/>
  <c r="C38" i="396" s="1"/>
  <c r="H22" i="396"/>
  <c r="F22" i="396"/>
  <c r="D22" i="396"/>
  <c r="D19" i="396"/>
  <c r="C19" i="396"/>
  <c r="D17" i="396"/>
  <c r="C17" i="396"/>
  <c r="D15" i="396"/>
  <c r="C15" i="396"/>
  <c r="D13" i="396"/>
  <c r="C13" i="396"/>
  <c r="D11" i="396"/>
  <c r="C11" i="396"/>
  <c r="D9" i="396"/>
  <c r="C9" i="396"/>
  <c r="D7" i="396"/>
  <c r="C7" i="396"/>
  <c r="Y5" i="396"/>
  <c r="L4" i="396"/>
  <c r="K49" i="396" s="1"/>
  <c r="E4" i="396"/>
  <c r="Y3" i="396"/>
  <c r="AE1" i="396"/>
  <c r="A1" i="396"/>
  <c r="Y5" i="395"/>
  <c r="AJ1" i="395" s="1"/>
  <c r="L4" i="395"/>
  <c r="K41" i="395" s="1"/>
  <c r="E4" i="395"/>
  <c r="A4" i="395"/>
  <c r="Y3" i="395"/>
  <c r="AK1" i="395"/>
  <c r="AH1" i="395"/>
  <c r="AG1" i="395"/>
  <c r="AD1" i="395"/>
  <c r="AC1" i="395"/>
  <c r="A1" i="395"/>
  <c r="R47" i="394"/>
  <c r="E40" i="394" s="1"/>
  <c r="E41" i="394"/>
  <c r="B30" i="394"/>
  <c r="B28" i="394"/>
  <c r="F27" i="394"/>
  <c r="B25" i="394"/>
  <c r="B23" i="394"/>
  <c r="F22" i="394"/>
  <c r="L17" i="394"/>
  <c r="I17" i="394"/>
  <c r="H27" i="394"/>
  <c r="D17" i="394"/>
  <c r="C17" i="394"/>
  <c r="L15" i="394"/>
  <c r="I15" i="394"/>
  <c r="B29" i="394"/>
  <c r="D15" i="394"/>
  <c r="C15" i="394"/>
  <c r="L13" i="394"/>
  <c r="D27" i="394"/>
  <c r="D13" i="394"/>
  <c r="C13" i="394"/>
  <c r="L11" i="394"/>
  <c r="I11" i="394"/>
  <c r="H22" i="394"/>
  <c r="D11" i="394"/>
  <c r="C11" i="394"/>
  <c r="L9" i="394"/>
  <c r="I9" i="394"/>
  <c r="B24" i="394"/>
  <c r="D9" i="394"/>
  <c r="C9" i="394"/>
  <c r="L7" i="394"/>
  <c r="I7" i="394"/>
  <c r="D22" i="394"/>
  <c r="D7" i="394"/>
  <c r="C7" i="394"/>
  <c r="Y5" i="394"/>
  <c r="L4" i="394"/>
  <c r="K47" i="394" s="1"/>
  <c r="E4" i="394"/>
  <c r="Y3" i="394"/>
  <c r="AK1" i="394" s="1"/>
  <c r="AE1" i="394"/>
  <c r="A1" i="394"/>
  <c r="L9" i="396" l="1"/>
  <c r="AE1" i="397"/>
  <c r="F55" i="399"/>
  <c r="AE1" i="400"/>
  <c r="AE1" i="402"/>
  <c r="AI1" i="402"/>
  <c r="AI1" i="394"/>
  <c r="AG1" i="397"/>
  <c r="AI1" i="398"/>
  <c r="AG1" i="399"/>
  <c r="AB1" i="400"/>
  <c r="AF1" i="400"/>
  <c r="AJ1" i="400"/>
  <c r="AE1" i="401"/>
  <c r="L11" i="401"/>
  <c r="L19" i="401"/>
  <c r="AB1" i="402"/>
  <c r="AF1" i="402"/>
  <c r="AJ1" i="402"/>
  <c r="L11" i="396"/>
  <c r="AG1" i="394"/>
  <c r="AG1" i="396"/>
  <c r="AG1" i="398"/>
  <c r="AI1" i="400"/>
  <c r="AC1" i="401"/>
  <c r="AK1" i="401"/>
  <c r="AE1" i="395"/>
  <c r="AI1" i="395"/>
  <c r="AI1" i="396"/>
  <c r="AC1" i="394"/>
  <c r="AJ1" i="394"/>
  <c r="AB1" i="395"/>
  <c r="AF1" i="395"/>
  <c r="AC1" i="396"/>
  <c r="AK1" i="396"/>
  <c r="AJ1" i="396"/>
  <c r="AI1" i="397"/>
  <c r="AC1" i="398"/>
  <c r="AK1" i="398"/>
  <c r="AD1" i="399"/>
  <c r="AC1" i="400"/>
  <c r="AG1" i="400"/>
  <c r="AG1" i="401"/>
  <c r="E42" i="401"/>
  <c r="AC1" i="402"/>
  <c r="AG1" i="402"/>
  <c r="AB1" i="401"/>
  <c r="AD1" i="401"/>
  <c r="AF1" i="401"/>
  <c r="AH1" i="401"/>
  <c r="K6" i="399"/>
  <c r="O6" i="399"/>
  <c r="AC1" i="399"/>
  <c r="AE1" i="399"/>
  <c r="F6" i="399"/>
  <c r="AB1" i="398"/>
  <c r="AD1" i="398"/>
  <c r="AF1" i="398"/>
  <c r="AH1" i="398"/>
  <c r="AB1" i="397"/>
  <c r="AD1" i="397"/>
  <c r="AF1" i="397"/>
  <c r="AH1" i="397"/>
  <c r="AB1" i="396"/>
  <c r="L13" i="396" s="1"/>
  <c r="AD1" i="396"/>
  <c r="AF1" i="396"/>
  <c r="AH1" i="396"/>
  <c r="AB1" i="394"/>
  <c r="AD1" i="394"/>
  <c r="AF1" i="394"/>
  <c r="AH1" i="394"/>
  <c r="I13" i="392"/>
  <c r="B22" i="392"/>
  <c r="D13" i="392"/>
  <c r="C13" i="392"/>
  <c r="I11" i="392"/>
  <c r="B21" i="392"/>
  <c r="D11" i="392"/>
  <c r="C11" i="392"/>
  <c r="L9" i="392"/>
  <c r="I9" i="392"/>
  <c r="B20" i="392"/>
  <c r="D9" i="392"/>
  <c r="C9" i="392"/>
  <c r="I7" i="392"/>
  <c r="B19" i="392"/>
  <c r="D7" i="392"/>
  <c r="C7" i="392"/>
  <c r="Y5" i="392"/>
  <c r="AH1" i="392" s="1"/>
  <c r="M4" i="392"/>
  <c r="K41" i="392" s="1"/>
  <c r="E4" i="392"/>
  <c r="Y3" i="392"/>
  <c r="L7" i="392" s="1"/>
  <c r="AK1" i="392"/>
  <c r="AJ1" i="392"/>
  <c r="AI1" i="392"/>
  <c r="AG1" i="392"/>
  <c r="AF1" i="392"/>
  <c r="AE1" i="392"/>
  <c r="AC1" i="392"/>
  <c r="AB1" i="392"/>
  <c r="L11" i="392" s="1"/>
  <c r="A1" i="392"/>
  <c r="H18" i="391"/>
  <c r="F18" i="391"/>
  <c r="D18" i="391"/>
  <c r="Y5" i="391"/>
  <c r="AJ1" i="391" s="1"/>
  <c r="L4" i="391"/>
  <c r="K41" i="391" s="1"/>
  <c r="E4" i="391"/>
  <c r="Y3" i="391"/>
  <c r="AG1" i="391"/>
  <c r="AC1" i="391"/>
  <c r="A1" i="391"/>
  <c r="R47" i="390"/>
  <c r="E40" i="390" s="1"/>
  <c r="E41" i="390"/>
  <c r="B30" i="390"/>
  <c r="B28" i="390"/>
  <c r="F27" i="390"/>
  <c r="B25" i="390"/>
  <c r="B23" i="390"/>
  <c r="F22" i="390"/>
  <c r="L17" i="390"/>
  <c r="I17" i="390"/>
  <c r="H27" i="390"/>
  <c r="D17" i="390"/>
  <c r="C17" i="390"/>
  <c r="L15" i="390"/>
  <c r="I15" i="390"/>
  <c r="B29" i="390"/>
  <c r="D15" i="390"/>
  <c r="C15" i="390"/>
  <c r="L13" i="390"/>
  <c r="I13" i="390"/>
  <c r="D27" i="390"/>
  <c r="D13" i="390"/>
  <c r="C13" i="390"/>
  <c r="L11" i="390"/>
  <c r="I11" i="390"/>
  <c r="H22" i="390"/>
  <c r="D11" i="390"/>
  <c r="C11" i="390"/>
  <c r="L9" i="390"/>
  <c r="I9" i="390"/>
  <c r="B24" i="390"/>
  <c r="D9" i="390"/>
  <c r="C9" i="390"/>
  <c r="L7" i="390"/>
  <c r="I7" i="390"/>
  <c r="D22" i="390"/>
  <c r="D7" i="390"/>
  <c r="C7" i="390"/>
  <c r="Y5" i="390"/>
  <c r="L4" i="390"/>
  <c r="K47" i="390" s="1"/>
  <c r="E4" i="390"/>
  <c r="Y3" i="390"/>
  <c r="AK1" i="390" s="1"/>
  <c r="A1" i="390"/>
  <c r="R47" i="389"/>
  <c r="E47" i="389" s="1"/>
  <c r="E46" i="389"/>
  <c r="C43" i="389"/>
  <c r="L21" i="389"/>
  <c r="I21" i="389"/>
  <c r="B34" i="389"/>
  <c r="D21" i="389"/>
  <c r="C21" i="389"/>
  <c r="L19" i="389"/>
  <c r="I19" i="389"/>
  <c r="B33" i="389"/>
  <c r="D19" i="389"/>
  <c r="C19" i="389"/>
  <c r="L17" i="389"/>
  <c r="B32" i="389"/>
  <c r="D17" i="389"/>
  <c r="C17" i="389"/>
  <c r="L15" i="389"/>
  <c r="I15" i="389"/>
  <c r="B31" i="389"/>
  <c r="D15" i="389"/>
  <c r="C15" i="389"/>
  <c r="L13" i="389"/>
  <c r="I13" i="389"/>
  <c r="B28" i="389"/>
  <c r="D13" i="389"/>
  <c r="C13" i="389"/>
  <c r="L11" i="389"/>
  <c r="I11" i="389"/>
  <c r="B27" i="389"/>
  <c r="D11" i="389"/>
  <c r="C11" i="389"/>
  <c r="L9" i="389"/>
  <c r="I9" i="389"/>
  <c r="B26" i="389"/>
  <c r="D9" i="389"/>
  <c r="C9" i="389"/>
  <c r="L7" i="389"/>
  <c r="I7" i="389"/>
  <c r="B25" i="389"/>
  <c r="D7" i="389"/>
  <c r="C7" i="389"/>
  <c r="Y5" i="389"/>
  <c r="L4" i="389"/>
  <c r="K53" i="389" s="1"/>
  <c r="E4" i="389"/>
  <c r="Y3" i="389"/>
  <c r="AK1" i="389" s="1"/>
  <c r="AD1" i="389"/>
  <c r="A1" i="389"/>
  <c r="R47" i="388"/>
  <c r="E40" i="388" s="1"/>
  <c r="C34" i="388"/>
  <c r="F32" i="388"/>
  <c r="L17" i="388"/>
  <c r="I17" i="388"/>
  <c r="B30" i="388"/>
  <c r="D17" i="388"/>
  <c r="C17" i="388"/>
  <c r="I15" i="388"/>
  <c r="F27" i="388"/>
  <c r="D15" i="388"/>
  <c r="C15" i="388"/>
  <c r="I13" i="388"/>
  <c r="B28" i="388"/>
  <c r="D13" i="388"/>
  <c r="C13" i="388"/>
  <c r="I11" i="388"/>
  <c r="B25" i="388"/>
  <c r="C32" i="388" s="1"/>
  <c r="D11" i="388"/>
  <c r="C11" i="388"/>
  <c r="L9" i="388"/>
  <c r="I9" i="388"/>
  <c r="F22" i="388"/>
  <c r="D9" i="388"/>
  <c r="C9" i="388"/>
  <c r="I7" i="388"/>
  <c r="B23" i="388"/>
  <c r="D7" i="388"/>
  <c r="C7" i="388"/>
  <c r="Y5" i="388"/>
  <c r="AI1" i="388" s="1"/>
  <c r="L4" i="388"/>
  <c r="K47" i="388" s="1"/>
  <c r="E4" i="388"/>
  <c r="Y3" i="388"/>
  <c r="A1" i="388"/>
  <c r="Y5" i="387"/>
  <c r="AK1" i="387" s="1"/>
  <c r="M4" i="387"/>
  <c r="K41" i="387" s="1"/>
  <c r="E4" i="387"/>
  <c r="Y3" i="387"/>
  <c r="AH1" i="387"/>
  <c r="AF1" i="387"/>
  <c r="AB1" i="387"/>
  <c r="A1" i="387"/>
  <c r="R47" i="386"/>
  <c r="Y5" i="386"/>
  <c r="L4" i="386"/>
  <c r="E4" i="386"/>
  <c r="Y3" i="386"/>
  <c r="AJ1" i="386" s="1"/>
  <c r="A1" i="386"/>
  <c r="AE1" i="390" l="1"/>
  <c r="AK1" i="391"/>
  <c r="AC1" i="388"/>
  <c r="AG1" i="388"/>
  <c r="AE1" i="389"/>
  <c r="AG1" i="390"/>
  <c r="L15" i="396"/>
  <c r="AD1" i="388"/>
  <c r="AH1" i="388"/>
  <c r="AB1" i="389"/>
  <c r="AJ1" i="389"/>
  <c r="AI1" i="390"/>
  <c r="AE1" i="391"/>
  <c r="AI1" i="391"/>
  <c r="L13" i="392"/>
  <c r="L13" i="401"/>
  <c r="L7" i="401"/>
  <c r="L15" i="401"/>
  <c r="L9" i="401"/>
  <c r="L7" i="396"/>
  <c r="L17" i="401"/>
  <c r="AB1" i="388"/>
  <c r="L13" i="388" s="1"/>
  <c r="AF1" i="388"/>
  <c r="AK1" i="388"/>
  <c r="AH1" i="389"/>
  <c r="AJ1" i="388"/>
  <c r="L7" i="388"/>
  <c r="AI1" i="389"/>
  <c r="AD1" i="391"/>
  <c r="AH1" i="391"/>
  <c r="L19" i="396"/>
  <c r="AJ1" i="387"/>
  <c r="AF1" i="389"/>
  <c r="AK1" i="386"/>
  <c r="AD1" i="387"/>
  <c r="AE1" i="388"/>
  <c r="E41" i="388"/>
  <c r="AC1" i="389"/>
  <c r="AG1" i="389"/>
  <c r="AC1" i="390"/>
  <c r="AJ1" i="390"/>
  <c r="AB1" i="391"/>
  <c r="AF1" i="391"/>
  <c r="AD1" i="392"/>
  <c r="L17" i="396"/>
  <c r="F18" i="392"/>
  <c r="J18" i="392"/>
  <c r="D18" i="392"/>
  <c r="H18" i="392"/>
  <c r="AB1" i="390"/>
  <c r="AD1" i="390"/>
  <c r="AF1" i="390"/>
  <c r="AH1" i="390"/>
  <c r="D24" i="389"/>
  <c r="H24" i="389"/>
  <c r="D30" i="389"/>
  <c r="H30" i="389"/>
  <c r="F24" i="389"/>
  <c r="J24" i="389"/>
  <c r="F30" i="389"/>
  <c r="J30" i="389"/>
  <c r="D22" i="388"/>
  <c r="H22" i="388"/>
  <c r="B24" i="388"/>
  <c r="D27" i="388"/>
  <c r="H27" i="388"/>
  <c r="B29" i="388"/>
  <c r="F34" i="388" s="1"/>
  <c r="AC1" i="387"/>
  <c r="AE1" i="387"/>
  <c r="AG1" i="387"/>
  <c r="AI1" i="387"/>
  <c r="AB1" i="386"/>
  <c r="AD1" i="386"/>
  <c r="AF1" i="386"/>
  <c r="AH1" i="386"/>
  <c r="AC1" i="386"/>
  <c r="AE1" i="386"/>
  <c r="AG1" i="386"/>
  <c r="AI1" i="386"/>
  <c r="P156" i="385"/>
  <c r="M156" i="385"/>
  <c r="L156" i="385"/>
  <c r="K156" i="385"/>
  <c r="J156" i="385"/>
  <c r="P155" i="385"/>
  <c r="M155" i="385" s="1"/>
  <c r="L155" i="385"/>
  <c r="K155" i="385"/>
  <c r="J155" i="385"/>
  <c r="P154" i="385"/>
  <c r="M154" i="385"/>
  <c r="L154" i="385"/>
  <c r="K154" i="385"/>
  <c r="J154" i="385"/>
  <c r="P153" i="385"/>
  <c r="M153" i="385" s="1"/>
  <c r="L153" i="385"/>
  <c r="K153" i="385"/>
  <c r="J153" i="385"/>
  <c r="P152" i="385"/>
  <c r="M152" i="385"/>
  <c r="L152" i="385"/>
  <c r="K152" i="385"/>
  <c r="J152" i="385"/>
  <c r="P151" i="385"/>
  <c r="M151" i="385" s="1"/>
  <c r="L151" i="385"/>
  <c r="K151" i="385"/>
  <c r="J151" i="385"/>
  <c r="P150" i="385"/>
  <c r="M150" i="385" s="1"/>
  <c r="L150" i="385"/>
  <c r="K150" i="385"/>
  <c r="J150" i="385"/>
  <c r="P149" i="385"/>
  <c r="M149" i="385" s="1"/>
  <c r="L149" i="385"/>
  <c r="K149" i="385"/>
  <c r="J149" i="385"/>
  <c r="P148" i="385"/>
  <c r="M148" i="385"/>
  <c r="L148" i="385"/>
  <c r="K148" i="385"/>
  <c r="J148" i="385"/>
  <c r="P147" i="385"/>
  <c r="M147" i="385" s="1"/>
  <c r="L147" i="385"/>
  <c r="K147" i="385"/>
  <c r="J147" i="385"/>
  <c r="P146" i="385"/>
  <c r="M146" i="385"/>
  <c r="L146" i="385"/>
  <c r="K146" i="385"/>
  <c r="J146" i="385"/>
  <c r="P145" i="385"/>
  <c r="M145" i="385" s="1"/>
  <c r="L145" i="385"/>
  <c r="K145" i="385"/>
  <c r="J145" i="385"/>
  <c r="P144" i="385"/>
  <c r="M144" i="385"/>
  <c r="L144" i="385"/>
  <c r="K144" i="385"/>
  <c r="J144" i="385"/>
  <c r="P143" i="385"/>
  <c r="M143" i="385" s="1"/>
  <c r="L143" i="385"/>
  <c r="K143" i="385"/>
  <c r="J143" i="385"/>
  <c r="P142" i="385"/>
  <c r="M142" i="385" s="1"/>
  <c r="L142" i="385"/>
  <c r="K142" i="385"/>
  <c r="J142" i="385"/>
  <c r="P141" i="385"/>
  <c r="M141" i="385" s="1"/>
  <c r="L141" i="385"/>
  <c r="K141" i="385"/>
  <c r="J141" i="385"/>
  <c r="P140" i="385"/>
  <c r="M140" i="385"/>
  <c r="L140" i="385"/>
  <c r="K140" i="385"/>
  <c r="J140" i="385"/>
  <c r="P139" i="385"/>
  <c r="M139" i="385" s="1"/>
  <c r="L139" i="385"/>
  <c r="K139" i="385"/>
  <c r="J139" i="385"/>
  <c r="P138" i="385"/>
  <c r="M138" i="385"/>
  <c r="L138" i="385"/>
  <c r="K138" i="385"/>
  <c r="J138" i="385"/>
  <c r="P137" i="385"/>
  <c r="M137" i="385" s="1"/>
  <c r="L137" i="385"/>
  <c r="K137" i="385"/>
  <c r="J137" i="385"/>
  <c r="P136" i="385"/>
  <c r="M136" i="385"/>
  <c r="L136" i="385"/>
  <c r="K136" i="385"/>
  <c r="J136" i="385"/>
  <c r="P135" i="385"/>
  <c r="M135" i="385" s="1"/>
  <c r="L135" i="385"/>
  <c r="K135" i="385"/>
  <c r="J135" i="385"/>
  <c r="P134" i="385"/>
  <c r="M134" i="385" s="1"/>
  <c r="L134" i="385"/>
  <c r="K134" i="385"/>
  <c r="J134" i="385"/>
  <c r="P133" i="385"/>
  <c r="M133" i="385" s="1"/>
  <c r="L133" i="385"/>
  <c r="K133" i="385"/>
  <c r="J133" i="385"/>
  <c r="P132" i="385"/>
  <c r="M132" i="385"/>
  <c r="L132" i="385"/>
  <c r="K132" i="385"/>
  <c r="J132" i="385"/>
  <c r="P131" i="385"/>
  <c r="M131" i="385" s="1"/>
  <c r="L131" i="385"/>
  <c r="K131" i="385"/>
  <c r="J131" i="385"/>
  <c r="P130" i="385"/>
  <c r="M130" i="385"/>
  <c r="L130" i="385"/>
  <c r="K130" i="385"/>
  <c r="J130" i="385"/>
  <c r="P129" i="385"/>
  <c r="M129" i="385" s="1"/>
  <c r="L129" i="385"/>
  <c r="K129" i="385"/>
  <c r="J129" i="385"/>
  <c r="P128" i="385"/>
  <c r="M128" i="385"/>
  <c r="L128" i="385"/>
  <c r="K128" i="385"/>
  <c r="J128" i="385"/>
  <c r="P127" i="385"/>
  <c r="M127" i="385" s="1"/>
  <c r="L127" i="385"/>
  <c r="K127" i="385"/>
  <c r="J127" i="385"/>
  <c r="P126" i="385"/>
  <c r="M126" i="385" s="1"/>
  <c r="L126" i="385"/>
  <c r="K126" i="385"/>
  <c r="J126" i="385"/>
  <c r="P125" i="385"/>
  <c r="M125" i="385" s="1"/>
  <c r="L125" i="385"/>
  <c r="K125" i="385"/>
  <c r="J125" i="385"/>
  <c r="P124" i="385"/>
  <c r="M124" i="385"/>
  <c r="L124" i="385"/>
  <c r="K124" i="385"/>
  <c r="J124" i="385"/>
  <c r="P123" i="385"/>
  <c r="M123" i="385" s="1"/>
  <c r="L123" i="385"/>
  <c r="K123" i="385"/>
  <c r="J123" i="385"/>
  <c r="P122" i="385"/>
  <c r="M122" i="385"/>
  <c r="L122" i="385"/>
  <c r="K122" i="385"/>
  <c r="J122" i="385"/>
  <c r="P121" i="385"/>
  <c r="M121" i="385" s="1"/>
  <c r="L121" i="385"/>
  <c r="K121" i="385"/>
  <c r="J121" i="385"/>
  <c r="P120" i="385"/>
  <c r="M120" i="385"/>
  <c r="L120" i="385"/>
  <c r="K120" i="385"/>
  <c r="J120" i="385"/>
  <c r="P119" i="385"/>
  <c r="M119" i="385" s="1"/>
  <c r="L119" i="385"/>
  <c r="K119" i="385"/>
  <c r="J119" i="385"/>
  <c r="P118" i="385"/>
  <c r="M118" i="385" s="1"/>
  <c r="L118" i="385"/>
  <c r="K118" i="385"/>
  <c r="J118" i="385"/>
  <c r="P117" i="385"/>
  <c r="M117" i="385" s="1"/>
  <c r="L117" i="385"/>
  <c r="K117" i="385"/>
  <c r="J117" i="385"/>
  <c r="P116" i="385"/>
  <c r="M116" i="385"/>
  <c r="L116" i="385"/>
  <c r="K116" i="385"/>
  <c r="J116" i="385"/>
  <c r="P115" i="385"/>
  <c r="M115" i="385" s="1"/>
  <c r="L115" i="385"/>
  <c r="K115" i="385"/>
  <c r="J115" i="385"/>
  <c r="P114" i="385"/>
  <c r="M114" i="385"/>
  <c r="L114" i="385"/>
  <c r="K114" i="385"/>
  <c r="J114" i="385"/>
  <c r="P113" i="385"/>
  <c r="M113" i="385" s="1"/>
  <c r="L113" i="385"/>
  <c r="K113" i="385"/>
  <c r="J113" i="385"/>
  <c r="P112" i="385"/>
  <c r="M112" i="385"/>
  <c r="L112" i="385"/>
  <c r="K112" i="385"/>
  <c r="J112" i="385"/>
  <c r="P111" i="385"/>
  <c r="M111" i="385" s="1"/>
  <c r="L111" i="385"/>
  <c r="K111" i="385"/>
  <c r="J111" i="385"/>
  <c r="P110" i="385"/>
  <c r="M110" i="385" s="1"/>
  <c r="L110" i="385"/>
  <c r="K110" i="385"/>
  <c r="J110" i="385"/>
  <c r="P109" i="385"/>
  <c r="M109" i="385" s="1"/>
  <c r="L109" i="385"/>
  <c r="K109" i="385"/>
  <c r="J109" i="385"/>
  <c r="P108" i="385"/>
  <c r="M108" i="385"/>
  <c r="L108" i="385"/>
  <c r="K108" i="385"/>
  <c r="J108" i="385"/>
  <c r="P107" i="385"/>
  <c r="M107" i="385" s="1"/>
  <c r="L107" i="385"/>
  <c r="K107" i="385"/>
  <c r="J107" i="385"/>
  <c r="P106" i="385"/>
  <c r="M106" i="385"/>
  <c r="L106" i="385"/>
  <c r="K106" i="385"/>
  <c r="J106" i="385"/>
  <c r="P105" i="385"/>
  <c r="M105" i="385" s="1"/>
  <c r="L105" i="385"/>
  <c r="K105" i="385"/>
  <c r="J105" i="385"/>
  <c r="P104" i="385"/>
  <c r="M104" i="385"/>
  <c r="L104" i="385"/>
  <c r="K104" i="385"/>
  <c r="J104" i="385"/>
  <c r="P103" i="385"/>
  <c r="M103" i="385" s="1"/>
  <c r="L103" i="385"/>
  <c r="K103" i="385"/>
  <c r="J103" i="385"/>
  <c r="P102" i="385"/>
  <c r="M102" i="385" s="1"/>
  <c r="L102" i="385"/>
  <c r="K102" i="385"/>
  <c r="J102" i="385"/>
  <c r="P101" i="385"/>
  <c r="M101" i="385" s="1"/>
  <c r="L101" i="385"/>
  <c r="K101" i="385"/>
  <c r="J101" i="385"/>
  <c r="P100" i="385"/>
  <c r="M100" i="385"/>
  <c r="L100" i="385"/>
  <c r="K100" i="385"/>
  <c r="J100" i="385"/>
  <c r="P99" i="385"/>
  <c r="M99" i="385" s="1"/>
  <c r="L99" i="385"/>
  <c r="K99" i="385"/>
  <c r="J99" i="385"/>
  <c r="P98" i="385"/>
  <c r="M98" i="385"/>
  <c r="L98" i="385"/>
  <c r="K98" i="385"/>
  <c r="J98" i="385"/>
  <c r="P97" i="385"/>
  <c r="M97" i="385" s="1"/>
  <c r="L97" i="385"/>
  <c r="K97" i="385"/>
  <c r="J97" i="385"/>
  <c r="P96" i="385"/>
  <c r="M96" i="385"/>
  <c r="L96" i="385"/>
  <c r="K96" i="385"/>
  <c r="J96" i="385"/>
  <c r="P95" i="385"/>
  <c r="M95" i="385" s="1"/>
  <c r="L95" i="385"/>
  <c r="K95" i="385"/>
  <c r="J95" i="385"/>
  <c r="P94" i="385"/>
  <c r="M94" i="385" s="1"/>
  <c r="L94" i="385"/>
  <c r="K94" i="385"/>
  <c r="J94" i="385"/>
  <c r="P93" i="385"/>
  <c r="M93" i="385" s="1"/>
  <c r="L93" i="385"/>
  <c r="K93" i="385"/>
  <c r="J93" i="385"/>
  <c r="P92" i="385"/>
  <c r="M92" i="385"/>
  <c r="L92" i="385"/>
  <c r="K92" i="385"/>
  <c r="J92" i="385"/>
  <c r="P91" i="385"/>
  <c r="M91" i="385" s="1"/>
  <c r="L91" i="385"/>
  <c r="K91" i="385"/>
  <c r="J91" i="385"/>
  <c r="P90" i="385"/>
  <c r="M90" i="385"/>
  <c r="L90" i="385"/>
  <c r="K90" i="385"/>
  <c r="J90" i="385"/>
  <c r="P89" i="385"/>
  <c r="M89" i="385" s="1"/>
  <c r="L89" i="385"/>
  <c r="K89" i="385"/>
  <c r="J89" i="385"/>
  <c r="P88" i="385"/>
  <c r="M88" i="385"/>
  <c r="L88" i="385"/>
  <c r="K88" i="385"/>
  <c r="J88" i="385"/>
  <c r="P87" i="385"/>
  <c r="M87" i="385" s="1"/>
  <c r="L87" i="385"/>
  <c r="K87" i="385"/>
  <c r="J87" i="385"/>
  <c r="P86" i="385"/>
  <c r="M86" i="385" s="1"/>
  <c r="L86" i="385"/>
  <c r="K86" i="385"/>
  <c r="J86" i="385"/>
  <c r="P85" i="385"/>
  <c r="M85" i="385" s="1"/>
  <c r="L85" i="385"/>
  <c r="K85" i="385"/>
  <c r="J85" i="385"/>
  <c r="P84" i="385"/>
  <c r="M84" i="385"/>
  <c r="L84" i="385"/>
  <c r="K84" i="385"/>
  <c r="J84" i="385"/>
  <c r="P83" i="385"/>
  <c r="M83" i="385" s="1"/>
  <c r="L83" i="385"/>
  <c r="K83" i="385"/>
  <c r="J83" i="385"/>
  <c r="P82" i="385"/>
  <c r="M82" i="385"/>
  <c r="L82" i="385"/>
  <c r="K82" i="385"/>
  <c r="J82" i="385"/>
  <c r="P81" i="385"/>
  <c r="M81" i="385" s="1"/>
  <c r="L81" i="385"/>
  <c r="K81" i="385"/>
  <c r="J81" i="385"/>
  <c r="P80" i="385"/>
  <c r="M80" i="385"/>
  <c r="L80" i="385"/>
  <c r="K80" i="385"/>
  <c r="J80" i="385"/>
  <c r="P79" i="385"/>
  <c r="M79" i="385" s="1"/>
  <c r="L79" i="385"/>
  <c r="K79" i="385"/>
  <c r="J79" i="385"/>
  <c r="P78" i="385"/>
  <c r="M78" i="385" s="1"/>
  <c r="L78" i="385"/>
  <c r="K78" i="385"/>
  <c r="J78" i="385"/>
  <c r="P77" i="385"/>
  <c r="M77" i="385" s="1"/>
  <c r="L77" i="385"/>
  <c r="K77" i="385"/>
  <c r="J77" i="385"/>
  <c r="P76" i="385"/>
  <c r="M76" i="385"/>
  <c r="L76" i="385"/>
  <c r="K76" i="385"/>
  <c r="J76" i="385"/>
  <c r="P75" i="385"/>
  <c r="M75" i="385" s="1"/>
  <c r="L75" i="385"/>
  <c r="K75" i="385"/>
  <c r="J75" i="385"/>
  <c r="P74" i="385"/>
  <c r="M74" i="385"/>
  <c r="L74" i="385"/>
  <c r="K74" i="385"/>
  <c r="J74" i="385"/>
  <c r="P73" i="385"/>
  <c r="M73" i="385" s="1"/>
  <c r="L73" i="385"/>
  <c r="K73" i="385"/>
  <c r="J73" i="385"/>
  <c r="P72" i="385"/>
  <c r="M72" i="385"/>
  <c r="L72" i="385"/>
  <c r="K72" i="385"/>
  <c r="J72" i="385"/>
  <c r="P71" i="385"/>
  <c r="M71" i="385" s="1"/>
  <c r="L71" i="385"/>
  <c r="K71" i="385"/>
  <c r="J71" i="385"/>
  <c r="P70" i="385"/>
  <c r="M70" i="385" s="1"/>
  <c r="L70" i="385"/>
  <c r="K70" i="385"/>
  <c r="J70" i="385"/>
  <c r="P69" i="385"/>
  <c r="M69" i="385" s="1"/>
  <c r="L69" i="385"/>
  <c r="K69" i="385"/>
  <c r="J69" i="385"/>
  <c r="P68" i="385"/>
  <c r="M68" i="385"/>
  <c r="L68" i="385"/>
  <c r="K68" i="385"/>
  <c r="J68" i="385"/>
  <c r="P67" i="385"/>
  <c r="M67" i="385" s="1"/>
  <c r="L67" i="385"/>
  <c r="K67" i="385"/>
  <c r="J67" i="385"/>
  <c r="P66" i="385"/>
  <c r="M66" i="385"/>
  <c r="L66" i="385"/>
  <c r="K66" i="385"/>
  <c r="J66" i="385"/>
  <c r="P65" i="385"/>
  <c r="M65" i="385" s="1"/>
  <c r="L65" i="385"/>
  <c r="K65" i="385"/>
  <c r="J65" i="385"/>
  <c r="P64" i="385"/>
  <c r="M64" i="385"/>
  <c r="L64" i="385"/>
  <c r="K64" i="385"/>
  <c r="J64" i="385"/>
  <c r="P63" i="385"/>
  <c r="M63" i="385" s="1"/>
  <c r="L63" i="385"/>
  <c r="K63" i="385"/>
  <c r="J63" i="385"/>
  <c r="P62" i="385"/>
  <c r="M62" i="385" s="1"/>
  <c r="L62" i="385"/>
  <c r="K62" i="385"/>
  <c r="J62" i="385"/>
  <c r="P61" i="385"/>
  <c r="M61" i="385" s="1"/>
  <c r="L61" i="385"/>
  <c r="K61" i="385"/>
  <c r="J61" i="385"/>
  <c r="P60" i="385"/>
  <c r="M60" i="385"/>
  <c r="L60" i="385"/>
  <c r="K60" i="385"/>
  <c r="J60" i="385"/>
  <c r="P59" i="385"/>
  <c r="M59" i="385" s="1"/>
  <c r="L59" i="385"/>
  <c r="K59" i="385"/>
  <c r="J59" i="385"/>
  <c r="P58" i="385"/>
  <c r="M58" i="385"/>
  <c r="L58" i="385"/>
  <c r="K58" i="385"/>
  <c r="J58" i="385"/>
  <c r="P57" i="385"/>
  <c r="M57" i="385" s="1"/>
  <c r="L57" i="385"/>
  <c r="K57" i="385"/>
  <c r="J57" i="385"/>
  <c r="P56" i="385"/>
  <c r="M56" i="385"/>
  <c r="L56" i="385"/>
  <c r="K56" i="385"/>
  <c r="J56" i="385"/>
  <c r="P55" i="385"/>
  <c r="M55" i="385" s="1"/>
  <c r="L55" i="385"/>
  <c r="K55" i="385"/>
  <c r="J55" i="385"/>
  <c r="P54" i="385"/>
  <c r="M54" i="385" s="1"/>
  <c r="L54" i="385"/>
  <c r="K54" i="385"/>
  <c r="J54" i="385"/>
  <c r="P53" i="385"/>
  <c r="M53" i="385" s="1"/>
  <c r="L53" i="385"/>
  <c r="K53" i="385"/>
  <c r="J53" i="385"/>
  <c r="P52" i="385"/>
  <c r="M52" i="385"/>
  <c r="L52" i="385"/>
  <c r="K52" i="385"/>
  <c r="J52" i="385"/>
  <c r="P51" i="385"/>
  <c r="M51" i="385" s="1"/>
  <c r="L51" i="385"/>
  <c r="K51" i="385"/>
  <c r="J51" i="385"/>
  <c r="P50" i="385"/>
  <c r="M50" i="385"/>
  <c r="L50" i="385"/>
  <c r="K50" i="385"/>
  <c r="J50" i="385"/>
  <c r="P49" i="385"/>
  <c r="M49" i="385" s="1"/>
  <c r="L49" i="385"/>
  <c r="K49" i="385"/>
  <c r="J49" i="385"/>
  <c r="P48" i="385"/>
  <c r="M48" i="385"/>
  <c r="L48" i="385"/>
  <c r="K48" i="385"/>
  <c r="J48" i="385"/>
  <c r="P47" i="385"/>
  <c r="M47" i="385" s="1"/>
  <c r="L47" i="385"/>
  <c r="K47" i="385"/>
  <c r="J47" i="385"/>
  <c r="P46" i="385"/>
  <c r="M46" i="385" s="1"/>
  <c r="L46" i="385"/>
  <c r="K46" i="385"/>
  <c r="J46" i="385"/>
  <c r="P45" i="385"/>
  <c r="M45" i="385" s="1"/>
  <c r="L45" i="385"/>
  <c r="K45" i="385"/>
  <c r="J45" i="385"/>
  <c r="P44" i="385"/>
  <c r="M44" i="385"/>
  <c r="L44" i="385"/>
  <c r="K44" i="385"/>
  <c r="J44" i="385"/>
  <c r="P43" i="385"/>
  <c r="M43" i="385" s="1"/>
  <c r="L43" i="385"/>
  <c r="K43" i="385"/>
  <c r="J43" i="385"/>
  <c r="P42" i="385"/>
  <c r="M42" i="385"/>
  <c r="L42" i="385"/>
  <c r="K42" i="385"/>
  <c r="J42" i="385"/>
  <c r="P41" i="385"/>
  <c r="M41" i="385" s="1"/>
  <c r="L41" i="385"/>
  <c r="K41" i="385"/>
  <c r="J41" i="385"/>
  <c r="P40" i="385"/>
  <c r="M40" i="385"/>
  <c r="L40" i="385"/>
  <c r="K40" i="385"/>
  <c r="J40" i="385"/>
  <c r="H5" i="385"/>
  <c r="D5" i="385"/>
  <c r="C5" i="385"/>
  <c r="A1" i="385"/>
  <c r="L11" i="388" l="1"/>
  <c r="L15" i="388"/>
  <c r="P156" i="382"/>
  <c r="M156" i="382" s="1"/>
  <c r="L156" i="382"/>
  <c r="K156" i="382"/>
  <c r="J156" i="382"/>
  <c r="P155" i="382"/>
  <c r="M155" i="382" s="1"/>
  <c r="L155" i="382"/>
  <c r="K155" i="382"/>
  <c r="J155" i="382"/>
  <c r="P154" i="382"/>
  <c r="M154" i="382" s="1"/>
  <c r="L154" i="382"/>
  <c r="K154" i="382"/>
  <c r="J154" i="382"/>
  <c r="P153" i="382"/>
  <c r="M153" i="382" s="1"/>
  <c r="L153" i="382"/>
  <c r="K153" i="382"/>
  <c r="J153" i="382"/>
  <c r="P152" i="382"/>
  <c r="M152" i="382"/>
  <c r="L152" i="382"/>
  <c r="K152" i="382"/>
  <c r="J152" i="382"/>
  <c r="P151" i="382"/>
  <c r="M151" i="382" s="1"/>
  <c r="L151" i="382"/>
  <c r="K151" i="382"/>
  <c r="J151" i="382"/>
  <c r="P150" i="382"/>
  <c r="M150" i="382" s="1"/>
  <c r="L150" i="382"/>
  <c r="K150" i="382"/>
  <c r="J150" i="382"/>
  <c r="P149" i="382"/>
  <c r="M149" i="382" s="1"/>
  <c r="L149" i="382"/>
  <c r="K149" i="382"/>
  <c r="J149" i="382"/>
  <c r="P148" i="382"/>
  <c r="M148" i="382" s="1"/>
  <c r="L148" i="382"/>
  <c r="K148" i="382"/>
  <c r="J148" i="382"/>
  <c r="P147" i="382"/>
  <c r="M147" i="382" s="1"/>
  <c r="L147" i="382"/>
  <c r="K147" i="382"/>
  <c r="J147" i="382"/>
  <c r="P146" i="382"/>
  <c r="M146" i="382" s="1"/>
  <c r="L146" i="382"/>
  <c r="K146" i="382"/>
  <c r="J146" i="382"/>
  <c r="P145" i="382"/>
  <c r="M145" i="382" s="1"/>
  <c r="L145" i="382"/>
  <c r="K145" i="382"/>
  <c r="J145" i="382"/>
  <c r="P144" i="382"/>
  <c r="M144" i="382" s="1"/>
  <c r="L144" i="382"/>
  <c r="K144" i="382"/>
  <c r="J144" i="382"/>
  <c r="P143" i="382"/>
  <c r="M143" i="382" s="1"/>
  <c r="L143" i="382"/>
  <c r="K143" i="382"/>
  <c r="J143" i="382"/>
  <c r="P142" i="382"/>
  <c r="M142" i="382" s="1"/>
  <c r="L142" i="382"/>
  <c r="K142" i="382"/>
  <c r="J142" i="382"/>
  <c r="P141" i="382"/>
  <c r="M141" i="382" s="1"/>
  <c r="L141" i="382"/>
  <c r="K141" i="382"/>
  <c r="J141" i="382"/>
  <c r="P140" i="382"/>
  <c r="M140" i="382" s="1"/>
  <c r="L140" i="382"/>
  <c r="K140" i="382"/>
  <c r="J140" i="382"/>
  <c r="P139" i="382"/>
  <c r="M139" i="382" s="1"/>
  <c r="L139" i="382"/>
  <c r="K139" i="382"/>
  <c r="J139" i="382"/>
  <c r="P138" i="382"/>
  <c r="M138" i="382" s="1"/>
  <c r="L138" i="382"/>
  <c r="K138" i="382"/>
  <c r="J138" i="382"/>
  <c r="P137" i="382"/>
  <c r="M137" i="382" s="1"/>
  <c r="L137" i="382"/>
  <c r="K137" i="382"/>
  <c r="J137" i="382"/>
  <c r="P136" i="382"/>
  <c r="M136" i="382"/>
  <c r="L136" i="382"/>
  <c r="K136" i="382"/>
  <c r="J136" i="382"/>
  <c r="P135" i="382"/>
  <c r="M135" i="382" s="1"/>
  <c r="L135" i="382"/>
  <c r="K135" i="382"/>
  <c r="J135" i="382"/>
  <c r="P134" i="382"/>
  <c r="M134" i="382" s="1"/>
  <c r="L134" i="382"/>
  <c r="K134" i="382"/>
  <c r="J134" i="382"/>
  <c r="P133" i="382"/>
  <c r="M133" i="382" s="1"/>
  <c r="L133" i="382"/>
  <c r="K133" i="382"/>
  <c r="J133" i="382"/>
  <c r="P132" i="382"/>
  <c r="M132" i="382" s="1"/>
  <c r="L132" i="382"/>
  <c r="K132" i="382"/>
  <c r="J132" i="382"/>
  <c r="P131" i="382"/>
  <c r="M131" i="382" s="1"/>
  <c r="L131" i="382"/>
  <c r="K131" i="382"/>
  <c r="J131" i="382"/>
  <c r="P130" i="382"/>
  <c r="M130" i="382" s="1"/>
  <c r="L130" i="382"/>
  <c r="K130" i="382"/>
  <c r="J130" i="382"/>
  <c r="P129" i="382"/>
  <c r="M129" i="382" s="1"/>
  <c r="L129" i="382"/>
  <c r="K129" i="382"/>
  <c r="J129" i="382"/>
  <c r="P128" i="382"/>
  <c r="M128" i="382"/>
  <c r="L128" i="382"/>
  <c r="K128" i="382"/>
  <c r="J128" i="382"/>
  <c r="P127" i="382"/>
  <c r="M127" i="382" s="1"/>
  <c r="L127" i="382"/>
  <c r="K127" i="382"/>
  <c r="J127" i="382"/>
  <c r="P126" i="382"/>
  <c r="M126" i="382" s="1"/>
  <c r="L126" i="382"/>
  <c r="K126" i="382"/>
  <c r="J126" i="382"/>
  <c r="P125" i="382"/>
  <c r="M125" i="382" s="1"/>
  <c r="L125" i="382"/>
  <c r="K125" i="382"/>
  <c r="J125" i="382"/>
  <c r="P124" i="382"/>
  <c r="M124" i="382" s="1"/>
  <c r="L124" i="382"/>
  <c r="K124" i="382"/>
  <c r="J124" i="382"/>
  <c r="P123" i="382"/>
  <c r="M123" i="382" s="1"/>
  <c r="L123" i="382"/>
  <c r="K123" i="382"/>
  <c r="J123" i="382"/>
  <c r="P122" i="382"/>
  <c r="M122" i="382" s="1"/>
  <c r="L122" i="382"/>
  <c r="K122" i="382"/>
  <c r="J122" i="382"/>
  <c r="P121" i="382"/>
  <c r="M121" i="382" s="1"/>
  <c r="L121" i="382"/>
  <c r="K121" i="382"/>
  <c r="J121" i="382"/>
  <c r="P120" i="382"/>
  <c r="M120" i="382"/>
  <c r="L120" i="382"/>
  <c r="K120" i="382"/>
  <c r="J120" i="382"/>
  <c r="P119" i="382"/>
  <c r="M119" i="382" s="1"/>
  <c r="L119" i="382"/>
  <c r="K119" i="382"/>
  <c r="J119" i="382"/>
  <c r="P118" i="382"/>
  <c r="M118" i="382" s="1"/>
  <c r="L118" i="382"/>
  <c r="K118" i="382"/>
  <c r="J118" i="382"/>
  <c r="P117" i="382"/>
  <c r="M117" i="382" s="1"/>
  <c r="L117" i="382"/>
  <c r="K117" i="382"/>
  <c r="J117" i="382"/>
  <c r="P116" i="382"/>
  <c r="M116" i="382" s="1"/>
  <c r="L116" i="382"/>
  <c r="K116" i="382"/>
  <c r="J116" i="382"/>
  <c r="P115" i="382"/>
  <c r="M115" i="382" s="1"/>
  <c r="L115" i="382"/>
  <c r="K115" i="382"/>
  <c r="J115" i="382"/>
  <c r="P114" i="382"/>
  <c r="M114" i="382" s="1"/>
  <c r="L114" i="382"/>
  <c r="K114" i="382"/>
  <c r="J114" i="382"/>
  <c r="P113" i="382"/>
  <c r="M113" i="382" s="1"/>
  <c r="L113" i="382"/>
  <c r="K113" i="382"/>
  <c r="J113" i="382"/>
  <c r="P112" i="382"/>
  <c r="M112" i="382"/>
  <c r="L112" i="382"/>
  <c r="K112" i="382"/>
  <c r="J112" i="382"/>
  <c r="P111" i="382"/>
  <c r="M111" i="382" s="1"/>
  <c r="L111" i="382"/>
  <c r="K111" i="382"/>
  <c r="J111" i="382"/>
  <c r="P110" i="382"/>
  <c r="M110" i="382" s="1"/>
  <c r="L110" i="382"/>
  <c r="K110" i="382"/>
  <c r="J110" i="382"/>
  <c r="P109" i="382"/>
  <c r="M109" i="382" s="1"/>
  <c r="L109" i="382"/>
  <c r="K109" i="382"/>
  <c r="J109" i="382"/>
  <c r="P108" i="382"/>
  <c r="M108" i="382" s="1"/>
  <c r="L108" i="382"/>
  <c r="K108" i="382"/>
  <c r="J108" i="382"/>
  <c r="P107" i="382"/>
  <c r="M107" i="382" s="1"/>
  <c r="L107" i="382"/>
  <c r="K107" i="382"/>
  <c r="J107" i="382"/>
  <c r="P106" i="382"/>
  <c r="M106" i="382"/>
  <c r="L106" i="382"/>
  <c r="K106" i="382"/>
  <c r="J106" i="382"/>
  <c r="P105" i="382"/>
  <c r="M105" i="382" s="1"/>
  <c r="L105" i="382"/>
  <c r="K105" i="382"/>
  <c r="J105" i="382"/>
  <c r="P104" i="382"/>
  <c r="M104" i="382"/>
  <c r="L104" i="382"/>
  <c r="K104" i="382"/>
  <c r="J104" i="382"/>
  <c r="P103" i="382"/>
  <c r="M103" i="382" s="1"/>
  <c r="L103" i="382"/>
  <c r="K103" i="382"/>
  <c r="J103" i="382"/>
  <c r="P102" i="382"/>
  <c r="M102" i="382" s="1"/>
  <c r="L102" i="382"/>
  <c r="K102" i="382"/>
  <c r="J102" i="382"/>
  <c r="P101" i="382"/>
  <c r="M101" i="382" s="1"/>
  <c r="L101" i="382"/>
  <c r="K101" i="382"/>
  <c r="J101" i="382"/>
  <c r="P100" i="382"/>
  <c r="M100" i="382" s="1"/>
  <c r="L100" i="382"/>
  <c r="K100" i="382"/>
  <c r="J100" i="382"/>
  <c r="P99" i="382"/>
  <c r="M99" i="382" s="1"/>
  <c r="L99" i="382"/>
  <c r="K99" i="382"/>
  <c r="J99" i="382"/>
  <c r="P98" i="382"/>
  <c r="M98" i="382" s="1"/>
  <c r="L98" i="382"/>
  <c r="K98" i="382"/>
  <c r="J98" i="382"/>
  <c r="P97" i="382"/>
  <c r="M97" i="382" s="1"/>
  <c r="L97" i="382"/>
  <c r="K97" i="382"/>
  <c r="J97" i="382"/>
  <c r="P96" i="382"/>
  <c r="M96" i="382"/>
  <c r="L96" i="382"/>
  <c r="K96" i="382"/>
  <c r="J96" i="382"/>
  <c r="P95" i="382"/>
  <c r="M95" i="382" s="1"/>
  <c r="L95" i="382"/>
  <c r="K95" i="382"/>
  <c r="J95" i="382"/>
  <c r="P94" i="382"/>
  <c r="M94" i="382" s="1"/>
  <c r="L94" i="382"/>
  <c r="K94" i="382"/>
  <c r="J94" i="382"/>
  <c r="P93" i="382"/>
  <c r="M93" i="382" s="1"/>
  <c r="L93" i="382"/>
  <c r="K93" i="382"/>
  <c r="J93" i="382"/>
  <c r="P92" i="382"/>
  <c r="M92" i="382" s="1"/>
  <c r="L92" i="382"/>
  <c r="K92" i="382"/>
  <c r="J92" i="382"/>
  <c r="P91" i="382"/>
  <c r="M91" i="382" s="1"/>
  <c r="L91" i="382"/>
  <c r="K91" i="382"/>
  <c r="J91" i="382"/>
  <c r="P90" i="382"/>
  <c r="M90" i="382"/>
  <c r="L90" i="382"/>
  <c r="K90" i="382"/>
  <c r="J90" i="382"/>
  <c r="P89" i="382"/>
  <c r="M89" i="382" s="1"/>
  <c r="L89" i="382"/>
  <c r="K89" i="382"/>
  <c r="J89" i="382"/>
  <c r="P88" i="382"/>
  <c r="M88" i="382"/>
  <c r="L88" i="382"/>
  <c r="K88" i="382"/>
  <c r="J88" i="382"/>
  <c r="P87" i="382"/>
  <c r="M87" i="382" s="1"/>
  <c r="L87" i="382"/>
  <c r="K87" i="382"/>
  <c r="J87" i="382"/>
  <c r="P86" i="382"/>
  <c r="M86" i="382" s="1"/>
  <c r="L86" i="382"/>
  <c r="K86" i="382"/>
  <c r="J86" i="382"/>
  <c r="P85" i="382"/>
  <c r="M85" i="382" s="1"/>
  <c r="L85" i="382"/>
  <c r="K85" i="382"/>
  <c r="J85" i="382"/>
  <c r="P84" i="382"/>
  <c r="M84" i="382" s="1"/>
  <c r="L84" i="382"/>
  <c r="K84" i="382"/>
  <c r="J84" i="382"/>
  <c r="P83" i="382"/>
  <c r="M83" i="382" s="1"/>
  <c r="L83" i="382"/>
  <c r="K83" i="382"/>
  <c r="J83" i="382"/>
  <c r="P82" i="382"/>
  <c r="M82" i="382" s="1"/>
  <c r="L82" i="382"/>
  <c r="K82" i="382"/>
  <c r="J82" i="382"/>
  <c r="P81" i="382"/>
  <c r="M81" i="382" s="1"/>
  <c r="L81" i="382"/>
  <c r="K81" i="382"/>
  <c r="J81" i="382"/>
  <c r="P80" i="382"/>
  <c r="M80" i="382"/>
  <c r="L80" i="382"/>
  <c r="K80" i="382"/>
  <c r="J80" i="382"/>
  <c r="P79" i="382"/>
  <c r="M79" i="382" s="1"/>
  <c r="L79" i="382"/>
  <c r="K79" i="382"/>
  <c r="J79" i="382"/>
  <c r="P78" i="382"/>
  <c r="M78" i="382" s="1"/>
  <c r="L78" i="382"/>
  <c r="K78" i="382"/>
  <c r="J78" i="382"/>
  <c r="P77" i="382"/>
  <c r="M77" i="382" s="1"/>
  <c r="L77" i="382"/>
  <c r="K77" i="382"/>
  <c r="J77" i="382"/>
  <c r="P76" i="382"/>
  <c r="M76" i="382" s="1"/>
  <c r="L76" i="382"/>
  <c r="K76" i="382"/>
  <c r="J76" i="382"/>
  <c r="P75" i="382"/>
  <c r="M75" i="382" s="1"/>
  <c r="L75" i="382"/>
  <c r="K75" i="382"/>
  <c r="J75" i="382"/>
  <c r="P74" i="382"/>
  <c r="M74" i="382" s="1"/>
  <c r="L74" i="382"/>
  <c r="K74" i="382"/>
  <c r="J74" i="382"/>
  <c r="P73" i="382"/>
  <c r="M73" i="382" s="1"/>
  <c r="L73" i="382"/>
  <c r="K73" i="382"/>
  <c r="J73" i="382"/>
  <c r="P72" i="382"/>
  <c r="M72" i="382"/>
  <c r="L72" i="382"/>
  <c r="K72" i="382"/>
  <c r="J72" i="382"/>
  <c r="P71" i="382"/>
  <c r="M71" i="382" s="1"/>
  <c r="L71" i="382"/>
  <c r="K71" i="382"/>
  <c r="J71" i="382"/>
  <c r="P70" i="382"/>
  <c r="M70" i="382" s="1"/>
  <c r="L70" i="382"/>
  <c r="K70" i="382"/>
  <c r="J70" i="382"/>
  <c r="P69" i="382"/>
  <c r="M69" i="382" s="1"/>
  <c r="L69" i="382"/>
  <c r="K69" i="382"/>
  <c r="J69" i="382"/>
  <c r="P68" i="382"/>
  <c r="M68" i="382" s="1"/>
  <c r="L68" i="382"/>
  <c r="K68" i="382"/>
  <c r="J68" i="382"/>
  <c r="P67" i="382"/>
  <c r="M67" i="382" s="1"/>
  <c r="L67" i="382"/>
  <c r="K67" i="382"/>
  <c r="J67" i="382"/>
  <c r="P66" i="382"/>
  <c r="M66" i="382"/>
  <c r="L66" i="382"/>
  <c r="K66" i="382"/>
  <c r="J66" i="382"/>
  <c r="P65" i="382"/>
  <c r="M65" i="382" s="1"/>
  <c r="L65" i="382"/>
  <c r="K65" i="382"/>
  <c r="J65" i="382"/>
  <c r="P64" i="382"/>
  <c r="M64" i="382" s="1"/>
  <c r="L64" i="382"/>
  <c r="K64" i="382"/>
  <c r="J64" i="382"/>
  <c r="P63" i="382"/>
  <c r="M63" i="382" s="1"/>
  <c r="L63" i="382"/>
  <c r="K63" i="382"/>
  <c r="J63" i="382"/>
  <c r="P62" i="382"/>
  <c r="M62" i="382" s="1"/>
  <c r="L62" i="382"/>
  <c r="K62" i="382"/>
  <c r="J62" i="382"/>
  <c r="P61" i="382"/>
  <c r="M61" i="382" s="1"/>
  <c r="L61" i="382"/>
  <c r="K61" i="382"/>
  <c r="J61" i="382"/>
  <c r="P60" i="382"/>
  <c r="M60" i="382" s="1"/>
  <c r="L60" i="382"/>
  <c r="K60" i="382"/>
  <c r="J60" i="382"/>
  <c r="P59" i="382"/>
  <c r="M59" i="382" s="1"/>
  <c r="L59" i="382"/>
  <c r="K59" i="382"/>
  <c r="J59" i="382"/>
  <c r="P58" i="382"/>
  <c r="M58" i="382"/>
  <c r="L58" i="382"/>
  <c r="K58" i="382"/>
  <c r="J58" i="382"/>
  <c r="P57" i="382"/>
  <c r="M57" i="382" s="1"/>
  <c r="L57" i="382"/>
  <c r="K57" i="382"/>
  <c r="J57" i="382"/>
  <c r="P56" i="382"/>
  <c r="M56" i="382"/>
  <c r="L56" i="382"/>
  <c r="K56" i="382"/>
  <c r="J56" i="382"/>
  <c r="P55" i="382"/>
  <c r="M55" i="382" s="1"/>
  <c r="L55" i="382"/>
  <c r="K55" i="382"/>
  <c r="J55" i="382"/>
  <c r="P54" i="382"/>
  <c r="M54" i="382" s="1"/>
  <c r="L54" i="382"/>
  <c r="K54" i="382"/>
  <c r="J54" i="382"/>
  <c r="P53" i="382"/>
  <c r="M53" i="382" s="1"/>
  <c r="L53" i="382"/>
  <c r="K53" i="382"/>
  <c r="J53" i="382"/>
  <c r="P52" i="382"/>
  <c r="M52" i="382" s="1"/>
  <c r="L52" i="382"/>
  <c r="K52" i="382"/>
  <c r="J52" i="382"/>
  <c r="P51" i="382"/>
  <c r="M51" i="382" s="1"/>
  <c r="L51" i="382"/>
  <c r="K51" i="382"/>
  <c r="J51" i="382"/>
  <c r="P50" i="382"/>
  <c r="M50" i="382"/>
  <c r="L50" i="382"/>
  <c r="K50" i="382"/>
  <c r="J50" i="382"/>
  <c r="P49" i="382"/>
  <c r="M49" i="382" s="1"/>
  <c r="L49" i="382"/>
  <c r="K49" i="382"/>
  <c r="J49" i="382"/>
  <c r="P48" i="382"/>
  <c r="M48" i="382" s="1"/>
  <c r="L48" i="382"/>
  <c r="K48" i="382"/>
  <c r="J48" i="382"/>
  <c r="P47" i="382"/>
  <c r="M47" i="382" s="1"/>
  <c r="L47" i="382"/>
  <c r="K47" i="382"/>
  <c r="J47" i="382"/>
  <c r="P46" i="382"/>
  <c r="M46" i="382" s="1"/>
  <c r="L46" i="382"/>
  <c r="K46" i="382"/>
  <c r="J46" i="382"/>
  <c r="P45" i="382"/>
  <c r="M45" i="382" s="1"/>
  <c r="L45" i="382"/>
  <c r="K45" i="382"/>
  <c r="J45" i="382"/>
  <c r="P44" i="382"/>
  <c r="M44" i="382" s="1"/>
  <c r="L44" i="382"/>
  <c r="K44" i="382"/>
  <c r="J44" i="382"/>
  <c r="P43" i="382"/>
  <c r="M43" i="382" s="1"/>
  <c r="L43" i="382"/>
  <c r="K43" i="382"/>
  <c r="J43" i="382"/>
  <c r="P42" i="382"/>
  <c r="M42" i="382"/>
  <c r="L42" i="382"/>
  <c r="K42" i="382"/>
  <c r="J42" i="382"/>
  <c r="P41" i="382"/>
  <c r="M41" i="382" s="1"/>
  <c r="L41" i="382"/>
  <c r="K41" i="382"/>
  <c r="J41" i="382"/>
  <c r="P40" i="382"/>
  <c r="M40" i="382"/>
  <c r="L40" i="382"/>
  <c r="K40" i="382"/>
  <c r="J40" i="382"/>
  <c r="H5" i="382"/>
  <c r="D5" i="382"/>
  <c r="C5" i="382"/>
  <c r="A1" i="382"/>
  <c r="Y5" i="381"/>
  <c r="L4" i="381"/>
  <c r="K41" i="381" s="1"/>
  <c r="E4" i="381"/>
  <c r="A4" i="381"/>
  <c r="Y3" i="381"/>
  <c r="AC1" i="381" s="1"/>
  <c r="AF1" i="381"/>
  <c r="A1" i="381"/>
  <c r="P156" i="380"/>
  <c r="M156" i="380" s="1"/>
  <c r="L156" i="380"/>
  <c r="K156" i="380"/>
  <c r="J156" i="380"/>
  <c r="P155" i="380"/>
  <c r="M155" i="380" s="1"/>
  <c r="L155" i="380"/>
  <c r="K155" i="380"/>
  <c r="J155" i="380"/>
  <c r="P154" i="380"/>
  <c r="M154" i="380" s="1"/>
  <c r="L154" i="380"/>
  <c r="K154" i="380"/>
  <c r="J154" i="380"/>
  <c r="P153" i="380"/>
  <c r="M153" i="380" s="1"/>
  <c r="L153" i="380"/>
  <c r="K153" i="380"/>
  <c r="J153" i="380"/>
  <c r="P152" i="380"/>
  <c r="M152" i="380" s="1"/>
  <c r="L152" i="380"/>
  <c r="K152" i="380"/>
  <c r="J152" i="380"/>
  <c r="P151" i="380"/>
  <c r="M151" i="380" s="1"/>
  <c r="L151" i="380"/>
  <c r="K151" i="380"/>
  <c r="J151" i="380"/>
  <c r="P150" i="380"/>
  <c r="M150" i="380"/>
  <c r="L150" i="380"/>
  <c r="K150" i="380"/>
  <c r="J150" i="380"/>
  <c r="P149" i="380"/>
  <c r="M149" i="380" s="1"/>
  <c r="L149" i="380"/>
  <c r="K149" i="380"/>
  <c r="J149" i="380"/>
  <c r="P148" i="380"/>
  <c r="M148" i="380" s="1"/>
  <c r="L148" i="380"/>
  <c r="K148" i="380"/>
  <c r="J148" i="380"/>
  <c r="P147" i="380"/>
  <c r="M147" i="380" s="1"/>
  <c r="L147" i="380"/>
  <c r="K147" i="380"/>
  <c r="J147" i="380"/>
  <c r="P146" i="380"/>
  <c r="M146" i="380" s="1"/>
  <c r="L146" i="380"/>
  <c r="K146" i="380"/>
  <c r="J146" i="380"/>
  <c r="P145" i="380"/>
  <c r="M145" i="380" s="1"/>
  <c r="L145" i="380"/>
  <c r="K145" i="380"/>
  <c r="J145" i="380"/>
  <c r="P144" i="380"/>
  <c r="M144" i="380" s="1"/>
  <c r="L144" i="380"/>
  <c r="K144" i="380"/>
  <c r="J144" i="380"/>
  <c r="P143" i="380"/>
  <c r="M143" i="380" s="1"/>
  <c r="L143" i="380"/>
  <c r="K143" i="380"/>
  <c r="J143" i="380"/>
  <c r="P142" i="380"/>
  <c r="M142" i="380" s="1"/>
  <c r="L142" i="380"/>
  <c r="K142" i="380"/>
  <c r="J142" i="380"/>
  <c r="P141" i="380"/>
  <c r="M141" i="380" s="1"/>
  <c r="L141" i="380"/>
  <c r="K141" i="380"/>
  <c r="J141" i="380"/>
  <c r="P140" i="380"/>
  <c r="M140" i="380" s="1"/>
  <c r="L140" i="380"/>
  <c r="K140" i="380"/>
  <c r="J140" i="380"/>
  <c r="P139" i="380"/>
  <c r="M139" i="380" s="1"/>
  <c r="L139" i="380"/>
  <c r="K139" i="380"/>
  <c r="J139" i="380"/>
  <c r="P138" i="380"/>
  <c r="M138" i="380" s="1"/>
  <c r="L138" i="380"/>
  <c r="K138" i="380"/>
  <c r="J138" i="380"/>
  <c r="P137" i="380"/>
  <c r="M137" i="380" s="1"/>
  <c r="L137" i="380"/>
  <c r="K137" i="380"/>
  <c r="J137" i="380"/>
  <c r="P136" i="380"/>
  <c r="M136" i="380"/>
  <c r="L136" i="380"/>
  <c r="K136" i="380"/>
  <c r="J136" i="380"/>
  <c r="P135" i="380"/>
  <c r="M135" i="380" s="1"/>
  <c r="L135" i="380"/>
  <c r="K135" i="380"/>
  <c r="J135" i="380"/>
  <c r="P134" i="380"/>
  <c r="M134" i="380"/>
  <c r="L134" i="380"/>
  <c r="K134" i="380"/>
  <c r="J134" i="380"/>
  <c r="P133" i="380"/>
  <c r="M133" i="380" s="1"/>
  <c r="L133" i="380"/>
  <c r="K133" i="380"/>
  <c r="J133" i="380"/>
  <c r="P132" i="380"/>
  <c r="M132" i="380" s="1"/>
  <c r="L132" i="380"/>
  <c r="K132" i="380"/>
  <c r="J132" i="380"/>
  <c r="P131" i="380"/>
  <c r="M131" i="380" s="1"/>
  <c r="L131" i="380"/>
  <c r="K131" i="380"/>
  <c r="J131" i="380"/>
  <c r="P130" i="380"/>
  <c r="M130" i="380" s="1"/>
  <c r="L130" i="380"/>
  <c r="K130" i="380"/>
  <c r="J130" i="380"/>
  <c r="P129" i="380"/>
  <c r="M129" i="380" s="1"/>
  <c r="L129" i="380"/>
  <c r="K129" i="380"/>
  <c r="J129" i="380"/>
  <c r="P128" i="380"/>
  <c r="M128" i="380"/>
  <c r="L128" i="380"/>
  <c r="K128" i="380"/>
  <c r="J128" i="380"/>
  <c r="P127" i="380"/>
  <c r="M127" i="380" s="1"/>
  <c r="L127" i="380"/>
  <c r="K127" i="380"/>
  <c r="J127" i="380"/>
  <c r="P126" i="380"/>
  <c r="M126" i="380" s="1"/>
  <c r="L126" i="380"/>
  <c r="K126" i="380"/>
  <c r="J126" i="380"/>
  <c r="P125" i="380"/>
  <c r="M125" i="380" s="1"/>
  <c r="L125" i="380"/>
  <c r="K125" i="380"/>
  <c r="J125" i="380"/>
  <c r="P124" i="380"/>
  <c r="M124" i="380" s="1"/>
  <c r="L124" i="380"/>
  <c r="K124" i="380"/>
  <c r="J124" i="380"/>
  <c r="P123" i="380"/>
  <c r="M123" i="380" s="1"/>
  <c r="L123" i="380"/>
  <c r="K123" i="380"/>
  <c r="J123" i="380"/>
  <c r="P122" i="380"/>
  <c r="M122" i="380" s="1"/>
  <c r="L122" i="380"/>
  <c r="K122" i="380"/>
  <c r="J122" i="380"/>
  <c r="P121" i="380"/>
  <c r="M121" i="380" s="1"/>
  <c r="L121" i="380"/>
  <c r="K121" i="380"/>
  <c r="J121" i="380"/>
  <c r="P120" i="380"/>
  <c r="M120" i="380"/>
  <c r="L120" i="380"/>
  <c r="K120" i="380"/>
  <c r="J120" i="380"/>
  <c r="P119" i="380"/>
  <c r="M119" i="380" s="1"/>
  <c r="L119" i="380"/>
  <c r="K119" i="380"/>
  <c r="J119" i="380"/>
  <c r="P118" i="380"/>
  <c r="M118" i="380"/>
  <c r="L118" i="380"/>
  <c r="K118" i="380"/>
  <c r="J118" i="380"/>
  <c r="P117" i="380"/>
  <c r="M117" i="380" s="1"/>
  <c r="L117" i="380"/>
  <c r="K117" i="380"/>
  <c r="J117" i="380"/>
  <c r="P116" i="380"/>
  <c r="M116" i="380" s="1"/>
  <c r="L116" i="380"/>
  <c r="K116" i="380"/>
  <c r="J116" i="380"/>
  <c r="P115" i="380"/>
  <c r="M115" i="380" s="1"/>
  <c r="L115" i="380"/>
  <c r="K115" i="380"/>
  <c r="J115" i="380"/>
  <c r="P114" i="380"/>
  <c r="M114" i="380" s="1"/>
  <c r="L114" i="380"/>
  <c r="K114" i="380"/>
  <c r="J114" i="380"/>
  <c r="P113" i="380"/>
  <c r="M113" i="380" s="1"/>
  <c r="L113" i="380"/>
  <c r="K113" i="380"/>
  <c r="J113" i="380"/>
  <c r="P112" i="380"/>
  <c r="M112" i="380" s="1"/>
  <c r="L112" i="380"/>
  <c r="K112" i="380"/>
  <c r="J112" i="380"/>
  <c r="P111" i="380"/>
  <c r="M111" i="380" s="1"/>
  <c r="L111" i="380"/>
  <c r="K111" i="380"/>
  <c r="J111" i="380"/>
  <c r="P110" i="380"/>
  <c r="M110" i="380"/>
  <c r="L110" i="380"/>
  <c r="K110" i="380"/>
  <c r="J110" i="380"/>
  <c r="P109" i="380"/>
  <c r="M109" i="380" s="1"/>
  <c r="L109" i="380"/>
  <c r="K109" i="380"/>
  <c r="J109" i="380"/>
  <c r="P108" i="380"/>
  <c r="M108" i="380" s="1"/>
  <c r="L108" i="380"/>
  <c r="K108" i="380"/>
  <c r="J108" i="380"/>
  <c r="P107" i="380"/>
  <c r="M107" i="380" s="1"/>
  <c r="L107" i="380"/>
  <c r="K107" i="380"/>
  <c r="J107" i="380"/>
  <c r="P106" i="380"/>
  <c r="M106" i="380" s="1"/>
  <c r="L106" i="380"/>
  <c r="K106" i="380"/>
  <c r="J106" i="380"/>
  <c r="P105" i="380"/>
  <c r="M105" i="380" s="1"/>
  <c r="L105" i="380"/>
  <c r="K105" i="380"/>
  <c r="J105" i="380"/>
  <c r="P104" i="380"/>
  <c r="M104" i="380" s="1"/>
  <c r="L104" i="380"/>
  <c r="K104" i="380"/>
  <c r="J104" i="380"/>
  <c r="P103" i="380"/>
  <c r="M103" i="380" s="1"/>
  <c r="L103" i="380"/>
  <c r="K103" i="380"/>
  <c r="J103" i="380"/>
  <c r="P102" i="380"/>
  <c r="M102" i="380" s="1"/>
  <c r="L102" i="380"/>
  <c r="K102" i="380"/>
  <c r="J102" i="380"/>
  <c r="P101" i="380"/>
  <c r="M101" i="380" s="1"/>
  <c r="L101" i="380"/>
  <c r="K101" i="380"/>
  <c r="J101" i="380"/>
  <c r="P100" i="380"/>
  <c r="M100" i="380" s="1"/>
  <c r="L100" i="380"/>
  <c r="K100" i="380"/>
  <c r="J100" i="380"/>
  <c r="P99" i="380"/>
  <c r="M99" i="380" s="1"/>
  <c r="L99" i="380"/>
  <c r="K99" i="380"/>
  <c r="J99" i="380"/>
  <c r="P98" i="380"/>
  <c r="M98" i="380" s="1"/>
  <c r="L98" i="380"/>
  <c r="K98" i="380"/>
  <c r="J98" i="380"/>
  <c r="P97" i="380"/>
  <c r="M97" i="380" s="1"/>
  <c r="L97" i="380"/>
  <c r="K97" i="380"/>
  <c r="J97" i="380"/>
  <c r="P96" i="380"/>
  <c r="M96" i="380" s="1"/>
  <c r="L96" i="380"/>
  <c r="K96" i="380"/>
  <c r="J96" i="380"/>
  <c r="P95" i="380"/>
  <c r="M95" i="380" s="1"/>
  <c r="L95" i="380"/>
  <c r="K95" i="380"/>
  <c r="J95" i="380"/>
  <c r="P94" i="380"/>
  <c r="M94" i="380" s="1"/>
  <c r="L94" i="380"/>
  <c r="K94" i="380"/>
  <c r="J94" i="380"/>
  <c r="P93" i="380"/>
  <c r="M93" i="380" s="1"/>
  <c r="L93" i="380"/>
  <c r="K93" i="380"/>
  <c r="J93" i="380"/>
  <c r="P92" i="380"/>
  <c r="M92" i="380" s="1"/>
  <c r="L92" i="380"/>
  <c r="K92" i="380"/>
  <c r="J92" i="380"/>
  <c r="P91" i="380"/>
  <c r="M91" i="380" s="1"/>
  <c r="L91" i="380"/>
  <c r="K91" i="380"/>
  <c r="J91" i="380"/>
  <c r="P90" i="380"/>
  <c r="M90" i="380" s="1"/>
  <c r="L90" i="380"/>
  <c r="K90" i="380"/>
  <c r="J90" i="380"/>
  <c r="P89" i="380"/>
  <c r="M89" i="380" s="1"/>
  <c r="L89" i="380"/>
  <c r="K89" i="380"/>
  <c r="J89" i="380"/>
  <c r="P88" i="380"/>
  <c r="M88" i="380" s="1"/>
  <c r="L88" i="380"/>
  <c r="K88" i="380"/>
  <c r="J88" i="380"/>
  <c r="P87" i="380"/>
  <c r="M87" i="380" s="1"/>
  <c r="L87" i="380"/>
  <c r="K87" i="380"/>
  <c r="J87" i="380"/>
  <c r="P86" i="380"/>
  <c r="M86" i="380"/>
  <c r="L86" i="380"/>
  <c r="K86" i="380"/>
  <c r="J86" i="380"/>
  <c r="P85" i="380"/>
  <c r="M85" i="380" s="1"/>
  <c r="L85" i="380"/>
  <c r="K85" i="380"/>
  <c r="J85" i="380"/>
  <c r="P84" i="380"/>
  <c r="M84" i="380" s="1"/>
  <c r="L84" i="380"/>
  <c r="K84" i="380"/>
  <c r="J84" i="380"/>
  <c r="P83" i="380"/>
  <c r="M83" i="380" s="1"/>
  <c r="L83" i="380"/>
  <c r="K83" i="380"/>
  <c r="J83" i="380"/>
  <c r="P82" i="380"/>
  <c r="M82" i="380" s="1"/>
  <c r="L82" i="380"/>
  <c r="K82" i="380"/>
  <c r="J82" i="380"/>
  <c r="P81" i="380"/>
  <c r="M81" i="380" s="1"/>
  <c r="L81" i="380"/>
  <c r="K81" i="380"/>
  <c r="J81" i="380"/>
  <c r="P80" i="380"/>
  <c r="M80" i="380" s="1"/>
  <c r="L80" i="380"/>
  <c r="K80" i="380"/>
  <c r="J80" i="380"/>
  <c r="P79" i="380"/>
  <c r="M79" i="380" s="1"/>
  <c r="L79" i="380"/>
  <c r="K79" i="380"/>
  <c r="J79" i="380"/>
  <c r="P78" i="380"/>
  <c r="M78" i="380"/>
  <c r="L78" i="380"/>
  <c r="K78" i="380"/>
  <c r="J78" i="380"/>
  <c r="P77" i="380"/>
  <c r="M77" i="380" s="1"/>
  <c r="L77" i="380"/>
  <c r="K77" i="380"/>
  <c r="J77" i="380"/>
  <c r="P76" i="380"/>
  <c r="M76" i="380" s="1"/>
  <c r="L76" i="380"/>
  <c r="K76" i="380"/>
  <c r="J76" i="380"/>
  <c r="P75" i="380"/>
  <c r="M75" i="380" s="1"/>
  <c r="L75" i="380"/>
  <c r="K75" i="380"/>
  <c r="J75" i="380"/>
  <c r="P74" i="380"/>
  <c r="M74" i="380" s="1"/>
  <c r="L74" i="380"/>
  <c r="K74" i="380"/>
  <c r="J74" i="380"/>
  <c r="P73" i="380"/>
  <c r="M73" i="380" s="1"/>
  <c r="L73" i="380"/>
  <c r="K73" i="380"/>
  <c r="J73" i="380"/>
  <c r="P72" i="380"/>
  <c r="M72" i="380" s="1"/>
  <c r="L72" i="380"/>
  <c r="K72" i="380"/>
  <c r="J72" i="380"/>
  <c r="P71" i="380"/>
  <c r="M71" i="380" s="1"/>
  <c r="L71" i="380"/>
  <c r="K71" i="380"/>
  <c r="J71" i="380"/>
  <c r="P70" i="380"/>
  <c r="M70" i="380" s="1"/>
  <c r="L70" i="380"/>
  <c r="K70" i="380"/>
  <c r="J70" i="380"/>
  <c r="P69" i="380"/>
  <c r="M69" i="380" s="1"/>
  <c r="L69" i="380"/>
  <c r="K69" i="380"/>
  <c r="J69" i="380"/>
  <c r="P68" i="380"/>
  <c r="M68" i="380" s="1"/>
  <c r="L68" i="380"/>
  <c r="K68" i="380"/>
  <c r="J68" i="380"/>
  <c r="P67" i="380"/>
  <c r="M67" i="380" s="1"/>
  <c r="L67" i="380"/>
  <c r="K67" i="380"/>
  <c r="J67" i="380"/>
  <c r="P66" i="380"/>
  <c r="M66" i="380" s="1"/>
  <c r="L66" i="380"/>
  <c r="K66" i="380"/>
  <c r="J66" i="380"/>
  <c r="P65" i="380"/>
  <c r="M65" i="380" s="1"/>
  <c r="L65" i="380"/>
  <c r="K65" i="380"/>
  <c r="J65" i="380"/>
  <c r="P64" i="380"/>
  <c r="M64" i="380"/>
  <c r="L64" i="380"/>
  <c r="K64" i="380"/>
  <c r="J64" i="380"/>
  <c r="P63" i="380"/>
  <c r="M63" i="380" s="1"/>
  <c r="L63" i="380"/>
  <c r="K63" i="380"/>
  <c r="J63" i="380"/>
  <c r="P62" i="380"/>
  <c r="M62" i="380"/>
  <c r="L62" i="380"/>
  <c r="K62" i="380"/>
  <c r="J62" i="380"/>
  <c r="P61" i="380"/>
  <c r="M61" i="380" s="1"/>
  <c r="L61" i="380"/>
  <c r="K61" i="380"/>
  <c r="J61" i="380"/>
  <c r="P60" i="380"/>
  <c r="M60" i="380" s="1"/>
  <c r="L60" i="380"/>
  <c r="K60" i="380"/>
  <c r="J60" i="380"/>
  <c r="P59" i="380"/>
  <c r="M59" i="380" s="1"/>
  <c r="L59" i="380"/>
  <c r="K59" i="380"/>
  <c r="J59" i="380"/>
  <c r="P58" i="380"/>
  <c r="M58" i="380" s="1"/>
  <c r="L58" i="380"/>
  <c r="K58" i="380"/>
  <c r="J58" i="380"/>
  <c r="P57" i="380"/>
  <c r="M57" i="380" s="1"/>
  <c r="L57" i="380"/>
  <c r="K57" i="380"/>
  <c r="J57" i="380"/>
  <c r="P56" i="380"/>
  <c r="M56" i="380" s="1"/>
  <c r="L56" i="380"/>
  <c r="K56" i="380"/>
  <c r="J56" i="380"/>
  <c r="P55" i="380"/>
  <c r="M55" i="380" s="1"/>
  <c r="L55" i="380"/>
  <c r="K55" i="380"/>
  <c r="J55" i="380"/>
  <c r="P54" i="380"/>
  <c r="M54" i="380" s="1"/>
  <c r="L54" i="380"/>
  <c r="K54" i="380"/>
  <c r="J54" i="380"/>
  <c r="P53" i="380"/>
  <c r="M53" i="380" s="1"/>
  <c r="L53" i="380"/>
  <c r="K53" i="380"/>
  <c r="J53" i="380"/>
  <c r="P52" i="380"/>
  <c r="M52" i="380" s="1"/>
  <c r="L52" i="380"/>
  <c r="K52" i="380"/>
  <c r="J52" i="380"/>
  <c r="P51" i="380"/>
  <c r="M51" i="380" s="1"/>
  <c r="L51" i="380"/>
  <c r="K51" i="380"/>
  <c r="J51" i="380"/>
  <c r="P50" i="380"/>
  <c r="M50" i="380" s="1"/>
  <c r="L50" i="380"/>
  <c r="K50" i="380"/>
  <c r="J50" i="380"/>
  <c r="P49" i="380"/>
  <c r="M49" i="380" s="1"/>
  <c r="L49" i="380"/>
  <c r="K49" i="380"/>
  <c r="J49" i="380"/>
  <c r="P48" i="380"/>
  <c r="M48" i="380"/>
  <c r="L48" i="380"/>
  <c r="K48" i="380"/>
  <c r="J48" i="380"/>
  <c r="P47" i="380"/>
  <c r="M47" i="380" s="1"/>
  <c r="L47" i="380"/>
  <c r="K47" i="380"/>
  <c r="J47" i="380"/>
  <c r="P46" i="380"/>
  <c r="M46" i="380"/>
  <c r="L46" i="380"/>
  <c r="K46" i="380"/>
  <c r="J46" i="380"/>
  <c r="P45" i="380"/>
  <c r="M45" i="380" s="1"/>
  <c r="L45" i="380"/>
  <c r="K45" i="380"/>
  <c r="J45" i="380"/>
  <c r="P44" i="380"/>
  <c r="M44" i="380" s="1"/>
  <c r="L44" i="380"/>
  <c r="K44" i="380"/>
  <c r="J44" i="380"/>
  <c r="P43" i="380"/>
  <c r="M43" i="380" s="1"/>
  <c r="L43" i="380"/>
  <c r="K43" i="380"/>
  <c r="J43" i="380"/>
  <c r="P42" i="380"/>
  <c r="M42" i="380" s="1"/>
  <c r="L42" i="380"/>
  <c r="K42" i="380"/>
  <c r="J42" i="380"/>
  <c r="P41" i="380"/>
  <c r="M41" i="380" s="1"/>
  <c r="L41" i="380"/>
  <c r="K41" i="380"/>
  <c r="J41" i="380"/>
  <c r="P40" i="380"/>
  <c r="M40" i="380" s="1"/>
  <c r="L40" i="380"/>
  <c r="K40" i="380"/>
  <c r="J40" i="380"/>
  <c r="H5" i="380"/>
  <c r="D5" i="380"/>
  <c r="C5" i="380"/>
  <c r="A1" i="380"/>
  <c r="P156" i="379"/>
  <c r="M156" i="379" s="1"/>
  <c r="L156" i="379"/>
  <c r="K156" i="379"/>
  <c r="J156" i="379"/>
  <c r="P155" i="379"/>
  <c r="M155" i="379" s="1"/>
  <c r="L155" i="379"/>
  <c r="K155" i="379"/>
  <c r="J155" i="379"/>
  <c r="P154" i="379"/>
  <c r="M154" i="379" s="1"/>
  <c r="L154" i="379"/>
  <c r="K154" i="379"/>
  <c r="J154" i="379"/>
  <c r="P153" i="379"/>
  <c r="M153" i="379" s="1"/>
  <c r="L153" i="379"/>
  <c r="K153" i="379"/>
  <c r="J153" i="379"/>
  <c r="P152" i="379"/>
  <c r="M152" i="379" s="1"/>
  <c r="L152" i="379"/>
  <c r="K152" i="379"/>
  <c r="J152" i="379"/>
  <c r="P151" i="379"/>
  <c r="M151" i="379" s="1"/>
  <c r="L151" i="379"/>
  <c r="K151" i="379"/>
  <c r="J151" i="379"/>
  <c r="P150" i="379"/>
  <c r="M150" i="379"/>
  <c r="L150" i="379"/>
  <c r="K150" i="379"/>
  <c r="J150" i="379"/>
  <c r="P149" i="379"/>
  <c r="M149" i="379" s="1"/>
  <c r="L149" i="379"/>
  <c r="K149" i="379"/>
  <c r="J149" i="379"/>
  <c r="P148" i="379"/>
  <c r="M148" i="379" s="1"/>
  <c r="L148" i="379"/>
  <c r="K148" i="379"/>
  <c r="J148" i="379"/>
  <c r="P147" i="379"/>
  <c r="M147" i="379" s="1"/>
  <c r="L147" i="379"/>
  <c r="K147" i="379"/>
  <c r="J147" i="379"/>
  <c r="P146" i="379"/>
  <c r="M146" i="379" s="1"/>
  <c r="L146" i="379"/>
  <c r="K146" i="379"/>
  <c r="J146" i="379"/>
  <c r="P145" i="379"/>
  <c r="M145" i="379" s="1"/>
  <c r="L145" i="379"/>
  <c r="K145" i="379"/>
  <c r="J145" i="379"/>
  <c r="P144" i="379"/>
  <c r="M144" i="379"/>
  <c r="L144" i="379"/>
  <c r="K144" i="379"/>
  <c r="J144" i="379"/>
  <c r="P143" i="379"/>
  <c r="M143" i="379" s="1"/>
  <c r="L143" i="379"/>
  <c r="K143" i="379"/>
  <c r="J143" i="379"/>
  <c r="P142" i="379"/>
  <c r="M142" i="379" s="1"/>
  <c r="L142" i="379"/>
  <c r="K142" i="379"/>
  <c r="J142" i="379"/>
  <c r="P141" i="379"/>
  <c r="M141" i="379" s="1"/>
  <c r="L141" i="379"/>
  <c r="K141" i="379"/>
  <c r="J141" i="379"/>
  <c r="P140" i="379"/>
  <c r="M140" i="379" s="1"/>
  <c r="L140" i="379"/>
  <c r="K140" i="379"/>
  <c r="J140" i="379"/>
  <c r="P139" i="379"/>
  <c r="M139" i="379" s="1"/>
  <c r="L139" i="379"/>
  <c r="K139" i="379"/>
  <c r="J139" i="379"/>
  <c r="P138" i="379"/>
  <c r="M138" i="379" s="1"/>
  <c r="L138" i="379"/>
  <c r="K138" i="379"/>
  <c r="J138" i="379"/>
  <c r="P137" i="379"/>
  <c r="M137" i="379" s="1"/>
  <c r="L137" i="379"/>
  <c r="K137" i="379"/>
  <c r="J137" i="379"/>
  <c r="P136" i="379"/>
  <c r="M136" i="379" s="1"/>
  <c r="L136" i="379"/>
  <c r="K136" i="379"/>
  <c r="J136" i="379"/>
  <c r="P135" i="379"/>
  <c r="M135" i="379" s="1"/>
  <c r="L135" i="379"/>
  <c r="K135" i="379"/>
  <c r="J135" i="379"/>
  <c r="P134" i="379"/>
  <c r="M134" i="379"/>
  <c r="L134" i="379"/>
  <c r="K134" i="379"/>
  <c r="J134" i="379"/>
  <c r="P133" i="379"/>
  <c r="M133" i="379" s="1"/>
  <c r="L133" i="379"/>
  <c r="K133" i="379"/>
  <c r="J133" i="379"/>
  <c r="P132" i="379"/>
  <c r="M132" i="379" s="1"/>
  <c r="L132" i="379"/>
  <c r="K132" i="379"/>
  <c r="J132" i="379"/>
  <c r="P131" i="379"/>
  <c r="M131" i="379" s="1"/>
  <c r="L131" i="379"/>
  <c r="K131" i="379"/>
  <c r="J131" i="379"/>
  <c r="P130" i="379"/>
  <c r="M130" i="379" s="1"/>
  <c r="L130" i="379"/>
  <c r="K130" i="379"/>
  <c r="J130" i="379"/>
  <c r="P129" i="379"/>
  <c r="M129" i="379" s="1"/>
  <c r="L129" i="379"/>
  <c r="K129" i="379"/>
  <c r="J129" i="379"/>
  <c r="P128" i="379"/>
  <c r="M128" i="379"/>
  <c r="L128" i="379"/>
  <c r="K128" i="379"/>
  <c r="J128" i="379"/>
  <c r="P127" i="379"/>
  <c r="M127" i="379" s="1"/>
  <c r="L127" i="379"/>
  <c r="K127" i="379"/>
  <c r="J127" i="379"/>
  <c r="P126" i="379"/>
  <c r="M126" i="379" s="1"/>
  <c r="L126" i="379"/>
  <c r="K126" i="379"/>
  <c r="J126" i="379"/>
  <c r="P125" i="379"/>
  <c r="M125" i="379" s="1"/>
  <c r="L125" i="379"/>
  <c r="K125" i="379"/>
  <c r="J125" i="379"/>
  <c r="P124" i="379"/>
  <c r="M124" i="379" s="1"/>
  <c r="L124" i="379"/>
  <c r="K124" i="379"/>
  <c r="J124" i="379"/>
  <c r="P123" i="379"/>
  <c r="M123" i="379" s="1"/>
  <c r="L123" i="379"/>
  <c r="K123" i="379"/>
  <c r="J123" i="379"/>
  <c r="P122" i="379"/>
  <c r="M122" i="379" s="1"/>
  <c r="L122" i="379"/>
  <c r="K122" i="379"/>
  <c r="J122" i="379"/>
  <c r="P121" i="379"/>
  <c r="M121" i="379" s="1"/>
  <c r="L121" i="379"/>
  <c r="K121" i="379"/>
  <c r="J121" i="379"/>
  <c r="P120" i="379"/>
  <c r="M120" i="379" s="1"/>
  <c r="L120" i="379"/>
  <c r="K120" i="379"/>
  <c r="J120" i="379"/>
  <c r="P119" i="379"/>
  <c r="M119" i="379" s="1"/>
  <c r="L119" i="379"/>
  <c r="K119" i="379"/>
  <c r="J119" i="379"/>
  <c r="P118" i="379"/>
  <c r="M118" i="379"/>
  <c r="L118" i="379"/>
  <c r="K118" i="379"/>
  <c r="J118" i="379"/>
  <c r="P117" i="379"/>
  <c r="M117" i="379" s="1"/>
  <c r="L117" i="379"/>
  <c r="K117" i="379"/>
  <c r="J117" i="379"/>
  <c r="P116" i="379"/>
  <c r="M116" i="379" s="1"/>
  <c r="L116" i="379"/>
  <c r="K116" i="379"/>
  <c r="J116" i="379"/>
  <c r="P115" i="379"/>
  <c r="M115" i="379" s="1"/>
  <c r="L115" i="379"/>
  <c r="K115" i="379"/>
  <c r="J115" i="379"/>
  <c r="P114" i="379"/>
  <c r="M114" i="379" s="1"/>
  <c r="L114" i="379"/>
  <c r="K114" i="379"/>
  <c r="J114" i="379"/>
  <c r="P113" i="379"/>
  <c r="M113" i="379" s="1"/>
  <c r="L113" i="379"/>
  <c r="K113" i="379"/>
  <c r="J113" i="379"/>
  <c r="P112" i="379"/>
  <c r="M112" i="379"/>
  <c r="L112" i="379"/>
  <c r="K112" i="379"/>
  <c r="J112" i="379"/>
  <c r="P111" i="379"/>
  <c r="M111" i="379" s="1"/>
  <c r="L111" i="379"/>
  <c r="K111" i="379"/>
  <c r="J111" i="379"/>
  <c r="P110" i="379"/>
  <c r="M110" i="379" s="1"/>
  <c r="L110" i="379"/>
  <c r="K110" i="379"/>
  <c r="J110" i="379"/>
  <c r="P109" i="379"/>
  <c r="M109" i="379" s="1"/>
  <c r="L109" i="379"/>
  <c r="K109" i="379"/>
  <c r="J109" i="379"/>
  <c r="P108" i="379"/>
  <c r="M108" i="379" s="1"/>
  <c r="L108" i="379"/>
  <c r="K108" i="379"/>
  <c r="J108" i="379"/>
  <c r="P107" i="379"/>
  <c r="M107" i="379" s="1"/>
  <c r="L107" i="379"/>
  <c r="K107" i="379"/>
  <c r="J107" i="379"/>
  <c r="P106" i="379"/>
  <c r="M106" i="379" s="1"/>
  <c r="L106" i="379"/>
  <c r="K106" i="379"/>
  <c r="J106" i="379"/>
  <c r="P105" i="379"/>
  <c r="M105" i="379" s="1"/>
  <c r="L105" i="379"/>
  <c r="K105" i="379"/>
  <c r="J105" i="379"/>
  <c r="P104" i="379"/>
  <c r="M104" i="379" s="1"/>
  <c r="L104" i="379"/>
  <c r="K104" i="379"/>
  <c r="J104" i="379"/>
  <c r="P103" i="379"/>
  <c r="M103" i="379" s="1"/>
  <c r="L103" i="379"/>
  <c r="K103" i="379"/>
  <c r="J103" i="379"/>
  <c r="P102" i="379"/>
  <c r="M102" i="379"/>
  <c r="L102" i="379"/>
  <c r="K102" i="379"/>
  <c r="J102" i="379"/>
  <c r="P101" i="379"/>
  <c r="M101" i="379" s="1"/>
  <c r="L101" i="379"/>
  <c r="K101" i="379"/>
  <c r="J101" i="379"/>
  <c r="P100" i="379"/>
  <c r="M100" i="379" s="1"/>
  <c r="L100" i="379"/>
  <c r="K100" i="379"/>
  <c r="J100" i="379"/>
  <c r="P99" i="379"/>
  <c r="M99" i="379" s="1"/>
  <c r="L99" i="379"/>
  <c r="K99" i="379"/>
  <c r="J99" i="379"/>
  <c r="P98" i="379"/>
  <c r="M98" i="379" s="1"/>
  <c r="L98" i="379"/>
  <c r="K98" i="379"/>
  <c r="J98" i="379"/>
  <c r="P97" i="379"/>
  <c r="M97" i="379" s="1"/>
  <c r="L97" i="379"/>
  <c r="K97" i="379"/>
  <c r="J97" i="379"/>
  <c r="P96" i="379"/>
  <c r="M96" i="379"/>
  <c r="L96" i="379"/>
  <c r="K96" i="379"/>
  <c r="J96" i="379"/>
  <c r="P95" i="379"/>
  <c r="M95" i="379" s="1"/>
  <c r="L95" i="379"/>
  <c r="K95" i="379"/>
  <c r="J95" i="379"/>
  <c r="P94" i="379"/>
  <c r="M94" i="379" s="1"/>
  <c r="L94" i="379"/>
  <c r="K94" i="379"/>
  <c r="J94" i="379"/>
  <c r="P93" i="379"/>
  <c r="M93" i="379" s="1"/>
  <c r="L93" i="379"/>
  <c r="K93" i="379"/>
  <c r="J93" i="379"/>
  <c r="P92" i="379"/>
  <c r="M92" i="379" s="1"/>
  <c r="L92" i="379"/>
  <c r="K92" i="379"/>
  <c r="J92" i="379"/>
  <c r="P91" i="379"/>
  <c r="M91" i="379" s="1"/>
  <c r="L91" i="379"/>
  <c r="K91" i="379"/>
  <c r="J91" i="379"/>
  <c r="P90" i="379"/>
  <c r="M90" i="379" s="1"/>
  <c r="L90" i="379"/>
  <c r="K90" i="379"/>
  <c r="J90" i="379"/>
  <c r="P89" i="379"/>
  <c r="M89" i="379" s="1"/>
  <c r="L89" i="379"/>
  <c r="K89" i="379"/>
  <c r="J89" i="379"/>
  <c r="P88" i="379"/>
  <c r="M88" i="379" s="1"/>
  <c r="L88" i="379"/>
  <c r="K88" i="379"/>
  <c r="J88" i="379"/>
  <c r="P87" i="379"/>
  <c r="M87" i="379" s="1"/>
  <c r="L87" i="379"/>
  <c r="K87" i="379"/>
  <c r="J87" i="379"/>
  <c r="P86" i="379"/>
  <c r="M86" i="379"/>
  <c r="L86" i="379"/>
  <c r="K86" i="379"/>
  <c r="J86" i="379"/>
  <c r="P85" i="379"/>
  <c r="M85" i="379" s="1"/>
  <c r="L85" i="379"/>
  <c r="K85" i="379"/>
  <c r="J85" i="379"/>
  <c r="P84" i="379"/>
  <c r="M84" i="379" s="1"/>
  <c r="L84" i="379"/>
  <c r="K84" i="379"/>
  <c r="J84" i="379"/>
  <c r="P83" i="379"/>
  <c r="M83" i="379" s="1"/>
  <c r="L83" i="379"/>
  <c r="K83" i="379"/>
  <c r="J83" i="379"/>
  <c r="P82" i="379"/>
  <c r="M82" i="379" s="1"/>
  <c r="L82" i="379"/>
  <c r="K82" i="379"/>
  <c r="J82" i="379"/>
  <c r="P81" i="379"/>
  <c r="M81" i="379" s="1"/>
  <c r="L81" i="379"/>
  <c r="K81" i="379"/>
  <c r="J81" i="379"/>
  <c r="P80" i="379"/>
  <c r="M80" i="379"/>
  <c r="L80" i="379"/>
  <c r="K80" i="379"/>
  <c r="J80" i="379"/>
  <c r="P79" i="379"/>
  <c r="M79" i="379" s="1"/>
  <c r="L79" i="379"/>
  <c r="K79" i="379"/>
  <c r="J79" i="379"/>
  <c r="P78" i="379"/>
  <c r="M78" i="379" s="1"/>
  <c r="L78" i="379"/>
  <c r="K78" i="379"/>
  <c r="J78" i="379"/>
  <c r="P77" i="379"/>
  <c r="M77" i="379" s="1"/>
  <c r="L77" i="379"/>
  <c r="K77" i="379"/>
  <c r="J77" i="379"/>
  <c r="P76" i="379"/>
  <c r="M76" i="379"/>
  <c r="L76" i="379"/>
  <c r="K76" i="379"/>
  <c r="J76" i="379"/>
  <c r="P75" i="379"/>
  <c r="M75" i="379" s="1"/>
  <c r="L75" i="379"/>
  <c r="K75" i="379"/>
  <c r="J75" i="379"/>
  <c r="P74" i="379"/>
  <c r="M74" i="379" s="1"/>
  <c r="L74" i="379"/>
  <c r="K74" i="379"/>
  <c r="J74" i="379"/>
  <c r="P73" i="379"/>
  <c r="M73" i="379" s="1"/>
  <c r="L73" i="379"/>
  <c r="K73" i="379"/>
  <c r="J73" i="379"/>
  <c r="P72" i="379"/>
  <c r="M72" i="379"/>
  <c r="L72" i="379"/>
  <c r="K72" i="379"/>
  <c r="J72" i="379"/>
  <c r="P71" i="379"/>
  <c r="M71" i="379" s="1"/>
  <c r="L71" i="379"/>
  <c r="K71" i="379"/>
  <c r="J71" i="379"/>
  <c r="P70" i="379"/>
  <c r="M70" i="379" s="1"/>
  <c r="L70" i="379"/>
  <c r="K70" i="379"/>
  <c r="J70" i="379"/>
  <c r="P69" i="379"/>
  <c r="M69" i="379" s="1"/>
  <c r="L69" i="379"/>
  <c r="K69" i="379"/>
  <c r="J69" i="379"/>
  <c r="P68" i="379"/>
  <c r="M68" i="379" s="1"/>
  <c r="L68" i="379"/>
  <c r="K68" i="379"/>
  <c r="J68" i="379"/>
  <c r="P67" i="379"/>
  <c r="M67" i="379" s="1"/>
  <c r="L67" i="379"/>
  <c r="K67" i="379"/>
  <c r="J67" i="379"/>
  <c r="P66" i="379"/>
  <c r="M66" i="379" s="1"/>
  <c r="L66" i="379"/>
  <c r="K66" i="379"/>
  <c r="J66" i="379"/>
  <c r="P65" i="379"/>
  <c r="M65" i="379" s="1"/>
  <c r="L65" i="379"/>
  <c r="K65" i="379"/>
  <c r="J65" i="379"/>
  <c r="P64" i="379"/>
  <c r="M64" i="379" s="1"/>
  <c r="L64" i="379"/>
  <c r="K64" i="379"/>
  <c r="J64" i="379"/>
  <c r="P63" i="379"/>
  <c r="M63" i="379" s="1"/>
  <c r="L63" i="379"/>
  <c r="K63" i="379"/>
  <c r="J63" i="379"/>
  <c r="P62" i="379"/>
  <c r="M62" i="379"/>
  <c r="L62" i="379"/>
  <c r="K62" i="379"/>
  <c r="J62" i="379"/>
  <c r="P61" i="379"/>
  <c r="M61" i="379" s="1"/>
  <c r="L61" i="379"/>
  <c r="K61" i="379"/>
  <c r="J61" i="379"/>
  <c r="P60" i="379"/>
  <c r="M60" i="379" s="1"/>
  <c r="L60" i="379"/>
  <c r="K60" i="379"/>
  <c r="J60" i="379"/>
  <c r="P59" i="379"/>
  <c r="M59" i="379" s="1"/>
  <c r="L59" i="379"/>
  <c r="K59" i="379"/>
  <c r="J59" i="379"/>
  <c r="P58" i="379"/>
  <c r="M58" i="379" s="1"/>
  <c r="L58" i="379"/>
  <c r="K58" i="379"/>
  <c r="J58" i="379"/>
  <c r="P57" i="379"/>
  <c r="M57" i="379" s="1"/>
  <c r="L57" i="379"/>
  <c r="K57" i="379"/>
  <c r="J57" i="379"/>
  <c r="P56" i="379"/>
  <c r="M56" i="379"/>
  <c r="L56" i="379"/>
  <c r="K56" i="379"/>
  <c r="J56" i="379"/>
  <c r="P55" i="379"/>
  <c r="M55" i="379" s="1"/>
  <c r="L55" i="379"/>
  <c r="K55" i="379"/>
  <c r="J55" i="379"/>
  <c r="P54" i="379"/>
  <c r="M54" i="379" s="1"/>
  <c r="L54" i="379"/>
  <c r="K54" i="379"/>
  <c r="J54" i="379"/>
  <c r="P53" i="379"/>
  <c r="M53" i="379" s="1"/>
  <c r="L53" i="379"/>
  <c r="K53" i="379"/>
  <c r="J53" i="379"/>
  <c r="P52" i="379"/>
  <c r="M52" i="379" s="1"/>
  <c r="L52" i="379"/>
  <c r="K52" i="379"/>
  <c r="J52" i="379"/>
  <c r="P51" i="379"/>
  <c r="M51" i="379" s="1"/>
  <c r="L51" i="379"/>
  <c r="K51" i="379"/>
  <c r="J51" i="379"/>
  <c r="P50" i="379"/>
  <c r="M50" i="379" s="1"/>
  <c r="L50" i="379"/>
  <c r="K50" i="379"/>
  <c r="J50" i="379"/>
  <c r="P49" i="379"/>
  <c r="M49" i="379" s="1"/>
  <c r="L49" i="379"/>
  <c r="K49" i="379"/>
  <c r="J49" i="379"/>
  <c r="P48" i="379"/>
  <c r="M48" i="379"/>
  <c r="L48" i="379"/>
  <c r="K48" i="379"/>
  <c r="J48" i="379"/>
  <c r="P47" i="379"/>
  <c r="M47" i="379" s="1"/>
  <c r="L47" i="379"/>
  <c r="K47" i="379"/>
  <c r="J47" i="379"/>
  <c r="P46" i="379"/>
  <c r="M46" i="379" s="1"/>
  <c r="L46" i="379"/>
  <c r="K46" i="379"/>
  <c r="J46" i="379"/>
  <c r="P45" i="379"/>
  <c r="M45" i="379" s="1"/>
  <c r="L45" i="379"/>
  <c r="K45" i="379"/>
  <c r="J45" i="379"/>
  <c r="P44" i="379"/>
  <c r="M44" i="379" s="1"/>
  <c r="L44" i="379"/>
  <c r="K44" i="379"/>
  <c r="J44" i="379"/>
  <c r="P43" i="379"/>
  <c r="M43" i="379" s="1"/>
  <c r="L43" i="379"/>
  <c r="K43" i="379"/>
  <c r="J43" i="379"/>
  <c r="P42" i="379"/>
  <c r="M42" i="379" s="1"/>
  <c r="L42" i="379"/>
  <c r="K42" i="379"/>
  <c r="J42" i="379"/>
  <c r="P41" i="379"/>
  <c r="M41" i="379" s="1"/>
  <c r="L41" i="379"/>
  <c r="K41" i="379"/>
  <c r="J41" i="379"/>
  <c r="P40" i="379"/>
  <c r="M40" i="379" s="1"/>
  <c r="L40" i="379"/>
  <c r="K40" i="379"/>
  <c r="J40" i="379"/>
  <c r="H5" i="379"/>
  <c r="D5" i="379"/>
  <c r="C5" i="379"/>
  <c r="A1" i="379"/>
  <c r="P156" i="377"/>
  <c r="M156" i="377"/>
  <c r="L156" i="377"/>
  <c r="K156" i="377"/>
  <c r="J156" i="377"/>
  <c r="P155" i="377"/>
  <c r="M155" i="377" s="1"/>
  <c r="L155" i="377"/>
  <c r="K155" i="377"/>
  <c r="J155" i="377"/>
  <c r="P154" i="377"/>
  <c r="M154" i="377" s="1"/>
  <c r="L154" i="377"/>
  <c r="K154" i="377"/>
  <c r="J154" i="377"/>
  <c r="P153" i="377"/>
  <c r="M153" i="377" s="1"/>
  <c r="L153" i="377"/>
  <c r="K153" i="377"/>
  <c r="J153" i="377"/>
  <c r="P152" i="377"/>
  <c r="M152" i="377" s="1"/>
  <c r="L152" i="377"/>
  <c r="K152" i="377"/>
  <c r="J152" i="377"/>
  <c r="P151" i="377"/>
  <c r="M151" i="377" s="1"/>
  <c r="L151" i="377"/>
  <c r="K151" i="377"/>
  <c r="J151" i="377"/>
  <c r="P150" i="377"/>
  <c r="M150" i="377" s="1"/>
  <c r="L150" i="377"/>
  <c r="K150" i="377"/>
  <c r="J150" i="377"/>
  <c r="P149" i="377"/>
  <c r="M149" i="377" s="1"/>
  <c r="L149" i="377"/>
  <c r="K149" i="377"/>
  <c r="J149" i="377"/>
  <c r="P148" i="377"/>
  <c r="M148" i="377"/>
  <c r="L148" i="377"/>
  <c r="K148" i="377"/>
  <c r="J148" i="377"/>
  <c r="P147" i="377"/>
  <c r="M147" i="377" s="1"/>
  <c r="L147" i="377"/>
  <c r="K147" i="377"/>
  <c r="J147" i="377"/>
  <c r="P146" i="377"/>
  <c r="M146" i="377" s="1"/>
  <c r="L146" i="377"/>
  <c r="K146" i="377"/>
  <c r="J146" i="377"/>
  <c r="P145" i="377"/>
  <c r="M145" i="377" s="1"/>
  <c r="L145" i="377"/>
  <c r="K145" i="377"/>
  <c r="J145" i="377"/>
  <c r="P144" i="377"/>
  <c r="M144" i="377" s="1"/>
  <c r="L144" i="377"/>
  <c r="K144" i="377"/>
  <c r="J144" i="377"/>
  <c r="P143" i="377"/>
  <c r="M143" i="377" s="1"/>
  <c r="L143" i="377"/>
  <c r="K143" i="377"/>
  <c r="J143" i="377"/>
  <c r="P142" i="377"/>
  <c r="M142" i="377" s="1"/>
  <c r="L142" i="377"/>
  <c r="K142" i="377"/>
  <c r="J142" i="377"/>
  <c r="P141" i="377"/>
  <c r="M141" i="377" s="1"/>
  <c r="L141" i="377"/>
  <c r="K141" i="377"/>
  <c r="J141" i="377"/>
  <c r="P140" i="377"/>
  <c r="M140" i="377" s="1"/>
  <c r="L140" i="377"/>
  <c r="K140" i="377"/>
  <c r="J140" i="377"/>
  <c r="P139" i="377"/>
  <c r="M139" i="377" s="1"/>
  <c r="L139" i="377"/>
  <c r="K139" i="377"/>
  <c r="J139" i="377"/>
  <c r="P138" i="377"/>
  <c r="M138" i="377" s="1"/>
  <c r="L138" i="377"/>
  <c r="K138" i="377"/>
  <c r="J138" i="377"/>
  <c r="P137" i="377"/>
  <c r="M137" i="377" s="1"/>
  <c r="L137" i="377"/>
  <c r="K137" i="377"/>
  <c r="J137" i="377"/>
  <c r="P136" i="377"/>
  <c r="M136" i="377" s="1"/>
  <c r="L136" i="377"/>
  <c r="K136" i="377"/>
  <c r="J136" i="377"/>
  <c r="P135" i="377"/>
  <c r="M135" i="377" s="1"/>
  <c r="L135" i="377"/>
  <c r="K135" i="377"/>
  <c r="J135" i="377"/>
  <c r="P134" i="377"/>
  <c r="M134" i="377"/>
  <c r="L134" i="377"/>
  <c r="K134" i="377"/>
  <c r="J134" i="377"/>
  <c r="P133" i="377"/>
  <c r="M133" i="377" s="1"/>
  <c r="L133" i="377"/>
  <c r="K133" i="377"/>
  <c r="J133" i="377"/>
  <c r="P132" i="377"/>
  <c r="M132" i="377"/>
  <c r="L132" i="377"/>
  <c r="K132" i="377"/>
  <c r="J132" i="377"/>
  <c r="P131" i="377"/>
  <c r="M131" i="377" s="1"/>
  <c r="L131" i="377"/>
  <c r="K131" i="377"/>
  <c r="J131" i="377"/>
  <c r="P130" i="377"/>
  <c r="M130" i="377" s="1"/>
  <c r="L130" i="377"/>
  <c r="K130" i="377"/>
  <c r="J130" i="377"/>
  <c r="P129" i="377"/>
  <c r="M129" i="377" s="1"/>
  <c r="L129" i="377"/>
  <c r="K129" i="377"/>
  <c r="J129" i="377"/>
  <c r="P128" i="377"/>
  <c r="M128" i="377" s="1"/>
  <c r="L128" i="377"/>
  <c r="K128" i="377"/>
  <c r="J128" i="377"/>
  <c r="P127" i="377"/>
  <c r="M127" i="377" s="1"/>
  <c r="L127" i="377"/>
  <c r="K127" i="377"/>
  <c r="J127" i="377"/>
  <c r="P126" i="377"/>
  <c r="M126" i="377" s="1"/>
  <c r="L126" i="377"/>
  <c r="K126" i="377"/>
  <c r="J126" i="377"/>
  <c r="P125" i="377"/>
  <c r="M125" i="377" s="1"/>
  <c r="L125" i="377"/>
  <c r="K125" i="377"/>
  <c r="J125" i="377"/>
  <c r="P124" i="377"/>
  <c r="M124" i="377"/>
  <c r="L124" i="377"/>
  <c r="K124" i="377"/>
  <c r="J124" i="377"/>
  <c r="P123" i="377"/>
  <c r="M123" i="377" s="1"/>
  <c r="L123" i="377"/>
  <c r="K123" i="377"/>
  <c r="J123" i="377"/>
  <c r="P122" i="377"/>
  <c r="M122" i="377" s="1"/>
  <c r="L122" i="377"/>
  <c r="K122" i="377"/>
  <c r="J122" i="377"/>
  <c r="P121" i="377"/>
  <c r="M121" i="377" s="1"/>
  <c r="L121" i="377"/>
  <c r="K121" i="377"/>
  <c r="J121" i="377"/>
  <c r="P120" i="377"/>
  <c r="M120" i="377" s="1"/>
  <c r="L120" i="377"/>
  <c r="K120" i="377"/>
  <c r="J120" i="377"/>
  <c r="P119" i="377"/>
  <c r="M119" i="377" s="1"/>
  <c r="L119" i="377"/>
  <c r="K119" i="377"/>
  <c r="J119" i="377"/>
  <c r="P118" i="377"/>
  <c r="M118" i="377" s="1"/>
  <c r="L118" i="377"/>
  <c r="K118" i="377"/>
  <c r="J118" i="377"/>
  <c r="P117" i="377"/>
  <c r="M117" i="377" s="1"/>
  <c r="L117" i="377"/>
  <c r="K117" i="377"/>
  <c r="J117" i="377"/>
  <c r="P116" i="377"/>
  <c r="M116" i="377" s="1"/>
  <c r="L116" i="377"/>
  <c r="K116" i="377"/>
  <c r="J116" i="377"/>
  <c r="P115" i="377"/>
  <c r="M115" i="377" s="1"/>
  <c r="L115" i="377"/>
  <c r="K115" i="377"/>
  <c r="J115" i="377"/>
  <c r="P114" i="377"/>
  <c r="M114" i="377" s="1"/>
  <c r="L114" i="377"/>
  <c r="K114" i="377"/>
  <c r="J114" i="377"/>
  <c r="P113" i="377"/>
  <c r="M113" i="377" s="1"/>
  <c r="L113" i="377"/>
  <c r="K113" i="377"/>
  <c r="J113" i="377"/>
  <c r="P112" i="377"/>
  <c r="M112" i="377"/>
  <c r="L112" i="377"/>
  <c r="K112" i="377"/>
  <c r="J112" i="377"/>
  <c r="P111" i="377"/>
  <c r="M111" i="377" s="1"/>
  <c r="L111" i="377"/>
  <c r="K111" i="377"/>
  <c r="J111" i="377"/>
  <c r="P110" i="377"/>
  <c r="M110" i="377"/>
  <c r="L110" i="377"/>
  <c r="K110" i="377"/>
  <c r="J110" i="377"/>
  <c r="P109" i="377"/>
  <c r="M109" i="377" s="1"/>
  <c r="L109" i="377"/>
  <c r="K109" i="377"/>
  <c r="J109" i="377"/>
  <c r="P108" i="377"/>
  <c r="M108" i="377" s="1"/>
  <c r="L108" i="377"/>
  <c r="K108" i="377"/>
  <c r="J108" i="377"/>
  <c r="P107" i="377"/>
  <c r="M107" i="377" s="1"/>
  <c r="L107" i="377"/>
  <c r="K107" i="377"/>
  <c r="J107" i="377"/>
  <c r="P106" i="377"/>
  <c r="M106" i="377" s="1"/>
  <c r="L106" i="377"/>
  <c r="K106" i="377"/>
  <c r="J106" i="377"/>
  <c r="P105" i="377"/>
  <c r="M105" i="377" s="1"/>
  <c r="L105" i="377"/>
  <c r="K105" i="377"/>
  <c r="J105" i="377"/>
  <c r="P104" i="377"/>
  <c r="M104" i="377" s="1"/>
  <c r="L104" i="377"/>
  <c r="K104" i="377"/>
  <c r="J104" i="377"/>
  <c r="P103" i="377"/>
  <c r="M103" i="377" s="1"/>
  <c r="L103" i="377"/>
  <c r="K103" i="377"/>
  <c r="J103" i="377"/>
  <c r="P102" i="377"/>
  <c r="M102" i="377" s="1"/>
  <c r="L102" i="377"/>
  <c r="K102" i="377"/>
  <c r="J102" i="377"/>
  <c r="P101" i="377"/>
  <c r="M101" i="377" s="1"/>
  <c r="L101" i="377"/>
  <c r="K101" i="377"/>
  <c r="J101" i="377"/>
  <c r="P100" i="377"/>
  <c r="M100" i="377"/>
  <c r="L100" i="377"/>
  <c r="K100" i="377"/>
  <c r="J100" i="377"/>
  <c r="P99" i="377"/>
  <c r="M99" i="377" s="1"/>
  <c r="L99" i="377"/>
  <c r="K99" i="377"/>
  <c r="J99" i="377"/>
  <c r="P98" i="377"/>
  <c r="M98" i="377" s="1"/>
  <c r="L98" i="377"/>
  <c r="K98" i="377"/>
  <c r="J98" i="377"/>
  <c r="P97" i="377"/>
  <c r="M97" i="377" s="1"/>
  <c r="L97" i="377"/>
  <c r="K97" i="377"/>
  <c r="J97" i="377"/>
  <c r="P96" i="377"/>
  <c r="M96" i="377" s="1"/>
  <c r="L96" i="377"/>
  <c r="K96" i="377"/>
  <c r="J96" i="377"/>
  <c r="P95" i="377"/>
  <c r="M95" i="377" s="1"/>
  <c r="L95" i="377"/>
  <c r="K95" i="377"/>
  <c r="J95" i="377"/>
  <c r="P94" i="377"/>
  <c r="M94" i="377" s="1"/>
  <c r="L94" i="377"/>
  <c r="K94" i="377"/>
  <c r="J94" i="377"/>
  <c r="P93" i="377"/>
  <c r="M93" i="377" s="1"/>
  <c r="L93" i="377"/>
  <c r="K93" i="377"/>
  <c r="J93" i="377"/>
  <c r="P92" i="377"/>
  <c r="M92" i="377" s="1"/>
  <c r="L92" i="377"/>
  <c r="K92" i="377"/>
  <c r="J92" i="377"/>
  <c r="P91" i="377"/>
  <c r="M91" i="377" s="1"/>
  <c r="L91" i="377"/>
  <c r="K91" i="377"/>
  <c r="J91" i="377"/>
  <c r="P90" i="377"/>
  <c r="M90" i="377" s="1"/>
  <c r="L90" i="377"/>
  <c r="K90" i="377"/>
  <c r="J90" i="377"/>
  <c r="P89" i="377"/>
  <c r="M89" i="377" s="1"/>
  <c r="L89" i="377"/>
  <c r="K89" i="377"/>
  <c r="J89" i="377"/>
  <c r="P88" i="377"/>
  <c r="M88" i="377"/>
  <c r="L88" i="377"/>
  <c r="K88" i="377"/>
  <c r="J88" i="377"/>
  <c r="P87" i="377"/>
  <c r="M87" i="377" s="1"/>
  <c r="L87" i="377"/>
  <c r="K87" i="377"/>
  <c r="J87" i="377"/>
  <c r="P86" i="377"/>
  <c r="M86" i="377"/>
  <c r="L86" i="377"/>
  <c r="K86" i="377"/>
  <c r="J86" i="377"/>
  <c r="P85" i="377"/>
  <c r="M85" i="377" s="1"/>
  <c r="L85" i="377"/>
  <c r="K85" i="377"/>
  <c r="J85" i="377"/>
  <c r="P84" i="377"/>
  <c r="M84" i="377" s="1"/>
  <c r="L84" i="377"/>
  <c r="K84" i="377"/>
  <c r="J84" i="377"/>
  <c r="P83" i="377"/>
  <c r="M83" i="377" s="1"/>
  <c r="L83" i="377"/>
  <c r="K83" i="377"/>
  <c r="J83" i="377"/>
  <c r="P82" i="377"/>
  <c r="M82" i="377" s="1"/>
  <c r="L82" i="377"/>
  <c r="K82" i="377"/>
  <c r="J82" i="377"/>
  <c r="P81" i="377"/>
  <c r="M81" i="377" s="1"/>
  <c r="L81" i="377"/>
  <c r="K81" i="377"/>
  <c r="J81" i="377"/>
  <c r="P80" i="377"/>
  <c r="M80" i="377" s="1"/>
  <c r="L80" i="377"/>
  <c r="K80" i="377"/>
  <c r="J80" i="377"/>
  <c r="P79" i="377"/>
  <c r="M79" i="377" s="1"/>
  <c r="L79" i="377"/>
  <c r="K79" i="377"/>
  <c r="J79" i="377"/>
  <c r="P78" i="377"/>
  <c r="M78" i="377"/>
  <c r="L78" i="377"/>
  <c r="K78" i="377"/>
  <c r="J78" i="377"/>
  <c r="P77" i="377"/>
  <c r="M77" i="377" s="1"/>
  <c r="L77" i="377"/>
  <c r="K77" i="377"/>
  <c r="J77" i="377"/>
  <c r="P76" i="377"/>
  <c r="M76" i="377" s="1"/>
  <c r="L76" i="377"/>
  <c r="K76" i="377"/>
  <c r="J76" i="377"/>
  <c r="P75" i="377"/>
  <c r="M75" i="377" s="1"/>
  <c r="L75" i="377"/>
  <c r="K75" i="377"/>
  <c r="J75" i="377"/>
  <c r="P74" i="377"/>
  <c r="M74" i="377" s="1"/>
  <c r="L74" i="377"/>
  <c r="K74" i="377"/>
  <c r="J74" i="377"/>
  <c r="P73" i="377"/>
  <c r="M73" i="377" s="1"/>
  <c r="L73" i="377"/>
  <c r="K73" i="377"/>
  <c r="J73" i="377"/>
  <c r="P72" i="377"/>
  <c r="M72" i="377" s="1"/>
  <c r="L72" i="377"/>
  <c r="K72" i="377"/>
  <c r="J72" i="377"/>
  <c r="P71" i="377"/>
  <c r="M71" i="377" s="1"/>
  <c r="L71" i="377"/>
  <c r="K71" i="377"/>
  <c r="J71" i="377"/>
  <c r="P70" i="377"/>
  <c r="M70" i="377" s="1"/>
  <c r="L70" i="377"/>
  <c r="K70" i="377"/>
  <c r="J70" i="377"/>
  <c r="P69" i="377"/>
  <c r="M69" i="377" s="1"/>
  <c r="L69" i="377"/>
  <c r="K69" i="377"/>
  <c r="J69" i="377"/>
  <c r="P68" i="377"/>
  <c r="M68" i="377" s="1"/>
  <c r="L68" i="377"/>
  <c r="K68" i="377"/>
  <c r="J68" i="377"/>
  <c r="P67" i="377"/>
  <c r="M67" i="377" s="1"/>
  <c r="L67" i="377"/>
  <c r="K67" i="377"/>
  <c r="J67" i="377"/>
  <c r="P66" i="377"/>
  <c r="M66" i="377" s="1"/>
  <c r="L66" i="377"/>
  <c r="K66" i="377"/>
  <c r="J66" i="377"/>
  <c r="P65" i="377"/>
  <c r="M65" i="377" s="1"/>
  <c r="L65" i="377"/>
  <c r="K65" i="377"/>
  <c r="J65" i="377"/>
  <c r="P64" i="377"/>
  <c r="M64" i="377"/>
  <c r="L64" i="377"/>
  <c r="K64" i="377"/>
  <c r="J64" i="377"/>
  <c r="P63" i="377"/>
  <c r="M63" i="377" s="1"/>
  <c r="L63" i="377"/>
  <c r="K63" i="377"/>
  <c r="J63" i="377"/>
  <c r="P62" i="377"/>
  <c r="M62" i="377"/>
  <c r="L62" i="377"/>
  <c r="K62" i="377"/>
  <c r="J62" i="377"/>
  <c r="P61" i="377"/>
  <c r="M61" i="377" s="1"/>
  <c r="L61" i="377"/>
  <c r="K61" i="377"/>
  <c r="J61" i="377"/>
  <c r="P60" i="377"/>
  <c r="M60" i="377" s="1"/>
  <c r="L60" i="377"/>
  <c r="K60" i="377"/>
  <c r="J60" i="377"/>
  <c r="P59" i="377"/>
  <c r="M59" i="377" s="1"/>
  <c r="L59" i="377"/>
  <c r="K59" i="377"/>
  <c r="J59" i="377"/>
  <c r="P58" i="377"/>
  <c r="M58" i="377" s="1"/>
  <c r="L58" i="377"/>
  <c r="K58" i="377"/>
  <c r="J58" i="377"/>
  <c r="P57" i="377"/>
  <c r="M57" i="377" s="1"/>
  <c r="L57" i="377"/>
  <c r="K57" i="377"/>
  <c r="J57" i="377"/>
  <c r="P56" i="377"/>
  <c r="M56" i="377" s="1"/>
  <c r="L56" i="377"/>
  <c r="K56" i="377"/>
  <c r="J56" i="377"/>
  <c r="P55" i="377"/>
  <c r="M55" i="377" s="1"/>
  <c r="L55" i="377"/>
  <c r="K55" i="377"/>
  <c r="J55" i="377"/>
  <c r="P54" i="377"/>
  <c r="M54" i="377"/>
  <c r="L54" i="377"/>
  <c r="K54" i="377"/>
  <c r="J54" i="377"/>
  <c r="P53" i="377"/>
  <c r="M53" i="377" s="1"/>
  <c r="L53" i="377"/>
  <c r="K53" i="377"/>
  <c r="J53" i="377"/>
  <c r="P52" i="377"/>
  <c r="M52" i="377" s="1"/>
  <c r="L52" i="377"/>
  <c r="K52" i="377"/>
  <c r="J52" i="377"/>
  <c r="P51" i="377"/>
  <c r="M51" i="377" s="1"/>
  <c r="L51" i="377"/>
  <c r="K51" i="377"/>
  <c r="J51" i="377"/>
  <c r="P50" i="377"/>
  <c r="M50" i="377" s="1"/>
  <c r="L50" i="377"/>
  <c r="K50" i="377"/>
  <c r="J50" i="377"/>
  <c r="P49" i="377"/>
  <c r="M49" i="377" s="1"/>
  <c r="L49" i="377"/>
  <c r="K49" i="377"/>
  <c r="J49" i="377"/>
  <c r="P48" i="377"/>
  <c r="M48" i="377" s="1"/>
  <c r="L48" i="377"/>
  <c r="K48" i="377"/>
  <c r="J48" i="377"/>
  <c r="P47" i="377"/>
  <c r="M47" i="377" s="1"/>
  <c r="L47" i="377"/>
  <c r="K47" i="377"/>
  <c r="J47" i="377"/>
  <c r="P46" i="377"/>
  <c r="M46" i="377" s="1"/>
  <c r="L46" i="377"/>
  <c r="K46" i="377"/>
  <c r="J46" i="377"/>
  <c r="P45" i="377"/>
  <c r="M45" i="377" s="1"/>
  <c r="L45" i="377"/>
  <c r="K45" i="377"/>
  <c r="J45" i="377"/>
  <c r="P44" i="377"/>
  <c r="M44" i="377" s="1"/>
  <c r="L44" i="377"/>
  <c r="K44" i="377"/>
  <c r="J44" i="377"/>
  <c r="P43" i="377"/>
  <c r="M43" i="377" s="1"/>
  <c r="L43" i="377"/>
  <c r="K43" i="377"/>
  <c r="J43" i="377"/>
  <c r="P42" i="377"/>
  <c r="M42" i="377" s="1"/>
  <c r="L42" i="377"/>
  <c r="K42" i="377"/>
  <c r="J42" i="377"/>
  <c r="P41" i="377"/>
  <c r="M41" i="377" s="1"/>
  <c r="L41" i="377"/>
  <c r="K41" i="377"/>
  <c r="J41" i="377"/>
  <c r="P40" i="377"/>
  <c r="M40" i="377"/>
  <c r="L40" i="377"/>
  <c r="K40" i="377"/>
  <c r="J40" i="377"/>
  <c r="H5" i="377"/>
  <c r="D5" i="377"/>
  <c r="C5" i="377"/>
  <c r="A1" i="377"/>
  <c r="R47" i="375"/>
  <c r="Y5" i="375"/>
  <c r="AB1" i="375" s="1"/>
  <c r="L4" i="375"/>
  <c r="K47" i="375" s="1"/>
  <c r="E4" i="375"/>
  <c r="A4" i="375"/>
  <c r="Y3" i="375"/>
  <c r="A1" i="375"/>
  <c r="P156" i="373"/>
  <c r="M156" i="373" s="1"/>
  <c r="L156" i="373"/>
  <c r="K156" i="373"/>
  <c r="J156" i="373"/>
  <c r="P155" i="373"/>
  <c r="M155" i="373" s="1"/>
  <c r="L155" i="373"/>
  <c r="K155" i="373"/>
  <c r="J155" i="373"/>
  <c r="P154" i="373"/>
  <c r="M154" i="373"/>
  <c r="L154" i="373"/>
  <c r="K154" i="373"/>
  <c r="J154" i="373"/>
  <c r="P153" i="373"/>
  <c r="M153" i="373" s="1"/>
  <c r="L153" i="373"/>
  <c r="K153" i="373"/>
  <c r="J153" i="373"/>
  <c r="P152" i="373"/>
  <c r="M152" i="373" s="1"/>
  <c r="L152" i="373"/>
  <c r="K152" i="373"/>
  <c r="J152" i="373"/>
  <c r="P151" i="373"/>
  <c r="M151" i="373" s="1"/>
  <c r="L151" i="373"/>
  <c r="K151" i="373"/>
  <c r="J151" i="373"/>
  <c r="P150" i="373"/>
  <c r="M150" i="373"/>
  <c r="L150" i="373"/>
  <c r="K150" i="373"/>
  <c r="J150" i="373"/>
  <c r="P149" i="373"/>
  <c r="M149" i="373" s="1"/>
  <c r="L149" i="373"/>
  <c r="K149" i="373"/>
  <c r="J149" i="373"/>
  <c r="P148" i="373"/>
  <c r="M148" i="373" s="1"/>
  <c r="L148" i="373"/>
  <c r="K148" i="373"/>
  <c r="J148" i="373"/>
  <c r="P147" i="373"/>
  <c r="M147" i="373" s="1"/>
  <c r="L147" i="373"/>
  <c r="K147" i="373"/>
  <c r="J147" i="373"/>
  <c r="P146" i="373"/>
  <c r="M146" i="373" s="1"/>
  <c r="L146" i="373"/>
  <c r="K146" i="373"/>
  <c r="J146" i="373"/>
  <c r="P145" i="373"/>
  <c r="M145" i="373" s="1"/>
  <c r="L145" i="373"/>
  <c r="K145" i="373"/>
  <c r="J145" i="373"/>
  <c r="P144" i="373"/>
  <c r="M144" i="373" s="1"/>
  <c r="L144" i="373"/>
  <c r="K144" i="373"/>
  <c r="J144" i="373"/>
  <c r="P143" i="373"/>
  <c r="M143" i="373" s="1"/>
  <c r="L143" i="373"/>
  <c r="K143" i="373"/>
  <c r="J143" i="373"/>
  <c r="P142" i="373"/>
  <c r="M142" i="373"/>
  <c r="L142" i="373"/>
  <c r="K142" i="373"/>
  <c r="J142" i="373"/>
  <c r="P141" i="373"/>
  <c r="M141" i="373" s="1"/>
  <c r="L141" i="373"/>
  <c r="K141" i="373"/>
  <c r="J141" i="373"/>
  <c r="P140" i="373"/>
  <c r="M140" i="373" s="1"/>
  <c r="L140" i="373"/>
  <c r="K140" i="373"/>
  <c r="J140" i="373"/>
  <c r="P139" i="373"/>
  <c r="M139" i="373" s="1"/>
  <c r="L139" i="373"/>
  <c r="K139" i="373"/>
  <c r="J139" i="373"/>
  <c r="P138" i="373"/>
  <c r="M138" i="373" s="1"/>
  <c r="L138" i="373"/>
  <c r="K138" i="373"/>
  <c r="J138" i="373"/>
  <c r="P137" i="373"/>
  <c r="M137" i="373" s="1"/>
  <c r="L137" i="373"/>
  <c r="K137" i="373"/>
  <c r="J137" i="373"/>
  <c r="P136" i="373"/>
  <c r="M136" i="373" s="1"/>
  <c r="L136" i="373"/>
  <c r="K136" i="373"/>
  <c r="J136" i="373"/>
  <c r="P135" i="373"/>
  <c r="M135" i="373" s="1"/>
  <c r="L135" i="373"/>
  <c r="K135" i="373"/>
  <c r="J135" i="373"/>
  <c r="P134" i="373"/>
  <c r="M134" i="373" s="1"/>
  <c r="L134" i="373"/>
  <c r="K134" i="373"/>
  <c r="J134" i="373"/>
  <c r="P133" i="373"/>
  <c r="M133" i="373" s="1"/>
  <c r="L133" i="373"/>
  <c r="K133" i="373"/>
  <c r="J133" i="373"/>
  <c r="P132" i="373"/>
  <c r="M132" i="373"/>
  <c r="L132" i="373"/>
  <c r="K132" i="373"/>
  <c r="J132" i="373"/>
  <c r="P131" i="373"/>
  <c r="M131" i="373" s="1"/>
  <c r="L131" i="373"/>
  <c r="K131" i="373"/>
  <c r="J131" i="373"/>
  <c r="P130" i="373"/>
  <c r="M130" i="373"/>
  <c r="L130" i="373"/>
  <c r="K130" i="373"/>
  <c r="J130" i="373"/>
  <c r="P129" i="373"/>
  <c r="M129" i="373" s="1"/>
  <c r="L129" i="373"/>
  <c r="K129" i="373"/>
  <c r="J129" i="373"/>
  <c r="P128" i="373"/>
  <c r="M128" i="373" s="1"/>
  <c r="L128" i="373"/>
  <c r="K128" i="373"/>
  <c r="J128" i="373"/>
  <c r="P127" i="373"/>
  <c r="M127" i="373" s="1"/>
  <c r="L127" i="373"/>
  <c r="K127" i="373"/>
  <c r="J127" i="373"/>
  <c r="P126" i="373"/>
  <c r="M126" i="373" s="1"/>
  <c r="L126" i="373"/>
  <c r="K126" i="373"/>
  <c r="J126" i="373"/>
  <c r="P125" i="373"/>
  <c r="M125" i="373" s="1"/>
  <c r="L125" i="373"/>
  <c r="K125" i="373"/>
  <c r="J125" i="373"/>
  <c r="P124" i="373"/>
  <c r="M124" i="373" s="1"/>
  <c r="L124" i="373"/>
  <c r="K124" i="373"/>
  <c r="J124" i="373"/>
  <c r="P123" i="373"/>
  <c r="M123" i="373" s="1"/>
  <c r="L123" i="373"/>
  <c r="K123" i="373"/>
  <c r="J123" i="373"/>
  <c r="P122" i="373"/>
  <c r="M122" i="373"/>
  <c r="L122" i="373"/>
  <c r="K122" i="373"/>
  <c r="J122" i="373"/>
  <c r="P121" i="373"/>
  <c r="M121" i="373" s="1"/>
  <c r="L121" i="373"/>
  <c r="K121" i="373"/>
  <c r="J121" i="373"/>
  <c r="P120" i="373"/>
  <c r="M120" i="373" s="1"/>
  <c r="L120" i="373"/>
  <c r="K120" i="373"/>
  <c r="J120" i="373"/>
  <c r="P119" i="373"/>
  <c r="M119" i="373" s="1"/>
  <c r="L119" i="373"/>
  <c r="K119" i="373"/>
  <c r="J119" i="373"/>
  <c r="P118" i="373"/>
  <c r="M118" i="373" s="1"/>
  <c r="L118" i="373"/>
  <c r="K118" i="373"/>
  <c r="J118" i="373"/>
  <c r="P117" i="373"/>
  <c r="M117" i="373" s="1"/>
  <c r="L117" i="373"/>
  <c r="K117" i="373"/>
  <c r="J117" i="373"/>
  <c r="P116" i="373"/>
  <c r="M116" i="373" s="1"/>
  <c r="L116" i="373"/>
  <c r="K116" i="373"/>
  <c r="J116" i="373"/>
  <c r="P115" i="373"/>
  <c r="M115" i="373" s="1"/>
  <c r="L115" i="373"/>
  <c r="K115" i="373"/>
  <c r="J115" i="373"/>
  <c r="P114" i="373"/>
  <c r="M114" i="373" s="1"/>
  <c r="L114" i="373"/>
  <c r="K114" i="373"/>
  <c r="J114" i="373"/>
  <c r="P113" i="373"/>
  <c r="M113" i="373" s="1"/>
  <c r="L113" i="373"/>
  <c r="K113" i="373"/>
  <c r="J113" i="373"/>
  <c r="P112" i="373"/>
  <c r="M112" i="373" s="1"/>
  <c r="L112" i="373"/>
  <c r="K112" i="373"/>
  <c r="J112" i="373"/>
  <c r="P111" i="373"/>
  <c r="M111" i="373" s="1"/>
  <c r="L111" i="373"/>
  <c r="K111" i="373"/>
  <c r="J111" i="373"/>
  <c r="P110" i="373"/>
  <c r="M110" i="373"/>
  <c r="L110" i="373"/>
  <c r="K110" i="373"/>
  <c r="J110" i="373"/>
  <c r="P109" i="373"/>
  <c r="M109" i="373" s="1"/>
  <c r="L109" i="373"/>
  <c r="K109" i="373"/>
  <c r="J109" i="373"/>
  <c r="P108" i="373"/>
  <c r="M108" i="373"/>
  <c r="L108" i="373"/>
  <c r="K108" i="373"/>
  <c r="J108" i="373"/>
  <c r="P107" i="373"/>
  <c r="M107" i="373" s="1"/>
  <c r="L107" i="373"/>
  <c r="K107" i="373"/>
  <c r="J107" i="373"/>
  <c r="P106" i="373"/>
  <c r="M106" i="373" s="1"/>
  <c r="L106" i="373"/>
  <c r="K106" i="373"/>
  <c r="J106" i="373"/>
  <c r="P105" i="373"/>
  <c r="M105" i="373" s="1"/>
  <c r="L105" i="373"/>
  <c r="K105" i="373"/>
  <c r="J105" i="373"/>
  <c r="P104" i="373"/>
  <c r="M104" i="373" s="1"/>
  <c r="L104" i="373"/>
  <c r="K104" i="373"/>
  <c r="J104" i="373"/>
  <c r="P103" i="373"/>
  <c r="M103" i="373" s="1"/>
  <c r="L103" i="373"/>
  <c r="K103" i="373"/>
  <c r="J103" i="373"/>
  <c r="P102" i="373"/>
  <c r="M102" i="373" s="1"/>
  <c r="L102" i="373"/>
  <c r="K102" i="373"/>
  <c r="J102" i="373"/>
  <c r="P101" i="373"/>
  <c r="M101" i="373" s="1"/>
  <c r="L101" i="373"/>
  <c r="K101" i="373"/>
  <c r="J101" i="373"/>
  <c r="P100" i="373"/>
  <c r="M100" i="373"/>
  <c r="L100" i="373"/>
  <c r="K100" i="373"/>
  <c r="J100" i="373"/>
  <c r="P99" i="373"/>
  <c r="M99" i="373" s="1"/>
  <c r="L99" i="373"/>
  <c r="K99" i="373"/>
  <c r="J99" i="373"/>
  <c r="P98" i="373"/>
  <c r="M98" i="373" s="1"/>
  <c r="L98" i="373"/>
  <c r="K98" i="373"/>
  <c r="J98" i="373"/>
  <c r="P97" i="373"/>
  <c r="M97" i="373" s="1"/>
  <c r="L97" i="373"/>
  <c r="K97" i="373"/>
  <c r="J97" i="373"/>
  <c r="P96" i="373"/>
  <c r="M96" i="373" s="1"/>
  <c r="L96" i="373"/>
  <c r="K96" i="373"/>
  <c r="J96" i="373"/>
  <c r="P95" i="373"/>
  <c r="M95" i="373" s="1"/>
  <c r="L95" i="373"/>
  <c r="K95" i="373"/>
  <c r="J95" i="373"/>
  <c r="P94" i="373"/>
  <c r="M94" i="373" s="1"/>
  <c r="L94" i="373"/>
  <c r="K94" i="373"/>
  <c r="J94" i="373"/>
  <c r="P93" i="373"/>
  <c r="M93" i="373" s="1"/>
  <c r="L93" i="373"/>
  <c r="K93" i="373"/>
  <c r="J93" i="373"/>
  <c r="P92" i="373"/>
  <c r="M92" i="373" s="1"/>
  <c r="L92" i="373"/>
  <c r="K92" i="373"/>
  <c r="J92" i="373"/>
  <c r="P91" i="373"/>
  <c r="M91" i="373" s="1"/>
  <c r="L91" i="373"/>
  <c r="K91" i="373"/>
  <c r="J91" i="373"/>
  <c r="P90" i="373"/>
  <c r="M90" i="373"/>
  <c r="L90" i="373"/>
  <c r="K90" i="373"/>
  <c r="J90" i="373"/>
  <c r="P89" i="373"/>
  <c r="M89" i="373" s="1"/>
  <c r="L89" i="373"/>
  <c r="K89" i="373"/>
  <c r="J89" i="373"/>
  <c r="P88" i="373"/>
  <c r="M88" i="373" s="1"/>
  <c r="L88" i="373"/>
  <c r="K88" i="373"/>
  <c r="J88" i="373"/>
  <c r="P87" i="373"/>
  <c r="M87" i="373" s="1"/>
  <c r="L87" i="373"/>
  <c r="K87" i="373"/>
  <c r="J87" i="373"/>
  <c r="P86" i="373"/>
  <c r="M86" i="373"/>
  <c r="L86" i="373"/>
  <c r="K86" i="373"/>
  <c r="J86" i="373"/>
  <c r="P85" i="373"/>
  <c r="M85" i="373" s="1"/>
  <c r="L85" i="373"/>
  <c r="K85" i="373"/>
  <c r="J85" i="373"/>
  <c r="P84" i="373"/>
  <c r="M84" i="373" s="1"/>
  <c r="L84" i="373"/>
  <c r="K84" i="373"/>
  <c r="J84" i="373"/>
  <c r="P83" i="373"/>
  <c r="M83" i="373" s="1"/>
  <c r="L83" i="373"/>
  <c r="K83" i="373"/>
  <c r="J83" i="373"/>
  <c r="P82" i="373"/>
  <c r="M82" i="373"/>
  <c r="L82" i="373"/>
  <c r="K82" i="373"/>
  <c r="J82" i="373"/>
  <c r="P81" i="373"/>
  <c r="M81" i="373" s="1"/>
  <c r="L81" i="373"/>
  <c r="K81" i="373"/>
  <c r="J81" i="373"/>
  <c r="P80" i="373"/>
  <c r="M80" i="373" s="1"/>
  <c r="L80" i="373"/>
  <c r="K80" i="373"/>
  <c r="J80" i="373"/>
  <c r="P79" i="373"/>
  <c r="M79" i="373" s="1"/>
  <c r="L79" i="373"/>
  <c r="K79" i="373"/>
  <c r="J79" i="373"/>
  <c r="P78" i="373"/>
  <c r="M78" i="373"/>
  <c r="L78" i="373"/>
  <c r="K78" i="373"/>
  <c r="J78" i="373"/>
  <c r="P77" i="373"/>
  <c r="M77" i="373" s="1"/>
  <c r="L77" i="373"/>
  <c r="K77" i="373"/>
  <c r="J77" i="373"/>
  <c r="P76" i="373"/>
  <c r="M76" i="373" s="1"/>
  <c r="L76" i="373"/>
  <c r="K76" i="373"/>
  <c r="J76" i="373"/>
  <c r="P75" i="373"/>
  <c r="M75" i="373" s="1"/>
  <c r="L75" i="373"/>
  <c r="K75" i="373"/>
  <c r="J75" i="373"/>
  <c r="P74" i="373"/>
  <c r="M74" i="373" s="1"/>
  <c r="L74" i="373"/>
  <c r="K74" i="373"/>
  <c r="J74" i="373"/>
  <c r="P73" i="373"/>
  <c r="M73" i="373" s="1"/>
  <c r="L73" i="373"/>
  <c r="K73" i="373"/>
  <c r="J73" i="373"/>
  <c r="P72" i="373"/>
  <c r="M72" i="373" s="1"/>
  <c r="L72" i="373"/>
  <c r="K72" i="373"/>
  <c r="J72" i="373"/>
  <c r="P71" i="373"/>
  <c r="M71" i="373" s="1"/>
  <c r="L71" i="373"/>
  <c r="K71" i="373"/>
  <c r="J71" i="373"/>
  <c r="P70" i="373"/>
  <c r="M70" i="373"/>
  <c r="L70" i="373"/>
  <c r="K70" i="373"/>
  <c r="J70" i="373"/>
  <c r="P69" i="373"/>
  <c r="M69" i="373" s="1"/>
  <c r="L69" i="373"/>
  <c r="K69" i="373"/>
  <c r="J69" i="373"/>
  <c r="P68" i="373"/>
  <c r="M68" i="373"/>
  <c r="L68" i="373"/>
  <c r="K68" i="373"/>
  <c r="J68" i="373"/>
  <c r="P67" i="373"/>
  <c r="M67" i="373" s="1"/>
  <c r="L67" i="373"/>
  <c r="K67" i="373"/>
  <c r="J67" i="373"/>
  <c r="P66" i="373"/>
  <c r="M66" i="373" s="1"/>
  <c r="L66" i="373"/>
  <c r="K66" i="373"/>
  <c r="J66" i="373"/>
  <c r="P65" i="373"/>
  <c r="M65" i="373" s="1"/>
  <c r="L65" i="373"/>
  <c r="K65" i="373"/>
  <c r="J65" i="373"/>
  <c r="P64" i="373"/>
  <c r="M64" i="373" s="1"/>
  <c r="L64" i="373"/>
  <c r="K64" i="373"/>
  <c r="J64" i="373"/>
  <c r="P63" i="373"/>
  <c r="M63" i="373" s="1"/>
  <c r="L63" i="373"/>
  <c r="K63" i="373"/>
  <c r="J63" i="373"/>
  <c r="P62" i="373"/>
  <c r="M62" i="373" s="1"/>
  <c r="L62" i="373"/>
  <c r="K62" i="373"/>
  <c r="J62" i="373"/>
  <c r="P61" i="373"/>
  <c r="M61" i="373" s="1"/>
  <c r="L61" i="373"/>
  <c r="K61" i="373"/>
  <c r="J61" i="373"/>
  <c r="P60" i="373"/>
  <c r="M60" i="373"/>
  <c r="L60" i="373"/>
  <c r="K60" i="373"/>
  <c r="J60" i="373"/>
  <c r="P59" i="373"/>
  <c r="M59" i="373" s="1"/>
  <c r="L59" i="373"/>
  <c r="K59" i="373"/>
  <c r="J59" i="373"/>
  <c r="P58" i="373"/>
  <c r="M58" i="373"/>
  <c r="L58" i="373"/>
  <c r="K58" i="373"/>
  <c r="J58" i="373"/>
  <c r="P57" i="373"/>
  <c r="M57" i="373" s="1"/>
  <c r="L57" i="373"/>
  <c r="K57" i="373"/>
  <c r="J57" i="373"/>
  <c r="P56" i="373"/>
  <c r="M56" i="373" s="1"/>
  <c r="L56" i="373"/>
  <c r="K56" i="373"/>
  <c r="J56" i="373"/>
  <c r="P55" i="373"/>
  <c r="M55" i="373" s="1"/>
  <c r="L55" i="373"/>
  <c r="K55" i="373"/>
  <c r="J55" i="373"/>
  <c r="P54" i="373"/>
  <c r="M54" i="373"/>
  <c r="L54" i="373"/>
  <c r="K54" i="373"/>
  <c r="J54" i="373"/>
  <c r="P53" i="373"/>
  <c r="M53" i="373" s="1"/>
  <c r="L53" i="373"/>
  <c r="K53" i="373"/>
  <c r="J53" i="373"/>
  <c r="P52" i="373"/>
  <c r="M52" i="373" s="1"/>
  <c r="L52" i="373"/>
  <c r="K52" i="373"/>
  <c r="J52" i="373"/>
  <c r="P51" i="373"/>
  <c r="M51" i="373" s="1"/>
  <c r="L51" i="373"/>
  <c r="K51" i="373"/>
  <c r="J51" i="373"/>
  <c r="P50" i="373"/>
  <c r="M50" i="373"/>
  <c r="L50" i="373"/>
  <c r="K50" i="373"/>
  <c r="J50" i="373"/>
  <c r="P49" i="373"/>
  <c r="M49" i="373" s="1"/>
  <c r="L49" i="373"/>
  <c r="K49" i="373"/>
  <c r="J49" i="373"/>
  <c r="P48" i="373"/>
  <c r="M48" i="373" s="1"/>
  <c r="L48" i="373"/>
  <c r="K48" i="373"/>
  <c r="J48" i="373"/>
  <c r="P47" i="373"/>
  <c r="M47" i="373" s="1"/>
  <c r="L47" i="373"/>
  <c r="K47" i="373"/>
  <c r="J47" i="373"/>
  <c r="P46" i="373"/>
  <c r="M46" i="373"/>
  <c r="L46" i="373"/>
  <c r="K46" i="373"/>
  <c r="J46" i="373"/>
  <c r="P45" i="373"/>
  <c r="M45" i="373" s="1"/>
  <c r="L45" i="373"/>
  <c r="K45" i="373"/>
  <c r="J45" i="373"/>
  <c r="P44" i="373"/>
  <c r="M44" i="373"/>
  <c r="L44" i="373"/>
  <c r="K44" i="373"/>
  <c r="J44" i="373"/>
  <c r="P43" i="373"/>
  <c r="M43" i="373" s="1"/>
  <c r="L43" i="373"/>
  <c r="K43" i="373"/>
  <c r="J43" i="373"/>
  <c r="P42" i="373"/>
  <c r="M42" i="373" s="1"/>
  <c r="L42" i="373"/>
  <c r="K42" i="373"/>
  <c r="J42" i="373"/>
  <c r="P41" i="373"/>
  <c r="M41" i="373" s="1"/>
  <c r="L41" i="373"/>
  <c r="K41" i="373"/>
  <c r="J41" i="373"/>
  <c r="P40" i="373"/>
  <c r="M40" i="373" s="1"/>
  <c r="L40" i="373"/>
  <c r="K40" i="373"/>
  <c r="J40" i="373"/>
  <c r="H5" i="373"/>
  <c r="D5" i="373"/>
  <c r="C5" i="373"/>
  <c r="A1" i="373"/>
  <c r="Y5" i="372"/>
  <c r="L4" i="372"/>
  <c r="K41" i="372" s="1"/>
  <c r="E4" i="372"/>
  <c r="A4" i="372"/>
  <c r="Y3" i="372"/>
  <c r="AK1" i="372" s="1"/>
  <c r="AJ1" i="372"/>
  <c r="AI1" i="372"/>
  <c r="AH1" i="372"/>
  <c r="AG1" i="372"/>
  <c r="AF1" i="372"/>
  <c r="AE1" i="372"/>
  <c r="AD1" i="372"/>
  <c r="AC1" i="372"/>
  <c r="AB1" i="372"/>
  <c r="A1" i="372"/>
  <c r="P156" i="371"/>
  <c r="M156" i="371" s="1"/>
  <c r="L156" i="371"/>
  <c r="K156" i="371"/>
  <c r="J156" i="371"/>
  <c r="P155" i="371"/>
  <c r="M155" i="371" s="1"/>
  <c r="L155" i="371"/>
  <c r="K155" i="371"/>
  <c r="J155" i="371"/>
  <c r="P154" i="371"/>
  <c r="M154" i="371"/>
  <c r="L154" i="371"/>
  <c r="K154" i="371"/>
  <c r="J154" i="371"/>
  <c r="P153" i="371"/>
  <c r="M153" i="371" s="1"/>
  <c r="L153" i="371"/>
  <c r="K153" i="371"/>
  <c r="J153" i="371"/>
  <c r="P152" i="371"/>
  <c r="M152" i="371"/>
  <c r="L152" i="371"/>
  <c r="K152" i="371"/>
  <c r="J152" i="371"/>
  <c r="P151" i="371"/>
  <c r="M151" i="371" s="1"/>
  <c r="L151" i="371"/>
  <c r="K151" i="371"/>
  <c r="J151" i="371"/>
  <c r="P150" i="371"/>
  <c r="M150" i="371" s="1"/>
  <c r="L150" i="371"/>
  <c r="K150" i="371"/>
  <c r="J150" i="371"/>
  <c r="P149" i="371"/>
  <c r="M149" i="371" s="1"/>
  <c r="L149" i="371"/>
  <c r="K149" i="371"/>
  <c r="J149" i="371"/>
  <c r="P148" i="371"/>
  <c r="M148" i="371" s="1"/>
  <c r="L148" i="371"/>
  <c r="K148" i="371"/>
  <c r="J148" i="371"/>
  <c r="P147" i="371"/>
  <c r="M147" i="371" s="1"/>
  <c r="L147" i="371"/>
  <c r="K147" i="371"/>
  <c r="J147" i="371"/>
  <c r="P146" i="371"/>
  <c r="M146" i="371" s="1"/>
  <c r="L146" i="371"/>
  <c r="K146" i="371"/>
  <c r="J146" i="371"/>
  <c r="P145" i="371"/>
  <c r="M145" i="371" s="1"/>
  <c r="L145" i="371"/>
  <c r="K145" i="371"/>
  <c r="J145" i="371"/>
  <c r="P144" i="371"/>
  <c r="M144" i="371"/>
  <c r="L144" i="371"/>
  <c r="K144" i="371"/>
  <c r="J144" i="371"/>
  <c r="P143" i="371"/>
  <c r="M143" i="371" s="1"/>
  <c r="L143" i="371"/>
  <c r="K143" i="371"/>
  <c r="J143" i="371"/>
  <c r="P142" i="371"/>
  <c r="M142" i="371" s="1"/>
  <c r="L142" i="371"/>
  <c r="K142" i="371"/>
  <c r="J142" i="371"/>
  <c r="P141" i="371"/>
  <c r="M141" i="371" s="1"/>
  <c r="L141" i="371"/>
  <c r="K141" i="371"/>
  <c r="J141" i="371"/>
  <c r="P140" i="371"/>
  <c r="M140" i="371" s="1"/>
  <c r="L140" i="371"/>
  <c r="K140" i="371"/>
  <c r="J140" i="371"/>
  <c r="P139" i="371"/>
  <c r="M139" i="371" s="1"/>
  <c r="L139" i="371"/>
  <c r="K139" i="371"/>
  <c r="J139" i="371"/>
  <c r="P138" i="371"/>
  <c r="M138" i="371" s="1"/>
  <c r="L138" i="371"/>
  <c r="K138" i="371"/>
  <c r="J138" i="371"/>
  <c r="P137" i="371"/>
  <c r="M137" i="371" s="1"/>
  <c r="L137" i="371"/>
  <c r="K137" i="371"/>
  <c r="J137" i="371"/>
  <c r="P136" i="371"/>
  <c r="M136" i="371" s="1"/>
  <c r="L136" i="371"/>
  <c r="K136" i="371"/>
  <c r="J136" i="371"/>
  <c r="P135" i="371"/>
  <c r="M135" i="371" s="1"/>
  <c r="L135" i="371"/>
  <c r="K135" i="371"/>
  <c r="J135" i="371"/>
  <c r="P134" i="371"/>
  <c r="M134" i="371" s="1"/>
  <c r="L134" i="371"/>
  <c r="K134" i="371"/>
  <c r="J134" i="371"/>
  <c r="P133" i="371"/>
  <c r="M133" i="371" s="1"/>
  <c r="L133" i="371"/>
  <c r="K133" i="371"/>
  <c r="J133" i="371"/>
  <c r="P132" i="371"/>
  <c r="M132" i="371"/>
  <c r="L132" i="371"/>
  <c r="K132" i="371"/>
  <c r="J132" i="371"/>
  <c r="P131" i="371"/>
  <c r="M131" i="371" s="1"/>
  <c r="L131" i="371"/>
  <c r="K131" i="371"/>
  <c r="J131" i="371"/>
  <c r="P130" i="371"/>
  <c r="M130" i="371"/>
  <c r="L130" i="371"/>
  <c r="K130" i="371"/>
  <c r="J130" i="371"/>
  <c r="P129" i="371"/>
  <c r="M129" i="371" s="1"/>
  <c r="L129" i="371"/>
  <c r="K129" i="371"/>
  <c r="J129" i="371"/>
  <c r="P128" i="371"/>
  <c r="M128" i="371" s="1"/>
  <c r="L128" i="371"/>
  <c r="K128" i="371"/>
  <c r="J128" i="371"/>
  <c r="P127" i="371"/>
  <c r="M127" i="371" s="1"/>
  <c r="L127" i="371"/>
  <c r="K127" i="371"/>
  <c r="J127" i="371"/>
  <c r="P126" i="371"/>
  <c r="M126" i="371" s="1"/>
  <c r="L126" i="371"/>
  <c r="K126" i="371"/>
  <c r="J126" i="371"/>
  <c r="P125" i="371"/>
  <c r="M125" i="371" s="1"/>
  <c r="L125" i="371"/>
  <c r="K125" i="371"/>
  <c r="J125" i="371"/>
  <c r="P124" i="371"/>
  <c r="M124" i="371" s="1"/>
  <c r="L124" i="371"/>
  <c r="K124" i="371"/>
  <c r="J124" i="371"/>
  <c r="P123" i="371"/>
  <c r="M123" i="371" s="1"/>
  <c r="L123" i="371"/>
  <c r="K123" i="371"/>
  <c r="J123" i="371"/>
  <c r="P122" i="371"/>
  <c r="M122" i="371"/>
  <c r="L122" i="371"/>
  <c r="K122" i="371"/>
  <c r="J122" i="371"/>
  <c r="P121" i="371"/>
  <c r="M121" i="371" s="1"/>
  <c r="L121" i="371"/>
  <c r="K121" i="371"/>
  <c r="J121" i="371"/>
  <c r="P120" i="371"/>
  <c r="M120" i="371" s="1"/>
  <c r="L120" i="371"/>
  <c r="K120" i="371"/>
  <c r="J120" i="371"/>
  <c r="P119" i="371"/>
  <c r="M119" i="371" s="1"/>
  <c r="L119" i="371"/>
  <c r="K119" i="371"/>
  <c r="J119" i="371"/>
  <c r="P118" i="371"/>
  <c r="M118" i="371" s="1"/>
  <c r="L118" i="371"/>
  <c r="K118" i="371"/>
  <c r="J118" i="371"/>
  <c r="P117" i="371"/>
  <c r="M117" i="371" s="1"/>
  <c r="L117" i="371"/>
  <c r="K117" i="371"/>
  <c r="J117" i="371"/>
  <c r="P116" i="371"/>
  <c r="M116" i="371" s="1"/>
  <c r="L116" i="371"/>
  <c r="K116" i="371"/>
  <c r="J116" i="371"/>
  <c r="P115" i="371"/>
  <c r="M115" i="371" s="1"/>
  <c r="L115" i="371"/>
  <c r="K115" i="371"/>
  <c r="J115" i="371"/>
  <c r="P114" i="371"/>
  <c r="M114" i="371"/>
  <c r="L114" i="371"/>
  <c r="K114" i="371"/>
  <c r="J114" i="371"/>
  <c r="P113" i="371"/>
  <c r="M113" i="371" s="1"/>
  <c r="L113" i="371"/>
  <c r="K113" i="371"/>
  <c r="J113" i="371"/>
  <c r="P112" i="371"/>
  <c r="M112" i="371"/>
  <c r="L112" i="371"/>
  <c r="K112" i="371"/>
  <c r="J112" i="371"/>
  <c r="P111" i="371"/>
  <c r="M111" i="371" s="1"/>
  <c r="L111" i="371"/>
  <c r="K111" i="371"/>
  <c r="J111" i="371"/>
  <c r="P110" i="371"/>
  <c r="M110" i="371" s="1"/>
  <c r="L110" i="371"/>
  <c r="K110" i="371"/>
  <c r="J110" i="371"/>
  <c r="P109" i="371"/>
  <c r="M109" i="371" s="1"/>
  <c r="L109" i="371"/>
  <c r="K109" i="371"/>
  <c r="J109" i="371"/>
  <c r="P108" i="371"/>
  <c r="M108" i="371" s="1"/>
  <c r="L108" i="371"/>
  <c r="K108" i="371"/>
  <c r="J108" i="371"/>
  <c r="P107" i="371"/>
  <c r="M107" i="371" s="1"/>
  <c r="L107" i="371"/>
  <c r="K107" i="371"/>
  <c r="J107" i="371"/>
  <c r="P106" i="371"/>
  <c r="M106" i="371" s="1"/>
  <c r="L106" i="371"/>
  <c r="K106" i="371"/>
  <c r="J106" i="371"/>
  <c r="P105" i="371"/>
  <c r="M105" i="371" s="1"/>
  <c r="L105" i="371"/>
  <c r="K105" i="371"/>
  <c r="J105" i="371"/>
  <c r="P104" i="371"/>
  <c r="M104" i="371"/>
  <c r="L104" i="371"/>
  <c r="K104" i="371"/>
  <c r="J104" i="371"/>
  <c r="P103" i="371"/>
  <c r="M103" i="371" s="1"/>
  <c r="L103" i="371"/>
  <c r="K103" i="371"/>
  <c r="J103" i="371"/>
  <c r="P102" i="371"/>
  <c r="M102" i="371" s="1"/>
  <c r="L102" i="371"/>
  <c r="K102" i="371"/>
  <c r="J102" i="371"/>
  <c r="P101" i="371"/>
  <c r="M101" i="371" s="1"/>
  <c r="L101" i="371"/>
  <c r="K101" i="371"/>
  <c r="J101" i="371"/>
  <c r="P100" i="371"/>
  <c r="M100" i="371"/>
  <c r="L100" i="371"/>
  <c r="K100" i="371"/>
  <c r="J100" i="371"/>
  <c r="P99" i="371"/>
  <c r="M99" i="371" s="1"/>
  <c r="L99" i="371"/>
  <c r="K99" i="371"/>
  <c r="J99" i="371"/>
  <c r="P98" i="371"/>
  <c r="M98" i="371"/>
  <c r="L98" i="371"/>
  <c r="K98" i="371"/>
  <c r="J98" i="371"/>
  <c r="P97" i="371"/>
  <c r="M97" i="371" s="1"/>
  <c r="L97" i="371"/>
  <c r="K97" i="371"/>
  <c r="J97" i="371"/>
  <c r="P96" i="371"/>
  <c r="M96" i="371" s="1"/>
  <c r="L96" i="371"/>
  <c r="K96" i="371"/>
  <c r="J96" i="371"/>
  <c r="P95" i="371"/>
  <c r="M95" i="371" s="1"/>
  <c r="L95" i="371"/>
  <c r="K95" i="371"/>
  <c r="J95" i="371"/>
  <c r="P94" i="371"/>
  <c r="M94" i="371" s="1"/>
  <c r="L94" i="371"/>
  <c r="K94" i="371"/>
  <c r="J94" i="371"/>
  <c r="P93" i="371"/>
  <c r="M93" i="371" s="1"/>
  <c r="L93" i="371"/>
  <c r="K93" i="371"/>
  <c r="J93" i="371"/>
  <c r="P92" i="371"/>
  <c r="M92" i="371"/>
  <c r="L92" i="371"/>
  <c r="K92" i="371"/>
  <c r="J92" i="371"/>
  <c r="P91" i="371"/>
  <c r="M91" i="371" s="1"/>
  <c r="L91" i="371"/>
  <c r="K91" i="371"/>
  <c r="J91" i="371"/>
  <c r="P90" i="371"/>
  <c r="M90" i="371"/>
  <c r="L90" i="371"/>
  <c r="K90" i="371"/>
  <c r="J90" i="371"/>
  <c r="P89" i="371"/>
  <c r="M89" i="371" s="1"/>
  <c r="L89" i="371"/>
  <c r="K89" i="371"/>
  <c r="J89" i="371"/>
  <c r="P88" i="371"/>
  <c r="M88" i="371"/>
  <c r="L88" i="371"/>
  <c r="K88" i="371"/>
  <c r="J88" i="371"/>
  <c r="P87" i="371"/>
  <c r="M87" i="371" s="1"/>
  <c r="L87" i="371"/>
  <c r="K87" i="371"/>
  <c r="J87" i="371"/>
  <c r="P86" i="371"/>
  <c r="M86" i="371" s="1"/>
  <c r="L86" i="371"/>
  <c r="K86" i="371"/>
  <c r="J86" i="371"/>
  <c r="P85" i="371"/>
  <c r="M85" i="371" s="1"/>
  <c r="L85" i="371"/>
  <c r="K85" i="371"/>
  <c r="J85" i="371"/>
  <c r="P84" i="371"/>
  <c r="M84" i="371" s="1"/>
  <c r="L84" i="371"/>
  <c r="K84" i="371"/>
  <c r="J84" i="371"/>
  <c r="P83" i="371"/>
  <c r="M83" i="371" s="1"/>
  <c r="L83" i="371"/>
  <c r="K83" i="371"/>
  <c r="J83" i="371"/>
  <c r="P82" i="371"/>
  <c r="M82" i="371"/>
  <c r="L82" i="371"/>
  <c r="K82" i="371"/>
  <c r="J82" i="371"/>
  <c r="P81" i="371"/>
  <c r="M81" i="371" s="1"/>
  <c r="L81" i="371"/>
  <c r="K81" i="371"/>
  <c r="J81" i="371"/>
  <c r="P80" i="371"/>
  <c r="M80" i="371"/>
  <c r="L80" i="371"/>
  <c r="K80" i="371"/>
  <c r="J80" i="371"/>
  <c r="P79" i="371"/>
  <c r="M79" i="371" s="1"/>
  <c r="L79" i="371"/>
  <c r="K79" i="371"/>
  <c r="J79" i="371"/>
  <c r="P78" i="371"/>
  <c r="M78" i="371" s="1"/>
  <c r="L78" i="371"/>
  <c r="K78" i="371"/>
  <c r="J78" i="371"/>
  <c r="P77" i="371"/>
  <c r="M77" i="371" s="1"/>
  <c r="L77" i="371"/>
  <c r="K77" i="371"/>
  <c r="J77" i="371"/>
  <c r="P76" i="371"/>
  <c r="M76" i="371" s="1"/>
  <c r="L76" i="371"/>
  <c r="K76" i="371"/>
  <c r="J76" i="371"/>
  <c r="P75" i="371"/>
  <c r="M75" i="371" s="1"/>
  <c r="L75" i="371"/>
  <c r="K75" i="371"/>
  <c r="J75" i="371"/>
  <c r="P74" i="371"/>
  <c r="M74" i="371" s="1"/>
  <c r="L74" i="371"/>
  <c r="K74" i="371"/>
  <c r="J74" i="371"/>
  <c r="P73" i="371"/>
  <c r="M73" i="371" s="1"/>
  <c r="L73" i="371"/>
  <c r="K73" i="371"/>
  <c r="J73" i="371"/>
  <c r="P72" i="371"/>
  <c r="M72" i="371"/>
  <c r="L72" i="371"/>
  <c r="K72" i="371"/>
  <c r="J72" i="371"/>
  <c r="P71" i="371"/>
  <c r="M71" i="371" s="1"/>
  <c r="L71" i="371"/>
  <c r="K71" i="371"/>
  <c r="J71" i="371"/>
  <c r="P70" i="371"/>
  <c r="M70" i="371" s="1"/>
  <c r="L70" i="371"/>
  <c r="K70" i="371"/>
  <c r="J70" i="371"/>
  <c r="P69" i="371"/>
  <c r="M69" i="371" s="1"/>
  <c r="L69" i="371"/>
  <c r="K69" i="371"/>
  <c r="J69" i="371"/>
  <c r="P68" i="371"/>
  <c r="M68" i="371"/>
  <c r="L68" i="371"/>
  <c r="K68" i="371"/>
  <c r="J68" i="371"/>
  <c r="P67" i="371"/>
  <c r="M67" i="371" s="1"/>
  <c r="L67" i="371"/>
  <c r="K67" i="371"/>
  <c r="J67" i="371"/>
  <c r="P66" i="371"/>
  <c r="M66" i="371" s="1"/>
  <c r="L66" i="371"/>
  <c r="K66" i="371"/>
  <c r="J66" i="371"/>
  <c r="P65" i="371"/>
  <c r="M65" i="371" s="1"/>
  <c r="L65" i="371"/>
  <c r="K65" i="371"/>
  <c r="J65" i="371"/>
  <c r="P64" i="371"/>
  <c r="M64" i="371" s="1"/>
  <c r="L64" i="371"/>
  <c r="K64" i="371"/>
  <c r="J64" i="371"/>
  <c r="P63" i="371"/>
  <c r="M63" i="371" s="1"/>
  <c r="L63" i="371"/>
  <c r="K63" i="371"/>
  <c r="J63" i="371"/>
  <c r="P62" i="371"/>
  <c r="M62" i="371" s="1"/>
  <c r="L62" i="371"/>
  <c r="K62" i="371"/>
  <c r="J62" i="371"/>
  <c r="P61" i="371"/>
  <c r="M61" i="371" s="1"/>
  <c r="L61" i="371"/>
  <c r="K61" i="371"/>
  <c r="J61" i="371"/>
  <c r="P60" i="371"/>
  <c r="M60" i="371" s="1"/>
  <c r="L60" i="371"/>
  <c r="K60" i="371"/>
  <c r="J60" i="371"/>
  <c r="P59" i="371"/>
  <c r="M59" i="371" s="1"/>
  <c r="L59" i="371"/>
  <c r="K59" i="371"/>
  <c r="J59" i="371"/>
  <c r="P58" i="371"/>
  <c r="M58" i="371"/>
  <c r="L58" i="371"/>
  <c r="K58" i="371"/>
  <c r="J58" i="371"/>
  <c r="P57" i="371"/>
  <c r="M57" i="371" s="1"/>
  <c r="L57" i="371"/>
  <c r="K57" i="371"/>
  <c r="J57" i="371"/>
  <c r="P56" i="371"/>
  <c r="M56" i="371"/>
  <c r="L56" i="371"/>
  <c r="K56" i="371"/>
  <c r="J56" i="371"/>
  <c r="P55" i="371"/>
  <c r="M55" i="371" s="1"/>
  <c r="L55" i="371"/>
  <c r="K55" i="371"/>
  <c r="J55" i="371"/>
  <c r="P54" i="371"/>
  <c r="M54" i="371"/>
  <c r="L54" i="371"/>
  <c r="K54" i="371"/>
  <c r="J54" i="371"/>
  <c r="P53" i="371"/>
  <c r="M53" i="371" s="1"/>
  <c r="L53" i="371"/>
  <c r="K53" i="371"/>
  <c r="J53" i="371"/>
  <c r="P52" i="371"/>
  <c r="M52" i="371" s="1"/>
  <c r="L52" i="371"/>
  <c r="K52" i="371"/>
  <c r="J52" i="371"/>
  <c r="P51" i="371"/>
  <c r="M51" i="371" s="1"/>
  <c r="L51" i="371"/>
  <c r="K51" i="371"/>
  <c r="J51" i="371"/>
  <c r="P50" i="371"/>
  <c r="M50" i="371" s="1"/>
  <c r="L50" i="371"/>
  <c r="K50" i="371"/>
  <c r="J50" i="371"/>
  <c r="P49" i="371"/>
  <c r="M49" i="371" s="1"/>
  <c r="L49" i="371"/>
  <c r="K49" i="371"/>
  <c r="J49" i="371"/>
  <c r="P48" i="371"/>
  <c r="M48" i="371"/>
  <c r="L48" i="371"/>
  <c r="K48" i="371"/>
  <c r="J48" i="371"/>
  <c r="P47" i="371"/>
  <c r="M47" i="371" s="1"/>
  <c r="L47" i="371"/>
  <c r="K47" i="371"/>
  <c r="J47" i="371"/>
  <c r="P46" i="371"/>
  <c r="M46" i="371"/>
  <c r="L46" i="371"/>
  <c r="K46" i="371"/>
  <c r="J46" i="371"/>
  <c r="P45" i="371"/>
  <c r="M45" i="371" s="1"/>
  <c r="L45" i="371"/>
  <c r="K45" i="371"/>
  <c r="J45" i="371"/>
  <c r="P44" i="371"/>
  <c r="M44" i="371" s="1"/>
  <c r="L44" i="371"/>
  <c r="K44" i="371"/>
  <c r="J44" i="371"/>
  <c r="P43" i="371"/>
  <c r="M43" i="371" s="1"/>
  <c r="L43" i="371"/>
  <c r="K43" i="371"/>
  <c r="J43" i="371"/>
  <c r="P42" i="371"/>
  <c r="M42" i="371"/>
  <c r="L42" i="371"/>
  <c r="K42" i="371"/>
  <c r="J42" i="371"/>
  <c r="P41" i="371"/>
  <c r="M41" i="371" s="1"/>
  <c r="L41" i="371"/>
  <c r="K41" i="371"/>
  <c r="J41" i="371"/>
  <c r="P40" i="371"/>
  <c r="M40" i="371" s="1"/>
  <c r="L40" i="371"/>
  <c r="K40" i="371"/>
  <c r="J40" i="371"/>
  <c r="H5" i="371"/>
  <c r="D5" i="371"/>
  <c r="C5" i="371"/>
  <c r="A1" i="371"/>
  <c r="P156" i="369"/>
  <c r="M156" i="369" s="1"/>
  <c r="L156" i="369"/>
  <c r="K156" i="369"/>
  <c r="J156" i="369"/>
  <c r="P155" i="369"/>
  <c r="M155" i="369" s="1"/>
  <c r="L155" i="369"/>
  <c r="K155" i="369"/>
  <c r="J155" i="369"/>
  <c r="P154" i="369"/>
  <c r="M154" i="369"/>
  <c r="L154" i="369"/>
  <c r="K154" i="369"/>
  <c r="J154" i="369"/>
  <c r="P153" i="369"/>
  <c r="M153" i="369" s="1"/>
  <c r="L153" i="369"/>
  <c r="K153" i="369"/>
  <c r="J153" i="369"/>
  <c r="P152" i="369"/>
  <c r="M152" i="369"/>
  <c r="L152" i="369"/>
  <c r="K152" i="369"/>
  <c r="J152" i="369"/>
  <c r="P151" i="369"/>
  <c r="M151" i="369" s="1"/>
  <c r="L151" i="369"/>
  <c r="K151" i="369"/>
  <c r="J151" i="369"/>
  <c r="P150" i="369"/>
  <c r="M150" i="369" s="1"/>
  <c r="L150" i="369"/>
  <c r="K150" i="369"/>
  <c r="J150" i="369"/>
  <c r="P149" i="369"/>
  <c r="M149" i="369" s="1"/>
  <c r="L149" i="369"/>
  <c r="K149" i="369"/>
  <c r="J149" i="369"/>
  <c r="P148" i="369"/>
  <c r="M148" i="369" s="1"/>
  <c r="L148" i="369"/>
  <c r="K148" i="369"/>
  <c r="J148" i="369"/>
  <c r="P147" i="369"/>
  <c r="M147" i="369" s="1"/>
  <c r="L147" i="369"/>
  <c r="K147" i="369"/>
  <c r="J147" i="369"/>
  <c r="P146" i="369"/>
  <c r="M146" i="369" s="1"/>
  <c r="L146" i="369"/>
  <c r="K146" i="369"/>
  <c r="J146" i="369"/>
  <c r="P145" i="369"/>
  <c r="M145" i="369" s="1"/>
  <c r="L145" i="369"/>
  <c r="K145" i="369"/>
  <c r="J145" i="369"/>
  <c r="P144" i="369"/>
  <c r="M144" i="369"/>
  <c r="L144" i="369"/>
  <c r="K144" i="369"/>
  <c r="J144" i="369"/>
  <c r="P143" i="369"/>
  <c r="M143" i="369" s="1"/>
  <c r="L143" i="369"/>
  <c r="K143" i="369"/>
  <c r="J143" i="369"/>
  <c r="P142" i="369"/>
  <c r="M142" i="369" s="1"/>
  <c r="L142" i="369"/>
  <c r="K142" i="369"/>
  <c r="J142" i="369"/>
  <c r="P141" i="369"/>
  <c r="M141" i="369" s="1"/>
  <c r="L141" i="369"/>
  <c r="K141" i="369"/>
  <c r="J141" i="369"/>
  <c r="P140" i="369"/>
  <c r="M140" i="369"/>
  <c r="L140" i="369"/>
  <c r="K140" i="369"/>
  <c r="J140" i="369"/>
  <c r="P139" i="369"/>
  <c r="M139" i="369" s="1"/>
  <c r="L139" i="369"/>
  <c r="K139" i="369"/>
  <c r="J139" i="369"/>
  <c r="P138" i="369"/>
  <c r="M138" i="369"/>
  <c r="L138" i="369"/>
  <c r="K138" i="369"/>
  <c r="J138" i="369"/>
  <c r="P137" i="369"/>
  <c r="M137" i="369" s="1"/>
  <c r="L137" i="369"/>
  <c r="K137" i="369"/>
  <c r="J137" i="369"/>
  <c r="P136" i="369"/>
  <c r="M136" i="369" s="1"/>
  <c r="L136" i="369"/>
  <c r="K136" i="369"/>
  <c r="J136" i="369"/>
  <c r="P135" i="369"/>
  <c r="M135" i="369" s="1"/>
  <c r="L135" i="369"/>
  <c r="K135" i="369"/>
  <c r="J135" i="369"/>
  <c r="P134" i="369"/>
  <c r="M134" i="369" s="1"/>
  <c r="L134" i="369"/>
  <c r="K134" i="369"/>
  <c r="J134" i="369"/>
  <c r="P133" i="369"/>
  <c r="M133" i="369" s="1"/>
  <c r="L133" i="369"/>
  <c r="K133" i="369"/>
  <c r="J133" i="369"/>
  <c r="P132" i="369"/>
  <c r="M132" i="369"/>
  <c r="L132" i="369"/>
  <c r="K132" i="369"/>
  <c r="J132" i="369"/>
  <c r="P131" i="369"/>
  <c r="M131" i="369" s="1"/>
  <c r="L131" i="369"/>
  <c r="K131" i="369"/>
  <c r="J131" i="369"/>
  <c r="P130" i="369"/>
  <c r="M130" i="369"/>
  <c r="L130" i="369"/>
  <c r="K130" i="369"/>
  <c r="J130" i="369"/>
  <c r="P129" i="369"/>
  <c r="M129" i="369" s="1"/>
  <c r="L129" i="369"/>
  <c r="K129" i="369"/>
  <c r="J129" i="369"/>
  <c r="P128" i="369"/>
  <c r="M128" i="369"/>
  <c r="L128" i="369"/>
  <c r="K128" i="369"/>
  <c r="J128" i="369"/>
  <c r="P127" i="369"/>
  <c r="M127" i="369" s="1"/>
  <c r="L127" i="369"/>
  <c r="K127" i="369"/>
  <c r="J127" i="369"/>
  <c r="P126" i="369"/>
  <c r="M126" i="369" s="1"/>
  <c r="L126" i="369"/>
  <c r="K126" i="369"/>
  <c r="J126" i="369"/>
  <c r="P125" i="369"/>
  <c r="M125" i="369" s="1"/>
  <c r="L125" i="369"/>
  <c r="K125" i="369"/>
  <c r="J125" i="369"/>
  <c r="P124" i="369"/>
  <c r="M124" i="369" s="1"/>
  <c r="L124" i="369"/>
  <c r="K124" i="369"/>
  <c r="J124" i="369"/>
  <c r="P123" i="369"/>
  <c r="M123" i="369" s="1"/>
  <c r="L123" i="369"/>
  <c r="K123" i="369"/>
  <c r="J123" i="369"/>
  <c r="P122" i="369"/>
  <c r="M122" i="369"/>
  <c r="L122" i="369"/>
  <c r="K122" i="369"/>
  <c r="J122" i="369"/>
  <c r="P121" i="369"/>
  <c r="M121" i="369" s="1"/>
  <c r="L121" i="369"/>
  <c r="K121" i="369"/>
  <c r="J121" i="369"/>
  <c r="P120" i="369"/>
  <c r="M120" i="369"/>
  <c r="L120" i="369"/>
  <c r="K120" i="369"/>
  <c r="J120" i="369"/>
  <c r="P119" i="369"/>
  <c r="M119" i="369" s="1"/>
  <c r="L119" i="369"/>
  <c r="K119" i="369"/>
  <c r="J119" i="369"/>
  <c r="P118" i="369"/>
  <c r="M118" i="369" s="1"/>
  <c r="L118" i="369"/>
  <c r="K118" i="369"/>
  <c r="J118" i="369"/>
  <c r="P117" i="369"/>
  <c r="M117" i="369" s="1"/>
  <c r="L117" i="369"/>
  <c r="K117" i="369"/>
  <c r="J117" i="369"/>
  <c r="P116" i="369"/>
  <c r="M116" i="369" s="1"/>
  <c r="L116" i="369"/>
  <c r="K116" i="369"/>
  <c r="J116" i="369"/>
  <c r="P115" i="369"/>
  <c r="M115" i="369" s="1"/>
  <c r="L115" i="369"/>
  <c r="K115" i="369"/>
  <c r="J115" i="369"/>
  <c r="P114" i="369"/>
  <c r="M114" i="369" s="1"/>
  <c r="L114" i="369"/>
  <c r="K114" i="369"/>
  <c r="J114" i="369"/>
  <c r="P113" i="369"/>
  <c r="M113" i="369" s="1"/>
  <c r="L113" i="369"/>
  <c r="K113" i="369"/>
  <c r="J113" i="369"/>
  <c r="P112" i="369"/>
  <c r="M112" i="369" s="1"/>
  <c r="L112" i="369"/>
  <c r="K112" i="369"/>
  <c r="J112" i="369"/>
  <c r="P111" i="369"/>
  <c r="M111" i="369" s="1"/>
  <c r="L111" i="369"/>
  <c r="K111" i="369"/>
  <c r="J111" i="369"/>
  <c r="P110" i="369"/>
  <c r="M110" i="369" s="1"/>
  <c r="L110" i="369"/>
  <c r="K110" i="369"/>
  <c r="J110" i="369"/>
  <c r="P109" i="369"/>
  <c r="M109" i="369" s="1"/>
  <c r="L109" i="369"/>
  <c r="K109" i="369"/>
  <c r="J109" i="369"/>
  <c r="P108" i="369"/>
  <c r="M108" i="369"/>
  <c r="L108" i="369"/>
  <c r="K108" i="369"/>
  <c r="J108" i="369"/>
  <c r="P107" i="369"/>
  <c r="M107" i="369" s="1"/>
  <c r="L107" i="369"/>
  <c r="K107" i="369"/>
  <c r="J107" i="369"/>
  <c r="P106" i="369"/>
  <c r="M106" i="369"/>
  <c r="L106" i="369"/>
  <c r="K106" i="369"/>
  <c r="J106" i="369"/>
  <c r="P105" i="369"/>
  <c r="M105" i="369" s="1"/>
  <c r="L105" i="369"/>
  <c r="K105" i="369"/>
  <c r="J105" i="369"/>
  <c r="P104" i="369"/>
  <c r="M104" i="369" s="1"/>
  <c r="L104" i="369"/>
  <c r="K104" i="369"/>
  <c r="J104" i="369"/>
  <c r="P103" i="369"/>
  <c r="M103" i="369" s="1"/>
  <c r="L103" i="369"/>
  <c r="K103" i="369"/>
  <c r="J103" i="369"/>
  <c r="P102" i="369"/>
  <c r="M102" i="369" s="1"/>
  <c r="L102" i="369"/>
  <c r="K102" i="369"/>
  <c r="J102" i="369"/>
  <c r="P101" i="369"/>
  <c r="M101" i="369" s="1"/>
  <c r="L101" i="369"/>
  <c r="K101" i="369"/>
  <c r="J101" i="369"/>
  <c r="P100" i="369"/>
  <c r="M100" i="369" s="1"/>
  <c r="L100" i="369"/>
  <c r="K100" i="369"/>
  <c r="J100" i="369"/>
  <c r="P99" i="369"/>
  <c r="M99" i="369" s="1"/>
  <c r="L99" i="369"/>
  <c r="K99" i="369"/>
  <c r="J99" i="369"/>
  <c r="P98" i="369"/>
  <c r="M98" i="369"/>
  <c r="L98" i="369"/>
  <c r="K98" i="369"/>
  <c r="J98" i="369"/>
  <c r="P97" i="369"/>
  <c r="M97" i="369" s="1"/>
  <c r="L97" i="369"/>
  <c r="K97" i="369"/>
  <c r="J97" i="369"/>
  <c r="P96" i="369"/>
  <c r="M96" i="369" s="1"/>
  <c r="L96" i="369"/>
  <c r="K96" i="369"/>
  <c r="J96" i="369"/>
  <c r="P95" i="369"/>
  <c r="M95" i="369" s="1"/>
  <c r="L95" i="369"/>
  <c r="K95" i="369"/>
  <c r="J95" i="369"/>
  <c r="P94" i="369"/>
  <c r="M94" i="369" s="1"/>
  <c r="L94" i="369"/>
  <c r="K94" i="369"/>
  <c r="J94" i="369"/>
  <c r="P93" i="369"/>
  <c r="M93" i="369" s="1"/>
  <c r="L93" i="369"/>
  <c r="K93" i="369"/>
  <c r="J93" i="369"/>
  <c r="P92" i="369"/>
  <c r="M92" i="369" s="1"/>
  <c r="L92" i="369"/>
  <c r="K92" i="369"/>
  <c r="J92" i="369"/>
  <c r="P91" i="369"/>
  <c r="M91" i="369" s="1"/>
  <c r="L91" i="369"/>
  <c r="K91" i="369"/>
  <c r="J91" i="369"/>
  <c r="P90" i="369"/>
  <c r="M90" i="369" s="1"/>
  <c r="L90" i="369"/>
  <c r="K90" i="369"/>
  <c r="J90" i="369"/>
  <c r="P89" i="369"/>
  <c r="M89" i="369" s="1"/>
  <c r="L89" i="369"/>
  <c r="K89" i="369"/>
  <c r="J89" i="369"/>
  <c r="P88" i="369"/>
  <c r="M88" i="369"/>
  <c r="L88" i="369"/>
  <c r="K88" i="369"/>
  <c r="J88" i="369"/>
  <c r="P87" i="369"/>
  <c r="M87" i="369" s="1"/>
  <c r="L87" i="369"/>
  <c r="K87" i="369"/>
  <c r="J87" i="369"/>
  <c r="P86" i="369"/>
  <c r="M86" i="369" s="1"/>
  <c r="L86" i="369"/>
  <c r="K86" i="369"/>
  <c r="J86" i="369"/>
  <c r="P85" i="369"/>
  <c r="M85" i="369" s="1"/>
  <c r="L85" i="369"/>
  <c r="K85" i="369"/>
  <c r="J85" i="369"/>
  <c r="P84" i="369"/>
  <c r="M84" i="369"/>
  <c r="L84" i="369"/>
  <c r="K84" i="369"/>
  <c r="J84" i="369"/>
  <c r="P83" i="369"/>
  <c r="M83" i="369" s="1"/>
  <c r="L83" i="369"/>
  <c r="K83" i="369"/>
  <c r="J83" i="369"/>
  <c r="P82" i="369"/>
  <c r="M82" i="369" s="1"/>
  <c r="L82" i="369"/>
  <c r="K82" i="369"/>
  <c r="J82" i="369"/>
  <c r="P81" i="369"/>
  <c r="M81" i="369" s="1"/>
  <c r="L81" i="369"/>
  <c r="K81" i="369"/>
  <c r="J81" i="369"/>
  <c r="P80" i="369"/>
  <c r="M80" i="369" s="1"/>
  <c r="L80" i="369"/>
  <c r="K80" i="369"/>
  <c r="J80" i="369"/>
  <c r="P79" i="369"/>
  <c r="M79" i="369" s="1"/>
  <c r="L79" i="369"/>
  <c r="K79" i="369"/>
  <c r="J79" i="369"/>
  <c r="P78" i="369"/>
  <c r="M78" i="369" s="1"/>
  <c r="L78" i="369"/>
  <c r="K78" i="369"/>
  <c r="J78" i="369"/>
  <c r="P77" i="369"/>
  <c r="M77" i="369" s="1"/>
  <c r="L77" i="369"/>
  <c r="K77" i="369"/>
  <c r="J77" i="369"/>
  <c r="P76" i="369"/>
  <c r="M76" i="369"/>
  <c r="L76" i="369"/>
  <c r="K76" i="369"/>
  <c r="J76" i="369"/>
  <c r="P75" i="369"/>
  <c r="M75" i="369" s="1"/>
  <c r="L75" i="369"/>
  <c r="K75" i="369"/>
  <c r="J75" i="369"/>
  <c r="P74" i="369"/>
  <c r="M74" i="369" s="1"/>
  <c r="L74" i="369"/>
  <c r="K74" i="369"/>
  <c r="J74" i="369"/>
  <c r="P73" i="369"/>
  <c r="M73" i="369" s="1"/>
  <c r="L73" i="369"/>
  <c r="K73" i="369"/>
  <c r="J73" i="369"/>
  <c r="P72" i="369"/>
  <c r="M72" i="369" s="1"/>
  <c r="L72" i="369"/>
  <c r="K72" i="369"/>
  <c r="J72" i="369"/>
  <c r="P71" i="369"/>
  <c r="M71" i="369" s="1"/>
  <c r="L71" i="369"/>
  <c r="K71" i="369"/>
  <c r="J71" i="369"/>
  <c r="P70" i="369"/>
  <c r="M70" i="369" s="1"/>
  <c r="L70" i="369"/>
  <c r="K70" i="369"/>
  <c r="J70" i="369"/>
  <c r="P69" i="369"/>
  <c r="M69" i="369" s="1"/>
  <c r="L69" i="369"/>
  <c r="K69" i="369"/>
  <c r="J69" i="369"/>
  <c r="P68" i="369"/>
  <c r="M68" i="369"/>
  <c r="L68" i="369"/>
  <c r="K68" i="369"/>
  <c r="J68" i="369"/>
  <c r="P67" i="369"/>
  <c r="M67" i="369" s="1"/>
  <c r="L67" i="369"/>
  <c r="K67" i="369"/>
  <c r="J67" i="369"/>
  <c r="P66" i="369"/>
  <c r="M66" i="369"/>
  <c r="L66" i="369"/>
  <c r="K66" i="369"/>
  <c r="J66" i="369"/>
  <c r="P65" i="369"/>
  <c r="M65" i="369" s="1"/>
  <c r="L65" i="369"/>
  <c r="K65" i="369"/>
  <c r="J65" i="369"/>
  <c r="P64" i="369"/>
  <c r="M64" i="369" s="1"/>
  <c r="L64" i="369"/>
  <c r="K64" i="369"/>
  <c r="J64" i="369"/>
  <c r="P63" i="369"/>
  <c r="M63" i="369" s="1"/>
  <c r="L63" i="369"/>
  <c r="K63" i="369"/>
  <c r="J63" i="369"/>
  <c r="P62" i="369"/>
  <c r="M62" i="369" s="1"/>
  <c r="L62" i="369"/>
  <c r="K62" i="369"/>
  <c r="J62" i="369"/>
  <c r="P61" i="369"/>
  <c r="M61" i="369" s="1"/>
  <c r="L61" i="369"/>
  <c r="K61" i="369"/>
  <c r="J61" i="369"/>
  <c r="P60" i="369"/>
  <c r="M60" i="369" s="1"/>
  <c r="L60" i="369"/>
  <c r="K60" i="369"/>
  <c r="J60" i="369"/>
  <c r="P59" i="369"/>
  <c r="M59" i="369" s="1"/>
  <c r="L59" i="369"/>
  <c r="K59" i="369"/>
  <c r="J59" i="369"/>
  <c r="P58" i="369"/>
  <c r="M58" i="369"/>
  <c r="L58" i="369"/>
  <c r="K58" i="369"/>
  <c r="J58" i="369"/>
  <c r="P57" i="369"/>
  <c r="M57" i="369" s="1"/>
  <c r="L57" i="369"/>
  <c r="K57" i="369"/>
  <c r="J57" i="369"/>
  <c r="P56" i="369"/>
  <c r="M56" i="369"/>
  <c r="L56" i="369"/>
  <c r="K56" i="369"/>
  <c r="J56" i="369"/>
  <c r="P55" i="369"/>
  <c r="M55" i="369" s="1"/>
  <c r="L55" i="369"/>
  <c r="K55" i="369"/>
  <c r="J55" i="369"/>
  <c r="P54" i="369"/>
  <c r="M54" i="369" s="1"/>
  <c r="L54" i="369"/>
  <c r="K54" i="369"/>
  <c r="J54" i="369"/>
  <c r="P53" i="369"/>
  <c r="M53" i="369" s="1"/>
  <c r="L53" i="369"/>
  <c r="K53" i="369"/>
  <c r="J53" i="369"/>
  <c r="P52" i="369"/>
  <c r="M52" i="369" s="1"/>
  <c r="L52" i="369"/>
  <c r="K52" i="369"/>
  <c r="J52" i="369"/>
  <c r="P51" i="369"/>
  <c r="M51" i="369" s="1"/>
  <c r="L51" i="369"/>
  <c r="K51" i="369"/>
  <c r="J51" i="369"/>
  <c r="P50" i="369"/>
  <c r="M50" i="369" s="1"/>
  <c r="L50" i="369"/>
  <c r="K50" i="369"/>
  <c r="J50" i="369"/>
  <c r="P49" i="369"/>
  <c r="M49" i="369" s="1"/>
  <c r="L49" i="369"/>
  <c r="K49" i="369"/>
  <c r="J49" i="369"/>
  <c r="P48" i="369"/>
  <c r="M48" i="369"/>
  <c r="L48" i="369"/>
  <c r="K48" i="369"/>
  <c r="J48" i="369"/>
  <c r="P47" i="369"/>
  <c r="M47" i="369" s="1"/>
  <c r="L47" i="369"/>
  <c r="K47" i="369"/>
  <c r="J47" i="369"/>
  <c r="P46" i="369"/>
  <c r="M46" i="369" s="1"/>
  <c r="L46" i="369"/>
  <c r="K46" i="369"/>
  <c r="J46" i="369"/>
  <c r="P45" i="369"/>
  <c r="M45" i="369" s="1"/>
  <c r="L45" i="369"/>
  <c r="K45" i="369"/>
  <c r="J45" i="369"/>
  <c r="P44" i="369"/>
  <c r="M44" i="369"/>
  <c r="L44" i="369"/>
  <c r="K44" i="369"/>
  <c r="J44" i="369"/>
  <c r="P43" i="369"/>
  <c r="M43" i="369" s="1"/>
  <c r="L43" i="369"/>
  <c r="K43" i="369"/>
  <c r="J43" i="369"/>
  <c r="P42" i="369"/>
  <c r="M42" i="369" s="1"/>
  <c r="L42" i="369"/>
  <c r="K42" i="369"/>
  <c r="J42" i="369"/>
  <c r="P41" i="369"/>
  <c r="M41" i="369" s="1"/>
  <c r="L41" i="369"/>
  <c r="K41" i="369"/>
  <c r="J41" i="369"/>
  <c r="P40" i="369"/>
  <c r="M40" i="369" s="1"/>
  <c r="L40" i="369"/>
  <c r="K40" i="369"/>
  <c r="J40" i="369"/>
  <c r="H5" i="369"/>
  <c r="D5" i="369"/>
  <c r="C5" i="369"/>
  <c r="A1" i="369"/>
  <c r="P156" i="366"/>
  <c r="M156" i="366" s="1"/>
  <c r="L156" i="366"/>
  <c r="K156" i="366"/>
  <c r="J156" i="366"/>
  <c r="P155" i="366"/>
  <c r="M155" i="366" s="1"/>
  <c r="L155" i="366"/>
  <c r="K155" i="366"/>
  <c r="J155" i="366"/>
  <c r="P154" i="366"/>
  <c r="M154" i="366" s="1"/>
  <c r="L154" i="366"/>
  <c r="K154" i="366"/>
  <c r="J154" i="366"/>
  <c r="P153" i="366"/>
  <c r="M153" i="366" s="1"/>
  <c r="L153" i="366"/>
  <c r="K153" i="366"/>
  <c r="J153" i="366"/>
  <c r="P152" i="366"/>
  <c r="M152" i="366"/>
  <c r="L152" i="366"/>
  <c r="K152" i="366"/>
  <c r="J152" i="366"/>
  <c r="P151" i="366"/>
  <c r="M151" i="366" s="1"/>
  <c r="L151" i="366"/>
  <c r="K151" i="366"/>
  <c r="J151" i="366"/>
  <c r="P150" i="366"/>
  <c r="M150" i="366" s="1"/>
  <c r="L150" i="366"/>
  <c r="K150" i="366"/>
  <c r="J150" i="366"/>
  <c r="P149" i="366"/>
  <c r="M149" i="366" s="1"/>
  <c r="L149" i="366"/>
  <c r="K149" i="366"/>
  <c r="J149" i="366"/>
  <c r="P148" i="366"/>
  <c r="M148" i="366" s="1"/>
  <c r="L148" i="366"/>
  <c r="K148" i="366"/>
  <c r="J148" i="366"/>
  <c r="P147" i="366"/>
  <c r="M147" i="366" s="1"/>
  <c r="L147" i="366"/>
  <c r="K147" i="366"/>
  <c r="J147" i="366"/>
  <c r="P146" i="366"/>
  <c r="M146" i="366" s="1"/>
  <c r="L146" i="366"/>
  <c r="K146" i="366"/>
  <c r="J146" i="366"/>
  <c r="P145" i="366"/>
  <c r="M145" i="366" s="1"/>
  <c r="L145" i="366"/>
  <c r="K145" i="366"/>
  <c r="J145" i="366"/>
  <c r="P144" i="366"/>
  <c r="M144" i="366"/>
  <c r="L144" i="366"/>
  <c r="K144" i="366"/>
  <c r="J144" i="366"/>
  <c r="P143" i="366"/>
  <c r="M143" i="366" s="1"/>
  <c r="L143" i="366"/>
  <c r="K143" i="366"/>
  <c r="J143" i="366"/>
  <c r="P142" i="366"/>
  <c r="M142" i="366" s="1"/>
  <c r="L142" i="366"/>
  <c r="K142" i="366"/>
  <c r="J142" i="366"/>
  <c r="P141" i="366"/>
  <c r="M141" i="366" s="1"/>
  <c r="L141" i="366"/>
  <c r="K141" i="366"/>
  <c r="J141" i="366"/>
  <c r="P140" i="366"/>
  <c r="M140" i="366" s="1"/>
  <c r="L140" i="366"/>
  <c r="K140" i="366"/>
  <c r="J140" i="366"/>
  <c r="P139" i="366"/>
  <c r="M139" i="366" s="1"/>
  <c r="L139" i="366"/>
  <c r="K139" i="366"/>
  <c r="J139" i="366"/>
  <c r="P138" i="366"/>
  <c r="M138" i="366" s="1"/>
  <c r="L138" i="366"/>
  <c r="K138" i="366"/>
  <c r="J138" i="366"/>
  <c r="P137" i="366"/>
  <c r="M137" i="366" s="1"/>
  <c r="L137" i="366"/>
  <c r="K137" i="366"/>
  <c r="J137" i="366"/>
  <c r="P136" i="366"/>
  <c r="M136" i="366" s="1"/>
  <c r="L136" i="366"/>
  <c r="K136" i="366"/>
  <c r="J136" i="366"/>
  <c r="P135" i="366"/>
  <c r="M135" i="366" s="1"/>
  <c r="L135" i="366"/>
  <c r="K135" i="366"/>
  <c r="J135" i="366"/>
  <c r="P134" i="366"/>
  <c r="M134" i="366" s="1"/>
  <c r="L134" i="366"/>
  <c r="K134" i="366"/>
  <c r="J134" i="366"/>
  <c r="P133" i="366"/>
  <c r="M133" i="366" s="1"/>
  <c r="L133" i="366"/>
  <c r="K133" i="366"/>
  <c r="J133" i="366"/>
  <c r="P132" i="366"/>
  <c r="M132" i="366" s="1"/>
  <c r="L132" i="366"/>
  <c r="K132" i="366"/>
  <c r="J132" i="366"/>
  <c r="P131" i="366"/>
  <c r="M131" i="366" s="1"/>
  <c r="L131" i="366"/>
  <c r="K131" i="366"/>
  <c r="J131" i="366"/>
  <c r="P130" i="366"/>
  <c r="M130" i="366" s="1"/>
  <c r="L130" i="366"/>
  <c r="K130" i="366"/>
  <c r="J130" i="366"/>
  <c r="P129" i="366"/>
  <c r="M129" i="366" s="1"/>
  <c r="L129" i="366"/>
  <c r="K129" i="366"/>
  <c r="J129" i="366"/>
  <c r="P128" i="366"/>
  <c r="M128" i="366"/>
  <c r="L128" i="366"/>
  <c r="K128" i="366"/>
  <c r="J128" i="366"/>
  <c r="P127" i="366"/>
  <c r="M127" i="366" s="1"/>
  <c r="L127" i="366"/>
  <c r="K127" i="366"/>
  <c r="J127" i="366"/>
  <c r="P126" i="366"/>
  <c r="M126" i="366"/>
  <c r="L126" i="366"/>
  <c r="K126" i="366"/>
  <c r="J126" i="366"/>
  <c r="P125" i="366"/>
  <c r="M125" i="366" s="1"/>
  <c r="L125" i="366"/>
  <c r="K125" i="366"/>
  <c r="J125" i="366"/>
  <c r="P124" i="366"/>
  <c r="M124" i="366" s="1"/>
  <c r="L124" i="366"/>
  <c r="K124" i="366"/>
  <c r="J124" i="366"/>
  <c r="P123" i="366"/>
  <c r="M123" i="366" s="1"/>
  <c r="L123" i="366"/>
  <c r="K123" i="366"/>
  <c r="J123" i="366"/>
  <c r="P122" i="366"/>
  <c r="M122" i="366" s="1"/>
  <c r="L122" i="366"/>
  <c r="K122" i="366"/>
  <c r="J122" i="366"/>
  <c r="P121" i="366"/>
  <c r="M121" i="366" s="1"/>
  <c r="L121" i="366"/>
  <c r="K121" i="366"/>
  <c r="J121" i="366"/>
  <c r="P120" i="366"/>
  <c r="M120" i="366" s="1"/>
  <c r="L120" i="366"/>
  <c r="K120" i="366"/>
  <c r="J120" i="366"/>
  <c r="P119" i="366"/>
  <c r="M119" i="366" s="1"/>
  <c r="L119" i="366"/>
  <c r="K119" i="366"/>
  <c r="J119" i="366"/>
  <c r="P118" i="366"/>
  <c r="M118" i="366" s="1"/>
  <c r="L118" i="366"/>
  <c r="K118" i="366"/>
  <c r="J118" i="366"/>
  <c r="P117" i="366"/>
  <c r="M117" i="366" s="1"/>
  <c r="L117" i="366"/>
  <c r="K117" i="366"/>
  <c r="J117" i="366"/>
  <c r="P116" i="366"/>
  <c r="M116" i="366" s="1"/>
  <c r="L116" i="366"/>
  <c r="K116" i="366"/>
  <c r="J116" i="366"/>
  <c r="P115" i="366"/>
  <c r="M115" i="366" s="1"/>
  <c r="L115" i="366"/>
  <c r="K115" i="366"/>
  <c r="J115" i="366"/>
  <c r="P114" i="366"/>
  <c r="M114" i="366" s="1"/>
  <c r="L114" i="366"/>
  <c r="K114" i="366"/>
  <c r="J114" i="366"/>
  <c r="P113" i="366"/>
  <c r="M113" i="366" s="1"/>
  <c r="L113" i="366"/>
  <c r="K113" i="366"/>
  <c r="J113" i="366"/>
  <c r="P112" i="366"/>
  <c r="M112" i="366" s="1"/>
  <c r="L112" i="366"/>
  <c r="K112" i="366"/>
  <c r="J112" i="366"/>
  <c r="P111" i="366"/>
  <c r="M111" i="366" s="1"/>
  <c r="L111" i="366"/>
  <c r="K111" i="366"/>
  <c r="J111" i="366"/>
  <c r="P110" i="366"/>
  <c r="M110" i="366"/>
  <c r="L110" i="366"/>
  <c r="K110" i="366"/>
  <c r="J110" i="366"/>
  <c r="P109" i="366"/>
  <c r="M109" i="366" s="1"/>
  <c r="L109" i="366"/>
  <c r="K109" i="366"/>
  <c r="J109" i="366"/>
  <c r="P108" i="366"/>
  <c r="M108" i="366" s="1"/>
  <c r="L108" i="366"/>
  <c r="K108" i="366"/>
  <c r="J108" i="366"/>
  <c r="P107" i="366"/>
  <c r="M107" i="366" s="1"/>
  <c r="L107" i="366"/>
  <c r="K107" i="366"/>
  <c r="J107" i="366"/>
  <c r="P106" i="366"/>
  <c r="M106" i="366" s="1"/>
  <c r="L106" i="366"/>
  <c r="K106" i="366"/>
  <c r="J106" i="366"/>
  <c r="P105" i="366"/>
  <c r="M105" i="366" s="1"/>
  <c r="L105" i="366"/>
  <c r="K105" i="366"/>
  <c r="J105" i="366"/>
  <c r="P104" i="366"/>
  <c r="M104" i="366"/>
  <c r="L104" i="366"/>
  <c r="K104" i="366"/>
  <c r="J104" i="366"/>
  <c r="P103" i="366"/>
  <c r="M103" i="366" s="1"/>
  <c r="L103" i="366"/>
  <c r="K103" i="366"/>
  <c r="J103" i="366"/>
  <c r="P102" i="366"/>
  <c r="M102" i="366" s="1"/>
  <c r="L102" i="366"/>
  <c r="K102" i="366"/>
  <c r="J102" i="366"/>
  <c r="P101" i="366"/>
  <c r="M101" i="366" s="1"/>
  <c r="L101" i="366"/>
  <c r="K101" i="366"/>
  <c r="J101" i="366"/>
  <c r="P100" i="366"/>
  <c r="M100" i="366" s="1"/>
  <c r="L100" i="366"/>
  <c r="K100" i="366"/>
  <c r="J100" i="366"/>
  <c r="P99" i="366"/>
  <c r="M99" i="366" s="1"/>
  <c r="L99" i="366"/>
  <c r="K99" i="366"/>
  <c r="J99" i="366"/>
  <c r="P98" i="366"/>
  <c r="M98" i="366" s="1"/>
  <c r="L98" i="366"/>
  <c r="K98" i="366"/>
  <c r="J98" i="366"/>
  <c r="P97" i="366"/>
  <c r="M97" i="366" s="1"/>
  <c r="L97" i="366"/>
  <c r="K97" i="366"/>
  <c r="J97" i="366"/>
  <c r="P96" i="366"/>
  <c r="M96" i="366" s="1"/>
  <c r="L96" i="366"/>
  <c r="K96" i="366"/>
  <c r="J96" i="366"/>
  <c r="P95" i="366"/>
  <c r="M95" i="366" s="1"/>
  <c r="L95" i="366"/>
  <c r="K95" i="366"/>
  <c r="J95" i="366"/>
  <c r="P94" i="366"/>
  <c r="M94" i="366" s="1"/>
  <c r="L94" i="366"/>
  <c r="K94" i="366"/>
  <c r="J94" i="366"/>
  <c r="P93" i="366"/>
  <c r="M93" i="366" s="1"/>
  <c r="L93" i="366"/>
  <c r="K93" i="366"/>
  <c r="J93" i="366"/>
  <c r="P92" i="366"/>
  <c r="M92" i="366" s="1"/>
  <c r="L92" i="366"/>
  <c r="K92" i="366"/>
  <c r="J92" i="366"/>
  <c r="P91" i="366"/>
  <c r="M91" i="366" s="1"/>
  <c r="L91" i="366"/>
  <c r="K91" i="366"/>
  <c r="J91" i="366"/>
  <c r="P90" i="366"/>
  <c r="M90" i="366" s="1"/>
  <c r="L90" i="366"/>
  <c r="K90" i="366"/>
  <c r="J90" i="366"/>
  <c r="P89" i="366"/>
  <c r="M89" i="366" s="1"/>
  <c r="L89" i="366"/>
  <c r="K89" i="366"/>
  <c r="J89" i="366"/>
  <c r="P88" i="366"/>
  <c r="M88" i="366"/>
  <c r="L88" i="366"/>
  <c r="K88" i="366"/>
  <c r="J88" i="366"/>
  <c r="P87" i="366"/>
  <c r="M87" i="366" s="1"/>
  <c r="L87" i="366"/>
  <c r="K87" i="366"/>
  <c r="J87" i="366"/>
  <c r="P86" i="366"/>
  <c r="M86" i="366" s="1"/>
  <c r="L86" i="366"/>
  <c r="K86" i="366"/>
  <c r="J86" i="366"/>
  <c r="P85" i="366"/>
  <c r="M85" i="366" s="1"/>
  <c r="L85" i="366"/>
  <c r="K85" i="366"/>
  <c r="J85" i="366"/>
  <c r="P84" i="366"/>
  <c r="M84" i="366" s="1"/>
  <c r="L84" i="366"/>
  <c r="K84" i="366"/>
  <c r="J84" i="366"/>
  <c r="P83" i="366"/>
  <c r="M83" i="366" s="1"/>
  <c r="L83" i="366"/>
  <c r="K83" i="366"/>
  <c r="J83" i="366"/>
  <c r="P82" i="366"/>
  <c r="M82" i="366" s="1"/>
  <c r="L82" i="366"/>
  <c r="K82" i="366"/>
  <c r="J82" i="366"/>
  <c r="P81" i="366"/>
  <c r="M81" i="366" s="1"/>
  <c r="L81" i="366"/>
  <c r="K81" i="366"/>
  <c r="J81" i="366"/>
  <c r="P80" i="366"/>
  <c r="M80" i="366"/>
  <c r="L80" i="366"/>
  <c r="K80" i="366"/>
  <c r="J80" i="366"/>
  <c r="P79" i="366"/>
  <c r="M79" i="366" s="1"/>
  <c r="L79" i="366"/>
  <c r="K79" i="366"/>
  <c r="J79" i="366"/>
  <c r="P78" i="366"/>
  <c r="M78" i="366" s="1"/>
  <c r="L78" i="366"/>
  <c r="K78" i="366"/>
  <c r="J78" i="366"/>
  <c r="P77" i="366"/>
  <c r="M77" i="366" s="1"/>
  <c r="L77" i="366"/>
  <c r="K77" i="366"/>
  <c r="J77" i="366"/>
  <c r="P76" i="366"/>
  <c r="M76" i="366" s="1"/>
  <c r="L76" i="366"/>
  <c r="K76" i="366"/>
  <c r="J76" i="366"/>
  <c r="P75" i="366"/>
  <c r="M75" i="366" s="1"/>
  <c r="L75" i="366"/>
  <c r="K75" i="366"/>
  <c r="J75" i="366"/>
  <c r="P74" i="366"/>
  <c r="M74" i="366" s="1"/>
  <c r="L74" i="366"/>
  <c r="K74" i="366"/>
  <c r="J74" i="366"/>
  <c r="P73" i="366"/>
  <c r="M73" i="366" s="1"/>
  <c r="L73" i="366"/>
  <c r="K73" i="366"/>
  <c r="J73" i="366"/>
  <c r="P72" i="366"/>
  <c r="M72" i="366" s="1"/>
  <c r="L72" i="366"/>
  <c r="K72" i="366"/>
  <c r="J72" i="366"/>
  <c r="P71" i="366"/>
  <c r="M71" i="366" s="1"/>
  <c r="L71" i="366"/>
  <c r="K71" i="366"/>
  <c r="J71" i="366"/>
  <c r="P70" i="366"/>
  <c r="M70" i="366" s="1"/>
  <c r="L70" i="366"/>
  <c r="K70" i="366"/>
  <c r="J70" i="366"/>
  <c r="P69" i="366"/>
  <c r="M69" i="366" s="1"/>
  <c r="L69" i="366"/>
  <c r="K69" i="366"/>
  <c r="J69" i="366"/>
  <c r="P68" i="366"/>
  <c r="M68" i="366" s="1"/>
  <c r="L68" i="366"/>
  <c r="K68" i="366"/>
  <c r="J68" i="366"/>
  <c r="P67" i="366"/>
  <c r="M67" i="366" s="1"/>
  <c r="L67" i="366"/>
  <c r="K67" i="366"/>
  <c r="J67" i="366"/>
  <c r="P66" i="366"/>
  <c r="M66" i="366" s="1"/>
  <c r="L66" i="366"/>
  <c r="K66" i="366"/>
  <c r="J66" i="366"/>
  <c r="P65" i="366"/>
  <c r="M65" i="366" s="1"/>
  <c r="L65" i="366"/>
  <c r="K65" i="366"/>
  <c r="J65" i="366"/>
  <c r="P64" i="366"/>
  <c r="M64" i="366"/>
  <c r="L64" i="366"/>
  <c r="K64" i="366"/>
  <c r="J64" i="366"/>
  <c r="P63" i="366"/>
  <c r="M63" i="366" s="1"/>
  <c r="L63" i="366"/>
  <c r="K63" i="366"/>
  <c r="J63" i="366"/>
  <c r="P62" i="366"/>
  <c r="M62" i="366"/>
  <c r="L62" i="366"/>
  <c r="K62" i="366"/>
  <c r="J62" i="366"/>
  <c r="P61" i="366"/>
  <c r="M61" i="366" s="1"/>
  <c r="L61" i="366"/>
  <c r="K61" i="366"/>
  <c r="J61" i="366"/>
  <c r="P60" i="366"/>
  <c r="M60" i="366" s="1"/>
  <c r="L60" i="366"/>
  <c r="K60" i="366"/>
  <c r="J60" i="366"/>
  <c r="P59" i="366"/>
  <c r="M59" i="366" s="1"/>
  <c r="L59" i="366"/>
  <c r="K59" i="366"/>
  <c r="J59" i="366"/>
  <c r="P58" i="366"/>
  <c r="M58" i="366" s="1"/>
  <c r="L58" i="366"/>
  <c r="K58" i="366"/>
  <c r="J58" i="366"/>
  <c r="P57" i="366"/>
  <c r="M57" i="366" s="1"/>
  <c r="L57" i="366"/>
  <c r="K57" i="366"/>
  <c r="J57" i="366"/>
  <c r="P56" i="366"/>
  <c r="M56" i="366" s="1"/>
  <c r="L56" i="366"/>
  <c r="K56" i="366"/>
  <c r="J56" i="366"/>
  <c r="P55" i="366"/>
  <c r="M55" i="366" s="1"/>
  <c r="L55" i="366"/>
  <c r="K55" i="366"/>
  <c r="J55" i="366"/>
  <c r="P54" i="366"/>
  <c r="M54" i="366" s="1"/>
  <c r="L54" i="366"/>
  <c r="K54" i="366"/>
  <c r="J54" i="366"/>
  <c r="P53" i="366"/>
  <c r="M53" i="366" s="1"/>
  <c r="L53" i="366"/>
  <c r="K53" i="366"/>
  <c r="J53" i="366"/>
  <c r="P52" i="366"/>
  <c r="M52" i="366" s="1"/>
  <c r="L52" i="366"/>
  <c r="K52" i="366"/>
  <c r="J52" i="366"/>
  <c r="P51" i="366"/>
  <c r="M51" i="366" s="1"/>
  <c r="L51" i="366"/>
  <c r="K51" i="366"/>
  <c r="J51" i="366"/>
  <c r="P50" i="366"/>
  <c r="M50" i="366" s="1"/>
  <c r="L50" i="366"/>
  <c r="K50" i="366"/>
  <c r="J50" i="366"/>
  <c r="P49" i="366"/>
  <c r="M49" i="366" s="1"/>
  <c r="L49" i="366"/>
  <c r="K49" i="366"/>
  <c r="J49" i="366"/>
  <c r="P48" i="366"/>
  <c r="M48" i="366" s="1"/>
  <c r="L48" i="366"/>
  <c r="K48" i="366"/>
  <c r="J48" i="366"/>
  <c r="P47" i="366"/>
  <c r="M47" i="366" s="1"/>
  <c r="L47" i="366"/>
  <c r="K47" i="366"/>
  <c r="J47" i="366"/>
  <c r="P46" i="366"/>
  <c r="M46" i="366"/>
  <c r="L46" i="366"/>
  <c r="K46" i="366"/>
  <c r="J46" i="366"/>
  <c r="P45" i="366"/>
  <c r="M45" i="366" s="1"/>
  <c r="L45" i="366"/>
  <c r="K45" i="366"/>
  <c r="J45" i="366"/>
  <c r="P44" i="366"/>
  <c r="M44" i="366" s="1"/>
  <c r="L44" i="366"/>
  <c r="K44" i="366"/>
  <c r="J44" i="366"/>
  <c r="P43" i="366"/>
  <c r="M43" i="366" s="1"/>
  <c r="L43" i="366"/>
  <c r="K43" i="366"/>
  <c r="J43" i="366"/>
  <c r="P42" i="366"/>
  <c r="M42" i="366" s="1"/>
  <c r="L42" i="366"/>
  <c r="K42" i="366"/>
  <c r="J42" i="366"/>
  <c r="P41" i="366"/>
  <c r="M41" i="366" s="1"/>
  <c r="L41" i="366"/>
  <c r="K41" i="366"/>
  <c r="J41" i="366"/>
  <c r="P40" i="366"/>
  <c r="M40" i="366"/>
  <c r="L40" i="366"/>
  <c r="K40" i="366"/>
  <c r="J40" i="366"/>
  <c r="H5" i="366"/>
  <c r="D5" i="366"/>
  <c r="C5" i="366"/>
  <c r="A5" i="366"/>
  <c r="A1" i="366"/>
  <c r="P156" i="365"/>
  <c r="M156" i="365" s="1"/>
  <c r="L156" i="365"/>
  <c r="K156" i="365"/>
  <c r="J156" i="365"/>
  <c r="P155" i="365"/>
  <c r="M155" i="365" s="1"/>
  <c r="L155" i="365"/>
  <c r="K155" i="365"/>
  <c r="J155" i="365"/>
  <c r="P154" i="365"/>
  <c r="M154" i="365" s="1"/>
  <c r="L154" i="365"/>
  <c r="K154" i="365"/>
  <c r="J154" i="365"/>
  <c r="P153" i="365"/>
  <c r="M153" i="365" s="1"/>
  <c r="L153" i="365"/>
  <c r="K153" i="365"/>
  <c r="J153" i="365"/>
  <c r="P152" i="365"/>
  <c r="M152" i="365" s="1"/>
  <c r="L152" i="365"/>
  <c r="K152" i="365"/>
  <c r="J152" i="365"/>
  <c r="P151" i="365"/>
  <c r="M151" i="365" s="1"/>
  <c r="L151" i="365"/>
  <c r="K151" i="365"/>
  <c r="J151" i="365"/>
  <c r="P150" i="365"/>
  <c r="M150" i="365" s="1"/>
  <c r="L150" i="365"/>
  <c r="K150" i="365"/>
  <c r="J150" i="365"/>
  <c r="P149" i="365"/>
  <c r="M149" i="365"/>
  <c r="L149" i="365"/>
  <c r="K149" i="365"/>
  <c r="J149" i="365"/>
  <c r="P148" i="365"/>
  <c r="M148" i="365" s="1"/>
  <c r="L148" i="365"/>
  <c r="K148" i="365"/>
  <c r="J148" i="365"/>
  <c r="P147" i="365"/>
  <c r="M147" i="365" s="1"/>
  <c r="L147" i="365"/>
  <c r="K147" i="365"/>
  <c r="J147" i="365"/>
  <c r="P146" i="365"/>
  <c r="M146" i="365" s="1"/>
  <c r="L146" i="365"/>
  <c r="K146" i="365"/>
  <c r="J146" i="365"/>
  <c r="P145" i="365"/>
  <c r="M145" i="365" s="1"/>
  <c r="L145" i="365"/>
  <c r="K145" i="365"/>
  <c r="J145" i="365"/>
  <c r="P144" i="365"/>
  <c r="M144" i="365" s="1"/>
  <c r="L144" i="365"/>
  <c r="K144" i="365"/>
  <c r="J144" i="365"/>
  <c r="P143" i="365"/>
  <c r="M143" i="365"/>
  <c r="L143" i="365"/>
  <c r="K143" i="365"/>
  <c r="J143" i="365"/>
  <c r="P142" i="365"/>
  <c r="M142" i="365" s="1"/>
  <c r="L142" i="365"/>
  <c r="K142" i="365"/>
  <c r="J142" i="365"/>
  <c r="P141" i="365"/>
  <c r="M141" i="365" s="1"/>
  <c r="L141" i="365"/>
  <c r="K141" i="365"/>
  <c r="J141" i="365"/>
  <c r="P140" i="365"/>
  <c r="M140" i="365" s="1"/>
  <c r="L140" i="365"/>
  <c r="K140" i="365"/>
  <c r="J140" i="365"/>
  <c r="P139" i="365"/>
  <c r="M139" i="365" s="1"/>
  <c r="L139" i="365"/>
  <c r="K139" i="365"/>
  <c r="J139" i="365"/>
  <c r="P138" i="365"/>
  <c r="M138" i="365" s="1"/>
  <c r="L138" i="365"/>
  <c r="K138" i="365"/>
  <c r="J138" i="365"/>
  <c r="P137" i="365"/>
  <c r="M137" i="365" s="1"/>
  <c r="L137" i="365"/>
  <c r="K137" i="365"/>
  <c r="J137" i="365"/>
  <c r="P136" i="365"/>
  <c r="M136" i="365" s="1"/>
  <c r="L136" i="365"/>
  <c r="K136" i="365"/>
  <c r="J136" i="365"/>
  <c r="P135" i="365"/>
  <c r="M135" i="365" s="1"/>
  <c r="L135" i="365"/>
  <c r="K135" i="365"/>
  <c r="J135" i="365"/>
  <c r="P134" i="365"/>
  <c r="M134" i="365" s="1"/>
  <c r="L134" i="365"/>
  <c r="K134" i="365"/>
  <c r="J134" i="365"/>
  <c r="P133" i="365"/>
  <c r="M133" i="365" s="1"/>
  <c r="L133" i="365"/>
  <c r="K133" i="365"/>
  <c r="J133" i="365"/>
  <c r="P132" i="365"/>
  <c r="M132" i="365" s="1"/>
  <c r="L132" i="365"/>
  <c r="K132" i="365"/>
  <c r="J132" i="365"/>
  <c r="P131" i="365"/>
  <c r="M131" i="365" s="1"/>
  <c r="L131" i="365"/>
  <c r="K131" i="365"/>
  <c r="J131" i="365"/>
  <c r="P130" i="365"/>
  <c r="M130" i="365" s="1"/>
  <c r="L130" i="365"/>
  <c r="K130" i="365"/>
  <c r="J130" i="365"/>
  <c r="P129" i="365"/>
  <c r="M129" i="365" s="1"/>
  <c r="L129" i="365"/>
  <c r="K129" i="365"/>
  <c r="J129" i="365"/>
  <c r="P128" i="365"/>
  <c r="M128" i="365" s="1"/>
  <c r="L128" i="365"/>
  <c r="K128" i="365"/>
  <c r="J128" i="365"/>
  <c r="P127" i="365"/>
  <c r="M127" i="365"/>
  <c r="L127" i="365"/>
  <c r="K127" i="365"/>
  <c r="J127" i="365"/>
  <c r="P126" i="365"/>
  <c r="M126" i="365" s="1"/>
  <c r="L126" i="365"/>
  <c r="K126" i="365"/>
  <c r="J126" i="365"/>
  <c r="P125" i="365"/>
  <c r="M125" i="365" s="1"/>
  <c r="L125" i="365"/>
  <c r="K125" i="365"/>
  <c r="J125" i="365"/>
  <c r="P124" i="365"/>
  <c r="M124" i="365" s="1"/>
  <c r="L124" i="365"/>
  <c r="K124" i="365"/>
  <c r="J124" i="365"/>
  <c r="P123" i="365"/>
  <c r="M123" i="365" s="1"/>
  <c r="L123" i="365"/>
  <c r="K123" i="365"/>
  <c r="J123" i="365"/>
  <c r="P122" i="365"/>
  <c r="M122" i="365" s="1"/>
  <c r="L122" i="365"/>
  <c r="K122" i="365"/>
  <c r="J122" i="365"/>
  <c r="P121" i="365"/>
  <c r="M121" i="365" s="1"/>
  <c r="L121" i="365"/>
  <c r="K121" i="365"/>
  <c r="J121" i="365"/>
  <c r="P120" i="365"/>
  <c r="M120" i="365" s="1"/>
  <c r="L120" i="365"/>
  <c r="K120" i="365"/>
  <c r="J120" i="365"/>
  <c r="P119" i="365"/>
  <c r="M119" i="365"/>
  <c r="L119" i="365"/>
  <c r="K119" i="365"/>
  <c r="J119" i="365"/>
  <c r="P118" i="365"/>
  <c r="M118" i="365" s="1"/>
  <c r="L118" i="365"/>
  <c r="K118" i="365"/>
  <c r="J118" i="365"/>
  <c r="P117" i="365"/>
  <c r="M117" i="365" s="1"/>
  <c r="L117" i="365"/>
  <c r="K117" i="365"/>
  <c r="J117" i="365"/>
  <c r="P116" i="365"/>
  <c r="M116" i="365" s="1"/>
  <c r="L116" i="365"/>
  <c r="K116" i="365"/>
  <c r="J116" i="365"/>
  <c r="P115" i="365"/>
  <c r="M115" i="365" s="1"/>
  <c r="L115" i="365"/>
  <c r="K115" i="365"/>
  <c r="J115" i="365"/>
  <c r="P114" i="365"/>
  <c r="M114" i="365" s="1"/>
  <c r="L114" i="365"/>
  <c r="K114" i="365"/>
  <c r="J114" i="365"/>
  <c r="P113" i="365"/>
  <c r="M113" i="365" s="1"/>
  <c r="L113" i="365"/>
  <c r="K113" i="365"/>
  <c r="J113" i="365"/>
  <c r="P112" i="365"/>
  <c r="M112" i="365" s="1"/>
  <c r="L112" i="365"/>
  <c r="K112" i="365"/>
  <c r="J112" i="365"/>
  <c r="P111" i="365"/>
  <c r="M111" i="365" s="1"/>
  <c r="L111" i="365"/>
  <c r="K111" i="365"/>
  <c r="J111" i="365"/>
  <c r="P110" i="365"/>
  <c r="M110" i="365" s="1"/>
  <c r="L110" i="365"/>
  <c r="K110" i="365"/>
  <c r="J110" i="365"/>
  <c r="P109" i="365"/>
  <c r="M109" i="365" s="1"/>
  <c r="L109" i="365"/>
  <c r="K109" i="365"/>
  <c r="J109" i="365"/>
  <c r="P108" i="365"/>
  <c r="M108" i="365" s="1"/>
  <c r="L108" i="365"/>
  <c r="K108" i="365"/>
  <c r="J108" i="365"/>
  <c r="P107" i="365"/>
  <c r="M107" i="365" s="1"/>
  <c r="L107" i="365"/>
  <c r="K107" i="365"/>
  <c r="J107" i="365"/>
  <c r="P106" i="365"/>
  <c r="M106" i="365" s="1"/>
  <c r="L106" i="365"/>
  <c r="K106" i="365"/>
  <c r="J106" i="365"/>
  <c r="P105" i="365"/>
  <c r="M105" i="365" s="1"/>
  <c r="L105" i="365"/>
  <c r="K105" i="365"/>
  <c r="J105" i="365"/>
  <c r="P104" i="365"/>
  <c r="M104" i="365" s="1"/>
  <c r="L104" i="365"/>
  <c r="K104" i="365"/>
  <c r="J104" i="365"/>
  <c r="P103" i="365"/>
  <c r="M103" i="365"/>
  <c r="L103" i="365"/>
  <c r="K103" i="365"/>
  <c r="J103" i="365"/>
  <c r="P102" i="365"/>
  <c r="M102" i="365" s="1"/>
  <c r="L102" i="365"/>
  <c r="K102" i="365"/>
  <c r="J102" i="365"/>
  <c r="P101" i="365"/>
  <c r="M101" i="365"/>
  <c r="L101" i="365"/>
  <c r="K101" i="365"/>
  <c r="J101" i="365"/>
  <c r="P100" i="365"/>
  <c r="M100" i="365" s="1"/>
  <c r="L100" i="365"/>
  <c r="K100" i="365"/>
  <c r="J100" i="365"/>
  <c r="P99" i="365"/>
  <c r="M99" i="365" s="1"/>
  <c r="L99" i="365"/>
  <c r="K99" i="365"/>
  <c r="J99" i="365"/>
  <c r="P98" i="365"/>
  <c r="M98" i="365" s="1"/>
  <c r="L98" i="365"/>
  <c r="K98" i="365"/>
  <c r="J98" i="365"/>
  <c r="P97" i="365"/>
  <c r="M97" i="365" s="1"/>
  <c r="L97" i="365"/>
  <c r="K97" i="365"/>
  <c r="J97" i="365"/>
  <c r="P96" i="365"/>
  <c r="M96" i="365" s="1"/>
  <c r="L96" i="365"/>
  <c r="K96" i="365"/>
  <c r="J96" i="365"/>
  <c r="P95" i="365"/>
  <c r="M95" i="365" s="1"/>
  <c r="L95" i="365"/>
  <c r="K95" i="365"/>
  <c r="J95" i="365"/>
  <c r="P94" i="365"/>
  <c r="M94" i="365" s="1"/>
  <c r="L94" i="365"/>
  <c r="K94" i="365"/>
  <c r="J94" i="365"/>
  <c r="P93" i="365"/>
  <c r="M93" i="365" s="1"/>
  <c r="L93" i="365"/>
  <c r="K93" i="365"/>
  <c r="J93" i="365"/>
  <c r="P92" i="365"/>
  <c r="M92" i="365" s="1"/>
  <c r="L92" i="365"/>
  <c r="K92" i="365"/>
  <c r="J92" i="365"/>
  <c r="P91" i="365"/>
  <c r="M91" i="365" s="1"/>
  <c r="L91" i="365"/>
  <c r="K91" i="365"/>
  <c r="J91" i="365"/>
  <c r="P90" i="365"/>
  <c r="M90" i="365" s="1"/>
  <c r="L90" i="365"/>
  <c r="K90" i="365"/>
  <c r="J90" i="365"/>
  <c r="P89" i="365"/>
  <c r="M89" i="365" s="1"/>
  <c r="L89" i="365"/>
  <c r="K89" i="365"/>
  <c r="J89" i="365"/>
  <c r="P88" i="365"/>
  <c r="M88" i="365" s="1"/>
  <c r="L88" i="365"/>
  <c r="K88" i="365"/>
  <c r="J88" i="365"/>
  <c r="P87" i="365"/>
  <c r="M87" i="365" s="1"/>
  <c r="L87" i="365"/>
  <c r="K87" i="365"/>
  <c r="J87" i="365"/>
  <c r="P86" i="365"/>
  <c r="M86" i="365" s="1"/>
  <c r="L86" i="365"/>
  <c r="K86" i="365"/>
  <c r="J86" i="365"/>
  <c r="P85" i="365"/>
  <c r="M85" i="365"/>
  <c r="L85" i="365"/>
  <c r="K85" i="365"/>
  <c r="J85" i="365"/>
  <c r="P84" i="365"/>
  <c r="M84" i="365" s="1"/>
  <c r="L84" i="365"/>
  <c r="K84" i="365"/>
  <c r="J84" i="365"/>
  <c r="P83" i="365"/>
  <c r="M83" i="365" s="1"/>
  <c r="L83" i="365"/>
  <c r="K83" i="365"/>
  <c r="J83" i="365"/>
  <c r="P82" i="365"/>
  <c r="M82" i="365" s="1"/>
  <c r="L82" i="365"/>
  <c r="K82" i="365"/>
  <c r="J82" i="365"/>
  <c r="P81" i="365"/>
  <c r="M81" i="365" s="1"/>
  <c r="L81" i="365"/>
  <c r="K81" i="365"/>
  <c r="J81" i="365"/>
  <c r="P80" i="365"/>
  <c r="M80" i="365" s="1"/>
  <c r="L80" i="365"/>
  <c r="K80" i="365"/>
  <c r="J80" i="365"/>
  <c r="P79" i="365"/>
  <c r="M79" i="365"/>
  <c r="L79" i="365"/>
  <c r="K79" i="365"/>
  <c r="J79" i="365"/>
  <c r="P78" i="365"/>
  <c r="M78" i="365" s="1"/>
  <c r="L78" i="365"/>
  <c r="K78" i="365"/>
  <c r="J78" i="365"/>
  <c r="P77" i="365"/>
  <c r="M77" i="365" s="1"/>
  <c r="L77" i="365"/>
  <c r="K77" i="365"/>
  <c r="J77" i="365"/>
  <c r="P76" i="365"/>
  <c r="M76" i="365" s="1"/>
  <c r="L76" i="365"/>
  <c r="K76" i="365"/>
  <c r="J76" i="365"/>
  <c r="P75" i="365"/>
  <c r="M75" i="365" s="1"/>
  <c r="L75" i="365"/>
  <c r="K75" i="365"/>
  <c r="J75" i="365"/>
  <c r="P74" i="365"/>
  <c r="M74" i="365" s="1"/>
  <c r="L74" i="365"/>
  <c r="K74" i="365"/>
  <c r="J74" i="365"/>
  <c r="P73" i="365"/>
  <c r="M73" i="365" s="1"/>
  <c r="L73" i="365"/>
  <c r="K73" i="365"/>
  <c r="J73" i="365"/>
  <c r="P72" i="365"/>
  <c r="M72" i="365" s="1"/>
  <c r="L72" i="365"/>
  <c r="K72" i="365"/>
  <c r="J72" i="365"/>
  <c r="P71" i="365"/>
  <c r="M71" i="365" s="1"/>
  <c r="L71" i="365"/>
  <c r="K71" i="365"/>
  <c r="J71" i="365"/>
  <c r="P70" i="365"/>
  <c r="M70" i="365" s="1"/>
  <c r="L70" i="365"/>
  <c r="K70" i="365"/>
  <c r="J70" i="365"/>
  <c r="P69" i="365"/>
  <c r="M69" i="365"/>
  <c r="L69" i="365"/>
  <c r="K69" i="365"/>
  <c r="J69" i="365"/>
  <c r="P68" i="365"/>
  <c r="M68" i="365" s="1"/>
  <c r="L68" i="365"/>
  <c r="K68" i="365"/>
  <c r="J68" i="365"/>
  <c r="P67" i="365"/>
  <c r="M67" i="365" s="1"/>
  <c r="L67" i="365"/>
  <c r="K67" i="365"/>
  <c r="J67" i="365"/>
  <c r="P66" i="365"/>
  <c r="M66" i="365" s="1"/>
  <c r="L66" i="365"/>
  <c r="K66" i="365"/>
  <c r="J66" i="365"/>
  <c r="P65" i="365"/>
  <c r="M65" i="365" s="1"/>
  <c r="L65" i="365"/>
  <c r="K65" i="365"/>
  <c r="J65" i="365"/>
  <c r="P64" i="365"/>
  <c r="M64" i="365" s="1"/>
  <c r="L64" i="365"/>
  <c r="K64" i="365"/>
  <c r="J64" i="365"/>
  <c r="P63" i="365"/>
  <c r="M63" i="365"/>
  <c r="L63" i="365"/>
  <c r="K63" i="365"/>
  <c r="J63" i="365"/>
  <c r="P62" i="365"/>
  <c r="M62" i="365" s="1"/>
  <c r="L62" i="365"/>
  <c r="K62" i="365"/>
  <c r="J62" i="365"/>
  <c r="P61" i="365"/>
  <c r="M61" i="365" s="1"/>
  <c r="L61" i="365"/>
  <c r="K61" i="365"/>
  <c r="J61" i="365"/>
  <c r="P60" i="365"/>
  <c r="M60" i="365" s="1"/>
  <c r="L60" i="365"/>
  <c r="K60" i="365"/>
  <c r="J60" i="365"/>
  <c r="P59" i="365"/>
  <c r="M59" i="365" s="1"/>
  <c r="L59" i="365"/>
  <c r="K59" i="365"/>
  <c r="J59" i="365"/>
  <c r="P58" i="365"/>
  <c r="M58" i="365" s="1"/>
  <c r="L58" i="365"/>
  <c r="K58" i="365"/>
  <c r="J58" i="365"/>
  <c r="P57" i="365"/>
  <c r="M57" i="365" s="1"/>
  <c r="L57" i="365"/>
  <c r="K57" i="365"/>
  <c r="J57" i="365"/>
  <c r="P56" i="365"/>
  <c r="M56" i="365" s="1"/>
  <c r="L56" i="365"/>
  <c r="K56" i="365"/>
  <c r="J56" i="365"/>
  <c r="P55" i="365"/>
  <c r="M55" i="365"/>
  <c r="L55" i="365"/>
  <c r="K55" i="365"/>
  <c r="J55" i="365"/>
  <c r="P54" i="365"/>
  <c r="M54" i="365" s="1"/>
  <c r="L54" i="365"/>
  <c r="K54" i="365"/>
  <c r="J54" i="365"/>
  <c r="P53" i="365"/>
  <c r="M53" i="365" s="1"/>
  <c r="L53" i="365"/>
  <c r="K53" i="365"/>
  <c r="J53" i="365"/>
  <c r="P52" i="365"/>
  <c r="M52" i="365" s="1"/>
  <c r="L52" i="365"/>
  <c r="K52" i="365"/>
  <c r="J52" i="365"/>
  <c r="P51" i="365"/>
  <c r="M51" i="365" s="1"/>
  <c r="L51" i="365"/>
  <c r="K51" i="365"/>
  <c r="J51" i="365"/>
  <c r="P50" i="365"/>
  <c r="M50" i="365" s="1"/>
  <c r="L50" i="365"/>
  <c r="K50" i="365"/>
  <c r="J50" i="365"/>
  <c r="P49" i="365"/>
  <c r="M49" i="365" s="1"/>
  <c r="L49" i="365"/>
  <c r="K49" i="365"/>
  <c r="J49" i="365"/>
  <c r="P48" i="365"/>
  <c r="M48" i="365" s="1"/>
  <c r="L48" i="365"/>
  <c r="K48" i="365"/>
  <c r="J48" i="365"/>
  <c r="P47" i="365"/>
  <c r="M47" i="365" s="1"/>
  <c r="L47" i="365"/>
  <c r="K47" i="365"/>
  <c r="J47" i="365"/>
  <c r="P46" i="365"/>
  <c r="M46" i="365" s="1"/>
  <c r="L46" i="365"/>
  <c r="K46" i="365"/>
  <c r="J46" i="365"/>
  <c r="P45" i="365"/>
  <c r="M45" i="365" s="1"/>
  <c r="L45" i="365"/>
  <c r="K45" i="365"/>
  <c r="J45" i="365"/>
  <c r="P44" i="365"/>
  <c r="M44" i="365" s="1"/>
  <c r="L44" i="365"/>
  <c r="K44" i="365"/>
  <c r="J44" i="365"/>
  <c r="P43" i="365"/>
  <c r="M43" i="365" s="1"/>
  <c r="L43" i="365"/>
  <c r="K43" i="365"/>
  <c r="J43" i="365"/>
  <c r="P42" i="365"/>
  <c r="M42" i="365" s="1"/>
  <c r="L42" i="365"/>
  <c r="K42" i="365"/>
  <c r="J42" i="365"/>
  <c r="P41" i="365"/>
  <c r="M41" i="365" s="1"/>
  <c r="L41" i="365"/>
  <c r="K41" i="365"/>
  <c r="J41" i="365"/>
  <c r="P40" i="365"/>
  <c r="M40" i="365" s="1"/>
  <c r="L40" i="365"/>
  <c r="K40" i="365"/>
  <c r="J40" i="365"/>
  <c r="H5" i="365"/>
  <c r="D5" i="365"/>
  <c r="C5" i="365"/>
  <c r="A1" i="365"/>
  <c r="P156" i="363"/>
  <c r="M156" i="363" s="1"/>
  <c r="L156" i="363"/>
  <c r="K156" i="363"/>
  <c r="J156" i="363"/>
  <c r="P155" i="363"/>
  <c r="M155" i="363" s="1"/>
  <c r="L155" i="363"/>
  <c r="K155" i="363"/>
  <c r="J155" i="363"/>
  <c r="P154" i="363"/>
  <c r="M154" i="363" s="1"/>
  <c r="L154" i="363"/>
  <c r="K154" i="363"/>
  <c r="J154" i="363"/>
  <c r="P153" i="363"/>
  <c r="M153" i="363" s="1"/>
  <c r="L153" i="363"/>
  <c r="K153" i="363"/>
  <c r="J153" i="363"/>
  <c r="P152" i="363"/>
  <c r="M152" i="363" s="1"/>
  <c r="L152" i="363"/>
  <c r="K152" i="363"/>
  <c r="J152" i="363"/>
  <c r="P151" i="363"/>
  <c r="M151" i="363"/>
  <c r="L151" i="363"/>
  <c r="K151" i="363"/>
  <c r="J151" i="363"/>
  <c r="P150" i="363"/>
  <c r="M150" i="363" s="1"/>
  <c r="L150" i="363"/>
  <c r="K150" i="363"/>
  <c r="J150" i="363"/>
  <c r="P149" i="363"/>
  <c r="M149" i="363"/>
  <c r="L149" i="363"/>
  <c r="K149" i="363"/>
  <c r="J149" i="363"/>
  <c r="P148" i="363"/>
  <c r="M148" i="363" s="1"/>
  <c r="L148" i="363"/>
  <c r="K148" i="363"/>
  <c r="J148" i="363"/>
  <c r="P147" i="363"/>
  <c r="M147" i="363" s="1"/>
  <c r="L147" i="363"/>
  <c r="K147" i="363"/>
  <c r="J147" i="363"/>
  <c r="H5" i="363"/>
  <c r="D5" i="363"/>
  <c r="C5" i="363"/>
  <c r="A1" i="363"/>
  <c r="P155" i="360"/>
  <c r="M155" i="360" s="1"/>
  <c r="L155" i="360"/>
  <c r="K155" i="360"/>
  <c r="J155" i="360"/>
  <c r="P154" i="360"/>
  <c r="M154" i="360" s="1"/>
  <c r="L154" i="360"/>
  <c r="K154" i="360"/>
  <c r="J154" i="360"/>
  <c r="P153" i="360"/>
  <c r="M153" i="360" s="1"/>
  <c r="L153" i="360"/>
  <c r="K153" i="360"/>
  <c r="J153" i="360"/>
  <c r="P152" i="360"/>
  <c r="M152" i="360" s="1"/>
  <c r="L152" i="360"/>
  <c r="K152" i="360"/>
  <c r="J152" i="360"/>
  <c r="P151" i="360"/>
  <c r="M151" i="360"/>
  <c r="L151" i="360"/>
  <c r="K151" i="360"/>
  <c r="J151" i="360"/>
  <c r="P150" i="360"/>
  <c r="M150" i="360" s="1"/>
  <c r="L150" i="360"/>
  <c r="K150" i="360"/>
  <c r="J150" i="360"/>
  <c r="P149" i="360"/>
  <c r="M149" i="360" s="1"/>
  <c r="L149" i="360"/>
  <c r="K149" i="360"/>
  <c r="J149" i="360"/>
  <c r="P148" i="360"/>
  <c r="M148" i="360" s="1"/>
  <c r="L148" i="360"/>
  <c r="K148" i="360"/>
  <c r="J148" i="360"/>
  <c r="P147" i="360"/>
  <c r="M147" i="360" s="1"/>
  <c r="L147" i="360"/>
  <c r="K147" i="360"/>
  <c r="J147" i="360"/>
  <c r="P146" i="360"/>
  <c r="M146" i="360" s="1"/>
  <c r="L146" i="360"/>
  <c r="K146" i="360"/>
  <c r="J146" i="360"/>
  <c r="P145" i="360"/>
  <c r="M145" i="360" s="1"/>
  <c r="L145" i="360"/>
  <c r="K145" i="360"/>
  <c r="J145" i="360"/>
  <c r="P144" i="360"/>
  <c r="M144" i="360" s="1"/>
  <c r="L144" i="360"/>
  <c r="K144" i="360"/>
  <c r="J144" i="360"/>
  <c r="P143" i="360"/>
  <c r="M143" i="360" s="1"/>
  <c r="L143" i="360"/>
  <c r="K143" i="360"/>
  <c r="J143" i="360"/>
  <c r="P142" i="360"/>
  <c r="M142" i="360" s="1"/>
  <c r="L142" i="360"/>
  <c r="K142" i="360"/>
  <c r="J142" i="360"/>
  <c r="P141" i="360"/>
  <c r="M141" i="360" s="1"/>
  <c r="L141" i="360"/>
  <c r="K141" i="360"/>
  <c r="J141" i="360"/>
  <c r="P140" i="360"/>
  <c r="M140" i="360" s="1"/>
  <c r="L140" i="360"/>
  <c r="K140" i="360"/>
  <c r="J140" i="360"/>
  <c r="P139" i="360"/>
  <c r="M139" i="360" s="1"/>
  <c r="L139" i="360"/>
  <c r="K139" i="360"/>
  <c r="J139" i="360"/>
  <c r="P138" i="360"/>
  <c r="M138" i="360" s="1"/>
  <c r="L138" i="360"/>
  <c r="K138" i="360"/>
  <c r="J138" i="360"/>
  <c r="P137" i="360"/>
  <c r="M137" i="360" s="1"/>
  <c r="L137" i="360"/>
  <c r="K137" i="360"/>
  <c r="J137" i="360"/>
  <c r="P136" i="360"/>
  <c r="M136" i="360" s="1"/>
  <c r="L136" i="360"/>
  <c r="K136" i="360"/>
  <c r="J136" i="360"/>
  <c r="P135" i="360"/>
  <c r="M135" i="360" s="1"/>
  <c r="L135" i="360"/>
  <c r="K135" i="360"/>
  <c r="J135" i="360"/>
  <c r="P134" i="360"/>
  <c r="M134" i="360" s="1"/>
  <c r="L134" i="360"/>
  <c r="K134" i="360"/>
  <c r="J134" i="360"/>
  <c r="P133" i="360"/>
  <c r="M133" i="360" s="1"/>
  <c r="L133" i="360"/>
  <c r="K133" i="360"/>
  <c r="J133" i="360"/>
  <c r="P132" i="360"/>
  <c r="M132" i="360" s="1"/>
  <c r="L132" i="360"/>
  <c r="K132" i="360"/>
  <c r="J132" i="360"/>
  <c r="P131" i="360"/>
  <c r="M131" i="360" s="1"/>
  <c r="L131" i="360"/>
  <c r="K131" i="360"/>
  <c r="J131" i="360"/>
  <c r="P130" i="360"/>
  <c r="M130" i="360" s="1"/>
  <c r="L130" i="360"/>
  <c r="K130" i="360"/>
  <c r="J130" i="360"/>
  <c r="P129" i="360"/>
  <c r="M129" i="360" s="1"/>
  <c r="L129" i="360"/>
  <c r="K129" i="360"/>
  <c r="J129" i="360"/>
  <c r="P128" i="360"/>
  <c r="M128" i="360" s="1"/>
  <c r="L128" i="360"/>
  <c r="K128" i="360"/>
  <c r="J128" i="360"/>
  <c r="P127" i="360"/>
  <c r="M127" i="360" s="1"/>
  <c r="L127" i="360"/>
  <c r="K127" i="360"/>
  <c r="J127" i="360"/>
  <c r="P126" i="360"/>
  <c r="M126" i="360" s="1"/>
  <c r="L126" i="360"/>
  <c r="K126" i="360"/>
  <c r="J126" i="360"/>
  <c r="P125" i="360"/>
  <c r="M125" i="360" s="1"/>
  <c r="L125" i="360"/>
  <c r="K125" i="360"/>
  <c r="J125" i="360"/>
  <c r="P124" i="360"/>
  <c r="M124" i="360" s="1"/>
  <c r="L124" i="360"/>
  <c r="K124" i="360"/>
  <c r="J124" i="360"/>
  <c r="P123" i="360"/>
  <c r="M123" i="360" s="1"/>
  <c r="L123" i="360"/>
  <c r="K123" i="360"/>
  <c r="J123" i="360"/>
  <c r="P122" i="360"/>
  <c r="M122" i="360" s="1"/>
  <c r="L122" i="360"/>
  <c r="K122" i="360"/>
  <c r="J122" i="360"/>
  <c r="P121" i="360"/>
  <c r="M121" i="360" s="1"/>
  <c r="L121" i="360"/>
  <c r="K121" i="360"/>
  <c r="J121" i="360"/>
  <c r="P120" i="360"/>
  <c r="M120" i="360" s="1"/>
  <c r="L120" i="360"/>
  <c r="K120" i="360"/>
  <c r="J120" i="360"/>
  <c r="P119" i="360"/>
  <c r="M119" i="360" s="1"/>
  <c r="L119" i="360"/>
  <c r="K119" i="360"/>
  <c r="J119" i="360"/>
  <c r="P118" i="360"/>
  <c r="M118" i="360" s="1"/>
  <c r="L118" i="360"/>
  <c r="K118" i="360"/>
  <c r="J118" i="360"/>
  <c r="P117" i="360"/>
  <c r="M117" i="360" s="1"/>
  <c r="L117" i="360"/>
  <c r="K117" i="360"/>
  <c r="J117" i="360"/>
  <c r="P116" i="360"/>
  <c r="M116" i="360" s="1"/>
  <c r="L116" i="360"/>
  <c r="K116" i="360"/>
  <c r="J116" i="360"/>
  <c r="P115" i="360"/>
  <c r="M115" i="360"/>
  <c r="L115" i="360"/>
  <c r="K115" i="360"/>
  <c r="J115" i="360"/>
  <c r="P114" i="360"/>
  <c r="M114" i="360" s="1"/>
  <c r="L114" i="360"/>
  <c r="K114" i="360"/>
  <c r="J114" i="360"/>
  <c r="P113" i="360"/>
  <c r="M113" i="360" s="1"/>
  <c r="L113" i="360"/>
  <c r="K113" i="360"/>
  <c r="J113" i="360"/>
  <c r="P112" i="360"/>
  <c r="M112" i="360" s="1"/>
  <c r="L112" i="360"/>
  <c r="K112" i="360"/>
  <c r="J112" i="360"/>
  <c r="P111" i="360"/>
  <c r="M111" i="360" s="1"/>
  <c r="L111" i="360"/>
  <c r="K111" i="360"/>
  <c r="J111" i="360"/>
  <c r="P110" i="360"/>
  <c r="M110" i="360" s="1"/>
  <c r="L110" i="360"/>
  <c r="K110" i="360"/>
  <c r="J110" i="360"/>
  <c r="P109" i="360"/>
  <c r="M109" i="360" s="1"/>
  <c r="L109" i="360"/>
  <c r="K109" i="360"/>
  <c r="J109" i="360"/>
  <c r="P108" i="360"/>
  <c r="M108" i="360" s="1"/>
  <c r="L108" i="360"/>
  <c r="K108" i="360"/>
  <c r="J108" i="360"/>
  <c r="P107" i="360"/>
  <c r="M107" i="360" s="1"/>
  <c r="L107" i="360"/>
  <c r="K107" i="360"/>
  <c r="J107" i="360"/>
  <c r="P106" i="360"/>
  <c r="M106" i="360" s="1"/>
  <c r="L106" i="360"/>
  <c r="K106" i="360"/>
  <c r="J106" i="360"/>
  <c r="P105" i="360"/>
  <c r="M105" i="360"/>
  <c r="L105" i="360"/>
  <c r="K105" i="360"/>
  <c r="J105" i="360"/>
  <c r="P104" i="360"/>
  <c r="M104" i="360" s="1"/>
  <c r="L104" i="360"/>
  <c r="K104" i="360"/>
  <c r="J104" i="360"/>
  <c r="P103" i="360"/>
  <c r="M103" i="360" s="1"/>
  <c r="L103" i="360"/>
  <c r="K103" i="360"/>
  <c r="J103" i="360"/>
  <c r="P102" i="360"/>
  <c r="M102" i="360" s="1"/>
  <c r="L102" i="360"/>
  <c r="K102" i="360"/>
  <c r="J102" i="360"/>
  <c r="P101" i="360"/>
  <c r="M101" i="360" s="1"/>
  <c r="L101" i="360"/>
  <c r="K101" i="360"/>
  <c r="J101" i="360"/>
  <c r="P100" i="360"/>
  <c r="M100" i="360" s="1"/>
  <c r="L100" i="360"/>
  <c r="K100" i="360"/>
  <c r="J100" i="360"/>
  <c r="P99" i="360"/>
  <c r="M99" i="360" s="1"/>
  <c r="L99" i="360"/>
  <c r="K99" i="360"/>
  <c r="J99" i="360"/>
  <c r="P98" i="360"/>
  <c r="M98" i="360" s="1"/>
  <c r="L98" i="360"/>
  <c r="K98" i="360"/>
  <c r="J98" i="360"/>
  <c r="P97" i="360"/>
  <c r="M97" i="360" s="1"/>
  <c r="L97" i="360"/>
  <c r="K97" i="360"/>
  <c r="J97" i="360"/>
  <c r="P96" i="360"/>
  <c r="M96" i="360" s="1"/>
  <c r="L96" i="360"/>
  <c r="K96" i="360"/>
  <c r="J96" i="360"/>
  <c r="P95" i="360"/>
  <c r="M95" i="360" s="1"/>
  <c r="L95" i="360"/>
  <c r="K95" i="360"/>
  <c r="J95" i="360"/>
  <c r="P94" i="360"/>
  <c r="M94" i="360" s="1"/>
  <c r="L94" i="360"/>
  <c r="K94" i="360"/>
  <c r="J94" i="360"/>
  <c r="P93" i="360"/>
  <c r="M93" i="360" s="1"/>
  <c r="L93" i="360"/>
  <c r="K93" i="360"/>
  <c r="J93" i="360"/>
  <c r="P92" i="360"/>
  <c r="M92" i="360" s="1"/>
  <c r="L92" i="360"/>
  <c r="K92" i="360"/>
  <c r="J92" i="360"/>
  <c r="P91" i="360"/>
  <c r="M91" i="360" s="1"/>
  <c r="L91" i="360"/>
  <c r="K91" i="360"/>
  <c r="J91" i="360"/>
  <c r="P90" i="360"/>
  <c r="M90" i="360" s="1"/>
  <c r="L90" i="360"/>
  <c r="K90" i="360"/>
  <c r="J90" i="360"/>
  <c r="P89" i="360"/>
  <c r="M89" i="360" s="1"/>
  <c r="L89" i="360"/>
  <c r="K89" i="360"/>
  <c r="J89" i="360"/>
  <c r="P88" i="360"/>
  <c r="M88" i="360" s="1"/>
  <c r="L88" i="360"/>
  <c r="K88" i="360"/>
  <c r="J88" i="360"/>
  <c r="P87" i="360"/>
  <c r="M87" i="360" s="1"/>
  <c r="L87" i="360"/>
  <c r="K87" i="360"/>
  <c r="J87" i="360"/>
  <c r="P86" i="360"/>
  <c r="M86" i="360" s="1"/>
  <c r="L86" i="360"/>
  <c r="K86" i="360"/>
  <c r="J86" i="360"/>
  <c r="P85" i="360"/>
  <c r="M85" i="360" s="1"/>
  <c r="L85" i="360"/>
  <c r="K85" i="360"/>
  <c r="J85" i="360"/>
  <c r="P84" i="360"/>
  <c r="M84" i="360" s="1"/>
  <c r="L84" i="360"/>
  <c r="K84" i="360"/>
  <c r="J84" i="360"/>
  <c r="P83" i="360"/>
  <c r="M83" i="360" s="1"/>
  <c r="L83" i="360"/>
  <c r="K83" i="360"/>
  <c r="J83" i="360"/>
  <c r="P82" i="360"/>
  <c r="M82" i="360" s="1"/>
  <c r="L82" i="360"/>
  <c r="K82" i="360"/>
  <c r="J82" i="360"/>
  <c r="P81" i="360"/>
  <c r="M81" i="360" s="1"/>
  <c r="L81" i="360"/>
  <c r="K81" i="360"/>
  <c r="J81" i="360"/>
  <c r="P80" i="360"/>
  <c r="M80" i="360" s="1"/>
  <c r="L80" i="360"/>
  <c r="K80" i="360"/>
  <c r="J80" i="360"/>
  <c r="P79" i="360"/>
  <c r="M79" i="360" s="1"/>
  <c r="L79" i="360"/>
  <c r="K79" i="360"/>
  <c r="J79" i="360"/>
  <c r="P78" i="360"/>
  <c r="M78" i="360" s="1"/>
  <c r="L78" i="360"/>
  <c r="K78" i="360"/>
  <c r="J78" i="360"/>
  <c r="P77" i="360"/>
  <c r="M77" i="360" s="1"/>
  <c r="L77" i="360"/>
  <c r="K77" i="360"/>
  <c r="J77" i="360"/>
  <c r="P76" i="360"/>
  <c r="M76" i="360" s="1"/>
  <c r="L76" i="360"/>
  <c r="K76" i="360"/>
  <c r="J76" i="360"/>
  <c r="P75" i="360"/>
  <c r="M75" i="360" s="1"/>
  <c r="L75" i="360"/>
  <c r="K75" i="360"/>
  <c r="J75" i="360"/>
  <c r="P74" i="360"/>
  <c r="M74" i="360" s="1"/>
  <c r="L74" i="360"/>
  <c r="K74" i="360"/>
  <c r="J74" i="360"/>
  <c r="P73" i="360"/>
  <c r="M73" i="360"/>
  <c r="L73" i="360"/>
  <c r="K73" i="360"/>
  <c r="J73" i="360"/>
  <c r="P72" i="360"/>
  <c r="M72" i="360" s="1"/>
  <c r="L72" i="360"/>
  <c r="K72" i="360"/>
  <c r="J72" i="360"/>
  <c r="P71" i="360"/>
  <c r="M71" i="360" s="1"/>
  <c r="L71" i="360"/>
  <c r="K71" i="360"/>
  <c r="J71" i="360"/>
  <c r="P70" i="360"/>
  <c r="M70" i="360" s="1"/>
  <c r="L70" i="360"/>
  <c r="K70" i="360"/>
  <c r="J70" i="360"/>
  <c r="P69" i="360"/>
  <c r="M69" i="360" s="1"/>
  <c r="L69" i="360"/>
  <c r="K69" i="360"/>
  <c r="J69" i="360"/>
  <c r="P68" i="360"/>
  <c r="M68" i="360" s="1"/>
  <c r="L68" i="360"/>
  <c r="K68" i="360"/>
  <c r="J68" i="360"/>
  <c r="P67" i="360"/>
  <c r="M67" i="360" s="1"/>
  <c r="L67" i="360"/>
  <c r="K67" i="360"/>
  <c r="J67" i="360"/>
  <c r="P66" i="360"/>
  <c r="M66" i="360" s="1"/>
  <c r="L66" i="360"/>
  <c r="K66" i="360"/>
  <c r="J66" i="360"/>
  <c r="P65" i="360"/>
  <c r="M65" i="360" s="1"/>
  <c r="L65" i="360"/>
  <c r="K65" i="360"/>
  <c r="J65" i="360"/>
  <c r="P64" i="360"/>
  <c r="M64" i="360" s="1"/>
  <c r="L64" i="360"/>
  <c r="K64" i="360"/>
  <c r="J64" i="360"/>
  <c r="P63" i="360"/>
  <c r="M63" i="360" s="1"/>
  <c r="L63" i="360"/>
  <c r="K63" i="360"/>
  <c r="J63" i="360"/>
  <c r="P62" i="360"/>
  <c r="M62" i="360" s="1"/>
  <c r="L62" i="360"/>
  <c r="K62" i="360"/>
  <c r="J62" i="360"/>
  <c r="P61" i="360"/>
  <c r="M61" i="360"/>
  <c r="L61" i="360"/>
  <c r="K61" i="360"/>
  <c r="J61" i="360"/>
  <c r="P60" i="360"/>
  <c r="M60" i="360" s="1"/>
  <c r="L60" i="360"/>
  <c r="K60" i="360"/>
  <c r="J60" i="360"/>
  <c r="P59" i="360"/>
  <c r="M59" i="360" s="1"/>
  <c r="L59" i="360"/>
  <c r="K59" i="360"/>
  <c r="J59" i="360"/>
  <c r="P58" i="360"/>
  <c r="M58" i="360" s="1"/>
  <c r="L58" i="360"/>
  <c r="K58" i="360"/>
  <c r="J58" i="360"/>
  <c r="P57" i="360"/>
  <c r="M57" i="360" s="1"/>
  <c r="L57" i="360"/>
  <c r="K57" i="360"/>
  <c r="J57" i="360"/>
  <c r="P56" i="360"/>
  <c r="M56" i="360" s="1"/>
  <c r="L56" i="360"/>
  <c r="K56" i="360"/>
  <c r="J56" i="360"/>
  <c r="P55" i="360"/>
  <c r="M55" i="360" s="1"/>
  <c r="L55" i="360"/>
  <c r="K55" i="360"/>
  <c r="J55" i="360"/>
  <c r="P54" i="360"/>
  <c r="M54" i="360" s="1"/>
  <c r="L54" i="360"/>
  <c r="K54" i="360"/>
  <c r="J54" i="360"/>
  <c r="P53" i="360"/>
  <c r="M53" i="360" s="1"/>
  <c r="L53" i="360"/>
  <c r="K53" i="360"/>
  <c r="J53" i="360"/>
  <c r="P52" i="360"/>
  <c r="M52" i="360" s="1"/>
  <c r="L52" i="360"/>
  <c r="K52" i="360"/>
  <c r="J52" i="360"/>
  <c r="P51" i="360"/>
  <c r="M51" i="360" s="1"/>
  <c r="L51" i="360"/>
  <c r="K51" i="360"/>
  <c r="J51" i="360"/>
  <c r="P50" i="360"/>
  <c r="M50" i="360" s="1"/>
  <c r="L50" i="360"/>
  <c r="K50" i="360"/>
  <c r="J50" i="360"/>
  <c r="P49" i="360"/>
  <c r="M49" i="360" s="1"/>
  <c r="L49" i="360"/>
  <c r="K49" i="360"/>
  <c r="J49" i="360"/>
  <c r="P48" i="360"/>
  <c r="M48" i="360" s="1"/>
  <c r="L48" i="360"/>
  <c r="K48" i="360"/>
  <c r="J48" i="360"/>
  <c r="P47" i="360"/>
  <c r="M47" i="360" s="1"/>
  <c r="L47" i="360"/>
  <c r="K47" i="360"/>
  <c r="J47" i="360"/>
  <c r="P46" i="360"/>
  <c r="M46" i="360" s="1"/>
  <c r="L46" i="360"/>
  <c r="K46" i="360"/>
  <c r="J46" i="360"/>
  <c r="P45" i="360"/>
  <c r="M45" i="360" s="1"/>
  <c r="L45" i="360"/>
  <c r="K45" i="360"/>
  <c r="J45" i="360"/>
  <c r="P44" i="360"/>
  <c r="M44" i="360" s="1"/>
  <c r="L44" i="360"/>
  <c r="K44" i="360"/>
  <c r="J44" i="360"/>
  <c r="P43" i="360"/>
  <c r="M43" i="360" s="1"/>
  <c r="L43" i="360"/>
  <c r="K43" i="360"/>
  <c r="J43" i="360"/>
  <c r="P42" i="360"/>
  <c r="M42" i="360" s="1"/>
  <c r="L42" i="360"/>
  <c r="K42" i="360"/>
  <c r="J42" i="360"/>
  <c r="P41" i="360"/>
  <c r="M41" i="360" s="1"/>
  <c r="L41" i="360"/>
  <c r="K41" i="360"/>
  <c r="J41" i="360"/>
  <c r="P40" i="360"/>
  <c r="M40" i="360" s="1"/>
  <c r="L40" i="360"/>
  <c r="K40" i="360"/>
  <c r="J40" i="360"/>
  <c r="P39" i="360"/>
  <c r="M39" i="360" s="1"/>
  <c r="L39" i="360"/>
  <c r="K39" i="360"/>
  <c r="J39" i="360"/>
  <c r="H5" i="360"/>
  <c r="D5" i="360"/>
  <c r="C5" i="360"/>
  <c r="A5" i="360"/>
  <c r="A1" i="360"/>
  <c r="P156" i="355"/>
  <c r="M156" i="355" s="1"/>
  <c r="L156" i="355"/>
  <c r="K156" i="355"/>
  <c r="J156" i="355"/>
  <c r="P155" i="355"/>
  <c r="M155" i="355" s="1"/>
  <c r="L155" i="355"/>
  <c r="K155" i="355"/>
  <c r="J155" i="355"/>
  <c r="P154" i="355"/>
  <c r="M154" i="355" s="1"/>
  <c r="L154" i="355"/>
  <c r="K154" i="355"/>
  <c r="J154" i="355"/>
  <c r="P153" i="355"/>
  <c r="M153" i="355" s="1"/>
  <c r="L153" i="355"/>
  <c r="K153" i="355"/>
  <c r="J153" i="355"/>
  <c r="P152" i="355"/>
  <c r="M152" i="355"/>
  <c r="L152" i="355"/>
  <c r="K152" i="355"/>
  <c r="J152" i="355"/>
  <c r="P151" i="355"/>
  <c r="M151" i="355" s="1"/>
  <c r="L151" i="355"/>
  <c r="K151" i="355"/>
  <c r="J151" i="355"/>
  <c r="P150" i="355"/>
  <c r="M150" i="355"/>
  <c r="L150" i="355"/>
  <c r="K150" i="355"/>
  <c r="J150" i="355"/>
  <c r="P149" i="355"/>
  <c r="M149" i="355" s="1"/>
  <c r="L149" i="355"/>
  <c r="K149" i="355"/>
  <c r="J149" i="355"/>
  <c r="P148" i="355"/>
  <c r="M148" i="355"/>
  <c r="L148" i="355"/>
  <c r="K148" i="355"/>
  <c r="J148" i="355"/>
  <c r="P147" i="355"/>
  <c r="M147" i="355" s="1"/>
  <c r="L147" i="355"/>
  <c r="K147" i="355"/>
  <c r="J147" i="355"/>
  <c r="P146" i="355"/>
  <c r="M146" i="355" s="1"/>
  <c r="L146" i="355"/>
  <c r="K146" i="355"/>
  <c r="J146" i="355"/>
  <c r="P145" i="355"/>
  <c r="M145" i="355" s="1"/>
  <c r="L145" i="355"/>
  <c r="K145" i="355"/>
  <c r="J145" i="355"/>
  <c r="P144" i="355"/>
  <c r="M144" i="355" s="1"/>
  <c r="L144" i="355"/>
  <c r="K144" i="355"/>
  <c r="J144" i="355"/>
  <c r="P143" i="355"/>
  <c r="M143" i="355" s="1"/>
  <c r="L143" i="355"/>
  <c r="K143" i="355"/>
  <c r="J143" i="355"/>
  <c r="P142" i="355"/>
  <c r="M142" i="355" s="1"/>
  <c r="L142" i="355"/>
  <c r="K142" i="355"/>
  <c r="J142" i="355"/>
  <c r="P141" i="355"/>
  <c r="M141" i="355" s="1"/>
  <c r="L141" i="355"/>
  <c r="K141" i="355"/>
  <c r="J141" i="355"/>
  <c r="P140" i="355"/>
  <c r="M140" i="355"/>
  <c r="L140" i="355"/>
  <c r="K140" i="355"/>
  <c r="J140" i="355"/>
  <c r="P139" i="355"/>
  <c r="M139" i="355" s="1"/>
  <c r="L139" i="355"/>
  <c r="K139" i="355"/>
  <c r="J139" i="355"/>
  <c r="P138" i="355"/>
  <c r="M138" i="355" s="1"/>
  <c r="L138" i="355"/>
  <c r="K138" i="355"/>
  <c r="J138" i="355"/>
  <c r="P137" i="355"/>
  <c r="M137" i="355" s="1"/>
  <c r="L137" i="355"/>
  <c r="K137" i="355"/>
  <c r="J137" i="355"/>
  <c r="P136" i="355"/>
  <c r="M136" i="355"/>
  <c r="L136" i="355"/>
  <c r="K136" i="355"/>
  <c r="J136" i="355"/>
  <c r="P135" i="355"/>
  <c r="M135" i="355" s="1"/>
  <c r="L135" i="355"/>
  <c r="K135" i="355"/>
  <c r="J135" i="355"/>
  <c r="P134" i="355"/>
  <c r="M134" i="355" s="1"/>
  <c r="L134" i="355"/>
  <c r="K134" i="355"/>
  <c r="J134" i="355"/>
  <c r="P133" i="355"/>
  <c r="M133" i="355" s="1"/>
  <c r="L133" i="355"/>
  <c r="K133" i="355"/>
  <c r="J133" i="355"/>
  <c r="P132" i="355"/>
  <c r="M132" i="355" s="1"/>
  <c r="L132" i="355"/>
  <c r="K132" i="355"/>
  <c r="J132" i="355"/>
  <c r="P131" i="355"/>
  <c r="M131" i="355" s="1"/>
  <c r="L131" i="355"/>
  <c r="K131" i="355"/>
  <c r="J131" i="355"/>
  <c r="P130" i="355"/>
  <c r="M130" i="355" s="1"/>
  <c r="L130" i="355"/>
  <c r="K130" i="355"/>
  <c r="J130" i="355"/>
  <c r="P129" i="355"/>
  <c r="M129" i="355" s="1"/>
  <c r="L129" i="355"/>
  <c r="K129" i="355"/>
  <c r="J129" i="355"/>
  <c r="P128" i="355"/>
  <c r="M128" i="355"/>
  <c r="L128" i="355"/>
  <c r="K128" i="355"/>
  <c r="J128" i="355"/>
  <c r="P127" i="355"/>
  <c r="M127" i="355" s="1"/>
  <c r="L127" i="355"/>
  <c r="K127" i="355"/>
  <c r="J127" i="355"/>
  <c r="P126" i="355"/>
  <c r="M126" i="355"/>
  <c r="L126" i="355"/>
  <c r="K126" i="355"/>
  <c r="J126" i="355"/>
  <c r="P125" i="355"/>
  <c r="M125" i="355" s="1"/>
  <c r="L125" i="355"/>
  <c r="K125" i="355"/>
  <c r="J125" i="355"/>
  <c r="P124" i="355"/>
  <c r="M124" i="355" s="1"/>
  <c r="L124" i="355"/>
  <c r="K124" i="355"/>
  <c r="J124" i="355"/>
  <c r="P123" i="355"/>
  <c r="M123" i="355" s="1"/>
  <c r="L123" i="355"/>
  <c r="K123" i="355"/>
  <c r="J123" i="355"/>
  <c r="P122" i="355"/>
  <c r="M122" i="355" s="1"/>
  <c r="L122" i="355"/>
  <c r="K122" i="355"/>
  <c r="J122" i="355"/>
  <c r="P121" i="355"/>
  <c r="M121" i="355" s="1"/>
  <c r="L121" i="355"/>
  <c r="K121" i="355"/>
  <c r="J121" i="355"/>
  <c r="P120" i="355"/>
  <c r="M120" i="355" s="1"/>
  <c r="L120" i="355"/>
  <c r="K120" i="355"/>
  <c r="J120" i="355"/>
  <c r="P119" i="355"/>
  <c r="M119" i="355" s="1"/>
  <c r="L119" i="355"/>
  <c r="K119" i="355"/>
  <c r="J119" i="355"/>
  <c r="P118" i="355"/>
  <c r="M118" i="355" s="1"/>
  <c r="L118" i="355"/>
  <c r="K118" i="355"/>
  <c r="J118" i="355"/>
  <c r="P117" i="355"/>
  <c r="M117" i="355" s="1"/>
  <c r="L117" i="355"/>
  <c r="K117" i="355"/>
  <c r="J117" i="355"/>
  <c r="P116" i="355"/>
  <c r="M116" i="355"/>
  <c r="L116" i="355"/>
  <c r="K116" i="355"/>
  <c r="J116" i="355"/>
  <c r="P115" i="355"/>
  <c r="M115" i="355" s="1"/>
  <c r="L115" i="355"/>
  <c r="K115" i="355"/>
  <c r="J115" i="355"/>
  <c r="P114" i="355"/>
  <c r="M114" i="355" s="1"/>
  <c r="L114" i="355"/>
  <c r="K114" i="355"/>
  <c r="J114" i="355"/>
  <c r="P113" i="355"/>
  <c r="M113" i="355" s="1"/>
  <c r="L113" i="355"/>
  <c r="K113" i="355"/>
  <c r="J113" i="355"/>
  <c r="P112" i="355"/>
  <c r="M112" i="355"/>
  <c r="L112" i="355"/>
  <c r="K112" i="355"/>
  <c r="J112" i="355"/>
  <c r="P111" i="355"/>
  <c r="M111" i="355" s="1"/>
  <c r="L111" i="355"/>
  <c r="K111" i="355"/>
  <c r="J111" i="355"/>
  <c r="P110" i="355"/>
  <c r="M110" i="355" s="1"/>
  <c r="L110" i="355"/>
  <c r="K110" i="355"/>
  <c r="J110" i="355"/>
  <c r="P109" i="355"/>
  <c r="M109" i="355" s="1"/>
  <c r="L109" i="355"/>
  <c r="K109" i="355"/>
  <c r="J109" i="355"/>
  <c r="P108" i="355"/>
  <c r="M108" i="355" s="1"/>
  <c r="L108" i="355"/>
  <c r="K108" i="355"/>
  <c r="J108" i="355"/>
  <c r="P107" i="355"/>
  <c r="M107" i="355" s="1"/>
  <c r="L107" i="355"/>
  <c r="K107" i="355"/>
  <c r="J107" i="355"/>
  <c r="P106" i="355"/>
  <c r="M106" i="355" s="1"/>
  <c r="L106" i="355"/>
  <c r="K106" i="355"/>
  <c r="J106" i="355"/>
  <c r="P105" i="355"/>
  <c r="M105" i="355" s="1"/>
  <c r="L105" i="355"/>
  <c r="K105" i="355"/>
  <c r="J105" i="355"/>
  <c r="P104" i="355"/>
  <c r="M104" i="355" s="1"/>
  <c r="L104" i="355"/>
  <c r="K104" i="355"/>
  <c r="J104" i="355"/>
  <c r="P103" i="355"/>
  <c r="M103" i="355" s="1"/>
  <c r="L103" i="355"/>
  <c r="K103" i="355"/>
  <c r="J103" i="355"/>
  <c r="P102" i="355"/>
  <c r="M102" i="355"/>
  <c r="L102" i="355"/>
  <c r="K102" i="355"/>
  <c r="J102" i="355"/>
  <c r="P101" i="355"/>
  <c r="M101" i="355" s="1"/>
  <c r="L101" i="355"/>
  <c r="K101" i="355"/>
  <c r="J101" i="355"/>
  <c r="P100" i="355"/>
  <c r="M100" i="355"/>
  <c r="L100" i="355"/>
  <c r="K100" i="355"/>
  <c r="J100" i="355"/>
  <c r="P99" i="355"/>
  <c r="M99" i="355" s="1"/>
  <c r="L99" i="355"/>
  <c r="K99" i="355"/>
  <c r="J99" i="355"/>
  <c r="P98" i="355"/>
  <c r="M98" i="355" s="1"/>
  <c r="L98" i="355"/>
  <c r="K98" i="355"/>
  <c r="J98" i="355"/>
  <c r="P97" i="355"/>
  <c r="M97" i="355" s="1"/>
  <c r="L97" i="355"/>
  <c r="K97" i="355"/>
  <c r="J97" i="355"/>
  <c r="P96" i="355"/>
  <c r="M96" i="355" s="1"/>
  <c r="L96" i="355"/>
  <c r="K96" i="355"/>
  <c r="J96" i="355"/>
  <c r="P95" i="355"/>
  <c r="M95" i="355" s="1"/>
  <c r="L95" i="355"/>
  <c r="K95" i="355"/>
  <c r="J95" i="355"/>
  <c r="P94" i="355"/>
  <c r="M94" i="355" s="1"/>
  <c r="L94" i="355"/>
  <c r="K94" i="355"/>
  <c r="J94" i="355"/>
  <c r="P93" i="355"/>
  <c r="M93" i="355" s="1"/>
  <c r="L93" i="355"/>
  <c r="K93" i="355"/>
  <c r="J93" i="355"/>
  <c r="P92" i="355"/>
  <c r="M92" i="355" s="1"/>
  <c r="L92" i="355"/>
  <c r="K92" i="355"/>
  <c r="J92" i="355"/>
  <c r="P91" i="355"/>
  <c r="M91" i="355" s="1"/>
  <c r="L91" i="355"/>
  <c r="K91" i="355"/>
  <c r="J91" i="355"/>
  <c r="P90" i="355"/>
  <c r="M90" i="355" s="1"/>
  <c r="L90" i="355"/>
  <c r="K90" i="355"/>
  <c r="J90" i="355"/>
  <c r="P89" i="355"/>
  <c r="M89" i="355" s="1"/>
  <c r="L89" i="355"/>
  <c r="K89" i="355"/>
  <c r="J89" i="355"/>
  <c r="P88" i="355"/>
  <c r="M88" i="355"/>
  <c r="L88" i="355"/>
  <c r="K88" i="355"/>
  <c r="J88" i="355"/>
  <c r="P87" i="355"/>
  <c r="M87" i="355" s="1"/>
  <c r="L87" i="355"/>
  <c r="K87" i="355"/>
  <c r="J87" i="355"/>
  <c r="P86" i="355"/>
  <c r="M86" i="355"/>
  <c r="L86" i="355"/>
  <c r="K86" i="355"/>
  <c r="J86" i="355"/>
  <c r="P85" i="355"/>
  <c r="M85" i="355" s="1"/>
  <c r="L85" i="355"/>
  <c r="K85" i="355"/>
  <c r="J85" i="355"/>
  <c r="P84" i="355"/>
  <c r="M84" i="355" s="1"/>
  <c r="L84" i="355"/>
  <c r="K84" i="355"/>
  <c r="J84" i="355"/>
  <c r="P83" i="355"/>
  <c r="M83" i="355" s="1"/>
  <c r="L83" i="355"/>
  <c r="K83" i="355"/>
  <c r="J83" i="355"/>
  <c r="P82" i="355"/>
  <c r="M82" i="355" s="1"/>
  <c r="L82" i="355"/>
  <c r="K82" i="355"/>
  <c r="J82" i="355"/>
  <c r="P81" i="355"/>
  <c r="M81" i="355" s="1"/>
  <c r="L81" i="355"/>
  <c r="K81" i="355"/>
  <c r="J81" i="355"/>
  <c r="P80" i="355"/>
  <c r="M80" i="355" s="1"/>
  <c r="L80" i="355"/>
  <c r="K80" i="355"/>
  <c r="J80" i="355"/>
  <c r="P79" i="355"/>
  <c r="M79" i="355" s="1"/>
  <c r="L79" i="355"/>
  <c r="K79" i="355"/>
  <c r="J79" i="355"/>
  <c r="P78" i="355"/>
  <c r="M78" i="355"/>
  <c r="L78" i="355"/>
  <c r="K78" i="355"/>
  <c r="J78" i="355"/>
  <c r="P77" i="355"/>
  <c r="M77" i="355" s="1"/>
  <c r="L77" i="355"/>
  <c r="K77" i="355"/>
  <c r="J77" i="355"/>
  <c r="P76" i="355"/>
  <c r="M76" i="355" s="1"/>
  <c r="L76" i="355"/>
  <c r="K76" i="355"/>
  <c r="J76" i="355"/>
  <c r="P75" i="355"/>
  <c r="M75" i="355" s="1"/>
  <c r="L75" i="355"/>
  <c r="K75" i="355"/>
  <c r="J75" i="355"/>
  <c r="P74" i="355"/>
  <c r="M74" i="355" s="1"/>
  <c r="L74" i="355"/>
  <c r="K74" i="355"/>
  <c r="J74" i="355"/>
  <c r="P73" i="355"/>
  <c r="M73" i="355" s="1"/>
  <c r="L73" i="355"/>
  <c r="K73" i="355"/>
  <c r="J73" i="355"/>
  <c r="P72" i="355"/>
  <c r="M72" i="355" s="1"/>
  <c r="L72" i="355"/>
  <c r="K72" i="355"/>
  <c r="J72" i="355"/>
  <c r="P71" i="355"/>
  <c r="M71" i="355" s="1"/>
  <c r="L71" i="355"/>
  <c r="K71" i="355"/>
  <c r="J71" i="355"/>
  <c r="P70" i="355"/>
  <c r="M70" i="355"/>
  <c r="L70" i="355"/>
  <c r="K70" i="355"/>
  <c r="J70" i="355"/>
  <c r="P69" i="355"/>
  <c r="M69" i="355" s="1"/>
  <c r="L69" i="355"/>
  <c r="K69" i="355"/>
  <c r="J69" i="355"/>
  <c r="P68" i="355"/>
  <c r="M68" i="355" s="1"/>
  <c r="L68" i="355"/>
  <c r="K68" i="355"/>
  <c r="J68" i="355"/>
  <c r="P67" i="355"/>
  <c r="M67" i="355" s="1"/>
  <c r="L67" i="355"/>
  <c r="K67" i="355"/>
  <c r="J67" i="355"/>
  <c r="P66" i="355"/>
  <c r="M66" i="355" s="1"/>
  <c r="L66" i="355"/>
  <c r="K66" i="355"/>
  <c r="J66" i="355"/>
  <c r="P65" i="355"/>
  <c r="M65" i="355" s="1"/>
  <c r="L65" i="355"/>
  <c r="K65" i="355"/>
  <c r="J65" i="355"/>
  <c r="P64" i="355"/>
  <c r="M64" i="355" s="1"/>
  <c r="L64" i="355"/>
  <c r="K64" i="355"/>
  <c r="J64" i="355"/>
  <c r="P63" i="355"/>
  <c r="M63" i="355" s="1"/>
  <c r="L63" i="355"/>
  <c r="K63" i="355"/>
  <c r="J63" i="355"/>
  <c r="P62" i="355"/>
  <c r="M62" i="355" s="1"/>
  <c r="L62" i="355"/>
  <c r="K62" i="355"/>
  <c r="J62" i="355"/>
  <c r="P61" i="355"/>
  <c r="M61" i="355" s="1"/>
  <c r="L61" i="355"/>
  <c r="K61" i="355"/>
  <c r="J61" i="355"/>
  <c r="P60" i="355"/>
  <c r="M60" i="355" s="1"/>
  <c r="L60" i="355"/>
  <c r="K60" i="355"/>
  <c r="J60" i="355"/>
  <c r="P59" i="355"/>
  <c r="M59" i="355" s="1"/>
  <c r="L59" i="355"/>
  <c r="K59" i="355"/>
  <c r="J59" i="355"/>
  <c r="P58" i="355"/>
  <c r="M58" i="355" s="1"/>
  <c r="L58" i="355"/>
  <c r="K58" i="355"/>
  <c r="J58" i="355"/>
  <c r="P57" i="355"/>
  <c r="M57" i="355" s="1"/>
  <c r="L57" i="355"/>
  <c r="K57" i="355"/>
  <c r="J57" i="355"/>
  <c r="P56" i="355"/>
  <c r="M56" i="355" s="1"/>
  <c r="L56" i="355"/>
  <c r="K56" i="355"/>
  <c r="J56" i="355"/>
  <c r="P55" i="355"/>
  <c r="M55" i="355" s="1"/>
  <c r="L55" i="355"/>
  <c r="K55" i="355"/>
  <c r="J55" i="355"/>
  <c r="P54" i="355"/>
  <c r="M54" i="355" s="1"/>
  <c r="L54" i="355"/>
  <c r="K54" i="355"/>
  <c r="J54" i="355"/>
  <c r="P53" i="355"/>
  <c r="M53" i="355" s="1"/>
  <c r="L53" i="355"/>
  <c r="K53" i="355"/>
  <c r="J53" i="355"/>
  <c r="P52" i="355"/>
  <c r="M52" i="355" s="1"/>
  <c r="L52" i="355"/>
  <c r="K52" i="355"/>
  <c r="J52" i="355"/>
  <c r="P51" i="355"/>
  <c r="M51" i="355" s="1"/>
  <c r="L51" i="355"/>
  <c r="K51" i="355"/>
  <c r="J51" i="355"/>
  <c r="P50" i="355"/>
  <c r="M50" i="355"/>
  <c r="L50" i="355"/>
  <c r="K50" i="355"/>
  <c r="J50" i="355"/>
  <c r="P49" i="355"/>
  <c r="M49" i="355" s="1"/>
  <c r="L49" i="355"/>
  <c r="K49" i="355"/>
  <c r="J49" i="355"/>
  <c r="P48" i="355"/>
  <c r="M48" i="355" s="1"/>
  <c r="L48" i="355"/>
  <c r="K48" i="355"/>
  <c r="J48" i="355"/>
  <c r="P47" i="355"/>
  <c r="M47" i="355" s="1"/>
  <c r="L47" i="355"/>
  <c r="K47" i="355"/>
  <c r="J47" i="355"/>
  <c r="P46" i="355"/>
  <c r="M46" i="355"/>
  <c r="L46" i="355"/>
  <c r="K46" i="355"/>
  <c r="J46" i="355"/>
  <c r="P45" i="355"/>
  <c r="M45" i="355" s="1"/>
  <c r="L45" i="355"/>
  <c r="K45" i="355"/>
  <c r="J45" i="355"/>
  <c r="P44" i="355"/>
  <c r="M44" i="355" s="1"/>
  <c r="L44" i="355"/>
  <c r="K44" i="355"/>
  <c r="J44" i="355"/>
  <c r="P43" i="355"/>
  <c r="M43" i="355" s="1"/>
  <c r="L43" i="355"/>
  <c r="K43" i="355"/>
  <c r="J43" i="355"/>
  <c r="P42" i="355"/>
  <c r="M42" i="355" s="1"/>
  <c r="L42" i="355"/>
  <c r="K42" i="355"/>
  <c r="J42" i="355"/>
  <c r="P41" i="355"/>
  <c r="M41" i="355" s="1"/>
  <c r="L41" i="355"/>
  <c r="K41" i="355"/>
  <c r="J41" i="355"/>
  <c r="P40" i="355"/>
  <c r="M40" i="355" s="1"/>
  <c r="L40" i="355"/>
  <c r="K40" i="355"/>
  <c r="J40" i="355"/>
  <c r="H5" i="355"/>
  <c r="D5" i="355"/>
  <c r="C5" i="355"/>
  <c r="A1" i="355"/>
  <c r="P156" i="352"/>
  <c r="M156" i="352" s="1"/>
  <c r="L156" i="352"/>
  <c r="K156" i="352"/>
  <c r="J156" i="352"/>
  <c r="P155" i="352"/>
  <c r="M155" i="352" s="1"/>
  <c r="L155" i="352"/>
  <c r="K155" i="352"/>
  <c r="J155" i="352"/>
  <c r="P154" i="352"/>
  <c r="M154" i="352" s="1"/>
  <c r="L154" i="352"/>
  <c r="K154" i="352"/>
  <c r="J154" i="352"/>
  <c r="P153" i="352"/>
  <c r="M153" i="352" s="1"/>
  <c r="L153" i="352"/>
  <c r="K153" i="352"/>
  <c r="J153" i="352"/>
  <c r="P152" i="352"/>
  <c r="M152" i="352"/>
  <c r="L152" i="352"/>
  <c r="K152" i="352"/>
  <c r="J152" i="352"/>
  <c r="P151" i="352"/>
  <c r="M151" i="352" s="1"/>
  <c r="L151" i="352"/>
  <c r="K151" i="352"/>
  <c r="J151" i="352"/>
  <c r="P150" i="352"/>
  <c r="M150" i="352" s="1"/>
  <c r="L150" i="352"/>
  <c r="K150" i="352"/>
  <c r="J150" i="352"/>
  <c r="P149" i="352"/>
  <c r="M149" i="352" s="1"/>
  <c r="L149" i="352"/>
  <c r="K149" i="352"/>
  <c r="J149" i="352"/>
  <c r="P148" i="352"/>
  <c r="M148" i="352" s="1"/>
  <c r="L148" i="352"/>
  <c r="K148" i="352"/>
  <c r="J148" i="352"/>
  <c r="P147" i="352"/>
  <c r="M147" i="352" s="1"/>
  <c r="L147" i="352"/>
  <c r="K147" i="352"/>
  <c r="J147" i="352"/>
  <c r="P146" i="352"/>
  <c r="M146" i="352" s="1"/>
  <c r="L146" i="352"/>
  <c r="K146" i="352"/>
  <c r="J146" i="352"/>
  <c r="P145" i="352"/>
  <c r="M145" i="352" s="1"/>
  <c r="L145" i="352"/>
  <c r="K145" i="352"/>
  <c r="J145" i="352"/>
  <c r="P144" i="352"/>
  <c r="M144" i="352" s="1"/>
  <c r="L144" i="352"/>
  <c r="K144" i="352"/>
  <c r="J144" i="352"/>
  <c r="P143" i="352"/>
  <c r="M143" i="352" s="1"/>
  <c r="L143" i="352"/>
  <c r="K143" i="352"/>
  <c r="J143" i="352"/>
  <c r="P142" i="352"/>
  <c r="M142" i="352" s="1"/>
  <c r="L142" i="352"/>
  <c r="K142" i="352"/>
  <c r="J142" i="352"/>
  <c r="P141" i="352"/>
  <c r="M141" i="352" s="1"/>
  <c r="L141" i="352"/>
  <c r="K141" i="352"/>
  <c r="J141" i="352"/>
  <c r="P140" i="352"/>
  <c r="M140" i="352" s="1"/>
  <c r="L140" i="352"/>
  <c r="K140" i="352"/>
  <c r="J140" i="352"/>
  <c r="P139" i="352"/>
  <c r="M139" i="352" s="1"/>
  <c r="L139" i="352"/>
  <c r="K139" i="352"/>
  <c r="J139" i="352"/>
  <c r="P138" i="352"/>
  <c r="M138" i="352" s="1"/>
  <c r="L138" i="352"/>
  <c r="K138" i="352"/>
  <c r="J138" i="352"/>
  <c r="P137" i="352"/>
  <c r="M137" i="352" s="1"/>
  <c r="L137" i="352"/>
  <c r="K137" i="352"/>
  <c r="J137" i="352"/>
  <c r="P136" i="352"/>
  <c r="M136" i="352" s="1"/>
  <c r="L136" i="352"/>
  <c r="K136" i="352"/>
  <c r="J136" i="352"/>
  <c r="P135" i="352"/>
  <c r="M135" i="352" s="1"/>
  <c r="L135" i="352"/>
  <c r="K135" i="352"/>
  <c r="J135" i="352"/>
  <c r="P134" i="352"/>
  <c r="M134" i="352" s="1"/>
  <c r="L134" i="352"/>
  <c r="K134" i="352"/>
  <c r="J134" i="352"/>
  <c r="P133" i="352"/>
  <c r="M133" i="352" s="1"/>
  <c r="L133" i="352"/>
  <c r="K133" i="352"/>
  <c r="J133" i="352"/>
  <c r="P132" i="352"/>
  <c r="M132" i="352" s="1"/>
  <c r="L132" i="352"/>
  <c r="K132" i="352"/>
  <c r="J132" i="352"/>
  <c r="P131" i="352"/>
  <c r="M131" i="352" s="1"/>
  <c r="L131" i="352"/>
  <c r="K131" i="352"/>
  <c r="J131" i="352"/>
  <c r="P130" i="352"/>
  <c r="M130" i="352" s="1"/>
  <c r="L130" i="352"/>
  <c r="K130" i="352"/>
  <c r="J130" i="352"/>
  <c r="P129" i="352"/>
  <c r="M129" i="352" s="1"/>
  <c r="L129" i="352"/>
  <c r="K129" i="352"/>
  <c r="J129" i="352"/>
  <c r="P128" i="352"/>
  <c r="M128" i="352"/>
  <c r="L128" i="352"/>
  <c r="K128" i="352"/>
  <c r="J128" i="352"/>
  <c r="P127" i="352"/>
  <c r="M127" i="352" s="1"/>
  <c r="L127" i="352"/>
  <c r="K127" i="352"/>
  <c r="J127" i="352"/>
  <c r="P126" i="352"/>
  <c r="M126" i="352" s="1"/>
  <c r="L126" i="352"/>
  <c r="K126" i="352"/>
  <c r="J126" i="352"/>
  <c r="P125" i="352"/>
  <c r="M125" i="352" s="1"/>
  <c r="L125" i="352"/>
  <c r="K125" i="352"/>
  <c r="J125" i="352"/>
  <c r="P124" i="352"/>
  <c r="M124" i="352" s="1"/>
  <c r="L124" i="352"/>
  <c r="K124" i="352"/>
  <c r="J124" i="352"/>
  <c r="P123" i="352"/>
  <c r="M123" i="352" s="1"/>
  <c r="L123" i="352"/>
  <c r="K123" i="352"/>
  <c r="J123" i="352"/>
  <c r="P122" i="352"/>
  <c r="M122" i="352" s="1"/>
  <c r="L122" i="352"/>
  <c r="K122" i="352"/>
  <c r="J122" i="352"/>
  <c r="P121" i="352"/>
  <c r="M121" i="352" s="1"/>
  <c r="L121" i="352"/>
  <c r="K121" i="352"/>
  <c r="J121" i="352"/>
  <c r="P120" i="352"/>
  <c r="M120" i="352"/>
  <c r="L120" i="352"/>
  <c r="K120" i="352"/>
  <c r="J120" i="352"/>
  <c r="P119" i="352"/>
  <c r="M119" i="352" s="1"/>
  <c r="L119" i="352"/>
  <c r="K119" i="352"/>
  <c r="J119" i="352"/>
  <c r="P118" i="352"/>
  <c r="M118" i="352" s="1"/>
  <c r="L118" i="352"/>
  <c r="K118" i="352"/>
  <c r="J118" i="352"/>
  <c r="P117" i="352"/>
  <c r="M117" i="352" s="1"/>
  <c r="L117" i="352"/>
  <c r="K117" i="352"/>
  <c r="J117" i="352"/>
  <c r="P116" i="352"/>
  <c r="M116" i="352" s="1"/>
  <c r="L116" i="352"/>
  <c r="K116" i="352"/>
  <c r="J116" i="352"/>
  <c r="P115" i="352"/>
  <c r="M115" i="352" s="1"/>
  <c r="L115" i="352"/>
  <c r="K115" i="352"/>
  <c r="J115" i="352"/>
  <c r="P114" i="352"/>
  <c r="M114" i="352" s="1"/>
  <c r="L114" i="352"/>
  <c r="K114" i="352"/>
  <c r="J114" i="352"/>
  <c r="P113" i="352"/>
  <c r="M113" i="352" s="1"/>
  <c r="L113" i="352"/>
  <c r="K113" i="352"/>
  <c r="J113" i="352"/>
  <c r="P112" i="352"/>
  <c r="M112" i="352" s="1"/>
  <c r="L112" i="352"/>
  <c r="K112" i="352"/>
  <c r="J112" i="352"/>
  <c r="P111" i="352"/>
  <c r="M111" i="352" s="1"/>
  <c r="L111" i="352"/>
  <c r="K111" i="352"/>
  <c r="J111" i="352"/>
  <c r="P110" i="352"/>
  <c r="M110" i="352" s="1"/>
  <c r="L110" i="352"/>
  <c r="K110" i="352"/>
  <c r="J110" i="352"/>
  <c r="P109" i="352"/>
  <c r="M109" i="352" s="1"/>
  <c r="L109" i="352"/>
  <c r="K109" i="352"/>
  <c r="J109" i="352"/>
  <c r="P108" i="352"/>
  <c r="M108" i="352" s="1"/>
  <c r="L108" i="352"/>
  <c r="K108" i="352"/>
  <c r="J108" i="352"/>
  <c r="P107" i="352"/>
  <c r="M107" i="352" s="1"/>
  <c r="L107" i="352"/>
  <c r="K107" i="352"/>
  <c r="J107" i="352"/>
  <c r="P106" i="352"/>
  <c r="M106" i="352" s="1"/>
  <c r="L106" i="352"/>
  <c r="K106" i="352"/>
  <c r="J106" i="352"/>
  <c r="P105" i="352"/>
  <c r="M105" i="352" s="1"/>
  <c r="L105" i="352"/>
  <c r="K105" i="352"/>
  <c r="J105" i="352"/>
  <c r="P104" i="352"/>
  <c r="M104" i="352"/>
  <c r="L104" i="352"/>
  <c r="K104" i="352"/>
  <c r="J104" i="352"/>
  <c r="P103" i="352"/>
  <c r="M103" i="352" s="1"/>
  <c r="L103" i="352"/>
  <c r="K103" i="352"/>
  <c r="J103" i="352"/>
  <c r="P102" i="352"/>
  <c r="M102" i="352" s="1"/>
  <c r="L102" i="352"/>
  <c r="K102" i="352"/>
  <c r="J102" i="352"/>
  <c r="P101" i="352"/>
  <c r="M101" i="352" s="1"/>
  <c r="L101" i="352"/>
  <c r="K101" i="352"/>
  <c r="J101" i="352"/>
  <c r="P100" i="352"/>
  <c r="M100" i="352"/>
  <c r="L100" i="352"/>
  <c r="K100" i="352"/>
  <c r="J100" i="352"/>
  <c r="P99" i="352"/>
  <c r="M99" i="352" s="1"/>
  <c r="L99" i="352"/>
  <c r="K99" i="352"/>
  <c r="J99" i="352"/>
  <c r="P98" i="352"/>
  <c r="M98" i="352" s="1"/>
  <c r="L98" i="352"/>
  <c r="K98" i="352"/>
  <c r="J98" i="352"/>
  <c r="P97" i="352"/>
  <c r="M97" i="352" s="1"/>
  <c r="L97" i="352"/>
  <c r="K97" i="352"/>
  <c r="J97" i="352"/>
  <c r="P96" i="352"/>
  <c r="M96" i="352" s="1"/>
  <c r="L96" i="352"/>
  <c r="K96" i="352"/>
  <c r="J96" i="352"/>
  <c r="P95" i="352"/>
  <c r="M95" i="352" s="1"/>
  <c r="L95" i="352"/>
  <c r="K95" i="352"/>
  <c r="J95" i="352"/>
  <c r="P94" i="352"/>
  <c r="M94" i="352" s="1"/>
  <c r="L94" i="352"/>
  <c r="K94" i="352"/>
  <c r="J94" i="352"/>
  <c r="P93" i="352"/>
  <c r="M93" i="352" s="1"/>
  <c r="L93" i="352"/>
  <c r="K93" i="352"/>
  <c r="J93" i="352"/>
  <c r="P92" i="352"/>
  <c r="M92" i="352" s="1"/>
  <c r="L92" i="352"/>
  <c r="K92" i="352"/>
  <c r="J92" i="352"/>
  <c r="P91" i="352"/>
  <c r="M91" i="352" s="1"/>
  <c r="L91" i="352"/>
  <c r="K91" i="352"/>
  <c r="J91" i="352"/>
  <c r="P90" i="352"/>
  <c r="M90" i="352" s="1"/>
  <c r="L90" i="352"/>
  <c r="K90" i="352"/>
  <c r="J90" i="352"/>
  <c r="P89" i="352"/>
  <c r="M89" i="352" s="1"/>
  <c r="L89" i="352"/>
  <c r="K89" i="352"/>
  <c r="J89" i="352"/>
  <c r="P88" i="352"/>
  <c r="M88" i="352" s="1"/>
  <c r="L88" i="352"/>
  <c r="K88" i="352"/>
  <c r="J88" i="352"/>
  <c r="P87" i="352"/>
  <c r="M87" i="352" s="1"/>
  <c r="L87" i="352"/>
  <c r="K87" i="352"/>
  <c r="J87" i="352"/>
  <c r="P86" i="352"/>
  <c r="M86" i="352" s="1"/>
  <c r="L86" i="352"/>
  <c r="K86" i="352"/>
  <c r="J86" i="352"/>
  <c r="P85" i="352"/>
  <c r="M85" i="352" s="1"/>
  <c r="L85" i="352"/>
  <c r="K85" i="352"/>
  <c r="J85" i="352"/>
  <c r="P84" i="352"/>
  <c r="M84" i="352" s="1"/>
  <c r="L84" i="352"/>
  <c r="K84" i="352"/>
  <c r="J84" i="352"/>
  <c r="P83" i="352"/>
  <c r="M83" i="352" s="1"/>
  <c r="L83" i="352"/>
  <c r="K83" i="352"/>
  <c r="J83" i="352"/>
  <c r="P82" i="352"/>
  <c r="M82" i="352" s="1"/>
  <c r="L82" i="352"/>
  <c r="K82" i="352"/>
  <c r="J82" i="352"/>
  <c r="P81" i="352"/>
  <c r="M81" i="352" s="1"/>
  <c r="L81" i="352"/>
  <c r="K81" i="352"/>
  <c r="J81" i="352"/>
  <c r="P80" i="352"/>
  <c r="M80" i="352"/>
  <c r="L80" i="352"/>
  <c r="K80" i="352"/>
  <c r="J80" i="352"/>
  <c r="P79" i="352"/>
  <c r="M79" i="352" s="1"/>
  <c r="L79" i="352"/>
  <c r="K79" i="352"/>
  <c r="J79" i="352"/>
  <c r="P78" i="352"/>
  <c r="M78" i="352" s="1"/>
  <c r="L78" i="352"/>
  <c r="K78" i="352"/>
  <c r="J78" i="352"/>
  <c r="P77" i="352"/>
  <c r="M77" i="352" s="1"/>
  <c r="L77" i="352"/>
  <c r="K77" i="352"/>
  <c r="J77" i="352"/>
  <c r="P76" i="352"/>
  <c r="M76" i="352" s="1"/>
  <c r="L76" i="352"/>
  <c r="K76" i="352"/>
  <c r="J76" i="352"/>
  <c r="H5" i="352"/>
  <c r="D5" i="352"/>
  <c r="C5" i="352"/>
  <c r="A1" i="352"/>
  <c r="P156" i="350"/>
  <c r="M156" i="350" s="1"/>
  <c r="L156" i="350"/>
  <c r="K156" i="350"/>
  <c r="J156" i="350"/>
  <c r="P155" i="350"/>
  <c r="M155" i="350" s="1"/>
  <c r="L155" i="350"/>
  <c r="K155" i="350"/>
  <c r="J155" i="350"/>
  <c r="P154" i="350"/>
  <c r="M154" i="350" s="1"/>
  <c r="L154" i="350"/>
  <c r="K154" i="350"/>
  <c r="J154" i="350"/>
  <c r="P153" i="350"/>
  <c r="M153" i="350" s="1"/>
  <c r="L153" i="350"/>
  <c r="K153" i="350"/>
  <c r="J153" i="350"/>
  <c r="P152" i="350"/>
  <c r="M152" i="350" s="1"/>
  <c r="L152" i="350"/>
  <c r="K152" i="350"/>
  <c r="J152" i="350"/>
  <c r="P151" i="350"/>
  <c r="M151" i="350" s="1"/>
  <c r="L151" i="350"/>
  <c r="K151" i="350"/>
  <c r="J151" i="350"/>
  <c r="P150" i="350"/>
  <c r="M150" i="350" s="1"/>
  <c r="L150" i="350"/>
  <c r="K150" i="350"/>
  <c r="J150" i="350"/>
  <c r="P149" i="350"/>
  <c r="M149" i="350" s="1"/>
  <c r="L149" i="350"/>
  <c r="K149" i="350"/>
  <c r="J149" i="350"/>
  <c r="P148" i="350"/>
  <c r="M148" i="350" s="1"/>
  <c r="L148" i="350"/>
  <c r="K148" i="350"/>
  <c r="J148" i="350"/>
  <c r="P147" i="350"/>
  <c r="M147" i="350" s="1"/>
  <c r="L147" i="350"/>
  <c r="K147" i="350"/>
  <c r="J147" i="350"/>
  <c r="P146" i="350"/>
  <c r="M146" i="350"/>
  <c r="L146" i="350"/>
  <c r="K146" i="350"/>
  <c r="J146" i="350"/>
  <c r="P145" i="350"/>
  <c r="M145" i="350" s="1"/>
  <c r="L145" i="350"/>
  <c r="K145" i="350"/>
  <c r="J145" i="350"/>
  <c r="P144" i="350"/>
  <c r="M144" i="350" s="1"/>
  <c r="L144" i="350"/>
  <c r="K144" i="350"/>
  <c r="J144" i="350"/>
  <c r="P143" i="350"/>
  <c r="M143" i="350" s="1"/>
  <c r="L143" i="350"/>
  <c r="K143" i="350"/>
  <c r="J143" i="350"/>
  <c r="P142" i="350"/>
  <c r="M142" i="350" s="1"/>
  <c r="L142" i="350"/>
  <c r="K142" i="350"/>
  <c r="J142" i="350"/>
  <c r="P141" i="350"/>
  <c r="M141" i="350" s="1"/>
  <c r="L141" i="350"/>
  <c r="K141" i="350"/>
  <c r="J141" i="350"/>
  <c r="P140" i="350"/>
  <c r="M140" i="350" s="1"/>
  <c r="L140" i="350"/>
  <c r="K140" i="350"/>
  <c r="J140" i="350"/>
  <c r="P139" i="350"/>
  <c r="M139" i="350" s="1"/>
  <c r="L139" i="350"/>
  <c r="K139" i="350"/>
  <c r="J139" i="350"/>
  <c r="P138" i="350"/>
  <c r="M138" i="350"/>
  <c r="L138" i="350"/>
  <c r="K138" i="350"/>
  <c r="J138" i="350"/>
  <c r="P137" i="350"/>
  <c r="M137" i="350" s="1"/>
  <c r="L137" i="350"/>
  <c r="K137" i="350"/>
  <c r="J137" i="350"/>
  <c r="P136" i="350"/>
  <c r="M136" i="350" s="1"/>
  <c r="L136" i="350"/>
  <c r="K136" i="350"/>
  <c r="J136" i="350"/>
  <c r="P135" i="350"/>
  <c r="M135" i="350" s="1"/>
  <c r="L135" i="350"/>
  <c r="K135" i="350"/>
  <c r="J135" i="350"/>
  <c r="P134" i="350"/>
  <c r="M134" i="350" s="1"/>
  <c r="L134" i="350"/>
  <c r="K134" i="350"/>
  <c r="J134" i="350"/>
  <c r="P133" i="350"/>
  <c r="M133" i="350" s="1"/>
  <c r="L133" i="350"/>
  <c r="K133" i="350"/>
  <c r="J133" i="350"/>
  <c r="P132" i="350"/>
  <c r="M132" i="350" s="1"/>
  <c r="L132" i="350"/>
  <c r="K132" i="350"/>
  <c r="J132" i="350"/>
  <c r="P131" i="350"/>
  <c r="M131" i="350" s="1"/>
  <c r="L131" i="350"/>
  <c r="K131" i="350"/>
  <c r="J131" i="350"/>
  <c r="P130" i="350"/>
  <c r="M130" i="350" s="1"/>
  <c r="L130" i="350"/>
  <c r="K130" i="350"/>
  <c r="J130" i="350"/>
  <c r="P129" i="350"/>
  <c r="M129" i="350" s="1"/>
  <c r="L129" i="350"/>
  <c r="K129" i="350"/>
  <c r="J129" i="350"/>
  <c r="P128" i="350"/>
  <c r="M128" i="350" s="1"/>
  <c r="L128" i="350"/>
  <c r="K128" i="350"/>
  <c r="J128" i="350"/>
  <c r="P127" i="350"/>
  <c r="M127" i="350" s="1"/>
  <c r="L127" i="350"/>
  <c r="K127" i="350"/>
  <c r="J127" i="350"/>
  <c r="P126" i="350"/>
  <c r="M126" i="350" s="1"/>
  <c r="L126" i="350"/>
  <c r="K126" i="350"/>
  <c r="J126" i="350"/>
  <c r="P125" i="350"/>
  <c r="M125" i="350" s="1"/>
  <c r="L125" i="350"/>
  <c r="K125" i="350"/>
  <c r="J125" i="350"/>
  <c r="P124" i="350"/>
  <c r="M124" i="350" s="1"/>
  <c r="L124" i="350"/>
  <c r="K124" i="350"/>
  <c r="J124" i="350"/>
  <c r="P123" i="350"/>
  <c r="M123" i="350" s="1"/>
  <c r="L123" i="350"/>
  <c r="K123" i="350"/>
  <c r="J123" i="350"/>
  <c r="P122" i="350"/>
  <c r="M122" i="350" s="1"/>
  <c r="L122" i="350"/>
  <c r="K122" i="350"/>
  <c r="J122" i="350"/>
  <c r="P121" i="350"/>
  <c r="M121" i="350" s="1"/>
  <c r="L121" i="350"/>
  <c r="K121" i="350"/>
  <c r="J121" i="350"/>
  <c r="P120" i="350"/>
  <c r="M120" i="350" s="1"/>
  <c r="L120" i="350"/>
  <c r="K120" i="350"/>
  <c r="J120" i="350"/>
  <c r="P119" i="350"/>
  <c r="M119" i="350" s="1"/>
  <c r="L119" i="350"/>
  <c r="K119" i="350"/>
  <c r="J119" i="350"/>
  <c r="P118" i="350"/>
  <c r="M118" i="350" s="1"/>
  <c r="L118" i="350"/>
  <c r="K118" i="350"/>
  <c r="J118" i="350"/>
  <c r="P117" i="350"/>
  <c r="M117" i="350" s="1"/>
  <c r="L117" i="350"/>
  <c r="K117" i="350"/>
  <c r="J117" i="350"/>
  <c r="P116" i="350"/>
  <c r="M116" i="350" s="1"/>
  <c r="L116" i="350"/>
  <c r="K116" i="350"/>
  <c r="J116" i="350"/>
  <c r="P115" i="350"/>
  <c r="M115" i="350" s="1"/>
  <c r="L115" i="350"/>
  <c r="K115" i="350"/>
  <c r="J115" i="350"/>
  <c r="P114" i="350"/>
  <c r="M114" i="350"/>
  <c r="L114" i="350"/>
  <c r="K114" i="350"/>
  <c r="J114" i="350"/>
  <c r="P113" i="350"/>
  <c r="M113" i="350" s="1"/>
  <c r="L113" i="350"/>
  <c r="K113" i="350"/>
  <c r="J113" i="350"/>
  <c r="P112" i="350"/>
  <c r="M112" i="350" s="1"/>
  <c r="L112" i="350"/>
  <c r="K112" i="350"/>
  <c r="J112" i="350"/>
  <c r="P111" i="350"/>
  <c r="M111" i="350" s="1"/>
  <c r="L111" i="350"/>
  <c r="K111" i="350"/>
  <c r="J111" i="350"/>
  <c r="P110" i="350"/>
  <c r="M110" i="350" s="1"/>
  <c r="L110" i="350"/>
  <c r="K110" i="350"/>
  <c r="J110" i="350"/>
  <c r="P109" i="350"/>
  <c r="M109" i="350" s="1"/>
  <c r="L109" i="350"/>
  <c r="K109" i="350"/>
  <c r="J109" i="350"/>
  <c r="P108" i="350"/>
  <c r="M108" i="350" s="1"/>
  <c r="L108" i="350"/>
  <c r="K108" i="350"/>
  <c r="J108" i="350"/>
  <c r="P107" i="350"/>
  <c r="M107" i="350" s="1"/>
  <c r="L107" i="350"/>
  <c r="K107" i="350"/>
  <c r="J107" i="350"/>
  <c r="P106" i="350"/>
  <c r="M106" i="350"/>
  <c r="L106" i="350"/>
  <c r="K106" i="350"/>
  <c r="J106" i="350"/>
  <c r="P105" i="350"/>
  <c r="M105" i="350" s="1"/>
  <c r="L105" i="350"/>
  <c r="K105" i="350"/>
  <c r="J105" i="350"/>
  <c r="P104" i="350"/>
  <c r="M104" i="350" s="1"/>
  <c r="L104" i="350"/>
  <c r="K104" i="350"/>
  <c r="J104" i="350"/>
  <c r="P103" i="350"/>
  <c r="M103" i="350" s="1"/>
  <c r="L103" i="350"/>
  <c r="K103" i="350"/>
  <c r="J103" i="350"/>
  <c r="P102" i="350"/>
  <c r="M102" i="350" s="1"/>
  <c r="L102" i="350"/>
  <c r="K102" i="350"/>
  <c r="J102" i="350"/>
  <c r="P101" i="350"/>
  <c r="M101" i="350" s="1"/>
  <c r="L101" i="350"/>
  <c r="K101" i="350"/>
  <c r="J101" i="350"/>
  <c r="P100" i="350"/>
  <c r="M100" i="350" s="1"/>
  <c r="L100" i="350"/>
  <c r="K100" i="350"/>
  <c r="J100" i="350"/>
  <c r="P99" i="350"/>
  <c r="M99" i="350" s="1"/>
  <c r="L99" i="350"/>
  <c r="K99" i="350"/>
  <c r="J99" i="350"/>
  <c r="P98" i="350"/>
  <c r="M98" i="350" s="1"/>
  <c r="L98" i="350"/>
  <c r="K98" i="350"/>
  <c r="J98" i="350"/>
  <c r="P97" i="350"/>
  <c r="M97" i="350" s="1"/>
  <c r="L97" i="350"/>
  <c r="K97" i="350"/>
  <c r="J97" i="350"/>
  <c r="P96" i="350"/>
  <c r="M96" i="350" s="1"/>
  <c r="L96" i="350"/>
  <c r="K96" i="350"/>
  <c r="J96" i="350"/>
  <c r="P95" i="350"/>
  <c r="M95" i="350" s="1"/>
  <c r="L95" i="350"/>
  <c r="K95" i="350"/>
  <c r="J95" i="350"/>
  <c r="P94" i="350"/>
  <c r="M94" i="350" s="1"/>
  <c r="L94" i="350"/>
  <c r="K94" i="350"/>
  <c r="J94" i="350"/>
  <c r="P93" i="350"/>
  <c r="M93" i="350" s="1"/>
  <c r="L93" i="350"/>
  <c r="K93" i="350"/>
  <c r="J93" i="350"/>
  <c r="P92" i="350"/>
  <c r="M92" i="350" s="1"/>
  <c r="L92" i="350"/>
  <c r="K92" i="350"/>
  <c r="J92" i="350"/>
  <c r="P91" i="350"/>
  <c r="M91" i="350" s="1"/>
  <c r="L91" i="350"/>
  <c r="K91" i="350"/>
  <c r="J91" i="350"/>
  <c r="P90" i="350"/>
  <c r="M90" i="350" s="1"/>
  <c r="L90" i="350"/>
  <c r="K90" i="350"/>
  <c r="J90" i="350"/>
  <c r="P89" i="350"/>
  <c r="M89" i="350" s="1"/>
  <c r="L89" i="350"/>
  <c r="K89" i="350"/>
  <c r="J89" i="350"/>
  <c r="P88" i="350"/>
  <c r="M88" i="350" s="1"/>
  <c r="L88" i="350"/>
  <c r="K88" i="350"/>
  <c r="J88" i="350"/>
  <c r="P87" i="350"/>
  <c r="M87" i="350" s="1"/>
  <c r="L87" i="350"/>
  <c r="K87" i="350"/>
  <c r="J87" i="350"/>
  <c r="P86" i="350"/>
  <c r="M86" i="350" s="1"/>
  <c r="L86" i="350"/>
  <c r="K86" i="350"/>
  <c r="J86" i="350"/>
  <c r="P85" i="350"/>
  <c r="M85" i="350" s="1"/>
  <c r="L85" i="350"/>
  <c r="K85" i="350"/>
  <c r="J85" i="350"/>
  <c r="P84" i="350"/>
  <c r="M84" i="350" s="1"/>
  <c r="L84" i="350"/>
  <c r="K84" i="350"/>
  <c r="J84" i="350"/>
  <c r="P83" i="350"/>
  <c r="M83" i="350" s="1"/>
  <c r="L83" i="350"/>
  <c r="K83" i="350"/>
  <c r="J83" i="350"/>
  <c r="P82" i="350"/>
  <c r="M82" i="350"/>
  <c r="L82" i="350"/>
  <c r="K82" i="350"/>
  <c r="J82" i="350"/>
  <c r="P81" i="350"/>
  <c r="M81" i="350" s="1"/>
  <c r="L81" i="350"/>
  <c r="K81" i="350"/>
  <c r="J81" i="350"/>
  <c r="P80" i="350"/>
  <c r="M80" i="350" s="1"/>
  <c r="L80" i="350"/>
  <c r="K80" i="350"/>
  <c r="J80" i="350"/>
  <c r="P79" i="350"/>
  <c r="M79" i="350" s="1"/>
  <c r="L79" i="350"/>
  <c r="K79" i="350"/>
  <c r="J79" i="350"/>
  <c r="P78" i="350"/>
  <c r="M78" i="350" s="1"/>
  <c r="L78" i="350"/>
  <c r="K78" i="350"/>
  <c r="J78" i="350"/>
  <c r="P77" i="350"/>
  <c r="M77" i="350" s="1"/>
  <c r="L77" i="350"/>
  <c r="K77" i="350"/>
  <c r="J77" i="350"/>
  <c r="P76" i="350"/>
  <c r="M76" i="350" s="1"/>
  <c r="L76" i="350"/>
  <c r="K76" i="350"/>
  <c r="J76" i="350"/>
  <c r="P75" i="350"/>
  <c r="M75" i="350" s="1"/>
  <c r="L75" i="350"/>
  <c r="K75" i="350"/>
  <c r="J75" i="350"/>
  <c r="P74" i="350"/>
  <c r="M74" i="350"/>
  <c r="L74" i="350"/>
  <c r="K74" i="350"/>
  <c r="J74" i="350"/>
  <c r="P73" i="350"/>
  <c r="M73" i="350" s="1"/>
  <c r="L73" i="350"/>
  <c r="K73" i="350"/>
  <c r="J73" i="350"/>
  <c r="P72" i="350"/>
  <c r="M72" i="350" s="1"/>
  <c r="L72" i="350"/>
  <c r="K72" i="350"/>
  <c r="J72" i="350"/>
  <c r="P71" i="350"/>
  <c r="M71" i="350" s="1"/>
  <c r="L71" i="350"/>
  <c r="K71" i="350"/>
  <c r="J71" i="350"/>
  <c r="P70" i="350"/>
  <c r="M70" i="350" s="1"/>
  <c r="L70" i="350"/>
  <c r="K70" i="350"/>
  <c r="J70" i="350"/>
  <c r="P69" i="350"/>
  <c r="M69" i="350" s="1"/>
  <c r="L69" i="350"/>
  <c r="K69" i="350"/>
  <c r="J69" i="350"/>
  <c r="P68" i="350"/>
  <c r="M68" i="350" s="1"/>
  <c r="L68" i="350"/>
  <c r="K68" i="350"/>
  <c r="J68" i="350"/>
  <c r="P67" i="350"/>
  <c r="M67" i="350" s="1"/>
  <c r="L67" i="350"/>
  <c r="K67" i="350"/>
  <c r="J67" i="350"/>
  <c r="P66" i="350"/>
  <c r="M66" i="350" s="1"/>
  <c r="L66" i="350"/>
  <c r="K66" i="350"/>
  <c r="J66" i="350"/>
  <c r="P65" i="350"/>
  <c r="M65" i="350" s="1"/>
  <c r="L65" i="350"/>
  <c r="K65" i="350"/>
  <c r="J65" i="350"/>
  <c r="P64" i="350"/>
  <c r="M64" i="350" s="1"/>
  <c r="L64" i="350"/>
  <c r="K64" i="350"/>
  <c r="J64" i="350"/>
  <c r="P63" i="350"/>
  <c r="M63" i="350" s="1"/>
  <c r="L63" i="350"/>
  <c r="K63" i="350"/>
  <c r="J63" i="350"/>
  <c r="P62" i="350"/>
  <c r="M62" i="350" s="1"/>
  <c r="L62" i="350"/>
  <c r="K62" i="350"/>
  <c r="J62" i="350"/>
  <c r="P61" i="350"/>
  <c r="M61" i="350" s="1"/>
  <c r="L61" i="350"/>
  <c r="K61" i="350"/>
  <c r="J61" i="350"/>
  <c r="P60" i="350"/>
  <c r="M60" i="350" s="1"/>
  <c r="L60" i="350"/>
  <c r="K60" i="350"/>
  <c r="J60" i="350"/>
  <c r="P59" i="350"/>
  <c r="M59" i="350" s="1"/>
  <c r="L59" i="350"/>
  <c r="K59" i="350"/>
  <c r="J59" i="350"/>
  <c r="P58" i="350"/>
  <c r="M58" i="350" s="1"/>
  <c r="L58" i="350"/>
  <c r="K58" i="350"/>
  <c r="J58" i="350"/>
  <c r="P57" i="350"/>
  <c r="M57" i="350" s="1"/>
  <c r="L57" i="350"/>
  <c r="K57" i="350"/>
  <c r="J57" i="350"/>
  <c r="P56" i="350"/>
  <c r="M56" i="350" s="1"/>
  <c r="L56" i="350"/>
  <c r="K56" i="350"/>
  <c r="J56" i="350"/>
  <c r="P55" i="350"/>
  <c r="M55" i="350" s="1"/>
  <c r="L55" i="350"/>
  <c r="K55" i="350"/>
  <c r="J55" i="350"/>
  <c r="P54" i="350"/>
  <c r="M54" i="350" s="1"/>
  <c r="L54" i="350"/>
  <c r="K54" i="350"/>
  <c r="J54" i="350"/>
  <c r="P53" i="350"/>
  <c r="M53" i="350" s="1"/>
  <c r="L53" i="350"/>
  <c r="K53" i="350"/>
  <c r="J53" i="350"/>
  <c r="P52" i="350"/>
  <c r="M52" i="350" s="1"/>
  <c r="L52" i="350"/>
  <c r="K52" i="350"/>
  <c r="J52" i="350"/>
  <c r="P51" i="350"/>
  <c r="M51" i="350" s="1"/>
  <c r="L51" i="350"/>
  <c r="K51" i="350"/>
  <c r="J51" i="350"/>
  <c r="P50" i="350"/>
  <c r="M50" i="350"/>
  <c r="L50" i="350"/>
  <c r="K50" i="350"/>
  <c r="J50" i="350"/>
  <c r="P49" i="350"/>
  <c r="M49" i="350" s="1"/>
  <c r="L49" i="350"/>
  <c r="K49" i="350"/>
  <c r="J49" i="350"/>
  <c r="P48" i="350"/>
  <c r="M48" i="350" s="1"/>
  <c r="L48" i="350"/>
  <c r="K48" i="350"/>
  <c r="J48" i="350"/>
  <c r="P47" i="350"/>
  <c r="M47" i="350" s="1"/>
  <c r="L47" i="350"/>
  <c r="K47" i="350"/>
  <c r="J47" i="350"/>
  <c r="P46" i="350"/>
  <c r="M46" i="350" s="1"/>
  <c r="L46" i="350"/>
  <c r="K46" i="350"/>
  <c r="J46" i="350"/>
  <c r="P45" i="350"/>
  <c r="M45" i="350" s="1"/>
  <c r="L45" i="350"/>
  <c r="K45" i="350"/>
  <c r="J45" i="350"/>
  <c r="P44" i="350"/>
  <c r="M44" i="350" s="1"/>
  <c r="L44" i="350"/>
  <c r="K44" i="350"/>
  <c r="J44" i="350"/>
  <c r="P43" i="350"/>
  <c r="M43" i="350" s="1"/>
  <c r="L43" i="350"/>
  <c r="K43" i="350"/>
  <c r="J43" i="350"/>
  <c r="P42" i="350"/>
  <c r="M42" i="350"/>
  <c r="L42" i="350"/>
  <c r="K42" i="350"/>
  <c r="J42" i="350"/>
  <c r="P41" i="350"/>
  <c r="M41" i="350" s="1"/>
  <c r="L41" i="350"/>
  <c r="K41" i="350"/>
  <c r="J41" i="350"/>
  <c r="P40" i="350"/>
  <c r="M40" i="350" s="1"/>
  <c r="L40" i="350"/>
  <c r="K40" i="350"/>
  <c r="J40" i="350"/>
  <c r="H5" i="350"/>
  <c r="D5" i="350"/>
  <c r="C5" i="350"/>
  <c r="A1" i="350"/>
  <c r="P156" i="349"/>
  <c r="M156" i="349" s="1"/>
  <c r="L156" i="349"/>
  <c r="K156" i="349"/>
  <c r="J156" i="349"/>
  <c r="P155" i="349"/>
  <c r="M155" i="349" s="1"/>
  <c r="L155" i="349"/>
  <c r="K155" i="349"/>
  <c r="J155" i="349"/>
  <c r="P154" i="349"/>
  <c r="M154" i="349" s="1"/>
  <c r="L154" i="349"/>
  <c r="K154" i="349"/>
  <c r="J154" i="349"/>
  <c r="P153" i="349"/>
  <c r="M153" i="349" s="1"/>
  <c r="L153" i="349"/>
  <c r="K153" i="349"/>
  <c r="J153" i="349"/>
  <c r="P152" i="349"/>
  <c r="M152" i="349" s="1"/>
  <c r="L152" i="349"/>
  <c r="K152" i="349"/>
  <c r="J152" i="349"/>
  <c r="P151" i="349"/>
  <c r="M151" i="349" s="1"/>
  <c r="L151" i="349"/>
  <c r="K151" i="349"/>
  <c r="J151" i="349"/>
  <c r="P150" i="349"/>
  <c r="M150" i="349" s="1"/>
  <c r="L150" i="349"/>
  <c r="K150" i="349"/>
  <c r="J150" i="349"/>
  <c r="P149" i="349"/>
  <c r="M149" i="349" s="1"/>
  <c r="L149" i="349"/>
  <c r="K149" i="349"/>
  <c r="J149" i="349"/>
  <c r="P148" i="349"/>
  <c r="M148" i="349" s="1"/>
  <c r="L148" i="349"/>
  <c r="K148" i="349"/>
  <c r="J148" i="349"/>
  <c r="P147" i="349"/>
  <c r="M147" i="349" s="1"/>
  <c r="L147" i="349"/>
  <c r="K147" i="349"/>
  <c r="J147" i="349"/>
  <c r="P146" i="349"/>
  <c r="M146" i="349" s="1"/>
  <c r="L146" i="349"/>
  <c r="K146" i="349"/>
  <c r="J146" i="349"/>
  <c r="P145" i="349"/>
  <c r="M145" i="349" s="1"/>
  <c r="L145" i="349"/>
  <c r="K145" i="349"/>
  <c r="J145" i="349"/>
  <c r="P144" i="349"/>
  <c r="M144" i="349" s="1"/>
  <c r="L144" i="349"/>
  <c r="K144" i="349"/>
  <c r="J144" i="349"/>
  <c r="P143" i="349"/>
  <c r="M143" i="349" s="1"/>
  <c r="L143" i="349"/>
  <c r="K143" i="349"/>
  <c r="J143" i="349"/>
  <c r="P142" i="349"/>
  <c r="M142" i="349" s="1"/>
  <c r="L142" i="349"/>
  <c r="K142" i="349"/>
  <c r="J142" i="349"/>
  <c r="P141" i="349"/>
  <c r="M141" i="349" s="1"/>
  <c r="L141" i="349"/>
  <c r="K141" i="349"/>
  <c r="J141" i="349"/>
  <c r="P140" i="349"/>
  <c r="M140" i="349" s="1"/>
  <c r="L140" i="349"/>
  <c r="K140" i="349"/>
  <c r="J140" i="349"/>
  <c r="P139" i="349"/>
  <c r="M139" i="349" s="1"/>
  <c r="L139" i="349"/>
  <c r="K139" i="349"/>
  <c r="J139" i="349"/>
  <c r="P138" i="349"/>
  <c r="M138" i="349"/>
  <c r="L138" i="349"/>
  <c r="K138" i="349"/>
  <c r="J138" i="349"/>
  <c r="P137" i="349"/>
  <c r="M137" i="349" s="1"/>
  <c r="L137" i="349"/>
  <c r="K137" i="349"/>
  <c r="J137" i="349"/>
  <c r="P136" i="349"/>
  <c r="M136" i="349" s="1"/>
  <c r="L136" i="349"/>
  <c r="K136" i="349"/>
  <c r="J136" i="349"/>
  <c r="P135" i="349"/>
  <c r="M135" i="349" s="1"/>
  <c r="L135" i="349"/>
  <c r="K135" i="349"/>
  <c r="J135" i="349"/>
  <c r="P134" i="349"/>
  <c r="M134" i="349" s="1"/>
  <c r="L134" i="349"/>
  <c r="K134" i="349"/>
  <c r="J134" i="349"/>
  <c r="P133" i="349"/>
  <c r="M133" i="349" s="1"/>
  <c r="L133" i="349"/>
  <c r="K133" i="349"/>
  <c r="J133" i="349"/>
  <c r="P132" i="349"/>
  <c r="M132" i="349" s="1"/>
  <c r="L132" i="349"/>
  <c r="K132" i="349"/>
  <c r="J132" i="349"/>
  <c r="P131" i="349"/>
  <c r="M131" i="349" s="1"/>
  <c r="L131" i="349"/>
  <c r="K131" i="349"/>
  <c r="J131" i="349"/>
  <c r="P130" i="349"/>
  <c r="M130" i="349"/>
  <c r="L130" i="349"/>
  <c r="K130" i="349"/>
  <c r="J130" i="349"/>
  <c r="P129" i="349"/>
  <c r="M129" i="349" s="1"/>
  <c r="L129" i="349"/>
  <c r="K129" i="349"/>
  <c r="J129" i="349"/>
  <c r="P128" i="349"/>
  <c r="M128" i="349" s="1"/>
  <c r="L128" i="349"/>
  <c r="K128" i="349"/>
  <c r="J128" i="349"/>
  <c r="P127" i="349"/>
  <c r="M127" i="349" s="1"/>
  <c r="L127" i="349"/>
  <c r="K127" i="349"/>
  <c r="J127" i="349"/>
  <c r="P126" i="349"/>
  <c r="M126" i="349" s="1"/>
  <c r="L126" i="349"/>
  <c r="K126" i="349"/>
  <c r="J126" i="349"/>
  <c r="P125" i="349"/>
  <c r="M125" i="349" s="1"/>
  <c r="L125" i="349"/>
  <c r="K125" i="349"/>
  <c r="J125" i="349"/>
  <c r="P124" i="349"/>
  <c r="M124" i="349" s="1"/>
  <c r="L124" i="349"/>
  <c r="K124" i="349"/>
  <c r="J124" i="349"/>
  <c r="P123" i="349"/>
  <c r="M123" i="349" s="1"/>
  <c r="L123" i="349"/>
  <c r="K123" i="349"/>
  <c r="J123" i="349"/>
  <c r="P122" i="349"/>
  <c r="M122" i="349" s="1"/>
  <c r="L122" i="349"/>
  <c r="K122" i="349"/>
  <c r="J122" i="349"/>
  <c r="P121" i="349"/>
  <c r="M121" i="349" s="1"/>
  <c r="L121" i="349"/>
  <c r="K121" i="349"/>
  <c r="J121" i="349"/>
  <c r="P120" i="349"/>
  <c r="M120" i="349" s="1"/>
  <c r="L120" i="349"/>
  <c r="K120" i="349"/>
  <c r="J120" i="349"/>
  <c r="P119" i="349"/>
  <c r="M119" i="349" s="1"/>
  <c r="L119" i="349"/>
  <c r="K119" i="349"/>
  <c r="J119" i="349"/>
  <c r="P118" i="349"/>
  <c r="M118" i="349" s="1"/>
  <c r="L118" i="349"/>
  <c r="K118" i="349"/>
  <c r="J118" i="349"/>
  <c r="P117" i="349"/>
  <c r="M117" i="349" s="1"/>
  <c r="L117" i="349"/>
  <c r="K117" i="349"/>
  <c r="J117" i="349"/>
  <c r="P116" i="349"/>
  <c r="M116" i="349" s="1"/>
  <c r="L116" i="349"/>
  <c r="K116" i="349"/>
  <c r="J116" i="349"/>
  <c r="P115" i="349"/>
  <c r="M115" i="349" s="1"/>
  <c r="L115" i="349"/>
  <c r="K115" i="349"/>
  <c r="J115" i="349"/>
  <c r="P114" i="349"/>
  <c r="M114" i="349" s="1"/>
  <c r="L114" i="349"/>
  <c r="K114" i="349"/>
  <c r="J114" i="349"/>
  <c r="P113" i="349"/>
  <c r="M113" i="349" s="1"/>
  <c r="L113" i="349"/>
  <c r="K113" i="349"/>
  <c r="J113" i="349"/>
  <c r="P112" i="349"/>
  <c r="M112" i="349" s="1"/>
  <c r="L112" i="349"/>
  <c r="K112" i="349"/>
  <c r="J112" i="349"/>
  <c r="P111" i="349"/>
  <c r="M111" i="349" s="1"/>
  <c r="L111" i="349"/>
  <c r="K111" i="349"/>
  <c r="J111" i="349"/>
  <c r="P110" i="349"/>
  <c r="M110" i="349" s="1"/>
  <c r="L110" i="349"/>
  <c r="K110" i="349"/>
  <c r="J110" i="349"/>
  <c r="P109" i="349"/>
  <c r="M109" i="349" s="1"/>
  <c r="L109" i="349"/>
  <c r="K109" i="349"/>
  <c r="J109" i="349"/>
  <c r="P108" i="349"/>
  <c r="M108" i="349" s="1"/>
  <c r="L108" i="349"/>
  <c r="K108" i="349"/>
  <c r="J108" i="349"/>
  <c r="P107" i="349"/>
  <c r="M107" i="349" s="1"/>
  <c r="L107" i="349"/>
  <c r="K107" i="349"/>
  <c r="J107" i="349"/>
  <c r="P106" i="349"/>
  <c r="M106" i="349"/>
  <c r="L106" i="349"/>
  <c r="K106" i="349"/>
  <c r="J106" i="349"/>
  <c r="P105" i="349"/>
  <c r="M105" i="349" s="1"/>
  <c r="L105" i="349"/>
  <c r="K105" i="349"/>
  <c r="J105" i="349"/>
  <c r="P104" i="349"/>
  <c r="M104" i="349" s="1"/>
  <c r="L104" i="349"/>
  <c r="K104" i="349"/>
  <c r="J104" i="349"/>
  <c r="P103" i="349"/>
  <c r="M103" i="349" s="1"/>
  <c r="L103" i="349"/>
  <c r="K103" i="349"/>
  <c r="J103" i="349"/>
  <c r="P102" i="349"/>
  <c r="M102" i="349" s="1"/>
  <c r="L102" i="349"/>
  <c r="K102" i="349"/>
  <c r="J102" i="349"/>
  <c r="P101" i="349"/>
  <c r="M101" i="349" s="1"/>
  <c r="L101" i="349"/>
  <c r="K101" i="349"/>
  <c r="J101" i="349"/>
  <c r="P100" i="349"/>
  <c r="M100" i="349" s="1"/>
  <c r="L100" i="349"/>
  <c r="K100" i="349"/>
  <c r="J100" i="349"/>
  <c r="P99" i="349"/>
  <c r="M99" i="349" s="1"/>
  <c r="L99" i="349"/>
  <c r="K99" i="349"/>
  <c r="J99" i="349"/>
  <c r="P98" i="349"/>
  <c r="M98" i="349"/>
  <c r="L98" i="349"/>
  <c r="K98" i="349"/>
  <c r="J98" i="349"/>
  <c r="P97" i="349"/>
  <c r="M97" i="349" s="1"/>
  <c r="L97" i="349"/>
  <c r="K97" i="349"/>
  <c r="J97" i="349"/>
  <c r="P96" i="349"/>
  <c r="M96" i="349" s="1"/>
  <c r="L96" i="349"/>
  <c r="K96" i="349"/>
  <c r="J96" i="349"/>
  <c r="P95" i="349"/>
  <c r="M95" i="349" s="1"/>
  <c r="L95" i="349"/>
  <c r="K95" i="349"/>
  <c r="J95" i="349"/>
  <c r="P94" i="349"/>
  <c r="M94" i="349" s="1"/>
  <c r="L94" i="349"/>
  <c r="K94" i="349"/>
  <c r="J94" i="349"/>
  <c r="P93" i="349"/>
  <c r="M93" i="349" s="1"/>
  <c r="L93" i="349"/>
  <c r="K93" i="349"/>
  <c r="J93" i="349"/>
  <c r="P92" i="349"/>
  <c r="M92" i="349" s="1"/>
  <c r="L92" i="349"/>
  <c r="K92" i="349"/>
  <c r="J92" i="349"/>
  <c r="P91" i="349"/>
  <c r="M91" i="349" s="1"/>
  <c r="L91" i="349"/>
  <c r="K91" i="349"/>
  <c r="J91" i="349"/>
  <c r="P90" i="349"/>
  <c r="M90" i="349" s="1"/>
  <c r="L90" i="349"/>
  <c r="K90" i="349"/>
  <c r="J90" i="349"/>
  <c r="P89" i="349"/>
  <c r="M89" i="349" s="1"/>
  <c r="L89" i="349"/>
  <c r="K89" i="349"/>
  <c r="J89" i="349"/>
  <c r="P88" i="349"/>
  <c r="M88" i="349" s="1"/>
  <c r="L88" i="349"/>
  <c r="K88" i="349"/>
  <c r="J88" i="349"/>
  <c r="P87" i="349"/>
  <c r="M87" i="349" s="1"/>
  <c r="L87" i="349"/>
  <c r="K87" i="349"/>
  <c r="J87" i="349"/>
  <c r="P86" i="349"/>
  <c r="M86" i="349" s="1"/>
  <c r="L86" i="349"/>
  <c r="K86" i="349"/>
  <c r="J86" i="349"/>
  <c r="P85" i="349"/>
  <c r="M85" i="349" s="1"/>
  <c r="L85" i="349"/>
  <c r="K85" i="349"/>
  <c r="J85" i="349"/>
  <c r="P84" i="349"/>
  <c r="M84" i="349" s="1"/>
  <c r="L84" i="349"/>
  <c r="K84" i="349"/>
  <c r="J84" i="349"/>
  <c r="P83" i="349"/>
  <c r="M83" i="349" s="1"/>
  <c r="L83" i="349"/>
  <c r="K83" i="349"/>
  <c r="J83" i="349"/>
  <c r="P82" i="349"/>
  <c r="M82" i="349" s="1"/>
  <c r="L82" i="349"/>
  <c r="K82" i="349"/>
  <c r="J82" i="349"/>
  <c r="P81" i="349"/>
  <c r="M81" i="349" s="1"/>
  <c r="L81" i="349"/>
  <c r="K81" i="349"/>
  <c r="J81" i="349"/>
  <c r="P80" i="349"/>
  <c r="M80" i="349" s="1"/>
  <c r="L80" i="349"/>
  <c r="K80" i="349"/>
  <c r="J80" i="349"/>
  <c r="P79" i="349"/>
  <c r="M79" i="349" s="1"/>
  <c r="L79" i="349"/>
  <c r="K79" i="349"/>
  <c r="J79" i="349"/>
  <c r="P78" i="349"/>
  <c r="M78" i="349" s="1"/>
  <c r="L78" i="349"/>
  <c r="K78" i="349"/>
  <c r="J78" i="349"/>
  <c r="P77" i="349"/>
  <c r="M77" i="349" s="1"/>
  <c r="L77" i="349"/>
  <c r="K77" i="349"/>
  <c r="J77" i="349"/>
  <c r="P76" i="349"/>
  <c r="M76" i="349" s="1"/>
  <c r="L76" i="349"/>
  <c r="K76" i="349"/>
  <c r="J76" i="349"/>
  <c r="P75" i="349"/>
  <c r="M75" i="349" s="1"/>
  <c r="L75" i="349"/>
  <c r="K75" i="349"/>
  <c r="J75" i="349"/>
  <c r="P74" i="349"/>
  <c r="M74" i="349"/>
  <c r="L74" i="349"/>
  <c r="K74" i="349"/>
  <c r="J74" i="349"/>
  <c r="P73" i="349"/>
  <c r="M73" i="349" s="1"/>
  <c r="L73" i="349"/>
  <c r="K73" i="349"/>
  <c r="J73" i="349"/>
  <c r="P72" i="349"/>
  <c r="M72" i="349" s="1"/>
  <c r="L72" i="349"/>
  <c r="K72" i="349"/>
  <c r="J72" i="349"/>
  <c r="P71" i="349"/>
  <c r="M71" i="349" s="1"/>
  <c r="L71" i="349"/>
  <c r="K71" i="349"/>
  <c r="J71" i="349"/>
  <c r="P70" i="349"/>
  <c r="M70" i="349" s="1"/>
  <c r="L70" i="349"/>
  <c r="K70" i="349"/>
  <c r="J70" i="349"/>
  <c r="P69" i="349"/>
  <c r="M69" i="349" s="1"/>
  <c r="L69" i="349"/>
  <c r="K69" i="349"/>
  <c r="J69" i="349"/>
  <c r="P68" i="349"/>
  <c r="M68" i="349" s="1"/>
  <c r="L68" i="349"/>
  <c r="K68" i="349"/>
  <c r="J68" i="349"/>
  <c r="P67" i="349"/>
  <c r="M67" i="349" s="1"/>
  <c r="L67" i="349"/>
  <c r="K67" i="349"/>
  <c r="J67" i="349"/>
  <c r="P66" i="349"/>
  <c r="M66" i="349"/>
  <c r="L66" i="349"/>
  <c r="K66" i="349"/>
  <c r="J66" i="349"/>
  <c r="P65" i="349"/>
  <c r="M65" i="349" s="1"/>
  <c r="L65" i="349"/>
  <c r="K65" i="349"/>
  <c r="J65" i="349"/>
  <c r="P64" i="349"/>
  <c r="M64" i="349" s="1"/>
  <c r="L64" i="349"/>
  <c r="K64" i="349"/>
  <c r="J64" i="349"/>
  <c r="P63" i="349"/>
  <c r="M63" i="349" s="1"/>
  <c r="L63" i="349"/>
  <c r="K63" i="349"/>
  <c r="J63" i="349"/>
  <c r="P62" i="349"/>
  <c r="M62" i="349" s="1"/>
  <c r="L62" i="349"/>
  <c r="K62" i="349"/>
  <c r="J62" i="349"/>
  <c r="P61" i="349"/>
  <c r="M61" i="349" s="1"/>
  <c r="L61" i="349"/>
  <c r="K61" i="349"/>
  <c r="J61" i="349"/>
  <c r="P60" i="349"/>
  <c r="M60" i="349" s="1"/>
  <c r="L60" i="349"/>
  <c r="K60" i="349"/>
  <c r="J60" i="349"/>
  <c r="P59" i="349"/>
  <c r="M59" i="349" s="1"/>
  <c r="L59" i="349"/>
  <c r="K59" i="349"/>
  <c r="J59" i="349"/>
  <c r="P58" i="349"/>
  <c r="M58" i="349" s="1"/>
  <c r="L58" i="349"/>
  <c r="K58" i="349"/>
  <c r="J58" i="349"/>
  <c r="P57" i="349"/>
  <c r="M57" i="349" s="1"/>
  <c r="L57" i="349"/>
  <c r="K57" i="349"/>
  <c r="J57" i="349"/>
  <c r="P56" i="349"/>
  <c r="M56" i="349" s="1"/>
  <c r="L56" i="349"/>
  <c r="K56" i="349"/>
  <c r="J56" i="349"/>
  <c r="P55" i="349"/>
  <c r="M55" i="349" s="1"/>
  <c r="L55" i="349"/>
  <c r="K55" i="349"/>
  <c r="J55" i="349"/>
  <c r="P54" i="349"/>
  <c r="M54" i="349" s="1"/>
  <c r="L54" i="349"/>
  <c r="K54" i="349"/>
  <c r="J54" i="349"/>
  <c r="P53" i="349"/>
  <c r="M53" i="349" s="1"/>
  <c r="L53" i="349"/>
  <c r="K53" i="349"/>
  <c r="J53" i="349"/>
  <c r="P52" i="349"/>
  <c r="M52" i="349" s="1"/>
  <c r="L52" i="349"/>
  <c r="K52" i="349"/>
  <c r="J52" i="349"/>
  <c r="P51" i="349"/>
  <c r="M51" i="349" s="1"/>
  <c r="L51" i="349"/>
  <c r="K51" i="349"/>
  <c r="J51" i="349"/>
  <c r="P50" i="349"/>
  <c r="M50" i="349" s="1"/>
  <c r="L50" i="349"/>
  <c r="K50" i="349"/>
  <c r="J50" i="349"/>
  <c r="P49" i="349"/>
  <c r="M49" i="349" s="1"/>
  <c r="L49" i="349"/>
  <c r="K49" i="349"/>
  <c r="J49" i="349"/>
  <c r="P48" i="349"/>
  <c r="M48" i="349" s="1"/>
  <c r="L48" i="349"/>
  <c r="K48" i="349"/>
  <c r="J48" i="349"/>
  <c r="P47" i="349"/>
  <c r="M47" i="349" s="1"/>
  <c r="L47" i="349"/>
  <c r="K47" i="349"/>
  <c r="J47" i="349"/>
  <c r="P46" i="349"/>
  <c r="M46" i="349" s="1"/>
  <c r="L46" i="349"/>
  <c r="K46" i="349"/>
  <c r="J46" i="349"/>
  <c r="P45" i="349"/>
  <c r="M45" i="349" s="1"/>
  <c r="L45" i="349"/>
  <c r="K45" i="349"/>
  <c r="J45" i="349"/>
  <c r="P44" i="349"/>
  <c r="M44" i="349" s="1"/>
  <c r="L44" i="349"/>
  <c r="K44" i="349"/>
  <c r="J44" i="349"/>
  <c r="P43" i="349"/>
  <c r="M43" i="349" s="1"/>
  <c r="L43" i="349"/>
  <c r="K43" i="349"/>
  <c r="J43" i="349"/>
  <c r="P42" i="349"/>
  <c r="M42" i="349"/>
  <c r="L42" i="349"/>
  <c r="K42" i="349"/>
  <c r="J42" i="349"/>
  <c r="P41" i="349"/>
  <c r="M41" i="349" s="1"/>
  <c r="L41" i="349"/>
  <c r="K41" i="349"/>
  <c r="J41" i="349"/>
  <c r="P40" i="349"/>
  <c r="M40" i="349"/>
  <c r="L40" i="349"/>
  <c r="K40" i="349"/>
  <c r="J40" i="349"/>
  <c r="H5" i="349"/>
  <c r="D5" i="349"/>
  <c r="C5" i="349"/>
  <c r="A1" i="349"/>
  <c r="H18" i="348"/>
  <c r="F18" i="348"/>
  <c r="D18" i="348"/>
  <c r="Y5" i="348"/>
  <c r="AH1" i="348" s="1"/>
  <c r="L4" i="348"/>
  <c r="K41" i="348" s="1"/>
  <c r="E4" i="348"/>
  <c r="A4" i="348"/>
  <c r="Y3" i="348"/>
  <c r="AK1" i="348"/>
  <c r="A1" i="348"/>
  <c r="AC1" i="348" l="1"/>
  <c r="AG1" i="348"/>
  <c r="AG1" i="375"/>
  <c r="AJ1" i="381"/>
  <c r="AD1" i="381"/>
  <c r="AI1" i="348"/>
  <c r="AE1" i="348"/>
  <c r="AB1" i="348"/>
  <c r="AF1" i="348"/>
  <c r="AJ1" i="348"/>
  <c r="AD1" i="348"/>
  <c r="AJ1" i="375"/>
  <c r="AF1" i="375"/>
  <c r="AC1" i="375"/>
  <c r="AH1" i="375"/>
  <c r="AD1" i="375"/>
  <c r="AI1" i="375"/>
  <c r="AE1" i="375"/>
  <c r="AK1" i="375"/>
  <c r="AH1" i="381"/>
  <c r="AB1" i="381"/>
  <c r="AK1" i="381"/>
  <c r="AE1" i="381"/>
  <c r="AG1" i="381"/>
  <c r="AI1" i="381"/>
  <c r="C5" i="9" l="1"/>
  <c r="D5" i="9"/>
  <c r="H5" i="9"/>
  <c r="P22" i="2"/>
  <c r="U8" i="399" s="1"/>
  <c r="P23" i="2"/>
  <c r="P24" i="2"/>
  <c r="U10" i="399" s="1"/>
  <c r="P25" i="2"/>
  <c r="P26" i="2"/>
  <c r="P27" i="2"/>
  <c r="U13" i="399" s="1"/>
  <c r="P28" i="2"/>
  <c r="P29" i="2"/>
  <c r="Y5" i="89"/>
  <c r="Y3" i="89"/>
  <c r="L4" i="89"/>
  <c r="K41" i="89" s="1"/>
  <c r="E4" i="89"/>
  <c r="H18" i="89"/>
  <c r="F18" i="89"/>
  <c r="D18" i="89"/>
  <c r="A4" i="89"/>
  <c r="A1" i="89"/>
  <c r="J151" i="9"/>
  <c r="K151" i="9"/>
  <c r="L151" i="9"/>
  <c r="P151" i="9"/>
  <c r="M151" i="9" s="1"/>
  <c r="J152" i="9"/>
  <c r="K152" i="9"/>
  <c r="L152" i="9"/>
  <c r="P152" i="9"/>
  <c r="M152" i="9" s="1"/>
  <c r="J153" i="9"/>
  <c r="K153" i="9"/>
  <c r="L153" i="9"/>
  <c r="P153" i="9"/>
  <c r="M153" i="9" s="1"/>
  <c r="J154" i="9"/>
  <c r="K154" i="9"/>
  <c r="L154" i="9"/>
  <c r="P154" i="9"/>
  <c r="M154" i="9" s="1"/>
  <c r="J155" i="9"/>
  <c r="K155" i="9"/>
  <c r="L155" i="9"/>
  <c r="P155" i="9"/>
  <c r="M155" i="9" s="1"/>
  <c r="J156" i="9"/>
  <c r="K156" i="9"/>
  <c r="L156" i="9"/>
  <c r="P156" i="9"/>
  <c r="M156" i="9" s="1"/>
  <c r="J135" i="9"/>
  <c r="K135" i="9"/>
  <c r="L135" i="9"/>
  <c r="P135" i="9"/>
  <c r="M135" i="9" s="1"/>
  <c r="J136" i="9"/>
  <c r="K136" i="9"/>
  <c r="L136" i="9"/>
  <c r="P136" i="9"/>
  <c r="M136" i="9" s="1"/>
  <c r="J137" i="9"/>
  <c r="K137" i="9"/>
  <c r="L137" i="9"/>
  <c r="P137" i="9"/>
  <c r="M137" i="9"/>
  <c r="J138" i="9"/>
  <c r="K138" i="9"/>
  <c r="L138" i="9"/>
  <c r="P138" i="9"/>
  <c r="M138" i="9" s="1"/>
  <c r="J139" i="9"/>
  <c r="K139" i="9"/>
  <c r="L139" i="9"/>
  <c r="P139" i="9"/>
  <c r="M139" i="9" s="1"/>
  <c r="J140" i="9"/>
  <c r="K140" i="9"/>
  <c r="L140" i="9"/>
  <c r="P140" i="9"/>
  <c r="M140" i="9" s="1"/>
  <c r="J141" i="9"/>
  <c r="K141" i="9"/>
  <c r="L141" i="9"/>
  <c r="P141" i="9"/>
  <c r="M141" i="9" s="1"/>
  <c r="J142" i="9"/>
  <c r="K142" i="9"/>
  <c r="L142" i="9"/>
  <c r="P142" i="9"/>
  <c r="M142" i="9" s="1"/>
  <c r="J143" i="9"/>
  <c r="K143" i="9"/>
  <c r="L143" i="9"/>
  <c r="P143" i="9"/>
  <c r="M143" i="9" s="1"/>
  <c r="J144" i="9"/>
  <c r="K144" i="9"/>
  <c r="L144" i="9"/>
  <c r="P144" i="9"/>
  <c r="M144" i="9" s="1"/>
  <c r="J145" i="9"/>
  <c r="K145" i="9"/>
  <c r="L145" i="9"/>
  <c r="P145" i="9"/>
  <c r="M145" i="9" s="1"/>
  <c r="J146" i="9"/>
  <c r="K146" i="9"/>
  <c r="L146" i="9"/>
  <c r="P146" i="9"/>
  <c r="M146" i="9" s="1"/>
  <c r="J147" i="9"/>
  <c r="K147" i="9"/>
  <c r="L147" i="9"/>
  <c r="P147" i="9"/>
  <c r="M147" i="9" s="1"/>
  <c r="J148" i="9"/>
  <c r="K148" i="9"/>
  <c r="L148" i="9"/>
  <c r="P148" i="9"/>
  <c r="M148" i="9" s="1"/>
  <c r="J149" i="9"/>
  <c r="K149" i="9"/>
  <c r="L149" i="9"/>
  <c r="P149" i="9"/>
  <c r="M149" i="9" s="1"/>
  <c r="J150" i="9"/>
  <c r="K150" i="9"/>
  <c r="L150" i="9"/>
  <c r="P150" i="9"/>
  <c r="M150" i="9" s="1"/>
  <c r="B5" i="2"/>
  <c r="A5" i="2"/>
  <c r="A1" i="2"/>
  <c r="A5" i="9"/>
  <c r="J40" i="9"/>
  <c r="K40" i="9"/>
  <c r="L40" i="9"/>
  <c r="P40" i="9"/>
  <c r="M40" i="9" s="1"/>
  <c r="J41" i="9"/>
  <c r="K41" i="9"/>
  <c r="L41" i="9"/>
  <c r="P41" i="9"/>
  <c r="M41" i="9" s="1"/>
  <c r="J42" i="9"/>
  <c r="K42" i="9"/>
  <c r="L42" i="9"/>
  <c r="P42" i="9"/>
  <c r="M42" i="9" s="1"/>
  <c r="J43" i="9"/>
  <c r="K43" i="9"/>
  <c r="L43" i="9"/>
  <c r="P43" i="9"/>
  <c r="M43" i="9" s="1"/>
  <c r="J44" i="9"/>
  <c r="K44" i="9"/>
  <c r="L44" i="9"/>
  <c r="P44" i="9"/>
  <c r="M44" i="9" s="1"/>
  <c r="J45" i="9"/>
  <c r="K45" i="9"/>
  <c r="L45" i="9"/>
  <c r="P45" i="9"/>
  <c r="M45" i="9" s="1"/>
  <c r="J46" i="9"/>
  <c r="K46" i="9"/>
  <c r="L46" i="9"/>
  <c r="P46" i="9"/>
  <c r="M46" i="9" s="1"/>
  <c r="J47" i="9"/>
  <c r="K47" i="9"/>
  <c r="L47" i="9"/>
  <c r="P47" i="9"/>
  <c r="M47" i="9" s="1"/>
  <c r="J48" i="9"/>
  <c r="K48" i="9"/>
  <c r="L48" i="9"/>
  <c r="P48" i="9"/>
  <c r="M48" i="9" s="1"/>
  <c r="J49" i="9"/>
  <c r="K49" i="9"/>
  <c r="L49" i="9"/>
  <c r="P49" i="9"/>
  <c r="M49" i="9" s="1"/>
  <c r="J50" i="9"/>
  <c r="K50" i="9"/>
  <c r="L50" i="9"/>
  <c r="P50" i="9"/>
  <c r="M50" i="9" s="1"/>
  <c r="J51" i="9"/>
  <c r="K51" i="9"/>
  <c r="L51" i="9"/>
  <c r="P51" i="9"/>
  <c r="M51" i="9" s="1"/>
  <c r="J52" i="9"/>
  <c r="K52" i="9"/>
  <c r="L52" i="9"/>
  <c r="P52" i="9"/>
  <c r="M52" i="9" s="1"/>
  <c r="J53" i="9"/>
  <c r="K53" i="9"/>
  <c r="L53" i="9"/>
  <c r="P53" i="9"/>
  <c r="M53" i="9" s="1"/>
  <c r="J54" i="9"/>
  <c r="K54" i="9"/>
  <c r="L54" i="9"/>
  <c r="P54" i="9"/>
  <c r="M54" i="9" s="1"/>
  <c r="J55" i="9"/>
  <c r="K55" i="9"/>
  <c r="L55" i="9"/>
  <c r="P55" i="9"/>
  <c r="M55" i="9" s="1"/>
  <c r="J56" i="9"/>
  <c r="K56" i="9"/>
  <c r="L56" i="9"/>
  <c r="P56" i="9"/>
  <c r="M56" i="9" s="1"/>
  <c r="J57" i="9"/>
  <c r="K57" i="9"/>
  <c r="L57" i="9"/>
  <c r="P57" i="9"/>
  <c r="M57" i="9" s="1"/>
  <c r="J58" i="9"/>
  <c r="K58" i="9"/>
  <c r="L58" i="9"/>
  <c r="P58" i="9"/>
  <c r="M58" i="9" s="1"/>
  <c r="J59" i="9"/>
  <c r="K59" i="9"/>
  <c r="L59" i="9"/>
  <c r="P59" i="9"/>
  <c r="M59" i="9" s="1"/>
  <c r="J60" i="9"/>
  <c r="K60" i="9"/>
  <c r="L60" i="9"/>
  <c r="P60" i="9"/>
  <c r="M60" i="9" s="1"/>
  <c r="J61" i="9"/>
  <c r="K61" i="9"/>
  <c r="L61" i="9"/>
  <c r="P61" i="9"/>
  <c r="M61" i="9"/>
  <c r="J62" i="9"/>
  <c r="K62" i="9"/>
  <c r="L62" i="9"/>
  <c r="P62" i="9"/>
  <c r="M62" i="9" s="1"/>
  <c r="J63" i="9"/>
  <c r="K63" i="9"/>
  <c r="L63" i="9"/>
  <c r="P63" i="9"/>
  <c r="M63" i="9" s="1"/>
  <c r="J64" i="9"/>
  <c r="K64" i="9"/>
  <c r="L64" i="9"/>
  <c r="P64" i="9"/>
  <c r="M64" i="9" s="1"/>
  <c r="J65" i="9"/>
  <c r="K65" i="9"/>
  <c r="L65" i="9"/>
  <c r="P65" i="9"/>
  <c r="M65" i="9" s="1"/>
  <c r="J66" i="9"/>
  <c r="K66" i="9"/>
  <c r="L66" i="9"/>
  <c r="P66" i="9"/>
  <c r="M66" i="9" s="1"/>
  <c r="J67" i="9"/>
  <c r="K67" i="9"/>
  <c r="L67" i="9"/>
  <c r="P67" i="9"/>
  <c r="M67" i="9" s="1"/>
  <c r="J68" i="9"/>
  <c r="K68" i="9"/>
  <c r="L68" i="9"/>
  <c r="P68" i="9"/>
  <c r="M68" i="9" s="1"/>
  <c r="J69" i="9"/>
  <c r="K69" i="9"/>
  <c r="L69" i="9"/>
  <c r="P69" i="9"/>
  <c r="M69" i="9"/>
  <c r="J70" i="9"/>
  <c r="K70" i="9"/>
  <c r="L70" i="9"/>
  <c r="P70" i="9"/>
  <c r="M70" i="9" s="1"/>
  <c r="J71" i="9"/>
  <c r="K71" i="9"/>
  <c r="L71" i="9"/>
  <c r="P71" i="9"/>
  <c r="M71" i="9" s="1"/>
  <c r="J72" i="9"/>
  <c r="K72" i="9"/>
  <c r="L72" i="9"/>
  <c r="P72" i="9"/>
  <c r="M72" i="9" s="1"/>
  <c r="J73" i="9"/>
  <c r="K73" i="9"/>
  <c r="L73" i="9"/>
  <c r="P73" i="9"/>
  <c r="M73" i="9" s="1"/>
  <c r="J74" i="9"/>
  <c r="K74" i="9"/>
  <c r="L74" i="9"/>
  <c r="P74" i="9"/>
  <c r="M74" i="9" s="1"/>
  <c r="J75" i="9"/>
  <c r="K75" i="9"/>
  <c r="L75" i="9"/>
  <c r="P75" i="9"/>
  <c r="M75" i="9" s="1"/>
  <c r="J76" i="9"/>
  <c r="K76" i="9"/>
  <c r="L76" i="9"/>
  <c r="P76" i="9"/>
  <c r="M76" i="9" s="1"/>
  <c r="J77" i="9"/>
  <c r="K77" i="9"/>
  <c r="L77" i="9"/>
  <c r="P77" i="9"/>
  <c r="M77" i="9" s="1"/>
  <c r="J78" i="9"/>
  <c r="K78" i="9"/>
  <c r="L78" i="9"/>
  <c r="P78" i="9"/>
  <c r="M78" i="9" s="1"/>
  <c r="J79" i="9"/>
  <c r="K79" i="9"/>
  <c r="L79" i="9"/>
  <c r="P79" i="9"/>
  <c r="M79" i="9" s="1"/>
  <c r="J80" i="9"/>
  <c r="K80" i="9"/>
  <c r="L80" i="9"/>
  <c r="P80" i="9"/>
  <c r="M80" i="9" s="1"/>
  <c r="J81" i="9"/>
  <c r="K81" i="9"/>
  <c r="L81" i="9"/>
  <c r="P81" i="9"/>
  <c r="M81" i="9" s="1"/>
  <c r="J82" i="9"/>
  <c r="K82" i="9"/>
  <c r="L82" i="9"/>
  <c r="P82" i="9"/>
  <c r="M82" i="9" s="1"/>
  <c r="J83" i="9"/>
  <c r="K83" i="9"/>
  <c r="L83" i="9"/>
  <c r="P83" i="9"/>
  <c r="M83" i="9" s="1"/>
  <c r="J84" i="9"/>
  <c r="K84" i="9"/>
  <c r="L84" i="9"/>
  <c r="P84" i="9"/>
  <c r="M84" i="9" s="1"/>
  <c r="J85" i="9"/>
  <c r="K85" i="9"/>
  <c r="L85" i="9"/>
  <c r="P85" i="9"/>
  <c r="M85" i="9" s="1"/>
  <c r="J86" i="9"/>
  <c r="K86" i="9"/>
  <c r="L86" i="9"/>
  <c r="P86" i="9"/>
  <c r="M86" i="9" s="1"/>
  <c r="J87" i="9"/>
  <c r="K87" i="9"/>
  <c r="L87" i="9"/>
  <c r="P87" i="9"/>
  <c r="M87" i="9" s="1"/>
  <c r="J88" i="9"/>
  <c r="K88" i="9"/>
  <c r="L88" i="9"/>
  <c r="P88" i="9"/>
  <c r="M88" i="9" s="1"/>
  <c r="J89" i="9"/>
  <c r="K89" i="9"/>
  <c r="L89" i="9"/>
  <c r="P89" i="9"/>
  <c r="M89" i="9" s="1"/>
  <c r="J90" i="9"/>
  <c r="K90" i="9"/>
  <c r="L90" i="9"/>
  <c r="P90" i="9"/>
  <c r="M90" i="9" s="1"/>
  <c r="J91" i="9"/>
  <c r="K91" i="9"/>
  <c r="L91" i="9"/>
  <c r="P91" i="9"/>
  <c r="M91" i="9" s="1"/>
  <c r="J92" i="9"/>
  <c r="K92" i="9"/>
  <c r="L92" i="9"/>
  <c r="P92" i="9"/>
  <c r="M92" i="9" s="1"/>
  <c r="J93" i="9"/>
  <c r="K93" i="9"/>
  <c r="L93" i="9"/>
  <c r="P93" i="9"/>
  <c r="M93" i="9" s="1"/>
  <c r="J94" i="9"/>
  <c r="K94" i="9"/>
  <c r="L94" i="9"/>
  <c r="P94" i="9"/>
  <c r="M94" i="9" s="1"/>
  <c r="J95" i="9"/>
  <c r="K95" i="9"/>
  <c r="L95" i="9"/>
  <c r="P95" i="9"/>
  <c r="M95" i="9" s="1"/>
  <c r="J96" i="9"/>
  <c r="K96" i="9"/>
  <c r="L96" i="9"/>
  <c r="P96" i="9"/>
  <c r="M96" i="9" s="1"/>
  <c r="J97" i="9"/>
  <c r="K97" i="9"/>
  <c r="L97" i="9"/>
  <c r="P97" i="9"/>
  <c r="M97" i="9" s="1"/>
  <c r="J98" i="9"/>
  <c r="K98" i="9"/>
  <c r="L98" i="9"/>
  <c r="P98" i="9"/>
  <c r="M98" i="9" s="1"/>
  <c r="J99" i="9"/>
  <c r="K99" i="9"/>
  <c r="L99" i="9"/>
  <c r="P99" i="9"/>
  <c r="M99" i="9" s="1"/>
  <c r="J100" i="9"/>
  <c r="K100" i="9"/>
  <c r="L100" i="9"/>
  <c r="P100" i="9"/>
  <c r="M100" i="9" s="1"/>
  <c r="J101" i="9"/>
  <c r="K101" i="9"/>
  <c r="L101" i="9"/>
  <c r="P101" i="9"/>
  <c r="M101" i="9"/>
  <c r="J102" i="9"/>
  <c r="K102" i="9"/>
  <c r="L102" i="9"/>
  <c r="P102" i="9"/>
  <c r="M102" i="9" s="1"/>
  <c r="J103" i="9"/>
  <c r="K103" i="9"/>
  <c r="L103" i="9"/>
  <c r="P103" i="9"/>
  <c r="M103" i="9" s="1"/>
  <c r="J104" i="9"/>
  <c r="K104" i="9"/>
  <c r="L104" i="9"/>
  <c r="P104" i="9"/>
  <c r="M104" i="9" s="1"/>
  <c r="J105" i="9"/>
  <c r="K105" i="9"/>
  <c r="L105" i="9"/>
  <c r="P105" i="9"/>
  <c r="M105" i="9" s="1"/>
  <c r="J106" i="9"/>
  <c r="K106" i="9"/>
  <c r="L106" i="9"/>
  <c r="P106" i="9"/>
  <c r="M106" i="9" s="1"/>
  <c r="J107" i="9"/>
  <c r="K107" i="9"/>
  <c r="L107" i="9"/>
  <c r="P107" i="9"/>
  <c r="M107" i="9" s="1"/>
  <c r="J108" i="9"/>
  <c r="K108" i="9"/>
  <c r="L108" i="9"/>
  <c r="P108" i="9"/>
  <c r="M108" i="9" s="1"/>
  <c r="J109" i="9"/>
  <c r="K109" i="9"/>
  <c r="L109" i="9"/>
  <c r="P109" i="9"/>
  <c r="M109" i="9" s="1"/>
  <c r="J110" i="9"/>
  <c r="K110" i="9"/>
  <c r="L110" i="9"/>
  <c r="P110" i="9"/>
  <c r="M110" i="9" s="1"/>
  <c r="J111" i="9"/>
  <c r="K111" i="9"/>
  <c r="L111" i="9"/>
  <c r="P111" i="9"/>
  <c r="M111" i="9" s="1"/>
  <c r="J112" i="9"/>
  <c r="K112" i="9"/>
  <c r="L112" i="9"/>
  <c r="P112" i="9"/>
  <c r="M112" i="9" s="1"/>
  <c r="J113" i="9"/>
  <c r="K113" i="9"/>
  <c r="L113" i="9"/>
  <c r="P113" i="9"/>
  <c r="M113" i="9" s="1"/>
  <c r="J114" i="9"/>
  <c r="K114" i="9"/>
  <c r="L114" i="9"/>
  <c r="P114" i="9"/>
  <c r="M114" i="9" s="1"/>
  <c r="J115" i="9"/>
  <c r="K115" i="9"/>
  <c r="L115" i="9"/>
  <c r="P115" i="9"/>
  <c r="M115" i="9" s="1"/>
  <c r="J116" i="9"/>
  <c r="K116" i="9"/>
  <c r="L116" i="9"/>
  <c r="P116" i="9"/>
  <c r="M116" i="9" s="1"/>
  <c r="J117" i="9"/>
  <c r="K117" i="9"/>
  <c r="L117" i="9"/>
  <c r="P117" i="9"/>
  <c r="M117" i="9" s="1"/>
  <c r="J118" i="9"/>
  <c r="K118" i="9"/>
  <c r="L118" i="9"/>
  <c r="P118" i="9"/>
  <c r="M118" i="9" s="1"/>
  <c r="J119" i="9"/>
  <c r="K119" i="9"/>
  <c r="L119" i="9"/>
  <c r="P119" i="9"/>
  <c r="M119" i="9" s="1"/>
  <c r="J120" i="9"/>
  <c r="K120" i="9"/>
  <c r="L120" i="9"/>
  <c r="P120" i="9"/>
  <c r="M120" i="9" s="1"/>
  <c r="J121" i="9"/>
  <c r="K121" i="9"/>
  <c r="L121" i="9"/>
  <c r="P121" i="9"/>
  <c r="M121" i="9" s="1"/>
  <c r="J122" i="9"/>
  <c r="K122" i="9"/>
  <c r="L122" i="9"/>
  <c r="P122" i="9"/>
  <c r="M122" i="9" s="1"/>
  <c r="J123" i="9"/>
  <c r="K123" i="9"/>
  <c r="L123" i="9"/>
  <c r="P123" i="9"/>
  <c r="M123" i="9" s="1"/>
  <c r="J124" i="9"/>
  <c r="K124" i="9"/>
  <c r="L124" i="9"/>
  <c r="P124" i="9"/>
  <c r="M124" i="9" s="1"/>
  <c r="J125" i="9"/>
  <c r="K125" i="9"/>
  <c r="L125" i="9"/>
  <c r="P125" i="9"/>
  <c r="M125" i="9"/>
  <c r="J126" i="9"/>
  <c r="K126" i="9"/>
  <c r="L126" i="9"/>
  <c r="P126" i="9"/>
  <c r="M126" i="9" s="1"/>
  <c r="J127" i="9"/>
  <c r="K127" i="9"/>
  <c r="L127" i="9"/>
  <c r="P127" i="9"/>
  <c r="M127" i="9" s="1"/>
  <c r="J128" i="9"/>
  <c r="K128" i="9"/>
  <c r="L128" i="9"/>
  <c r="P128" i="9"/>
  <c r="M128" i="9" s="1"/>
  <c r="J129" i="9"/>
  <c r="K129" i="9"/>
  <c r="L129" i="9"/>
  <c r="P129" i="9"/>
  <c r="M129" i="9" s="1"/>
  <c r="J130" i="9"/>
  <c r="K130" i="9"/>
  <c r="L130" i="9"/>
  <c r="P130" i="9"/>
  <c r="M130" i="9" s="1"/>
  <c r="J131" i="9"/>
  <c r="K131" i="9"/>
  <c r="L131" i="9"/>
  <c r="P131" i="9"/>
  <c r="M131" i="9" s="1"/>
  <c r="J132" i="9"/>
  <c r="K132" i="9"/>
  <c r="L132" i="9"/>
  <c r="P132" i="9"/>
  <c r="M132" i="9" s="1"/>
  <c r="J133" i="9"/>
  <c r="K133" i="9"/>
  <c r="L133" i="9"/>
  <c r="P133" i="9"/>
  <c r="M133" i="9"/>
  <c r="J134" i="9"/>
  <c r="K134" i="9"/>
  <c r="L134" i="9"/>
  <c r="P134" i="9"/>
  <c r="M134" i="9" s="1"/>
  <c r="A1" i="9"/>
  <c r="D5" i="84"/>
  <c r="N30" i="84"/>
  <c r="H33" i="84"/>
  <c r="I33" i="84"/>
  <c r="J33" i="84"/>
  <c r="N31" i="84"/>
  <c r="N32" i="84"/>
  <c r="N33" i="84"/>
  <c r="K33" i="84" s="1"/>
  <c r="H34" i="84"/>
  <c r="I34" i="84"/>
  <c r="J34" i="84"/>
  <c r="N34" i="84"/>
  <c r="K34" i="84" s="1"/>
  <c r="H35" i="84"/>
  <c r="I35" i="84"/>
  <c r="J35" i="84"/>
  <c r="N35" i="84"/>
  <c r="K35" i="84" s="1"/>
  <c r="H36" i="84"/>
  <c r="I36" i="84"/>
  <c r="J36" i="84"/>
  <c r="N36" i="84"/>
  <c r="K36" i="84"/>
  <c r="H37" i="84"/>
  <c r="I37" i="84"/>
  <c r="J37" i="84"/>
  <c r="N37" i="84"/>
  <c r="K37" i="84" s="1"/>
  <c r="H38" i="84"/>
  <c r="I38" i="84"/>
  <c r="J38" i="84"/>
  <c r="N38" i="84"/>
  <c r="K38" i="84" s="1"/>
  <c r="H39" i="84"/>
  <c r="I39" i="84"/>
  <c r="J39" i="84"/>
  <c r="N39" i="84"/>
  <c r="K39" i="84" s="1"/>
  <c r="H40" i="84"/>
  <c r="I40" i="84"/>
  <c r="J40" i="84"/>
  <c r="N40" i="84"/>
  <c r="K40" i="84"/>
  <c r="H41" i="84"/>
  <c r="I41" i="84"/>
  <c r="J41" i="84"/>
  <c r="N41" i="84"/>
  <c r="K41" i="84" s="1"/>
  <c r="H42" i="84"/>
  <c r="I42" i="84"/>
  <c r="J42" i="84"/>
  <c r="N42" i="84"/>
  <c r="K42" i="84" s="1"/>
  <c r="H43" i="84"/>
  <c r="I43" i="84"/>
  <c r="J43" i="84"/>
  <c r="N43" i="84"/>
  <c r="K43" i="84" s="1"/>
  <c r="H44" i="84"/>
  <c r="I44" i="84"/>
  <c r="J44" i="84"/>
  <c r="N44" i="84"/>
  <c r="K44" i="84" s="1"/>
  <c r="H45" i="84"/>
  <c r="I45" i="84"/>
  <c r="J45" i="84"/>
  <c r="N45" i="84"/>
  <c r="K45" i="84" s="1"/>
  <c r="H46" i="84"/>
  <c r="I46" i="84"/>
  <c r="J46" i="84"/>
  <c r="N46" i="84"/>
  <c r="K46" i="84" s="1"/>
  <c r="H47" i="84"/>
  <c r="I47" i="84"/>
  <c r="J47" i="84"/>
  <c r="N47" i="84"/>
  <c r="K47" i="84" s="1"/>
  <c r="H48" i="84"/>
  <c r="I48" i="84"/>
  <c r="J48" i="84"/>
  <c r="N48" i="84"/>
  <c r="K48" i="84" s="1"/>
  <c r="H49" i="84"/>
  <c r="I49" i="84"/>
  <c r="J49" i="84"/>
  <c r="N49" i="84"/>
  <c r="K49" i="84" s="1"/>
  <c r="H50" i="84"/>
  <c r="I50" i="84"/>
  <c r="J50" i="84"/>
  <c r="N50" i="84"/>
  <c r="K50" i="84" s="1"/>
  <c r="H51" i="84"/>
  <c r="I51" i="84"/>
  <c r="J51" i="84"/>
  <c r="N51" i="84"/>
  <c r="K51" i="84" s="1"/>
  <c r="H52" i="84"/>
  <c r="I52" i="84"/>
  <c r="J52" i="84"/>
  <c r="N52" i="84"/>
  <c r="K52" i="84"/>
  <c r="H53" i="84"/>
  <c r="I53" i="84"/>
  <c r="J53" i="84"/>
  <c r="N53" i="84"/>
  <c r="K53" i="84" s="1"/>
  <c r="H54" i="84"/>
  <c r="I54" i="84"/>
  <c r="J54" i="84"/>
  <c r="N54" i="84"/>
  <c r="K54" i="84" s="1"/>
  <c r="H55" i="84"/>
  <c r="I55" i="84"/>
  <c r="J55" i="84"/>
  <c r="N55" i="84"/>
  <c r="K55" i="84" s="1"/>
  <c r="H56" i="84"/>
  <c r="I56" i="84"/>
  <c r="J56" i="84"/>
  <c r="N56" i="84"/>
  <c r="K56" i="84"/>
  <c r="H57" i="84"/>
  <c r="I57" i="84"/>
  <c r="J57" i="84"/>
  <c r="N57" i="84"/>
  <c r="K57" i="84" s="1"/>
  <c r="H58" i="84"/>
  <c r="I58" i="84"/>
  <c r="J58" i="84"/>
  <c r="N58" i="84"/>
  <c r="K58" i="84" s="1"/>
  <c r="H59" i="84"/>
  <c r="I59" i="84"/>
  <c r="J59" i="84"/>
  <c r="N59" i="84"/>
  <c r="K59" i="84" s="1"/>
  <c r="H60" i="84"/>
  <c r="I60" i="84"/>
  <c r="J60" i="84"/>
  <c r="N60" i="84"/>
  <c r="K60" i="84" s="1"/>
  <c r="H61" i="84"/>
  <c r="I61" i="84"/>
  <c r="J61" i="84"/>
  <c r="N61" i="84"/>
  <c r="K61" i="84" s="1"/>
  <c r="H62" i="84"/>
  <c r="I62" i="84"/>
  <c r="J62" i="84"/>
  <c r="N62" i="84"/>
  <c r="K62" i="84" s="1"/>
  <c r="H63" i="84"/>
  <c r="I63" i="84"/>
  <c r="J63" i="84"/>
  <c r="N63" i="84"/>
  <c r="K63" i="84" s="1"/>
  <c r="H64" i="84"/>
  <c r="I64" i="84"/>
  <c r="J64" i="84"/>
  <c r="N64" i="84"/>
  <c r="K64" i="84" s="1"/>
  <c r="H65" i="84"/>
  <c r="I65" i="84"/>
  <c r="J65" i="84"/>
  <c r="N65" i="84"/>
  <c r="K65" i="84" s="1"/>
  <c r="H66" i="84"/>
  <c r="I66" i="84"/>
  <c r="J66" i="84"/>
  <c r="N66" i="84"/>
  <c r="K66" i="84" s="1"/>
  <c r="H67" i="84"/>
  <c r="I67" i="84"/>
  <c r="J67" i="84"/>
  <c r="N67" i="84"/>
  <c r="K67" i="84" s="1"/>
  <c r="H68" i="84"/>
  <c r="I68" i="84"/>
  <c r="J68" i="84"/>
  <c r="N68" i="84"/>
  <c r="K68" i="84" s="1"/>
  <c r="H69" i="84"/>
  <c r="I69" i="84"/>
  <c r="J69" i="84"/>
  <c r="N69" i="84"/>
  <c r="K69" i="84" s="1"/>
  <c r="H70" i="84"/>
  <c r="I70" i="84"/>
  <c r="J70" i="84"/>
  <c r="N70" i="84"/>
  <c r="K70" i="84" s="1"/>
  <c r="H71" i="84"/>
  <c r="I71" i="84"/>
  <c r="J71" i="84"/>
  <c r="N71" i="84"/>
  <c r="K71" i="84" s="1"/>
  <c r="H72" i="84"/>
  <c r="I72" i="84"/>
  <c r="J72" i="84"/>
  <c r="N72" i="84"/>
  <c r="K72" i="84"/>
  <c r="H73" i="84"/>
  <c r="I73" i="84"/>
  <c r="J73" i="84"/>
  <c r="N73" i="84"/>
  <c r="K73" i="84" s="1"/>
  <c r="H74" i="84"/>
  <c r="I74" i="84"/>
  <c r="J74" i="84"/>
  <c r="N74" i="84"/>
  <c r="K74" i="84" s="1"/>
  <c r="H75" i="84"/>
  <c r="I75" i="84"/>
  <c r="J75" i="84"/>
  <c r="N75" i="84"/>
  <c r="K75" i="84" s="1"/>
  <c r="H76" i="84"/>
  <c r="I76" i="84"/>
  <c r="J76" i="84"/>
  <c r="N76" i="84"/>
  <c r="K76" i="84" s="1"/>
  <c r="H77" i="84"/>
  <c r="I77" i="84"/>
  <c r="J77" i="84"/>
  <c r="N77" i="84"/>
  <c r="K77" i="84" s="1"/>
  <c r="H78" i="84"/>
  <c r="I78" i="84"/>
  <c r="J78" i="84"/>
  <c r="N78" i="84"/>
  <c r="K78" i="84" s="1"/>
  <c r="H79" i="84"/>
  <c r="I79" i="84"/>
  <c r="J79" i="84"/>
  <c r="N79" i="84"/>
  <c r="K79" i="84" s="1"/>
  <c r="H80" i="84"/>
  <c r="I80" i="84"/>
  <c r="J80" i="84"/>
  <c r="N80" i="84"/>
  <c r="K80" i="84"/>
  <c r="H81" i="84"/>
  <c r="I81" i="84"/>
  <c r="J81" i="84"/>
  <c r="N81" i="84"/>
  <c r="K81" i="84" s="1"/>
  <c r="H82" i="84"/>
  <c r="I82" i="84"/>
  <c r="J82" i="84"/>
  <c r="N82" i="84"/>
  <c r="K82" i="84" s="1"/>
  <c r="H83" i="84"/>
  <c r="I83" i="84"/>
  <c r="J83" i="84"/>
  <c r="N83" i="84"/>
  <c r="K83" i="84" s="1"/>
  <c r="H84" i="84"/>
  <c r="I84" i="84"/>
  <c r="J84" i="84"/>
  <c r="N84" i="84"/>
  <c r="K84" i="84"/>
  <c r="H85" i="84"/>
  <c r="I85" i="84"/>
  <c r="J85" i="84"/>
  <c r="N85" i="84"/>
  <c r="K85" i="84" s="1"/>
  <c r="H86" i="84"/>
  <c r="I86" i="84"/>
  <c r="J86" i="84"/>
  <c r="N86" i="84"/>
  <c r="K86" i="84" s="1"/>
  <c r="H87" i="84"/>
  <c r="I87" i="84"/>
  <c r="J87" i="84"/>
  <c r="N87" i="84"/>
  <c r="K87" i="84" s="1"/>
  <c r="H88" i="84"/>
  <c r="I88" i="84"/>
  <c r="J88" i="84"/>
  <c r="N88" i="84"/>
  <c r="K88" i="84" s="1"/>
  <c r="H89" i="84"/>
  <c r="I89" i="84"/>
  <c r="J89" i="84"/>
  <c r="N89" i="84"/>
  <c r="K89" i="84" s="1"/>
  <c r="H90" i="84"/>
  <c r="I90" i="84"/>
  <c r="J90" i="84"/>
  <c r="N90" i="84"/>
  <c r="K90" i="84" s="1"/>
  <c r="H91" i="84"/>
  <c r="I91" i="84"/>
  <c r="J91" i="84"/>
  <c r="N91" i="84"/>
  <c r="K91" i="84" s="1"/>
  <c r="H92" i="84"/>
  <c r="I92" i="84"/>
  <c r="J92" i="84"/>
  <c r="N92" i="84"/>
  <c r="K92" i="84" s="1"/>
  <c r="H93" i="84"/>
  <c r="I93" i="84"/>
  <c r="J93" i="84"/>
  <c r="N93" i="84"/>
  <c r="K93" i="84" s="1"/>
  <c r="H94" i="84"/>
  <c r="I94" i="84"/>
  <c r="J94" i="84"/>
  <c r="N94" i="84"/>
  <c r="K94" i="84" s="1"/>
  <c r="H95" i="84"/>
  <c r="I95" i="84"/>
  <c r="J95" i="84"/>
  <c r="N95" i="84"/>
  <c r="K95" i="84" s="1"/>
  <c r="H96" i="84"/>
  <c r="I96" i="84"/>
  <c r="J96" i="84"/>
  <c r="N96" i="84"/>
  <c r="K96" i="84" s="1"/>
  <c r="H97" i="84"/>
  <c r="I97" i="84"/>
  <c r="J97" i="84"/>
  <c r="N97" i="84"/>
  <c r="K97" i="84" s="1"/>
  <c r="H98" i="84"/>
  <c r="I98" i="84"/>
  <c r="J98" i="84"/>
  <c r="N98" i="84"/>
  <c r="K98" i="84" s="1"/>
  <c r="H99" i="84"/>
  <c r="I99" i="84"/>
  <c r="J99" i="84"/>
  <c r="N99" i="84"/>
  <c r="K99" i="84" s="1"/>
  <c r="H100" i="84"/>
  <c r="I100" i="84"/>
  <c r="J100" i="84"/>
  <c r="N100" i="84"/>
  <c r="K100" i="84"/>
  <c r="H101" i="84"/>
  <c r="I101" i="84"/>
  <c r="J101" i="84"/>
  <c r="N101" i="84"/>
  <c r="K101" i="84" s="1"/>
  <c r="H102" i="84"/>
  <c r="I102" i="84"/>
  <c r="J102" i="84"/>
  <c r="N102" i="84"/>
  <c r="K102" i="84" s="1"/>
  <c r="H103" i="84"/>
  <c r="I103" i="84"/>
  <c r="J103" i="84"/>
  <c r="N103" i="84"/>
  <c r="K103" i="84" s="1"/>
  <c r="H104" i="84"/>
  <c r="I104" i="84"/>
  <c r="J104" i="84"/>
  <c r="N104" i="84"/>
  <c r="K104" i="84"/>
  <c r="H105" i="84"/>
  <c r="I105" i="84"/>
  <c r="J105" i="84"/>
  <c r="N105" i="84"/>
  <c r="K105" i="84" s="1"/>
  <c r="H106" i="84"/>
  <c r="I106" i="84"/>
  <c r="J106" i="84"/>
  <c r="N106" i="84"/>
  <c r="K106" i="84" s="1"/>
  <c r="H107" i="84"/>
  <c r="I107" i="84"/>
  <c r="J107" i="84"/>
  <c r="N107" i="84"/>
  <c r="K107" i="84" s="1"/>
  <c r="H108" i="84"/>
  <c r="I108" i="84"/>
  <c r="J108" i="84"/>
  <c r="N108" i="84"/>
  <c r="K108" i="84" s="1"/>
  <c r="H109" i="84"/>
  <c r="I109" i="84"/>
  <c r="J109" i="84"/>
  <c r="N109" i="84"/>
  <c r="K109" i="84" s="1"/>
  <c r="H110" i="84"/>
  <c r="I110" i="84"/>
  <c r="J110" i="84"/>
  <c r="N110" i="84"/>
  <c r="K110" i="84" s="1"/>
  <c r="H111" i="84"/>
  <c r="I111" i="84"/>
  <c r="J111" i="84"/>
  <c r="N111" i="84"/>
  <c r="K111" i="84" s="1"/>
  <c r="H112" i="84"/>
  <c r="I112" i="84"/>
  <c r="J112" i="84"/>
  <c r="N112" i="84"/>
  <c r="K112" i="84" s="1"/>
  <c r="H113" i="84"/>
  <c r="I113" i="84"/>
  <c r="J113" i="84"/>
  <c r="N113" i="84"/>
  <c r="K113" i="84" s="1"/>
  <c r="H114" i="84"/>
  <c r="I114" i="84"/>
  <c r="J114" i="84"/>
  <c r="N114" i="84"/>
  <c r="K114" i="84" s="1"/>
  <c r="H115" i="84"/>
  <c r="I115" i="84"/>
  <c r="J115" i="84"/>
  <c r="N115" i="84"/>
  <c r="K115" i="84" s="1"/>
  <c r="H116" i="84"/>
  <c r="I116" i="84"/>
  <c r="J116" i="84"/>
  <c r="N116" i="84"/>
  <c r="K116" i="84"/>
  <c r="H117" i="84"/>
  <c r="I117" i="84"/>
  <c r="J117" i="84"/>
  <c r="N117" i="84"/>
  <c r="K117" i="84" s="1"/>
  <c r="H118" i="84"/>
  <c r="I118" i="84"/>
  <c r="J118" i="84"/>
  <c r="N118" i="84"/>
  <c r="K118" i="84" s="1"/>
  <c r="H119" i="84"/>
  <c r="I119" i="84"/>
  <c r="J119" i="84"/>
  <c r="N119" i="84"/>
  <c r="K119" i="84" s="1"/>
  <c r="H120" i="84"/>
  <c r="I120" i="84"/>
  <c r="J120" i="84"/>
  <c r="N120" i="84"/>
  <c r="K120" i="84" s="1"/>
  <c r="H121" i="84"/>
  <c r="I121" i="84"/>
  <c r="J121" i="84"/>
  <c r="N121" i="84"/>
  <c r="K121" i="84" s="1"/>
  <c r="H122" i="84"/>
  <c r="I122" i="84"/>
  <c r="J122" i="84"/>
  <c r="N122" i="84"/>
  <c r="K122" i="84" s="1"/>
  <c r="G5" i="84"/>
  <c r="C5" i="84"/>
  <c r="A1" i="84"/>
  <c r="AJ1" i="89"/>
  <c r="U12" i="399" l="1"/>
  <c r="U15" i="399"/>
  <c r="U11" i="399"/>
  <c r="AH1" i="89"/>
  <c r="AF1" i="89"/>
  <c r="U14" i="399"/>
  <c r="U9" i="399"/>
  <c r="AG1" i="89"/>
  <c r="AD1" i="89"/>
  <c r="AE1" i="89"/>
  <c r="AB1" i="89"/>
  <c r="AI1" i="89"/>
  <c r="AC1" i="89"/>
  <c r="AK1" i="8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00000000-0006-0000-0400-000001000000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00000000-0006-0000-04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1A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1A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1C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1C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1E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1E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00000000-0006-0000-1F00-00000100000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20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20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22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22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24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24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26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26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28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28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2A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2A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6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6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8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8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A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A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C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C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10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10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14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14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16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16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18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18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<sst xmlns="http://schemas.openxmlformats.org/spreadsheetml/2006/main" count="4246" uniqueCount="776">
  <si>
    <t>Umpire</t>
  </si>
  <si>
    <t>Seed Sort</t>
  </si>
  <si>
    <t>AccSort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</si>
  <si>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</si>
  <si>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</si>
  <si>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</si>
  <si>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</si>
  <si>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</si>
  <si>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</si>
  <si>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</si>
  <si>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</si>
  <si>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</si>
  <si>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</si>
  <si>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</si>
  <si>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</si>
  <si>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</si>
  <si>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</si>
  <si>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</si>
  <si>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</si>
  <si>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</si>
  <si>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</si>
  <si>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</si>
  <si>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</si>
  <si>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</si>
  <si>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</si>
  <si>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</si>
  <si>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</si>
  <si>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</si>
  <si>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</si>
  <si>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</si>
  <si>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</si>
  <si>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</si>
  <si>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</si>
  <si>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</si>
  <si>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Egyéni selejtezőtábla</t>
  </si>
  <si>
    <t>ELŐKÉSZÍTŐ LISTA</t>
  </si>
  <si>
    <t>Sor</t>
  </si>
  <si>
    <t>Nevezett Igen</t>
  </si>
  <si>
    <t>Nevezési rangsor</t>
  </si>
  <si>
    <t>Elfogadási státusz QA/WC</t>
  </si>
  <si>
    <t>Sorsolási rangsor</t>
  </si>
  <si>
    <t>Kiemelés</t>
  </si>
  <si>
    <t>Kiem</t>
  </si>
  <si>
    <t>2. forduló</t>
  </si>
  <si>
    <t>kód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</si>
  <si>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</si>
  <si>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</si>
  <si>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</si>
  <si>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</si>
  <si>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</si>
  <si>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</si>
  <si>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</si>
  <si>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</si>
  <si>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</si>
  <si>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</si>
  <si>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</si>
  <si>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</si>
  <si>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</si>
  <si>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</si>
  <si>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</si>
  <si>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</si>
  <si>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</si>
  <si>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</si>
  <si>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</si>
  <si>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</si>
  <si>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</si>
  <si>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</si>
  <si>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</si>
  <si>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</si>
  <si>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</si>
  <si>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</si>
  <si>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</si>
  <si>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</si>
  <si>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</si>
  <si>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</si>
  <si>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</si>
  <si>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</si>
  <si>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</si>
  <si>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</si>
  <si>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</si>
  <si>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</si>
  <si>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</si>
  <si>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</si>
  <si>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</si>
  <si>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</si>
  <si>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</si>
  <si>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</si>
  <si>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</si>
  <si>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</si>
  <si>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B - E</t>
  </si>
  <si>
    <t>E - A</t>
  </si>
  <si>
    <t>A - D</t>
  </si>
  <si>
    <t>D - E</t>
  </si>
  <si>
    <t>E - C</t>
  </si>
  <si>
    <t>4 FORDULÓ</t>
  </si>
  <si>
    <t>5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</si>
  <si>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</si>
  <si>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</si>
  <si>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</si>
  <si>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</si>
  <si>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</si>
  <si>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</si>
  <si>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</si>
  <si>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</si>
  <si>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</si>
  <si>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</si>
  <si>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</si>
  <si>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</si>
  <si>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</si>
  <si>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</si>
  <si>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</si>
  <si>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</si>
  <si>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</si>
  <si>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</si>
  <si>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</si>
  <si>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</si>
  <si>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H</t>
  </si>
  <si>
    <t>7. hely</t>
  </si>
  <si>
    <t>E - F</t>
  </si>
  <si>
    <t>F - D</t>
  </si>
  <si>
    <t>D - G</t>
  </si>
  <si>
    <t>G - E</t>
  </si>
  <si>
    <t>F - E</t>
  </si>
  <si>
    <t>F - G</t>
  </si>
  <si>
    <t>E - H</t>
  </si>
  <si>
    <t>H - F</t>
  </si>
  <si>
    <t>G - H</t>
  </si>
  <si>
    <t>Tenisz</t>
  </si>
  <si>
    <t>I.kcs Tenisz U8 piros labdával, P+S szabály</t>
  </si>
  <si>
    <t>Balatonszemesi Reich Károly Általános Iskola</t>
  </si>
  <si>
    <t>Balatonszemes</t>
  </si>
  <si>
    <t>Rajczi Gusztáv Botond</t>
  </si>
  <si>
    <t>Szentiványi Gábor</t>
  </si>
  <si>
    <t>Balatonlelle-Karádi Általános Iskola és Alapfokú Művészeti Iskola</t>
  </si>
  <si>
    <t>Balatonlelle</t>
  </si>
  <si>
    <t>Szita Ádám</t>
  </si>
  <si>
    <t>Vári Edit</t>
  </si>
  <si>
    <t>Boglári Általános Iskola és Alapfokú Művészeti Iskola</t>
  </si>
  <si>
    <t>Balatonboglár</t>
  </si>
  <si>
    <t>Varga Zsombor</t>
  </si>
  <si>
    <t>Varga Zsolt</t>
  </si>
  <si>
    <t>L</t>
  </si>
  <si>
    <t>Könnyid-Kovács Judit</t>
  </si>
  <si>
    <t>Torma Tamara</t>
  </si>
  <si>
    <t>II.kcs Tenisz U9 narancs labdával, P+S szabály</t>
  </si>
  <si>
    <t>Marcali Mikszáth Kálmán Általános Iskola</t>
  </si>
  <si>
    <t>Marcali</t>
  </si>
  <si>
    <t>Burkhalter Ármin</t>
  </si>
  <si>
    <t>Magyar Viktor</t>
  </si>
  <si>
    <t>Horváth Zalán Zoltán</t>
  </si>
  <si>
    <t>Siófoki Vak Bottyán János Általános Iskola és Alapfokú Művészeti Iskola</t>
  </si>
  <si>
    <t>Siófok</t>
  </si>
  <si>
    <t>Johancsik Nimród</t>
  </si>
  <si>
    <t>Nágele Nóra</t>
  </si>
  <si>
    <t>Győry Nimród Péter</t>
  </si>
  <si>
    <t>Steiner Flórián Dániel</t>
  </si>
  <si>
    <t>Balogh Fanni Leila</t>
  </si>
  <si>
    <t>Tóth Szabina</t>
  </si>
  <si>
    <t>Balázs Helka</t>
  </si>
  <si>
    <t>Dávid Borbála</t>
  </si>
  <si>
    <t xml:space="preserve">III.kcs Tenisz U11 zöld labdával, P+S szabály </t>
  </si>
  <si>
    <t>Bejczi András</t>
  </si>
  <si>
    <t>Bejczi Ádám</t>
  </si>
  <si>
    <t>Győry László Benedek</t>
  </si>
  <si>
    <t>Mayer Sebestyén</t>
  </si>
  <si>
    <t>Völcsei Misa</t>
  </si>
  <si>
    <t>Horváth Denton</t>
  </si>
  <si>
    <t>Balatonfenyvesi Fekete István Általános Iskola</t>
  </si>
  <si>
    <t>Balatonfenyves</t>
  </si>
  <si>
    <t>Ágoston Diána</t>
  </si>
  <si>
    <t>Kaposvári Kodály Zoltán Központi Általános Iskola</t>
  </si>
  <si>
    <t>Kaposvár</t>
  </si>
  <si>
    <t>Márkus Bence</t>
  </si>
  <si>
    <t>Nagyboldogasszony Római Katolikus Gimnázium, Általános Iskola és Alapfokú Művészeti Iskola</t>
  </si>
  <si>
    <t>Varga Fruzsina</t>
  </si>
  <si>
    <t>Sólyom Emília</t>
  </si>
  <si>
    <t>Rédling-Szabó Gabriella</t>
  </si>
  <si>
    <t>Rakita Emma Lara</t>
  </si>
  <si>
    <t>Kántor Ádám</t>
  </si>
  <si>
    <t>Meggyes József Róbert</t>
  </si>
  <si>
    <t>IV.kcs Tenisz U12</t>
  </si>
  <si>
    <t>Siska Miklós</t>
  </si>
  <si>
    <t>Huszár Erik</t>
  </si>
  <si>
    <t>Hujber Attila</t>
  </si>
  <si>
    <t>Győry Anna</t>
  </si>
  <si>
    <t>Bors Panna</t>
  </si>
  <si>
    <t>Siófoki Beszédes József Általános Iskola</t>
  </si>
  <si>
    <t>Tóth Luca</t>
  </si>
  <si>
    <t>Balogh Rebeka Bella</t>
  </si>
  <si>
    <t>Antal Ramóna Loretta</t>
  </si>
  <si>
    <t>Gyenis Roxána Léna</t>
  </si>
  <si>
    <t>Bodor Anna Boróka</t>
  </si>
  <si>
    <t>V.kcs Tenisz U14</t>
  </si>
  <si>
    <t>Horváth Barnabás</t>
  </si>
  <si>
    <t>Varga Attila</t>
  </si>
  <si>
    <t>Siófoki Széchenyi István Általános Iskola</t>
  </si>
  <si>
    <t>Tóth Bence</t>
  </si>
  <si>
    <t>Balogh Árpád</t>
  </si>
  <si>
    <t>Kaposvári Csokonai Vitéz Mihály Általános Iskola, Gimnázium és Szakgimnázium</t>
  </si>
  <si>
    <t>Szöllősi Patrik</t>
  </si>
  <si>
    <t>Rózsa Attila Ferenc</t>
  </si>
  <si>
    <t>Komáromi Gergő</t>
  </si>
  <si>
    <t>Csernák Bence</t>
  </si>
  <si>
    <t>Rácz-Pálmai Hunor</t>
  </si>
  <si>
    <t>Siska Luca</t>
  </si>
  <si>
    <t>Bors Liza</t>
  </si>
  <si>
    <t>Tóth Lilla</t>
  </si>
  <si>
    <t>Csuthy Lili</t>
  </si>
  <si>
    <t>Csernák Fruzsina</t>
  </si>
  <si>
    <t>VI.kcs Tenisz U16</t>
  </si>
  <si>
    <t>Siófoki Perczel Mór Gimnázium és Kollégium</t>
  </si>
  <si>
    <t>Körmendy Péter Zoltán</t>
  </si>
  <si>
    <t>Szigeti Attila</t>
  </si>
  <si>
    <t>Marcali Noszlopy Gáspár Általános Iskola és Alapfokú Művészeti Iskola</t>
  </si>
  <si>
    <t>Menkó Dominik Bence</t>
  </si>
  <si>
    <t>Lorántffy Zsuzsanna Református Óvoda, Általános Iskola, Gimnázium és Kollégium</t>
  </si>
  <si>
    <t>Gróf Ákos Mátyás</t>
  </si>
  <si>
    <t>Lipót Andrea</t>
  </si>
  <si>
    <t>Zelei Kristóf</t>
  </si>
  <si>
    <t>Stefler Mátyás</t>
  </si>
  <si>
    <t>Kovács Gábor Bence</t>
  </si>
  <si>
    <t>Kaposvári Munkácsy Mihály Gimnázium</t>
  </si>
  <si>
    <t>Szokodi Eszter Dorka</t>
  </si>
  <si>
    <t>Ferenczi-Balogh Anna</t>
  </si>
  <si>
    <t>Varga Luca</t>
  </si>
  <si>
    <t>Kaposvári Táncsics Mihály Gimnázium</t>
  </si>
  <si>
    <t>Maljusin Eliza</t>
  </si>
  <si>
    <t>Katus Kamilla Berta</t>
  </si>
  <si>
    <t>Pintér Eszter</t>
  </si>
  <si>
    <t>VII.kcs Tenisz U18</t>
  </si>
  <si>
    <t>Siófoki SZC Mathiász János Technikum és Gimnázium</t>
  </si>
  <si>
    <t>Tirászi Zoltán</t>
  </si>
  <si>
    <t>Vargáné Hidvéghy Édua</t>
  </si>
  <si>
    <t>Szabó Dávid János</t>
  </si>
  <si>
    <t>Fasching Fanni Terézia</t>
  </si>
  <si>
    <t>VIII.kcs Tenisz U18+</t>
  </si>
  <si>
    <t>Köves Csaba Barnabás</t>
  </si>
  <si>
    <t>Bata Lóránt Bátor</t>
  </si>
  <si>
    <t>Horváth Simon Mihály</t>
  </si>
  <si>
    <t>Prédl Jázmin</t>
  </si>
  <si>
    <t>Pór Zsófia</t>
  </si>
  <si>
    <t>SOMOGY VÁRMEGYE DIÁKOLIMPIA</t>
  </si>
  <si>
    <t>Paszér Éva</t>
  </si>
  <si>
    <t xml:space="preserve">I. kcsFIÚ B. </t>
  </si>
  <si>
    <t>Szita</t>
  </si>
  <si>
    <t>Ádám</t>
  </si>
  <si>
    <t>Zsombor</t>
  </si>
  <si>
    <t>Könnyid-Kovács</t>
  </si>
  <si>
    <t>Judit</t>
  </si>
  <si>
    <t>Tamara</t>
  </si>
  <si>
    <t>I. KCS LÁNY B</t>
  </si>
  <si>
    <t>II. KCS FIÚ B</t>
  </si>
  <si>
    <t>Burkhalter</t>
  </si>
  <si>
    <t>Ármin</t>
  </si>
  <si>
    <t>Horváth</t>
  </si>
  <si>
    <t>Nimród</t>
  </si>
  <si>
    <t>Nimród Péter</t>
  </si>
  <si>
    <t>Steiner</t>
  </si>
  <si>
    <t>Zalán</t>
  </si>
  <si>
    <t>II. KCS LÁNY B</t>
  </si>
  <si>
    <t>Balogh</t>
  </si>
  <si>
    <t xml:space="preserve">Tóth </t>
  </si>
  <si>
    <t>Szabina</t>
  </si>
  <si>
    <t>Helka</t>
  </si>
  <si>
    <t>Dávid</t>
  </si>
  <si>
    <t>Borbála</t>
  </si>
  <si>
    <t>Fanni</t>
  </si>
  <si>
    <t>Tóth</t>
  </si>
  <si>
    <t>III. KCS FIÚ B</t>
  </si>
  <si>
    <t>III.  KCS FIÚ B</t>
  </si>
  <si>
    <t>Bejczi</t>
  </si>
  <si>
    <t>András</t>
  </si>
  <si>
    <t>Sebestyén</t>
  </si>
  <si>
    <t>Misa</t>
  </si>
  <si>
    <t>Denton</t>
  </si>
  <si>
    <t>Zoltán</t>
  </si>
  <si>
    <t>Benett</t>
  </si>
  <si>
    <t>Márkus</t>
  </si>
  <si>
    <t>Bence</t>
  </si>
  <si>
    <t>Sólyom</t>
  </si>
  <si>
    <t>Patrik</t>
  </si>
  <si>
    <t>III.  KCS LÁNY B</t>
  </si>
  <si>
    <t>Fruzsina</t>
  </si>
  <si>
    <t>Rakita</t>
  </si>
  <si>
    <t>Emma Lara</t>
  </si>
  <si>
    <t>Anna</t>
  </si>
  <si>
    <t>III. KCS LÁNY B</t>
  </si>
  <si>
    <t>IV. KCS FIÚ B</t>
  </si>
  <si>
    <t>Erik</t>
  </si>
  <si>
    <t>Attila</t>
  </si>
  <si>
    <t>Panna</t>
  </si>
  <si>
    <t>IV. KCS LÁNY B</t>
  </si>
  <si>
    <t>Luca</t>
  </si>
  <si>
    <t>Rebeka Bella</t>
  </si>
  <si>
    <t>Anna Boróka</t>
  </si>
  <si>
    <t>Ramóna</t>
  </si>
  <si>
    <t>Roxána</t>
  </si>
  <si>
    <t>V. KCS FIÚ B</t>
  </si>
  <si>
    <t xml:space="preserve">Horváth </t>
  </si>
  <si>
    <t>Barnabás</t>
  </si>
  <si>
    <t>Komáromi</t>
  </si>
  <si>
    <t>Gergő</t>
  </si>
  <si>
    <t>Máté</t>
  </si>
  <si>
    <t>Hunor</t>
  </si>
  <si>
    <t>Liza</t>
  </si>
  <si>
    <t>V.  KCS LÁNY A</t>
  </si>
  <si>
    <t>V.  KCS LÁNY B</t>
  </si>
  <si>
    <t>Lilla</t>
  </si>
  <si>
    <t>Lili</t>
  </si>
  <si>
    <t>V. KCS LÁNY B</t>
  </si>
  <si>
    <t>Péter Zoltán</t>
  </si>
  <si>
    <t>VI.  KCS FIÚ B</t>
  </si>
  <si>
    <t>Zétény</t>
  </si>
  <si>
    <t>Kristóf</t>
  </si>
  <si>
    <t>Mátyás</t>
  </si>
  <si>
    <t>Gábor Bence</t>
  </si>
  <si>
    <t>Takács</t>
  </si>
  <si>
    <t>Ákos</t>
  </si>
  <si>
    <t>Dominik</t>
  </si>
  <si>
    <t>VI.  KCS LÁNY A</t>
  </si>
  <si>
    <t>Eszter</t>
  </si>
  <si>
    <t>VI.  KCS LÁNY B</t>
  </si>
  <si>
    <t>Nóra</t>
  </si>
  <si>
    <t xml:space="preserve">Maljusin </t>
  </si>
  <si>
    <t>Eliza</t>
  </si>
  <si>
    <t>Jázmin</t>
  </si>
  <si>
    <t>Kamilla Berta</t>
  </si>
  <si>
    <t>VI. KCS LÁNY B</t>
  </si>
  <si>
    <t>Katus</t>
  </si>
  <si>
    <t xml:space="preserve">VII.  KCS FIÚ B </t>
  </si>
  <si>
    <t>VII.  KCS LÁNY B</t>
  </si>
  <si>
    <t>VIII.  KCS FIÚ B</t>
  </si>
  <si>
    <t>Bata</t>
  </si>
  <si>
    <t>Lóránt</t>
  </si>
  <si>
    <t>VIII. KCS FIÚ B</t>
  </si>
  <si>
    <t>Zsófia</t>
  </si>
  <si>
    <t>VIII.  KCS LÁNY A</t>
  </si>
  <si>
    <t>VI .KCS FIÚ B</t>
  </si>
  <si>
    <t>VI.KCS LÁNY A</t>
  </si>
  <si>
    <t>JÁTÉKREND</t>
  </si>
  <si>
    <t>Előre tervezett</t>
  </si>
  <si>
    <t>vsz</t>
  </si>
  <si>
    <t>pálya</t>
  </si>
  <si>
    <t>eredmény</t>
  </si>
  <si>
    <t>9.00</t>
  </si>
  <si>
    <t>I. KCS FIÚ B</t>
  </si>
  <si>
    <t>10.30</t>
  </si>
  <si>
    <t>11.00</t>
  </si>
  <si>
    <t>VIII.KCS FIÚ B</t>
  </si>
  <si>
    <t>Horváth Zalán</t>
  </si>
  <si>
    <t>PASZÉR ÉVA 30 376 0944</t>
  </si>
  <si>
    <t>IV KCS FIÚ B</t>
  </si>
  <si>
    <t>Sportág</t>
  </si>
  <si>
    <t>Korcsoport</t>
  </si>
  <si>
    <t>Nem</t>
  </si>
  <si>
    <t>Iskola</t>
  </si>
  <si>
    <t>Település</t>
  </si>
  <si>
    <t>Nevező</t>
  </si>
  <si>
    <t>Testnevelő</t>
  </si>
  <si>
    <t>Felkészítő</t>
  </si>
  <si>
    <t>Magyar Zétény</t>
  </si>
  <si>
    <t>Mázsa Zsombor</t>
  </si>
  <si>
    <t>Balogh Benett Áron</t>
  </si>
  <si>
    <t>Nagy Levente Regő</t>
  </si>
  <si>
    <t xml:space="preserve">Kollár Bertalan Gábor </t>
  </si>
  <si>
    <t>Nádasdi Eszter</t>
  </si>
  <si>
    <t>Balogh Barnabás</t>
  </si>
  <si>
    <t>Lovász Dávid</t>
  </si>
  <si>
    <t>Szántó János</t>
  </si>
  <si>
    <t>Czene Lara</t>
  </si>
  <si>
    <t>Steiner Luca Gréta</t>
  </si>
  <si>
    <t>Mátyás Emma</t>
  </si>
  <si>
    <t>Szita Róza Genovéva</t>
  </si>
  <si>
    <t>Miseta Soma</t>
  </si>
  <si>
    <t>Bálint Dávid</t>
  </si>
  <si>
    <t>Szabó Péter Benedek</t>
  </si>
  <si>
    <t>Kapin Zétény</t>
  </si>
  <si>
    <t>Kopp Ádám</t>
  </si>
  <si>
    <t>Tolnai Sándor</t>
  </si>
  <si>
    <t>Kollár Barnabás Huba</t>
  </si>
  <si>
    <t>Csécs-Varga Zsombor</t>
  </si>
  <si>
    <t>Balatonszabadi Kincskereső Általános Iskola</t>
  </si>
  <si>
    <t>Balatonszabadi</t>
  </si>
  <si>
    <t>Demeter Dominika</t>
  </si>
  <si>
    <t>Drimmer László</t>
  </si>
  <si>
    <t>Szalay Boglárka</t>
  </si>
  <si>
    <t>Rengel Izabella</t>
  </si>
  <si>
    <t>Szerbné Szabó Katalin</t>
  </si>
  <si>
    <t>Ferge Nóra</t>
  </si>
  <si>
    <t>Dávid Áron Barnabás</t>
  </si>
  <si>
    <t>Balatonkeresztúri Festetics Kristóf Általános Iskola</t>
  </si>
  <si>
    <t xml:space="preserve">Balatonkeresztúr </t>
  </si>
  <si>
    <t>Misák Máté</t>
  </si>
  <si>
    <t>Somogyi Zsolt István</t>
  </si>
  <si>
    <t>Burkhalter Lívia</t>
  </si>
  <si>
    <t>Takács Zoé</t>
  </si>
  <si>
    <t>Papp Hunor</t>
  </si>
  <si>
    <t>Bozsoki Benett</t>
  </si>
  <si>
    <t>Rácz István</t>
  </si>
  <si>
    <t>Kónya Roland</t>
  </si>
  <si>
    <t>Mátyás Király Gimnázium és Kollégium</t>
  </si>
  <si>
    <t>Fonyód</t>
  </si>
  <si>
    <t>Györei Brigitta</t>
  </si>
  <si>
    <t>Tóth Ákos</t>
  </si>
  <si>
    <t>Kaposvári SZC Eötvös Loránd Műszaki Technikum és Kollégium</t>
  </si>
  <si>
    <t>Monok Zalán</t>
  </si>
  <si>
    <t>Szemen Gábor Zsolt</t>
  </si>
  <si>
    <t>Karácsonyi Tamás József</t>
  </si>
  <si>
    <t>Gergely Márton</t>
  </si>
  <si>
    <t>Falvai Dániel</t>
  </si>
  <si>
    <t>Erdős Hedvig</t>
  </si>
  <si>
    <t>Richter Sándor László</t>
  </si>
  <si>
    <t>Kaposvári SZC Noszlopy Gáspár Közgazdasági Technikum</t>
  </si>
  <si>
    <t>Könye Szabolcs</t>
  </si>
  <si>
    <t>Dienes Borbála</t>
  </si>
  <si>
    <t>Prukner-Sas Médea</t>
  </si>
  <si>
    <t>Kántor Péter</t>
  </si>
  <si>
    <t>Nagy Rebeka Mercédesz</t>
  </si>
  <si>
    <t>Gál Veronika Éva</t>
  </si>
  <si>
    <t>Szabó Zsanna</t>
  </si>
  <si>
    <t>Vajda Márk</t>
  </si>
  <si>
    <t>Papp Liza Fruzsina</t>
  </si>
  <si>
    <t>Méng Zoltán</t>
  </si>
  <si>
    <t>Weimann Ákos</t>
  </si>
  <si>
    <t>Horváth Kornél János</t>
  </si>
  <si>
    <t>Lara</t>
  </si>
  <si>
    <t>Luca Gréta</t>
  </si>
  <si>
    <t>Emma</t>
  </si>
  <si>
    <t>Róza Genovéva</t>
  </si>
  <si>
    <t xml:space="preserve">Czene </t>
  </si>
  <si>
    <t xml:space="preserve">Mátyás </t>
  </si>
  <si>
    <t xml:space="preserve">Szita </t>
  </si>
  <si>
    <t>Soma</t>
  </si>
  <si>
    <t>Gusztáv Botond</t>
  </si>
  <si>
    <t>Péter Benedek</t>
  </si>
  <si>
    <t>Szabó</t>
  </si>
  <si>
    <t xml:space="preserve">Rajczi </t>
  </si>
  <si>
    <t xml:space="preserve">Varga </t>
  </si>
  <si>
    <t xml:space="preserve">Johancsik </t>
  </si>
  <si>
    <t xml:space="preserve">Miseta </t>
  </si>
  <si>
    <t>Benett Áron</t>
  </si>
  <si>
    <t>Levente Regő</t>
  </si>
  <si>
    <t>Bertalan</t>
  </si>
  <si>
    <t>János</t>
  </si>
  <si>
    <t xml:space="preserve">Szántó </t>
  </si>
  <si>
    <t xml:space="preserve">Lovász </t>
  </si>
  <si>
    <t xml:space="preserve">Balogh </t>
  </si>
  <si>
    <t xml:space="preserve">Kollár </t>
  </si>
  <si>
    <t>Nagy</t>
  </si>
  <si>
    <t>Mázsa</t>
  </si>
  <si>
    <t xml:space="preserve">Magyar </t>
  </si>
  <si>
    <t xml:space="preserve">Torma </t>
  </si>
  <si>
    <t>Benedek</t>
  </si>
  <si>
    <t>Flórián Dániel</t>
  </si>
  <si>
    <t>Barnabás Huba</t>
  </si>
  <si>
    <t xml:space="preserve">Steiner </t>
  </si>
  <si>
    <t xml:space="preserve">Csécs-Varga </t>
  </si>
  <si>
    <t xml:space="preserve">Győry </t>
  </si>
  <si>
    <t xml:space="preserve">Mayer </t>
  </si>
  <si>
    <t xml:space="preserve">Kapin </t>
  </si>
  <si>
    <t xml:space="preserve">Kopp </t>
  </si>
  <si>
    <t xml:space="preserve">Völcsei </t>
  </si>
  <si>
    <t>Dominika</t>
  </si>
  <si>
    <t>Boglárka</t>
  </si>
  <si>
    <t>Izabella</t>
  </si>
  <si>
    <t>Leila</t>
  </si>
  <si>
    <t>Emília</t>
  </si>
  <si>
    <t>Demeter</t>
  </si>
  <si>
    <t>Szalay</t>
  </si>
  <si>
    <t xml:space="preserve">Rengel </t>
  </si>
  <si>
    <t xml:space="preserve">Ferge </t>
  </si>
  <si>
    <t xml:space="preserve">Balázs </t>
  </si>
  <si>
    <t xml:space="preserve">Dávid </t>
  </si>
  <si>
    <t xml:space="preserve">Balogh  </t>
  </si>
  <si>
    <t>Áron Barnabás</t>
  </si>
  <si>
    <t xml:space="preserve">Misák </t>
  </si>
  <si>
    <t xml:space="preserve">Huszár </t>
  </si>
  <si>
    <t xml:space="preserve">Bejczi </t>
  </si>
  <si>
    <t>Lívia</t>
  </si>
  <si>
    <t>Zoé</t>
  </si>
  <si>
    <t xml:space="preserve">Burkhalter </t>
  </si>
  <si>
    <t>Roland</t>
  </si>
  <si>
    <t xml:space="preserve">Papp </t>
  </si>
  <si>
    <t xml:space="preserve">Bozsoki </t>
  </si>
  <si>
    <t xml:space="preserve">Szöllősi </t>
  </si>
  <si>
    <t xml:space="preserve">Kónya </t>
  </si>
  <si>
    <t xml:space="preserve">Hujber </t>
  </si>
  <si>
    <t>Gyenis</t>
  </si>
  <si>
    <t xml:space="preserve">Antal </t>
  </si>
  <si>
    <t xml:space="preserve">Bodor </t>
  </si>
  <si>
    <t xml:space="preserve">Bors </t>
  </si>
  <si>
    <t>Márton</t>
  </si>
  <si>
    <t xml:space="preserve">Zelei </t>
  </si>
  <si>
    <t xml:space="preserve">Monok </t>
  </si>
  <si>
    <t xml:space="preserve">Gróf </t>
  </si>
  <si>
    <t xml:space="preserve">Rácz-Pálmai </t>
  </si>
  <si>
    <t xml:space="preserve">Gergely </t>
  </si>
  <si>
    <t xml:space="preserve">Menkó </t>
  </si>
  <si>
    <t>Hedvig</t>
  </si>
  <si>
    <t xml:space="preserve">Erdős </t>
  </si>
  <si>
    <t xml:space="preserve">Pintér </t>
  </si>
  <si>
    <t xml:space="preserve">Csernák </t>
  </si>
  <si>
    <t xml:space="preserve">Csuthy </t>
  </si>
  <si>
    <t xml:space="preserve">Siska </t>
  </si>
  <si>
    <t xml:space="preserve">Kovács </t>
  </si>
  <si>
    <t xml:space="preserve">Körmendy </t>
  </si>
  <si>
    <t xml:space="preserve">Stefler </t>
  </si>
  <si>
    <t>Rebeka Mercedesz</t>
  </si>
  <si>
    <t>Veronika Éva</t>
  </si>
  <si>
    <t>Zsana</t>
  </si>
  <si>
    <t xml:space="preserve">Dienes </t>
  </si>
  <si>
    <t xml:space="preserve">Nagy </t>
  </si>
  <si>
    <t xml:space="preserve">Gál </t>
  </si>
  <si>
    <t xml:space="preserve">Szabó </t>
  </si>
  <si>
    <t xml:space="preserve">Fasching </t>
  </si>
  <si>
    <t>Csaba Barnabád</t>
  </si>
  <si>
    <t>Simon</t>
  </si>
  <si>
    <t>Márk</t>
  </si>
  <si>
    <t xml:space="preserve">Köves </t>
  </si>
  <si>
    <t xml:space="preserve">Vajda </t>
  </si>
  <si>
    <t xml:space="preserve">Tirászi </t>
  </si>
  <si>
    <t xml:space="preserve">Pór </t>
  </si>
  <si>
    <t xml:space="preserve">Ferenczi-Balogh </t>
  </si>
  <si>
    <t xml:space="preserve">Prédl </t>
  </si>
  <si>
    <t>Magyar</t>
  </si>
  <si>
    <t>Szántó</t>
  </si>
  <si>
    <t>Balogh B</t>
  </si>
  <si>
    <t>Kollár B</t>
  </si>
  <si>
    <t>Lovász</t>
  </si>
  <si>
    <t>Levente</t>
  </si>
  <si>
    <t xml:space="preserve">Nagy L. </t>
  </si>
  <si>
    <t>Mázsa Zs</t>
  </si>
  <si>
    <t>Lovász D</t>
  </si>
  <si>
    <t>Nagy L</t>
  </si>
  <si>
    <t>Czene</t>
  </si>
  <si>
    <t>Róza</t>
  </si>
  <si>
    <t>Czene L</t>
  </si>
  <si>
    <t>Szita R</t>
  </si>
  <si>
    <t>Steiner L</t>
  </si>
  <si>
    <t xml:space="preserve">Mátyás E </t>
  </si>
  <si>
    <t>Varga</t>
  </si>
  <si>
    <t>Péter</t>
  </si>
  <si>
    <t>Johancsik</t>
  </si>
  <si>
    <t>Rajczi</t>
  </si>
  <si>
    <t>Gusztáv</t>
  </si>
  <si>
    <t>Miseta</t>
  </si>
  <si>
    <t>Kapiny</t>
  </si>
  <si>
    <t>Kollár</t>
  </si>
  <si>
    <t>Barnabás H</t>
  </si>
  <si>
    <t>Flórián</t>
  </si>
  <si>
    <t>Kopp</t>
  </si>
  <si>
    <t>Győry N</t>
  </si>
  <si>
    <t>III. KCS FIÚ B 1, 2 csoport</t>
  </si>
  <si>
    <t>III. KCS LÁNY B 1, 2 Csoport</t>
  </si>
  <si>
    <t>Ferge</t>
  </si>
  <si>
    <t>III. KCS LÁNY B, 3. csoport</t>
  </si>
  <si>
    <t>Emilia</t>
  </si>
  <si>
    <t>Rengel</t>
  </si>
  <si>
    <t>Balázs</t>
  </si>
  <si>
    <t>IV. KCS LÁN B</t>
  </si>
  <si>
    <t>Papp</t>
  </si>
  <si>
    <t>Kónya</t>
  </si>
  <si>
    <t>Bozsoki</t>
  </si>
  <si>
    <t>Hujber</t>
  </si>
  <si>
    <t>Győry L</t>
  </si>
  <si>
    <t>László Benedek</t>
  </si>
  <si>
    <t>Horváth Z</t>
  </si>
  <si>
    <t>Zalán Zoltán</t>
  </si>
  <si>
    <t>Csécs-Varga</t>
  </si>
  <si>
    <t>Völcsei</t>
  </si>
  <si>
    <t>III. KCS FIÚ B 3, 4 csoport</t>
  </si>
  <si>
    <t>Misák</t>
  </si>
  <si>
    <t>Huszár</t>
  </si>
  <si>
    <t>Bejczi Á</t>
  </si>
  <si>
    <t>Bejczi A</t>
  </si>
  <si>
    <t>Rebeka</t>
  </si>
  <si>
    <t>Bors</t>
  </si>
  <si>
    <t>V. KCS LÁNY A</t>
  </si>
  <si>
    <t xml:space="preserve"> 5. KCS LÁNY B</t>
  </si>
  <si>
    <t>Antal</t>
  </si>
  <si>
    <t>Bodor</t>
  </si>
  <si>
    <t>Rácz-Pálmai</t>
  </si>
  <si>
    <t>Gróf</t>
  </si>
  <si>
    <t>Menkó</t>
  </si>
  <si>
    <t>Monok</t>
  </si>
  <si>
    <t>Zelei</t>
  </si>
  <si>
    <t>Gergely</t>
  </si>
  <si>
    <t>VI. KCS FIÚ B</t>
  </si>
  <si>
    <t>Siska</t>
  </si>
  <si>
    <t>Erdős</t>
  </si>
  <si>
    <t>Csernák</t>
  </si>
  <si>
    <t>Pintér</t>
  </si>
  <si>
    <t>Csuthy</t>
  </si>
  <si>
    <t>Kamilla</t>
  </si>
  <si>
    <t>Kovács</t>
  </si>
  <si>
    <t>Stefler</t>
  </si>
  <si>
    <t>Körmendi</t>
  </si>
  <si>
    <t>Dienes</t>
  </si>
  <si>
    <t>Fasching</t>
  </si>
  <si>
    <t>Gál</t>
  </si>
  <si>
    <t>Veronika</t>
  </si>
  <si>
    <t>Maljusin</t>
  </si>
  <si>
    <t>Eiza</t>
  </si>
  <si>
    <t>VII: KCS FIÚ B</t>
  </si>
  <si>
    <t>Köves</t>
  </si>
  <si>
    <t>Csaba</t>
  </si>
  <si>
    <t>Vajda</t>
  </si>
  <si>
    <t>Tirászi</t>
  </si>
  <si>
    <t>VIII KCS LÁNY A</t>
  </si>
  <si>
    <t>Pór</t>
  </si>
  <si>
    <t>Ferenczi- Balogh</t>
  </si>
  <si>
    <t>Prédl</t>
  </si>
  <si>
    <t>Torma</t>
  </si>
  <si>
    <t>Ferenczi-Balogh</t>
  </si>
  <si>
    <t>SOMOGY VÁRMEGYE DIÁKOLIMPIA 2025. 04.28. HÉTFŐ  BALATONBOGLÁR, TINÓDI U.2.</t>
  </si>
  <si>
    <t>Genis</t>
  </si>
  <si>
    <t>Antal R</t>
  </si>
  <si>
    <t>Antal l</t>
  </si>
  <si>
    <t>VII.KCS FIÚ B</t>
  </si>
  <si>
    <t>VII.KCS LÁNy B</t>
  </si>
  <si>
    <t>VII.KCS LÁNy A</t>
  </si>
  <si>
    <t>10.00</t>
  </si>
  <si>
    <t>12.00</t>
  </si>
  <si>
    <t>13.00</t>
  </si>
  <si>
    <t>14.00</t>
  </si>
  <si>
    <t>Mayer</t>
  </si>
  <si>
    <t>Szöllösi</t>
  </si>
  <si>
    <t>Győry</t>
  </si>
  <si>
    <t>Körmendy</t>
  </si>
  <si>
    <t>VII. KCS LÁNY B</t>
  </si>
  <si>
    <t xml:space="preserve"> </t>
  </si>
  <si>
    <t>15  6</t>
  </si>
  <si>
    <t>15 12</t>
  </si>
  <si>
    <t>13  15</t>
  </si>
  <si>
    <t>6 15</t>
  </si>
  <si>
    <t>12  15</t>
  </si>
  <si>
    <t>6  15</t>
  </si>
  <si>
    <t>15  12</t>
  </si>
  <si>
    <t>9  15</t>
  </si>
  <si>
    <t>15 13</t>
  </si>
  <si>
    <t>15  9</t>
  </si>
  <si>
    <t>15 4</t>
  </si>
  <si>
    <t>15  2</t>
  </si>
  <si>
    <t>15  7</t>
  </si>
  <si>
    <t>4  15</t>
  </si>
  <si>
    <t>2  15</t>
  </si>
  <si>
    <t>7  15</t>
  </si>
  <si>
    <t>15  13</t>
  </si>
  <si>
    <t>5 15</t>
  </si>
  <si>
    <t>11  15</t>
  </si>
  <si>
    <t>15  5</t>
  </si>
  <si>
    <t>15  11</t>
  </si>
  <si>
    <t>6  11</t>
  </si>
  <si>
    <t>15  3</t>
  </si>
  <si>
    <t>Balogh Bar.</t>
  </si>
  <si>
    <t>0 4</t>
  </si>
  <si>
    <t>4 0</t>
  </si>
  <si>
    <t>4  0</t>
  </si>
  <si>
    <t>0  4</t>
  </si>
  <si>
    <t>4  2</t>
  </si>
  <si>
    <t>4 1</t>
  </si>
  <si>
    <t>2  4</t>
  </si>
  <si>
    <t>1  4</t>
  </si>
  <si>
    <t>4  1</t>
  </si>
  <si>
    <t>1 4</t>
  </si>
  <si>
    <t>3 5</t>
  </si>
  <si>
    <t>5  3</t>
  </si>
  <si>
    <t>3  5</t>
  </si>
  <si>
    <t>1. Balogh</t>
  </si>
  <si>
    <t>2. Demeter</t>
  </si>
  <si>
    <t>4. Sólyom</t>
  </si>
  <si>
    <t>7 3, 7  0</t>
  </si>
  <si>
    <t>5 7, 5  7</t>
  </si>
  <si>
    <t>3 7, 0  7</t>
  </si>
  <si>
    <t>1  7, 2  7</t>
  </si>
  <si>
    <t>7  5, 7  5</t>
  </si>
  <si>
    <t>7  1, 7  2</t>
  </si>
  <si>
    <t>7  4, 7  4</t>
  </si>
  <si>
    <t>7  1, 7  3</t>
  </si>
  <si>
    <t>4  7, 4  7</t>
  </si>
  <si>
    <t>7  4, 8  6</t>
  </si>
  <si>
    <t>1  7, 3  7</t>
  </si>
  <si>
    <t>4  7, 6  8</t>
  </si>
  <si>
    <t>7 2, 7 1</t>
  </si>
  <si>
    <t>7 4, 8 6</t>
  </si>
  <si>
    <t>3  7, 6 8</t>
  </si>
  <si>
    <t>1 4, 0 4</t>
  </si>
  <si>
    <t>4 1, 4 1</t>
  </si>
  <si>
    <t>0 4, 3 5</t>
  </si>
  <si>
    <t>4 1, 4 0</t>
  </si>
  <si>
    <t>4 0, 4 1</t>
  </si>
  <si>
    <t>2 4, 2 4</t>
  </si>
  <si>
    <t>1 4, 1 4</t>
  </si>
  <si>
    <t>0 4, 1 4</t>
  </si>
  <si>
    <t>0 4, 0 4</t>
  </si>
  <si>
    <t>4 0, 5 3</t>
  </si>
  <si>
    <t>4 2, 4 2</t>
  </si>
  <si>
    <t>4 0, 4 0</t>
  </si>
  <si>
    <t>jn</t>
  </si>
  <si>
    <t>7  3,   8  6</t>
  </si>
  <si>
    <t>III KCS LÁNY B. DÖNTŐ</t>
  </si>
  <si>
    <t>Dorina</t>
  </si>
  <si>
    <t>04  24</t>
  </si>
  <si>
    <t>24 24</t>
  </si>
  <si>
    <t>04  41  11 9</t>
  </si>
  <si>
    <t>40  14  9 11</t>
  </si>
  <si>
    <t>53  14  10 6</t>
  </si>
  <si>
    <t>24 14</t>
  </si>
  <si>
    <t>04  04</t>
  </si>
  <si>
    <t>14  40   6 10</t>
  </si>
  <si>
    <t>3 5 41 6 10</t>
  </si>
  <si>
    <t>14  40  10 6</t>
  </si>
  <si>
    <t>24  04</t>
  </si>
  <si>
    <t>42  40</t>
  </si>
  <si>
    <t>42  42</t>
  </si>
  <si>
    <t>42  41</t>
  </si>
  <si>
    <t>41  04  6 10</t>
  </si>
  <si>
    <t>43  42</t>
  </si>
  <si>
    <t>40 40</t>
  </si>
  <si>
    <t>41  04  10 6</t>
  </si>
  <si>
    <t>34  24</t>
  </si>
  <si>
    <t>45  54  6 10</t>
  </si>
  <si>
    <t>14  14</t>
  </si>
  <si>
    <t>54  45  10 6</t>
  </si>
  <si>
    <t>41  24  10 8</t>
  </si>
  <si>
    <t>14  54  2 10</t>
  </si>
  <si>
    <t>40  40</t>
  </si>
  <si>
    <t>14  42  8 10</t>
  </si>
  <si>
    <t>41  41</t>
  </si>
  <si>
    <t>41  45  10 2</t>
  </si>
  <si>
    <t>24  24</t>
  </si>
  <si>
    <t>14  24</t>
  </si>
  <si>
    <t>41  42</t>
  </si>
  <si>
    <t>14  40  8 10</t>
  </si>
  <si>
    <t>41  04  10 8</t>
  </si>
  <si>
    <t>42  24  8 10</t>
  </si>
  <si>
    <t>24  14</t>
  </si>
  <si>
    <t>24  42  10 8</t>
  </si>
  <si>
    <t>40  14  10 8</t>
  </si>
  <si>
    <t>04  41  8 10</t>
  </si>
  <si>
    <t xml:space="preserve">jn </t>
  </si>
  <si>
    <t>41  40</t>
  </si>
  <si>
    <t>24  41  10 8</t>
  </si>
  <si>
    <t>40  41</t>
  </si>
  <si>
    <t>Menkó Dominik</t>
  </si>
  <si>
    <t>Zelei Kritsóf</t>
  </si>
  <si>
    <t>14  04</t>
  </si>
  <si>
    <t>35  04</t>
  </si>
  <si>
    <t>53  40</t>
  </si>
  <si>
    <t>35  40  7 10</t>
  </si>
  <si>
    <t>53 04 107</t>
  </si>
  <si>
    <t>41 24 9 11</t>
  </si>
  <si>
    <t>14  42  11 9</t>
  </si>
  <si>
    <t>14 04</t>
  </si>
  <si>
    <t>14  35</t>
  </si>
  <si>
    <t>41  53</t>
  </si>
  <si>
    <t>24  42  107</t>
  </si>
  <si>
    <t>42  24 7 10</t>
  </si>
  <si>
    <t xml:space="preserve">42  72 </t>
  </si>
  <si>
    <t>04  35</t>
  </si>
  <si>
    <t>45(8) 24</t>
  </si>
  <si>
    <t>42  24  12 14</t>
  </si>
  <si>
    <t>04  14</t>
  </si>
  <si>
    <t>54(2)  54(2)</t>
  </si>
  <si>
    <t>54(8) 42</t>
  </si>
  <si>
    <t>54(3)  42</t>
  </si>
  <si>
    <t>45(3) 24</t>
  </si>
  <si>
    <t>24  42  14 12</t>
  </si>
  <si>
    <t>45(2) 45(2)</t>
  </si>
  <si>
    <t>45(5)  04</t>
  </si>
  <si>
    <t xml:space="preserve">54(5) 40 </t>
  </si>
  <si>
    <t>III. KCS FIÚ B DÖNTŐ</t>
  </si>
  <si>
    <t>Győry L  Benedek</t>
  </si>
  <si>
    <t>Győry Nimród</t>
  </si>
  <si>
    <t>Győry L. B</t>
  </si>
  <si>
    <t>Mayer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</si>
</sst>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d\-mmm\-yy"/>
  </numFmts>
  <fonts count="10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.5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7"/>
      <color rgb="FFFF0000"/>
      <name val="Arial"/>
      <family val="2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rgb="FF000000"/>
      <name val="Segoe UI"/>
      <family val="2"/>
      <charset val="238"/>
    </font>
    <font>
      <sz val="7"/>
      <color rgb="FF00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64" fontId="3" fillId="0" borderId="0" applyFont="0" applyFill="0" applyBorder="0" applyAlignment="0" applyProtection="0"/>
  </cellStyleXfs>
  <cellXfs count="54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Continuous" vertical="center"/>
    </xf>
    <xf numFmtId="0" fontId="7" fillId="3" borderId="2" xfId="0" applyFont="1" applyFill="1" applyBorder="1" applyAlignment="1">
      <alignment horizontal="centerContinuous" vertical="center"/>
    </xf>
    <xf numFmtId="0" fontId="7" fillId="3" borderId="3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9" fillId="4" borderId="1" xfId="0" applyFont="1" applyFill="1" applyBorder="1" applyAlignment="1">
      <alignment horizontal="centerContinuous" vertical="center"/>
    </xf>
    <xf numFmtId="0" fontId="9" fillId="4" borderId="2" xfId="0" applyFont="1" applyFill="1" applyBorder="1" applyAlignment="1">
      <alignment horizontal="centerContinuous" vertical="center"/>
    </xf>
    <xf numFmtId="0" fontId="9" fillId="4" borderId="3" xfId="0" applyFont="1" applyFill="1" applyBorder="1" applyAlignment="1">
      <alignment horizontal="centerContinuous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11" fillId="2" borderId="4" xfId="0" applyNumberFormat="1" applyFont="1" applyFill="1" applyBorder="1" applyAlignment="1">
      <alignment vertical="center"/>
    </xf>
    <xf numFmtId="49" fontId="11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right" vertical="center"/>
    </xf>
    <xf numFmtId="49" fontId="15" fillId="2" borderId="0" xfId="0" applyNumberFormat="1" applyFont="1" applyFill="1" applyAlignment="1">
      <alignment horizontal="left" vertical="center"/>
    </xf>
    <xf numFmtId="0" fontId="19" fillId="0" borderId="0" xfId="0" applyFont="1" applyAlignment="1">
      <alignment vertical="center"/>
    </xf>
    <xf numFmtId="14" fontId="19" fillId="4" borderId="5" xfId="0" applyNumberFormat="1" applyFont="1" applyFill="1" applyBorder="1" applyAlignment="1">
      <alignment horizontal="left" vertical="center"/>
    </xf>
    <xf numFmtId="49" fontId="19" fillId="2" borderId="0" xfId="0" applyNumberFormat="1" applyFont="1" applyFill="1" applyAlignment="1">
      <alignment vertical="center"/>
    </xf>
    <xf numFmtId="49" fontId="19" fillId="4" borderId="5" xfId="0" applyNumberFormat="1" applyFont="1" applyFill="1" applyBorder="1" applyAlignment="1">
      <alignment vertical="center"/>
    </xf>
    <xf numFmtId="0" fontId="8" fillId="2" borderId="0" xfId="0" applyFont="1" applyFill="1"/>
    <xf numFmtId="0" fontId="0" fillId="2" borderId="0" xfId="0" applyFill="1"/>
    <xf numFmtId="0" fontId="21" fillId="0" borderId="0" xfId="0" applyFont="1" applyAlignment="1">
      <alignment vertical="center"/>
    </xf>
    <xf numFmtId="0" fontId="16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10" fillId="2" borderId="0" xfId="0" applyFont="1" applyFill="1"/>
    <xf numFmtId="0" fontId="22" fillId="2" borderId="0" xfId="1" applyFont="1" applyFill="1"/>
    <xf numFmtId="0" fontId="0" fillId="0" borderId="0" xfId="0" applyAlignment="1">
      <alignment horizontal="center"/>
    </xf>
    <xf numFmtId="49" fontId="23" fillId="2" borderId="0" xfId="0" applyNumberFormat="1" applyFont="1" applyFill="1" applyAlignment="1">
      <alignment vertical="top"/>
    </xf>
    <xf numFmtId="49" fontId="13" fillId="2" borderId="0" xfId="0" applyNumberFormat="1" applyFont="1" applyFill="1" applyAlignment="1">
      <alignment vertical="top"/>
    </xf>
    <xf numFmtId="49" fontId="16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49" fontId="16" fillId="2" borderId="6" xfId="0" applyNumberFormat="1" applyFont="1" applyFill="1" applyBorder="1" applyAlignment="1">
      <alignment vertical="center"/>
    </xf>
    <xf numFmtId="49" fontId="23" fillId="2" borderId="6" xfId="0" applyNumberFormat="1" applyFont="1" applyFill="1" applyBorder="1" applyAlignment="1">
      <alignment horizontal="right" vertical="center"/>
    </xf>
    <xf numFmtId="49" fontId="25" fillId="2" borderId="0" xfId="0" applyNumberFormat="1" applyFont="1" applyFill="1" applyAlignment="1">
      <alignment horizontal="left" vertical="center"/>
    </xf>
    <xf numFmtId="0" fontId="25" fillId="2" borderId="0" xfId="0" applyFont="1" applyFill="1" applyAlignment="1">
      <alignment vertical="center"/>
    </xf>
    <xf numFmtId="49" fontId="25" fillId="2" borderId="0" xfId="0" applyNumberFormat="1" applyFont="1" applyFill="1" applyAlignment="1">
      <alignment vertical="center"/>
    </xf>
    <xf numFmtId="49" fontId="26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14" fontId="20" fillId="2" borderId="7" xfId="0" applyNumberFormat="1" applyFont="1" applyFill="1" applyBorder="1" applyAlignment="1">
      <alignment horizontal="left" vertical="center"/>
    </xf>
    <xf numFmtId="49" fontId="20" fillId="2" borderId="7" xfId="0" applyNumberFormat="1" applyFont="1" applyFill="1" applyBorder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49" fontId="20" fillId="2" borderId="0" xfId="0" applyNumberFormat="1" applyFont="1" applyFill="1" applyAlignment="1">
      <alignment vertical="center"/>
    </xf>
    <xf numFmtId="0" fontId="19" fillId="2" borderId="0" xfId="2" applyNumberFormat="1" applyFont="1" applyFill="1" applyAlignment="1" applyProtection="1">
      <alignment vertical="center"/>
      <protection locked="0"/>
    </xf>
    <xf numFmtId="0" fontId="20" fillId="2" borderId="0" xfId="0" applyFont="1" applyFill="1" applyAlignment="1">
      <alignment vertical="center"/>
    </xf>
    <xf numFmtId="49" fontId="20" fillId="2" borderId="0" xfId="0" applyNumberFormat="1" applyFont="1" applyFill="1" applyAlignment="1">
      <alignment horizontal="righ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8" fillId="2" borderId="4" xfId="0" applyFont="1" applyFill="1" applyBorder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vertical="center"/>
    </xf>
    <xf numFmtId="0" fontId="16" fillId="4" borderId="11" xfId="0" applyFont="1" applyFill="1" applyBorder="1" applyAlignment="1">
      <alignment horizontal="left" vertical="center"/>
    </xf>
    <xf numFmtId="0" fontId="16" fillId="4" borderId="12" xfId="0" applyFont="1" applyFill="1" applyBorder="1" applyAlignment="1">
      <alignment vertical="center"/>
    </xf>
    <xf numFmtId="0" fontId="10" fillId="5" borderId="13" xfId="0" applyFont="1" applyFill="1" applyBorder="1" applyAlignment="1">
      <alignment vertical="center"/>
    </xf>
    <xf numFmtId="0" fontId="16" fillId="4" borderId="14" xfId="0" applyFont="1" applyFill="1" applyBorder="1" applyAlignment="1">
      <alignment horizontal="left" vertical="center"/>
    </xf>
    <xf numFmtId="0" fontId="16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5" fillId="2" borderId="0" xfId="0" applyNumberFormat="1" applyFont="1" applyFill="1" applyAlignment="1">
      <alignment horizontal="right" vertical="center"/>
    </xf>
    <xf numFmtId="49" fontId="20" fillId="0" borderId="6" xfId="0" applyNumberFormat="1" applyFont="1" applyBorder="1" applyAlignment="1">
      <alignment horizontal="right" vertical="center"/>
    </xf>
    <xf numFmtId="49" fontId="10" fillId="6" borderId="0" xfId="0" applyNumberFormat="1" applyFont="1" applyFill="1" applyAlignment="1">
      <alignment vertical="center"/>
    </xf>
    <xf numFmtId="49" fontId="10" fillId="6" borderId="17" xfId="0" applyNumberFormat="1" applyFont="1" applyFill="1" applyBorder="1" applyAlignment="1">
      <alignment vertical="center"/>
    </xf>
    <xf numFmtId="0" fontId="10" fillId="6" borderId="0" xfId="0" applyFont="1" applyFill="1" applyAlignment="1">
      <alignment vertical="center"/>
    </xf>
    <xf numFmtId="49" fontId="13" fillId="0" borderId="0" xfId="0" applyNumberFormat="1" applyFont="1" applyAlignment="1">
      <alignment vertical="top"/>
    </xf>
    <xf numFmtId="49" fontId="16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left"/>
    </xf>
    <xf numFmtId="49" fontId="20" fillId="0" borderId="6" xfId="0" applyNumberFormat="1" applyFont="1" applyBorder="1" applyAlignment="1">
      <alignment vertical="center"/>
    </xf>
    <xf numFmtId="49" fontId="20" fillId="0" borderId="6" xfId="0" applyNumberFormat="1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49" fontId="21" fillId="0" borderId="0" xfId="0" applyNumberFormat="1" applyFont="1" applyAlignment="1">
      <alignment horizontal="left"/>
    </xf>
    <xf numFmtId="0" fontId="21" fillId="0" borderId="18" xfId="0" applyFont="1" applyBorder="1" applyAlignment="1">
      <alignment vertical="center"/>
    </xf>
    <xf numFmtId="0" fontId="21" fillId="0" borderId="18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0" xfId="0" applyFont="1"/>
    <xf numFmtId="49" fontId="21" fillId="0" borderId="0" xfId="0" applyNumberFormat="1" applyFont="1"/>
    <xf numFmtId="49" fontId="17" fillId="0" borderId="0" xfId="0" applyNumberFormat="1" applyFont="1" applyAlignment="1">
      <alignment horizontal="left"/>
    </xf>
    <xf numFmtId="49" fontId="18" fillId="2" borderId="19" xfId="0" applyNumberFormat="1" applyFont="1" applyFill="1" applyBorder="1" applyAlignment="1">
      <alignment horizontal="left" vertical="center"/>
    </xf>
    <xf numFmtId="49" fontId="18" fillId="2" borderId="20" xfId="0" applyNumberFormat="1" applyFont="1" applyFill="1" applyBorder="1" applyAlignment="1">
      <alignment horizontal="left" vertical="center"/>
    </xf>
    <xf numFmtId="49" fontId="10" fillId="2" borderId="21" xfId="0" applyNumberFormat="1" applyFont="1" applyFill="1" applyBorder="1" applyAlignment="1">
      <alignment horizontal="center" wrapText="1"/>
    </xf>
    <xf numFmtId="49" fontId="10" fillId="2" borderId="15" xfId="0" applyNumberFormat="1" applyFont="1" applyFill="1" applyBorder="1" applyAlignment="1">
      <alignment horizontal="center" wrapText="1"/>
    </xf>
    <xf numFmtId="49" fontId="10" fillId="5" borderId="21" xfId="0" applyNumberFormat="1" applyFont="1" applyFill="1" applyBorder="1" applyAlignment="1">
      <alignment horizontal="center" wrapText="1"/>
    </xf>
    <xf numFmtId="0" fontId="37" fillId="2" borderId="15" xfId="0" applyFont="1" applyFill="1" applyBorder="1" applyAlignment="1">
      <alignment horizontal="center" wrapText="1"/>
    </xf>
    <xf numFmtId="49" fontId="38" fillId="0" borderId="0" xfId="0" applyNumberFormat="1" applyFont="1" applyAlignment="1">
      <alignment horizontal="left"/>
    </xf>
    <xf numFmtId="49" fontId="18" fillId="2" borderId="20" xfId="0" applyNumberFormat="1" applyFont="1" applyFill="1" applyBorder="1" applyAlignment="1">
      <alignment horizontal="right" vertical="center"/>
    </xf>
    <xf numFmtId="49" fontId="11" fillId="2" borderId="20" xfId="0" applyNumberFormat="1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49" fontId="18" fillId="6" borderId="4" xfId="0" applyNumberFormat="1" applyFont="1" applyFill="1" applyBorder="1" applyAlignment="1">
      <alignment horizontal="left" vertical="center"/>
    </xf>
    <xf numFmtId="49" fontId="18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/>
    </xf>
    <xf numFmtId="0" fontId="37" fillId="5" borderId="15" xfId="0" applyFont="1" applyFill="1" applyBorder="1" applyAlignment="1">
      <alignment horizontal="center" wrapText="1"/>
    </xf>
    <xf numFmtId="0" fontId="21" fillId="5" borderId="12" xfId="0" applyFont="1" applyFill="1" applyBorder="1" applyAlignment="1">
      <alignment horizontal="center" vertical="center"/>
    </xf>
    <xf numFmtId="0" fontId="42" fillId="0" borderId="0" xfId="0" applyFont="1"/>
    <xf numFmtId="0" fontId="17" fillId="0" borderId="0" xfId="0" applyFont="1"/>
    <xf numFmtId="0" fontId="6" fillId="0" borderId="0" xfId="0" applyFont="1" applyAlignment="1">
      <alignment vertical="top"/>
    </xf>
    <xf numFmtId="49" fontId="6" fillId="0" borderId="0" xfId="0" applyNumberFormat="1" applyFont="1" applyAlignment="1">
      <alignment vertical="top"/>
    </xf>
    <xf numFmtId="49" fontId="33" fillId="0" borderId="0" xfId="0" applyNumberFormat="1" applyFont="1" applyAlignment="1">
      <alignment vertical="top"/>
    </xf>
    <xf numFmtId="49" fontId="17" fillId="0" borderId="0" xfId="0" applyNumberFormat="1" applyFont="1"/>
    <xf numFmtId="49" fontId="36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horizontal="right" vertical="center"/>
    </xf>
    <xf numFmtId="49" fontId="10" fillId="2" borderId="0" xfId="0" applyNumberFormat="1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left" vertical="center"/>
    </xf>
    <xf numFmtId="49" fontId="42" fillId="2" borderId="0" xfId="0" applyNumberFormat="1" applyFont="1" applyFill="1" applyAlignment="1">
      <alignment horizontal="center" vertical="center"/>
    </xf>
    <xf numFmtId="49" fontId="42" fillId="2" borderId="0" xfId="0" applyNumberFormat="1" applyFont="1" applyFill="1" applyAlignment="1">
      <alignment vertical="center"/>
    </xf>
    <xf numFmtId="49" fontId="44" fillId="2" borderId="0" xfId="0" applyNumberFormat="1" applyFont="1" applyFill="1" applyAlignment="1">
      <alignment horizontal="center" vertical="center"/>
    </xf>
    <xf numFmtId="0" fontId="48" fillId="6" borderId="0" xfId="0" applyFont="1" applyFill="1" applyAlignment="1">
      <alignment vertical="center"/>
    </xf>
    <xf numFmtId="0" fontId="49" fillId="6" borderId="0" xfId="0" applyFont="1" applyFill="1" applyAlignment="1">
      <alignment vertical="center"/>
    </xf>
    <xf numFmtId="49" fontId="48" fillId="6" borderId="0" xfId="0" applyNumberFormat="1" applyFont="1" applyFill="1" applyAlignment="1">
      <alignment vertical="center"/>
    </xf>
    <xf numFmtId="49" fontId="49" fillId="6" borderId="0" xfId="0" applyNumberFormat="1" applyFont="1" applyFill="1" applyAlignment="1">
      <alignment vertical="center"/>
    </xf>
    <xf numFmtId="0" fontId="21" fillId="6" borderId="0" xfId="0" applyFont="1" applyFill="1" applyAlignment="1">
      <alignment vertical="center"/>
    </xf>
    <xf numFmtId="49" fontId="48" fillId="2" borderId="0" xfId="0" applyNumberFormat="1" applyFont="1" applyFill="1" applyAlignment="1">
      <alignment horizontal="center" vertical="center"/>
    </xf>
    <xf numFmtId="0" fontId="52" fillId="7" borderId="23" xfId="0" applyFont="1" applyFill="1" applyBorder="1" applyAlignment="1">
      <alignment horizontal="right" vertical="center"/>
    </xf>
    <xf numFmtId="0" fontId="52" fillId="7" borderId="17" xfId="0" applyFont="1" applyFill="1" applyBorder="1" applyAlignment="1">
      <alignment horizontal="right" vertical="center"/>
    </xf>
    <xf numFmtId="49" fontId="21" fillId="6" borderId="0" xfId="0" applyNumberFormat="1" applyFont="1" applyFill="1" applyAlignment="1">
      <alignment vertical="center"/>
    </xf>
    <xf numFmtId="49" fontId="35" fillId="6" borderId="0" xfId="0" applyNumberFormat="1" applyFont="1" applyFill="1" applyAlignment="1">
      <alignment horizontal="center" vertical="center"/>
    </xf>
    <xf numFmtId="49" fontId="58" fillId="0" borderId="0" xfId="0" applyNumberFormat="1" applyFont="1" applyAlignment="1">
      <alignment horizontal="center" vertical="center"/>
    </xf>
    <xf numFmtId="49" fontId="57" fillId="6" borderId="0" xfId="0" applyNumberFormat="1" applyFont="1" applyFill="1" applyAlignment="1">
      <alignment vertical="center"/>
    </xf>
    <xf numFmtId="49" fontId="58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31" fillId="2" borderId="24" xfId="0" applyFont="1" applyFill="1" applyBorder="1" applyAlignment="1">
      <alignment vertical="center"/>
    </xf>
    <xf numFmtId="0" fontId="31" fillId="2" borderId="25" xfId="0" applyFont="1" applyFill="1" applyBorder="1" applyAlignment="1">
      <alignment vertical="center"/>
    </xf>
    <xf numFmtId="49" fontId="59" fillId="2" borderId="25" xfId="0" applyNumberFormat="1" applyFont="1" applyFill="1" applyBorder="1" applyAlignment="1">
      <alignment horizontal="center" vertical="center"/>
    </xf>
    <xf numFmtId="49" fontId="59" fillId="2" borderId="25" xfId="0" applyNumberFormat="1" applyFont="1" applyFill="1" applyBorder="1" applyAlignment="1">
      <alignment vertical="center"/>
    </xf>
    <xf numFmtId="49" fontId="59" fillId="2" borderId="25" xfId="0" applyNumberFormat="1" applyFont="1" applyFill="1" applyBorder="1" applyAlignment="1">
      <alignment horizontal="centerContinuous" vertical="center"/>
    </xf>
    <xf numFmtId="49" fontId="59" fillId="2" borderId="26" xfId="0" applyNumberFormat="1" applyFont="1" applyFill="1" applyBorder="1" applyAlignment="1">
      <alignment horizontal="centerContinuous" vertical="center"/>
    </xf>
    <xf numFmtId="49" fontId="60" fillId="2" borderId="25" xfId="0" applyNumberFormat="1" applyFont="1" applyFill="1" applyBorder="1" applyAlignment="1">
      <alignment vertical="center"/>
    </xf>
    <xf numFmtId="49" fontId="60" fillId="2" borderId="26" xfId="0" applyNumberFormat="1" applyFont="1" applyFill="1" applyBorder="1" applyAlignment="1">
      <alignment vertical="center"/>
    </xf>
    <xf numFmtId="49" fontId="31" fillId="2" borderId="25" xfId="0" applyNumberFormat="1" applyFont="1" applyFill="1" applyBorder="1" applyAlignment="1">
      <alignment horizontal="left" vertical="center"/>
    </xf>
    <xf numFmtId="49" fontId="31" fillId="0" borderId="25" xfId="0" applyNumberFormat="1" applyFont="1" applyBorder="1" applyAlignment="1">
      <alignment horizontal="left" vertical="center"/>
    </xf>
    <xf numFmtId="49" fontId="60" fillId="6" borderId="26" xfId="0" applyNumberFormat="1" applyFont="1" applyFill="1" applyBorder="1" applyAlignment="1">
      <alignment vertical="center"/>
    </xf>
    <xf numFmtId="49" fontId="10" fillId="0" borderId="0" xfId="0" applyNumberFormat="1" applyFont="1" applyAlignment="1">
      <alignment vertical="center"/>
    </xf>
    <xf numFmtId="49" fontId="10" fillId="6" borderId="0" xfId="0" applyNumberFormat="1" applyFont="1" applyFill="1" applyAlignment="1">
      <alignment horizontal="center" vertical="center"/>
    </xf>
    <xf numFmtId="49" fontId="42" fillId="0" borderId="0" xfId="0" applyNumberFormat="1" applyFont="1" applyAlignment="1">
      <alignment vertical="center"/>
    </xf>
    <xf numFmtId="0" fontId="10" fillId="2" borderId="27" xfId="0" applyFont="1" applyFill="1" applyBorder="1" applyAlignment="1">
      <alignment vertical="center"/>
    </xf>
    <xf numFmtId="49" fontId="10" fillId="2" borderId="17" xfId="0" applyNumberFormat="1" applyFont="1" applyFill="1" applyBorder="1" applyAlignment="1">
      <alignment horizontal="right" vertical="center"/>
    </xf>
    <xf numFmtId="0" fontId="10" fillId="6" borderId="7" xfId="0" applyFont="1" applyFill="1" applyBorder="1" applyAlignment="1">
      <alignment vertical="center"/>
    </xf>
    <xf numFmtId="49" fontId="10" fillId="6" borderId="7" xfId="0" applyNumberFormat="1" applyFont="1" applyFill="1" applyBorder="1" applyAlignment="1">
      <alignment horizontal="center" vertical="center"/>
    </xf>
    <xf numFmtId="49" fontId="10" fillId="6" borderId="18" xfId="0" applyNumberFormat="1" applyFont="1" applyFill="1" applyBorder="1" applyAlignment="1">
      <alignment vertical="center"/>
    </xf>
    <xf numFmtId="0" fontId="52" fillId="7" borderId="18" xfId="0" applyFont="1" applyFill="1" applyBorder="1" applyAlignment="1">
      <alignment horizontal="right" vertical="center"/>
    </xf>
    <xf numFmtId="0" fontId="0" fillId="6" borderId="0" xfId="0" applyFill="1" applyAlignment="1">
      <alignment horizontal="center" vertical="center"/>
    </xf>
    <xf numFmtId="49" fontId="10" fillId="5" borderId="6" xfId="0" applyNumberFormat="1" applyFont="1" applyFill="1" applyBorder="1" applyAlignment="1">
      <alignment horizontal="center" wrapText="1"/>
    </xf>
    <xf numFmtId="0" fontId="21" fillId="0" borderId="18" xfId="0" applyFont="1" applyBorder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48" fillId="6" borderId="0" xfId="0" applyFont="1" applyFill="1" applyAlignment="1">
      <alignment horizontal="center" vertical="center"/>
    </xf>
    <xf numFmtId="49" fontId="48" fillId="6" borderId="0" xfId="0" applyNumberFormat="1" applyFont="1" applyFill="1" applyAlignment="1">
      <alignment horizontal="center" vertical="center"/>
    </xf>
    <xf numFmtId="49" fontId="10" fillId="6" borderId="7" xfId="0" applyNumberFormat="1" applyFont="1" applyFill="1" applyBorder="1" applyAlignment="1">
      <alignment vertical="center"/>
    </xf>
    <xf numFmtId="49" fontId="31" fillId="2" borderId="29" xfId="0" applyNumberFormat="1" applyFont="1" applyFill="1" applyBorder="1" applyAlignment="1">
      <alignment horizontal="left" vertical="center"/>
    </xf>
    <xf numFmtId="49" fontId="60" fillId="2" borderId="29" xfId="0" applyNumberFormat="1" applyFont="1" applyFill="1" applyBorder="1" applyAlignment="1">
      <alignment vertical="center"/>
    </xf>
    <xf numFmtId="49" fontId="10" fillId="2" borderId="7" xfId="0" applyNumberFormat="1" applyFont="1" applyFill="1" applyBorder="1" applyAlignment="1">
      <alignment vertical="center"/>
    </xf>
    <xf numFmtId="0" fontId="31" fillId="2" borderId="27" xfId="0" applyFont="1" applyFill="1" applyBorder="1" applyAlignment="1">
      <alignment vertical="center"/>
    </xf>
    <xf numFmtId="49" fontId="10" fillId="2" borderId="27" xfId="0" applyNumberFormat="1" applyFont="1" applyFill="1" applyBorder="1" applyAlignment="1">
      <alignment vertical="center"/>
    </xf>
    <xf numFmtId="49" fontId="10" fillId="2" borderId="30" xfId="0" applyNumberFormat="1" applyFont="1" applyFill="1" applyBorder="1" applyAlignment="1">
      <alignment vertical="center"/>
    </xf>
    <xf numFmtId="0" fontId="62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/>
    </xf>
    <xf numFmtId="0" fontId="28" fillId="2" borderId="32" xfId="0" applyFont="1" applyFill="1" applyBorder="1" applyAlignment="1">
      <alignment horizontal="left" vertical="center"/>
    </xf>
    <xf numFmtId="0" fontId="29" fillId="2" borderId="33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right" vertical="center"/>
    </xf>
    <xf numFmtId="0" fontId="10" fillId="2" borderId="18" xfId="0" applyFont="1" applyFill="1" applyBorder="1" applyAlignment="1">
      <alignment horizontal="right" vertical="center"/>
    </xf>
    <xf numFmtId="49" fontId="10" fillId="2" borderId="28" xfId="0" applyNumberFormat="1" applyFont="1" applyFill="1" applyBorder="1" applyAlignment="1">
      <alignment vertical="center"/>
    </xf>
    <xf numFmtId="49" fontId="10" fillId="2" borderId="29" xfId="0" applyNumberFormat="1" applyFont="1" applyFill="1" applyBorder="1" applyAlignment="1">
      <alignment vertical="center"/>
    </xf>
    <xf numFmtId="49" fontId="10" fillId="2" borderId="23" xfId="0" applyNumberFormat="1" applyFont="1" applyFill="1" applyBorder="1" applyAlignment="1">
      <alignment horizontal="right" vertical="center"/>
    </xf>
    <xf numFmtId="0" fontId="31" fillId="2" borderId="0" xfId="0" applyFont="1" applyFill="1" applyAlignment="1">
      <alignment vertical="center"/>
    </xf>
    <xf numFmtId="49" fontId="63" fillId="0" borderId="0" xfId="0" applyNumberFormat="1" applyFont="1" applyAlignment="1">
      <alignment horizontal="center"/>
    </xf>
    <xf numFmtId="49" fontId="10" fillId="2" borderId="34" xfId="0" applyNumberFormat="1" applyFont="1" applyFill="1" applyBorder="1" applyAlignment="1">
      <alignment horizontal="center" wrapText="1"/>
    </xf>
    <xf numFmtId="0" fontId="21" fillId="0" borderId="35" xfId="0" applyFont="1" applyBorder="1" applyAlignment="1">
      <alignment horizontal="center" vertical="center"/>
    </xf>
    <xf numFmtId="49" fontId="10" fillId="2" borderId="36" xfId="0" applyNumberFormat="1" applyFont="1" applyFill="1" applyBorder="1" applyAlignment="1">
      <alignment horizontal="center" wrapText="1"/>
    </xf>
    <xf numFmtId="49" fontId="12" fillId="0" borderId="0" xfId="0" applyNumberFormat="1" applyFont="1" applyAlignment="1">
      <alignment vertical="top"/>
    </xf>
    <xf numFmtId="0" fontId="32" fillId="5" borderId="18" xfId="0" applyFont="1" applyFill="1" applyBorder="1" applyAlignment="1">
      <alignment horizontal="center" vertical="center"/>
    </xf>
    <xf numFmtId="49" fontId="10" fillId="5" borderId="36" xfId="0" applyNumberFormat="1" applyFont="1" applyFill="1" applyBorder="1" applyAlignment="1">
      <alignment horizontal="center" wrapText="1"/>
    </xf>
    <xf numFmtId="1" fontId="32" fillId="5" borderId="11" xfId="0" applyNumberFormat="1" applyFont="1" applyFill="1" applyBorder="1" applyAlignment="1">
      <alignment horizontal="center" vertical="center"/>
    </xf>
    <xf numFmtId="49" fontId="10" fillId="5" borderId="37" xfId="0" applyNumberFormat="1" applyFont="1" applyFill="1" applyBorder="1" applyAlignment="1">
      <alignment horizontal="center" wrapText="1"/>
    </xf>
    <xf numFmtId="1" fontId="32" fillId="5" borderId="38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top"/>
    </xf>
    <xf numFmtId="0" fontId="2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14" fontId="19" fillId="0" borderId="6" xfId="0" applyNumberFormat="1" applyFont="1" applyBorder="1" applyAlignment="1">
      <alignment horizontal="left" vertical="center"/>
    </xf>
    <xf numFmtId="49" fontId="64" fillId="2" borderId="4" xfId="0" applyNumberFormat="1" applyFont="1" applyFill="1" applyBorder="1" applyAlignment="1">
      <alignment vertical="center"/>
    </xf>
    <xf numFmtId="49" fontId="64" fillId="2" borderId="0" xfId="0" applyNumberFormat="1" applyFont="1" applyFill="1" applyAlignment="1">
      <alignment vertical="center"/>
    </xf>
    <xf numFmtId="49" fontId="65" fillId="2" borderId="0" xfId="0" applyNumberFormat="1" applyFont="1" applyFill="1" applyAlignment="1">
      <alignment horizontal="left" vertical="center"/>
    </xf>
    <xf numFmtId="0" fontId="37" fillId="2" borderId="39" xfId="0" applyFont="1" applyFill="1" applyBorder="1" applyAlignment="1">
      <alignment horizontal="center" wrapText="1"/>
    </xf>
    <xf numFmtId="0" fontId="37" fillId="5" borderId="39" xfId="0" applyFont="1" applyFill="1" applyBorder="1" applyAlignment="1">
      <alignment horizontal="center" wrapText="1"/>
    </xf>
    <xf numFmtId="49" fontId="38" fillId="0" borderId="0" xfId="0" applyNumberFormat="1" applyFont="1" applyAlignment="1">
      <alignment horizontal="center"/>
    </xf>
    <xf numFmtId="0" fontId="0" fillId="2" borderId="31" xfId="0" applyFill="1" applyBorder="1" applyAlignment="1">
      <alignment horizontal="center" vertical="center"/>
    </xf>
    <xf numFmtId="49" fontId="11" fillId="6" borderId="0" xfId="0" applyNumberFormat="1" applyFont="1" applyFill="1" applyAlignment="1">
      <alignment horizontal="left" vertical="center"/>
    </xf>
    <xf numFmtId="49" fontId="21" fillId="0" borderId="12" xfId="0" applyNumberFormat="1" applyFont="1" applyBorder="1" applyAlignment="1">
      <alignment horizontal="center" vertical="center"/>
    </xf>
    <xf numFmtId="0" fontId="10" fillId="2" borderId="7" xfId="0" applyFont="1" applyFill="1" applyBorder="1" applyAlignment="1">
      <alignment horizontal="right" vertical="center"/>
    </xf>
    <xf numFmtId="49" fontId="10" fillId="2" borderId="29" xfId="0" applyNumberFormat="1" applyFont="1" applyFill="1" applyBorder="1" applyAlignment="1">
      <alignment horizontal="right" vertical="center"/>
    </xf>
    <xf numFmtId="0" fontId="31" fillId="2" borderId="17" xfId="0" applyFont="1" applyFill="1" applyBorder="1" applyAlignment="1">
      <alignment vertical="center"/>
    </xf>
    <xf numFmtId="0" fontId="31" fillId="2" borderId="26" xfId="0" applyFont="1" applyFill="1" applyBorder="1" applyAlignment="1">
      <alignment vertical="center"/>
    </xf>
    <xf numFmtId="49" fontId="10" fillId="2" borderId="40" xfId="0" applyNumberFormat="1" applyFont="1" applyFill="1" applyBorder="1" applyAlignment="1">
      <alignment horizontal="center" wrapText="1"/>
    </xf>
    <xf numFmtId="0" fontId="21" fillId="0" borderId="41" xfId="0" applyFont="1" applyBorder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 shrinkToFit="1"/>
    </xf>
    <xf numFmtId="0" fontId="64" fillId="2" borderId="0" xfId="0" applyFont="1" applyFill="1"/>
    <xf numFmtId="0" fontId="15" fillId="0" borderId="0" xfId="0" applyFont="1" applyAlignment="1">
      <alignment horizontal="left" vertical="center"/>
    </xf>
    <xf numFmtId="0" fontId="32" fillId="5" borderId="7" xfId="0" applyFont="1" applyFill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5" borderId="42" xfId="0" applyFont="1" applyFill="1" applyBorder="1" applyAlignment="1">
      <alignment horizontal="center" vertical="center"/>
    </xf>
    <xf numFmtId="49" fontId="67" fillId="0" borderId="6" xfId="0" applyNumberFormat="1" applyFont="1" applyBorder="1" applyAlignment="1">
      <alignment horizontal="right" vertical="center"/>
    </xf>
    <xf numFmtId="0" fontId="15" fillId="4" borderId="5" xfId="0" applyFont="1" applyFill="1" applyBorder="1" applyAlignment="1">
      <alignment horizontal="left" vertical="center"/>
    </xf>
    <xf numFmtId="0" fontId="21" fillId="4" borderId="5" xfId="0" applyFont="1" applyFill="1" applyBorder="1" applyAlignment="1">
      <alignment vertical="center"/>
    </xf>
    <xf numFmtId="49" fontId="69" fillId="2" borderId="19" xfId="0" applyNumberFormat="1" applyFont="1" applyFill="1" applyBorder="1" applyAlignment="1">
      <alignment horizontal="left" vertical="center"/>
    </xf>
    <xf numFmtId="49" fontId="13" fillId="6" borderId="0" xfId="0" applyNumberFormat="1" applyFont="1" applyFill="1" applyAlignment="1">
      <alignment vertical="top"/>
    </xf>
    <xf numFmtId="49" fontId="6" fillId="6" borderId="0" xfId="0" applyNumberFormat="1" applyFont="1" applyFill="1" applyAlignment="1">
      <alignment vertical="top"/>
    </xf>
    <xf numFmtId="49" fontId="63" fillId="6" borderId="0" xfId="0" applyNumberFormat="1" applyFont="1" applyFill="1" applyAlignment="1">
      <alignment vertical="top"/>
    </xf>
    <xf numFmtId="49" fontId="33" fillId="6" borderId="0" xfId="0" applyNumberFormat="1" applyFont="1" applyFill="1" applyAlignment="1">
      <alignment vertical="top"/>
    </xf>
    <xf numFmtId="49" fontId="38" fillId="6" borderId="0" xfId="0" applyNumberFormat="1" applyFont="1" applyFill="1" applyAlignment="1">
      <alignment horizontal="center"/>
    </xf>
    <xf numFmtId="49" fontId="38" fillId="6" borderId="0" xfId="0" applyNumberFormat="1" applyFont="1" applyFill="1" applyAlignment="1">
      <alignment horizontal="left"/>
    </xf>
    <xf numFmtId="49" fontId="16" fillId="6" borderId="0" xfId="0" applyNumberFormat="1" applyFont="1" applyFill="1" applyAlignment="1">
      <alignment horizontal="left"/>
    </xf>
    <xf numFmtId="0" fontId="68" fillId="6" borderId="0" xfId="0" applyFont="1" applyFill="1"/>
    <xf numFmtId="49" fontId="15" fillId="6" borderId="0" xfId="0" applyNumberFormat="1" applyFont="1" applyFill="1" applyAlignment="1">
      <alignment horizontal="left"/>
    </xf>
    <xf numFmtId="49" fontId="34" fillId="6" borderId="0" xfId="0" applyNumberFormat="1" applyFont="1" applyFill="1"/>
    <xf numFmtId="49" fontId="21" fillId="6" borderId="0" xfId="0" applyNumberFormat="1" applyFont="1" applyFill="1"/>
    <xf numFmtId="49" fontId="17" fillId="6" borderId="0" xfId="0" applyNumberFormat="1" applyFont="1" applyFill="1"/>
    <xf numFmtId="14" fontId="19" fillId="6" borderId="6" xfId="0" applyNumberFormat="1" applyFont="1" applyFill="1" applyBorder="1" applyAlignment="1">
      <alignment horizontal="left" vertical="center"/>
    </xf>
    <xf numFmtId="49" fontId="19" fillId="6" borderId="6" xfId="0" applyNumberFormat="1" applyFont="1" applyFill="1" applyBorder="1" applyAlignment="1">
      <alignment vertical="center"/>
    </xf>
    <xf numFmtId="49" fontId="0" fillId="6" borderId="6" xfId="0" applyNumberFormat="1" applyFill="1" applyBorder="1" applyAlignment="1">
      <alignment vertical="center"/>
    </xf>
    <xf numFmtId="49" fontId="43" fillId="6" borderId="6" xfId="0" applyNumberFormat="1" applyFont="1" applyFill="1" applyBorder="1" applyAlignment="1">
      <alignment vertical="center"/>
    </xf>
    <xf numFmtId="49" fontId="19" fillId="6" borderId="6" xfId="2" applyNumberFormat="1" applyFont="1" applyFill="1" applyBorder="1" applyAlignment="1" applyProtection="1">
      <alignment vertical="center"/>
      <protection locked="0"/>
    </xf>
    <xf numFmtId="0" fontId="20" fillId="6" borderId="6" xfId="0" applyFont="1" applyFill="1" applyBorder="1" applyAlignment="1">
      <alignment horizontal="left" vertical="center"/>
    </xf>
    <xf numFmtId="49" fontId="20" fillId="6" borderId="6" xfId="0" applyNumberFormat="1" applyFont="1" applyFill="1" applyBorder="1" applyAlignment="1">
      <alignment horizontal="right" vertical="center"/>
    </xf>
    <xf numFmtId="0" fontId="45" fillId="6" borderId="7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 shrinkToFit="1"/>
    </xf>
    <xf numFmtId="0" fontId="46" fillId="6" borderId="7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vertical="center"/>
    </xf>
    <xf numFmtId="0" fontId="47" fillId="6" borderId="7" xfId="0" applyFont="1" applyFill="1" applyBorder="1" applyAlignment="1">
      <alignment horizontal="center" vertical="center"/>
    </xf>
    <xf numFmtId="0" fontId="47" fillId="6" borderId="0" xfId="0" applyFont="1" applyFill="1" applyAlignment="1">
      <alignment vertical="center"/>
    </xf>
    <xf numFmtId="0" fontId="45" fillId="6" borderId="0" xfId="0" applyFont="1" applyFill="1" applyAlignment="1">
      <alignment horizontal="center" vertical="center"/>
    </xf>
    <xf numFmtId="0" fontId="45" fillId="6" borderId="0" xfId="0" applyFont="1" applyFill="1" applyAlignment="1">
      <alignment horizontal="center" vertical="center" shrinkToFit="1"/>
    </xf>
    <xf numFmtId="0" fontId="50" fillId="6" borderId="0" xfId="0" applyFont="1" applyFill="1" applyAlignment="1">
      <alignment vertical="center"/>
    </xf>
    <xf numFmtId="0" fontId="51" fillId="6" borderId="0" xfId="0" applyFont="1" applyFill="1" applyAlignment="1">
      <alignment vertical="center"/>
    </xf>
    <xf numFmtId="0" fontId="47" fillId="6" borderId="7" xfId="0" applyFont="1" applyFill="1" applyBorder="1" applyAlignment="1">
      <alignment vertical="center"/>
    </xf>
    <xf numFmtId="0" fontId="0" fillId="6" borderId="7" xfId="0" applyFill="1" applyBorder="1"/>
    <xf numFmtId="0" fontId="47" fillId="6" borderId="18" xfId="0" applyFont="1" applyFill="1" applyBorder="1" applyAlignment="1">
      <alignment horizontal="center" vertical="center"/>
    </xf>
    <xf numFmtId="0" fontId="47" fillId="6" borderId="17" xfId="0" applyFont="1" applyFill="1" applyBorder="1" applyAlignment="1">
      <alignment horizontal="left" vertical="center"/>
    </xf>
    <xf numFmtId="0" fontId="47" fillId="6" borderId="0" xfId="0" applyFont="1" applyFill="1" applyAlignment="1">
      <alignment horizontal="center" vertical="center"/>
    </xf>
    <xf numFmtId="49" fontId="47" fillId="6" borderId="7" xfId="0" applyNumberFormat="1" applyFont="1" applyFill="1" applyBorder="1" applyAlignment="1">
      <alignment vertical="center"/>
    </xf>
    <xf numFmtId="49" fontId="47" fillId="6" borderId="0" xfId="0" applyNumberFormat="1" applyFont="1" applyFill="1" applyAlignment="1">
      <alignment vertical="center"/>
    </xf>
    <xf numFmtId="0" fontId="47" fillId="6" borderId="17" xfId="0" applyFont="1" applyFill="1" applyBorder="1" applyAlignment="1">
      <alignment vertical="center"/>
    </xf>
    <xf numFmtId="49" fontId="47" fillId="6" borderId="17" xfId="0" applyNumberFormat="1" applyFont="1" applyFill="1" applyBorder="1" applyAlignment="1">
      <alignment vertical="center"/>
    </xf>
    <xf numFmtId="0" fontId="47" fillId="6" borderId="18" xfId="0" applyFont="1" applyFill="1" applyBorder="1" applyAlignment="1">
      <alignment vertical="center"/>
    </xf>
    <xf numFmtId="0" fontId="53" fillId="6" borderId="18" xfId="0" applyFont="1" applyFill="1" applyBorder="1" applyAlignment="1">
      <alignment horizontal="center" vertical="center"/>
    </xf>
    <xf numFmtId="0" fontId="54" fillId="6" borderId="0" xfId="0" applyFont="1" applyFill="1" applyAlignment="1">
      <alignment vertical="center"/>
    </xf>
    <xf numFmtId="0" fontId="53" fillId="6" borderId="7" xfId="0" applyFont="1" applyFill="1" applyBorder="1" applyAlignment="1">
      <alignment horizontal="center" vertical="center"/>
    </xf>
    <xf numFmtId="49" fontId="47" fillId="6" borderId="18" xfId="0" applyNumberFormat="1" applyFont="1" applyFill="1" applyBorder="1" applyAlignment="1">
      <alignment vertical="center"/>
    </xf>
    <xf numFmtId="0" fontId="55" fillId="6" borderId="0" xfId="0" applyFont="1" applyFill="1" applyAlignment="1">
      <alignment vertical="center"/>
    </xf>
    <xf numFmtId="0" fontId="10" fillId="6" borderId="0" xfId="0" applyFont="1" applyFill="1" applyAlignment="1">
      <alignment horizontal="right" vertical="center"/>
    </xf>
    <xf numFmtId="0" fontId="48" fillId="6" borderId="0" xfId="0" applyFont="1" applyFill="1" applyAlignment="1">
      <alignment horizontal="left" vertical="center"/>
    </xf>
    <xf numFmtId="0" fontId="21" fillId="6" borderId="0" xfId="0" applyFont="1" applyFill="1"/>
    <xf numFmtId="0" fontId="11" fillId="6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21" fillId="6" borderId="10" xfId="0" applyFont="1" applyFill="1" applyBorder="1" applyAlignment="1">
      <alignment vertical="center"/>
    </xf>
    <xf numFmtId="0" fontId="21" fillId="6" borderId="13" xfId="0" applyFont="1" applyFill="1" applyBorder="1" applyAlignment="1">
      <alignment vertical="center"/>
    </xf>
    <xf numFmtId="0" fontId="21" fillId="6" borderId="16" xfId="0" applyFont="1" applyFill="1" applyBorder="1" applyAlignment="1">
      <alignment vertical="center"/>
    </xf>
    <xf numFmtId="0" fontId="0" fillId="6" borderId="0" xfId="0" applyFill="1"/>
    <xf numFmtId="0" fontId="6" fillId="6" borderId="0" xfId="0" applyFont="1" applyFill="1" applyAlignment="1">
      <alignment vertical="top"/>
    </xf>
    <xf numFmtId="49" fontId="44" fillId="6" borderId="0" xfId="0" applyNumberFormat="1" applyFont="1" applyFill="1" applyAlignment="1">
      <alignment horizontal="center" vertical="center"/>
    </xf>
    <xf numFmtId="49" fontId="37" fillId="6" borderId="0" xfId="0" applyNumberFormat="1" applyFont="1" applyFill="1" applyAlignment="1">
      <alignment horizontal="center" vertical="center"/>
    </xf>
    <xf numFmtId="49" fontId="42" fillId="6" borderId="0" xfId="0" applyNumberFormat="1" applyFont="1" applyFill="1" applyAlignment="1">
      <alignment vertical="center"/>
    </xf>
    <xf numFmtId="49" fontId="42" fillId="6" borderId="17" xfId="0" applyNumberFormat="1" applyFont="1" applyFill="1" applyBorder="1" applyAlignment="1">
      <alignment vertical="center"/>
    </xf>
    <xf numFmtId="49" fontId="31" fillId="6" borderId="28" xfId="0" applyNumberFormat="1" applyFont="1" applyFill="1" applyBorder="1" applyAlignment="1">
      <alignment vertical="center"/>
    </xf>
    <xf numFmtId="49" fontId="31" fillId="6" borderId="29" xfId="0" applyNumberFormat="1" applyFont="1" applyFill="1" applyBorder="1" applyAlignment="1">
      <alignment vertical="center"/>
    </xf>
    <xf numFmtId="49" fontId="42" fillId="6" borderId="7" xfId="0" applyNumberFormat="1" applyFont="1" applyFill="1" applyBorder="1" applyAlignment="1">
      <alignment vertical="center"/>
    </xf>
    <xf numFmtId="49" fontId="42" fillId="6" borderId="18" xfId="0" applyNumberFormat="1" applyFont="1" applyFill="1" applyBorder="1" applyAlignment="1">
      <alignment vertical="center"/>
    </xf>
    <xf numFmtId="49" fontId="37" fillId="6" borderId="7" xfId="0" applyNumberFormat="1" applyFont="1" applyFill="1" applyBorder="1" applyAlignment="1">
      <alignment horizontal="center" vertical="center"/>
    </xf>
    <xf numFmtId="49" fontId="10" fillId="6" borderId="28" xfId="0" applyNumberFormat="1" applyFont="1" applyFill="1" applyBorder="1" applyAlignment="1">
      <alignment vertical="center"/>
    </xf>
    <xf numFmtId="49" fontId="10" fillId="6" borderId="29" xfId="0" applyNumberFormat="1" applyFont="1" applyFill="1" applyBorder="1" applyAlignment="1">
      <alignment vertical="center"/>
    </xf>
    <xf numFmtId="49" fontId="10" fillId="6" borderId="29" xfId="0" applyNumberFormat="1" applyFont="1" applyFill="1" applyBorder="1" applyAlignment="1">
      <alignment horizontal="right" vertical="center"/>
    </xf>
    <xf numFmtId="49" fontId="10" fillId="6" borderId="23" xfId="0" applyNumberFormat="1" applyFont="1" applyFill="1" applyBorder="1" applyAlignment="1">
      <alignment horizontal="right" vertical="center"/>
    </xf>
    <xf numFmtId="49" fontId="10" fillId="6" borderId="30" xfId="0" applyNumberFormat="1" applyFont="1" applyFill="1" applyBorder="1" applyAlignment="1">
      <alignment vertical="center"/>
    </xf>
    <xf numFmtId="49" fontId="10" fillId="6" borderId="7" xfId="0" applyNumberFormat="1" applyFont="1" applyFill="1" applyBorder="1" applyAlignment="1">
      <alignment horizontal="right" vertical="center"/>
    </xf>
    <xf numFmtId="49" fontId="10" fillId="6" borderId="18" xfId="0" applyNumberFormat="1" applyFont="1" applyFill="1" applyBorder="1" applyAlignment="1">
      <alignment horizontal="right" vertical="center"/>
    </xf>
    <xf numFmtId="49" fontId="71" fillId="2" borderId="0" xfId="0" applyNumberFormat="1" applyFont="1" applyFill="1" applyAlignment="1">
      <alignment horizontal="center" vertical="center"/>
    </xf>
    <xf numFmtId="0" fontId="71" fillId="6" borderId="7" xfId="0" applyFont="1" applyFill="1" applyBorder="1" applyAlignment="1">
      <alignment vertical="center"/>
    </xf>
    <xf numFmtId="0" fontId="76" fillId="6" borderId="7" xfId="0" applyFont="1" applyFill="1" applyBorder="1" applyAlignment="1">
      <alignment vertical="center"/>
    </xf>
    <xf numFmtId="49" fontId="76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0" fontId="70" fillId="6" borderId="7" xfId="0" applyFont="1" applyFill="1" applyBorder="1"/>
    <xf numFmtId="0" fontId="71" fillId="6" borderId="7" xfId="0" applyFont="1" applyFill="1" applyBorder="1" applyAlignment="1">
      <alignment horizontal="center" vertical="center" shrinkToFit="1"/>
    </xf>
    <xf numFmtId="0" fontId="74" fillId="6" borderId="7" xfId="0" applyFont="1" applyFill="1" applyBorder="1"/>
    <xf numFmtId="49" fontId="25" fillId="0" borderId="0" xfId="0" applyNumberFormat="1" applyFont="1" applyAlignment="1">
      <alignment vertical="center"/>
    </xf>
    <xf numFmtId="49" fontId="36" fillId="0" borderId="0" xfId="0" applyNumberFormat="1" applyFont="1" applyAlignment="1">
      <alignment vertical="center"/>
    </xf>
    <xf numFmtId="49" fontId="26" fillId="0" borderId="0" xfId="0" applyNumberFormat="1" applyFont="1" applyAlignment="1">
      <alignment horizontal="right" vertical="center"/>
    </xf>
    <xf numFmtId="49" fontId="43" fillId="0" borderId="0" xfId="0" applyNumberFormat="1" applyFont="1" applyAlignment="1">
      <alignment vertical="center"/>
    </xf>
    <xf numFmtId="49" fontId="19" fillId="0" borderId="0" xfId="0" applyNumberFormat="1" applyFont="1" applyAlignment="1">
      <alignment vertical="center"/>
    </xf>
    <xf numFmtId="0" fontId="0" fillId="6" borderId="0" xfId="0" applyFill="1" applyAlignment="1">
      <alignment horizontal="center"/>
    </xf>
    <xf numFmtId="0" fontId="74" fillId="6" borderId="0" xfId="0" applyFont="1" applyFill="1"/>
    <xf numFmtId="49" fontId="31" fillId="0" borderId="0" xfId="0" applyNumberFormat="1" applyFont="1" applyAlignment="1">
      <alignment horizontal="left" vertical="center"/>
    </xf>
    <xf numFmtId="49" fontId="60" fillId="0" borderId="0" xfId="0" applyNumberFormat="1" applyFont="1" applyAlignment="1">
      <alignment vertical="center"/>
    </xf>
    <xf numFmtId="49" fontId="31" fillId="0" borderId="0" xfId="0" applyNumberFormat="1" applyFont="1" applyAlignment="1">
      <alignment vertical="center"/>
    </xf>
    <xf numFmtId="0" fontId="52" fillId="0" borderId="0" xfId="0" applyFont="1" applyAlignment="1">
      <alignment horizontal="right" vertical="center"/>
    </xf>
    <xf numFmtId="49" fontId="59" fillId="2" borderId="29" xfId="0" applyNumberFormat="1" applyFont="1" applyFill="1" applyBorder="1" applyAlignment="1">
      <alignment horizontal="center" vertical="center"/>
    </xf>
    <xf numFmtId="49" fontId="59" fillId="2" borderId="29" xfId="0" applyNumberFormat="1" applyFont="1" applyFill="1" applyBorder="1" applyAlignment="1">
      <alignment vertical="center"/>
    </xf>
    <xf numFmtId="49" fontId="10" fillId="6" borderId="28" xfId="0" applyNumberFormat="1" applyFont="1" applyFill="1" applyBorder="1" applyAlignment="1">
      <alignment horizontal="center" vertical="center"/>
    </xf>
    <xf numFmtId="49" fontId="42" fillId="6" borderId="29" xfId="0" applyNumberFormat="1" applyFont="1" applyFill="1" applyBorder="1" applyAlignment="1">
      <alignment vertical="center"/>
    </xf>
    <xf numFmtId="0" fontId="0" fillId="6" borderId="23" xfId="0" applyFill="1" applyBorder="1"/>
    <xf numFmtId="49" fontId="10" fillId="6" borderId="27" xfId="0" applyNumberFormat="1" applyFont="1" applyFill="1" applyBorder="1" applyAlignment="1">
      <alignment horizontal="center" vertical="center"/>
    </xf>
    <xf numFmtId="0" fontId="0" fillId="6" borderId="17" xfId="0" applyFill="1" applyBorder="1"/>
    <xf numFmtId="49" fontId="10" fillId="6" borderId="30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7" fillId="6" borderId="28" xfId="0" applyNumberFormat="1" applyFont="1" applyFill="1" applyBorder="1" applyAlignment="1">
      <alignment horizontal="center" vertical="center"/>
    </xf>
    <xf numFmtId="49" fontId="10" fillId="6" borderId="23" xfId="0" applyNumberFormat="1" applyFont="1" applyFill="1" applyBorder="1" applyAlignment="1">
      <alignment vertical="center"/>
    </xf>
    <xf numFmtId="49" fontId="37" fillId="6" borderId="27" xfId="0" applyNumberFormat="1" applyFont="1" applyFill="1" applyBorder="1" applyAlignment="1">
      <alignment horizontal="center" vertical="center"/>
    </xf>
    <xf numFmtId="49" fontId="37" fillId="6" borderId="30" xfId="0" applyNumberFormat="1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vertical="center"/>
    </xf>
    <xf numFmtId="49" fontId="10" fillId="6" borderId="27" xfId="0" applyNumberFormat="1" applyFont="1" applyFill="1" applyBorder="1" applyAlignment="1">
      <alignment vertical="center"/>
    </xf>
    <xf numFmtId="0" fontId="0" fillId="2" borderId="25" xfId="0" applyFill="1" applyBorder="1"/>
    <xf numFmtId="0" fontId="0" fillId="6" borderId="29" xfId="0" applyFill="1" applyBorder="1"/>
    <xf numFmtId="0" fontId="2" fillId="6" borderId="0" xfId="0" applyFont="1" applyFill="1"/>
    <xf numFmtId="0" fontId="77" fillId="2" borderId="0" xfId="0" applyFont="1" applyFill="1" applyAlignment="1">
      <alignment horizontal="center" shrinkToFit="1"/>
    </xf>
    <xf numFmtId="0" fontId="78" fillId="8" borderId="0" xfId="0" applyFont="1" applyFill="1"/>
    <xf numFmtId="0" fontId="78" fillId="6" borderId="0" xfId="0" applyFont="1" applyFill="1"/>
    <xf numFmtId="0" fontId="74" fillId="6" borderId="7" xfId="0" applyFont="1" applyFill="1" applyBorder="1" applyAlignment="1">
      <alignment horizontal="center" vertical="center" shrinkToFit="1"/>
    </xf>
    <xf numFmtId="0" fontId="74" fillId="6" borderId="7" xfId="0" applyFont="1" applyFill="1" applyBorder="1" applyAlignment="1">
      <alignment vertical="center" shrinkToFit="1"/>
    </xf>
    <xf numFmtId="0" fontId="74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0" fontId="70" fillId="6" borderId="0" xfId="0" applyFont="1" applyFill="1" applyAlignment="1">
      <alignment horizontal="center"/>
    </xf>
    <xf numFmtId="0" fontId="0" fillId="6" borderId="5" xfId="0" applyFill="1" applyBorder="1"/>
    <xf numFmtId="0" fontId="70" fillId="8" borderId="5" xfId="0" applyFont="1" applyFill="1" applyBorder="1" applyAlignment="1">
      <alignment horizontal="center" vertical="center"/>
    </xf>
    <xf numFmtId="0" fontId="74" fillId="6" borderId="0" xfId="0" applyFont="1" applyFill="1" applyAlignment="1">
      <alignment horizontal="center" vertical="center"/>
    </xf>
    <xf numFmtId="0" fontId="0" fillId="6" borderId="0" xfId="0" applyFill="1" applyAlignment="1">
      <alignment horizontal="right" vertical="center" shrinkToFit="1"/>
    </xf>
    <xf numFmtId="0" fontId="70" fillId="6" borderId="0" xfId="0" applyFont="1" applyFill="1" applyAlignment="1">
      <alignment horizontal="center" vertical="center"/>
    </xf>
    <xf numFmtId="49" fontId="21" fillId="3" borderId="0" xfId="0" applyNumberFormat="1" applyFont="1" applyFill="1"/>
    <xf numFmtId="0" fontId="0" fillId="3" borderId="0" xfId="0" applyFill="1" applyAlignment="1">
      <alignment horizontal="center"/>
    </xf>
    <xf numFmtId="49" fontId="21" fillId="4" borderId="0" xfId="0" applyNumberFormat="1" applyFont="1" applyFill="1"/>
    <xf numFmtId="0" fontId="0" fillId="4" borderId="0" xfId="0" applyFill="1" applyAlignment="1">
      <alignment horizontal="center"/>
    </xf>
    <xf numFmtId="49" fontId="21" fillId="9" borderId="0" xfId="0" applyNumberFormat="1" applyFont="1" applyFill="1"/>
    <xf numFmtId="0" fontId="0" fillId="9" borderId="0" xfId="0" applyFill="1" applyAlignment="1">
      <alignment horizontal="center"/>
    </xf>
    <xf numFmtId="0" fontId="70" fillId="8" borderId="0" xfId="0" applyFont="1" applyFill="1" applyAlignment="1">
      <alignment horizontal="center"/>
    </xf>
    <xf numFmtId="0" fontId="79" fillId="6" borderId="0" xfId="0" applyFont="1" applyFill="1" applyAlignment="1">
      <alignment horizontal="center"/>
    </xf>
    <xf numFmtId="0" fontId="79" fillId="8" borderId="0" xfId="0" applyFont="1" applyFill="1" applyAlignment="1">
      <alignment horizontal="center"/>
    </xf>
    <xf numFmtId="0" fontId="4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10" borderId="38" xfId="0" applyFill="1" applyBorder="1" applyAlignment="1">
      <alignment horizontal="center"/>
    </xf>
    <xf numFmtId="0" fontId="0" fillId="0" borderId="6" xfId="0" applyBorder="1"/>
    <xf numFmtId="49" fontId="20" fillId="4" borderId="5" xfId="0" applyNumberFormat="1" applyFont="1" applyFill="1" applyBorder="1" applyAlignment="1">
      <alignment horizontal="left" vertical="center"/>
    </xf>
    <xf numFmtId="0" fontId="0" fillId="11" borderId="0" xfId="0" applyFill="1"/>
    <xf numFmtId="0" fontId="80" fillId="12" borderId="0" xfId="0" applyFont="1" applyFill="1" applyAlignment="1">
      <alignment horizontal="center" vertical="center"/>
    </xf>
    <xf numFmtId="0" fontId="0" fillId="8" borderId="7" xfId="0" applyFill="1" applyBorder="1" applyAlignment="1">
      <alignment horizontal="center"/>
    </xf>
    <xf numFmtId="0" fontId="81" fillId="6" borderId="7" xfId="0" applyFont="1" applyFill="1" applyBorder="1" applyAlignment="1">
      <alignment horizontal="center"/>
    </xf>
    <xf numFmtId="0" fontId="81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82" fillId="6" borderId="0" xfId="0" applyFont="1" applyFill="1" applyAlignment="1">
      <alignment vertical="center"/>
    </xf>
    <xf numFmtId="0" fontId="83" fillId="6" borderId="0" xfId="0" applyFont="1" applyFill="1"/>
    <xf numFmtId="49" fontId="70" fillId="2" borderId="0" xfId="0" applyNumberFormat="1" applyFont="1" applyFill="1" applyAlignment="1">
      <alignment horizontal="center" vertical="center"/>
    </xf>
    <xf numFmtId="49" fontId="13" fillId="4" borderId="26" xfId="0" applyNumberFormat="1" applyFont="1" applyFill="1" applyBorder="1" applyAlignment="1">
      <alignment vertical="center"/>
    </xf>
    <xf numFmtId="49" fontId="66" fillId="3" borderId="1" xfId="0" applyNumberFormat="1" applyFont="1" applyFill="1" applyBorder="1" applyAlignment="1">
      <alignment vertical="center" shrinkToFit="1"/>
    </xf>
    <xf numFmtId="0" fontId="64" fillId="0" borderId="2" xfId="0" applyFont="1" applyBorder="1" applyAlignment="1">
      <alignment vertical="center" shrinkToFit="1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wrapText="1"/>
    </xf>
    <xf numFmtId="49" fontId="66" fillId="3" borderId="2" xfId="0" applyNumberFormat="1" applyFont="1" applyFill="1" applyBorder="1" applyAlignment="1">
      <alignment vertical="center" shrinkToFit="1"/>
    </xf>
    <xf numFmtId="49" fontId="66" fillId="3" borderId="39" xfId="0" applyNumberFormat="1" applyFont="1" applyFill="1" applyBorder="1" applyAlignment="1">
      <alignment vertical="center" shrinkToFit="1"/>
    </xf>
    <xf numFmtId="49" fontId="21" fillId="0" borderId="6" xfId="0" applyNumberFormat="1" applyFont="1" applyBorder="1" applyAlignment="1">
      <alignment horizontal="left"/>
    </xf>
    <xf numFmtId="0" fontId="10" fillId="2" borderId="1" xfId="0" applyFont="1" applyFill="1" applyBorder="1" applyAlignment="1">
      <alignment wrapText="1"/>
    </xf>
    <xf numFmtId="0" fontId="10" fillId="2" borderId="39" xfId="0" applyFont="1" applyFill="1" applyBorder="1" applyAlignment="1">
      <alignment wrapText="1"/>
    </xf>
    <xf numFmtId="0" fontId="21" fillId="0" borderId="45" xfId="0" applyFont="1" applyBorder="1" applyAlignment="1">
      <alignment horizontal="center" vertical="center"/>
    </xf>
    <xf numFmtId="49" fontId="26" fillId="2" borderId="31" xfId="0" applyNumberFormat="1" applyFont="1" applyFill="1" applyBorder="1" applyAlignment="1">
      <alignment horizontal="right" vertical="center"/>
    </xf>
    <xf numFmtId="0" fontId="21" fillId="0" borderId="25" xfId="0" applyFont="1" applyBorder="1" applyAlignment="1">
      <alignment horizontal="center" vertical="center"/>
    </xf>
    <xf numFmtId="0" fontId="21" fillId="5" borderId="25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75" fillId="6" borderId="7" xfId="0" applyFont="1" applyFill="1" applyBorder="1" applyAlignment="1">
      <alignment horizontal="center" vertical="center"/>
    </xf>
    <xf numFmtId="0" fontId="75" fillId="6" borderId="0" xfId="0" applyFont="1" applyFill="1" applyAlignment="1">
      <alignment horizontal="center" vertical="center"/>
    </xf>
    <xf numFmtId="0" fontId="72" fillId="6" borderId="0" xfId="0" applyFont="1" applyFill="1" applyAlignment="1">
      <alignment vertical="center"/>
    </xf>
    <xf numFmtId="0" fontId="73" fillId="6" borderId="0" xfId="0" applyFont="1" applyFill="1" applyAlignment="1">
      <alignment vertical="center"/>
    </xf>
    <xf numFmtId="49" fontId="64" fillId="0" borderId="2" xfId="0" applyNumberFormat="1" applyFont="1" applyBorder="1" applyAlignment="1">
      <alignment vertical="center" shrinkToFit="1"/>
    </xf>
    <xf numFmtId="49" fontId="0" fillId="0" borderId="0" xfId="0" applyNumberFormat="1" applyAlignment="1">
      <alignment horizontal="center"/>
    </xf>
    <xf numFmtId="1" fontId="16" fillId="0" borderId="0" xfId="0" applyNumberFormat="1" applyFont="1" applyAlignment="1">
      <alignment horizontal="left"/>
    </xf>
    <xf numFmtId="1" fontId="21" fillId="0" borderId="6" xfId="0" applyNumberFormat="1" applyFont="1" applyBorder="1" applyAlignment="1">
      <alignment horizontal="left"/>
    </xf>
    <xf numFmtId="1" fontId="64" fillId="0" borderId="2" xfId="0" applyNumberFormat="1" applyFont="1" applyBorder="1" applyAlignment="1">
      <alignment vertical="center" shrinkToFit="1"/>
    </xf>
    <xf numFmtId="1" fontId="84" fillId="2" borderId="20" xfId="0" applyNumberFormat="1" applyFont="1" applyFill="1" applyBorder="1" applyAlignment="1">
      <alignment horizontal="right" vertical="center"/>
    </xf>
    <xf numFmtId="1" fontId="20" fillId="0" borderId="6" xfId="0" applyNumberFormat="1" applyFont="1" applyBorder="1" applyAlignment="1">
      <alignment horizontal="right" vertical="center"/>
    </xf>
    <xf numFmtId="1" fontId="10" fillId="2" borderId="1" xfId="0" applyNumberFormat="1" applyFont="1" applyFill="1" applyBorder="1" applyAlignment="1">
      <alignment horizontal="center" wrapText="1"/>
    </xf>
    <xf numFmtId="1" fontId="21" fillId="0" borderId="44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21" fillId="0" borderId="12" xfId="0" applyNumberFormat="1" applyFont="1" applyBorder="1" applyAlignment="1">
      <alignment horizontal="center" vertical="center" wrapText="1"/>
    </xf>
    <xf numFmtId="49" fontId="26" fillId="2" borderId="20" xfId="0" applyNumberFormat="1" applyFont="1" applyFill="1" applyBorder="1" applyAlignment="1">
      <alignment horizontal="right" vertical="center"/>
    </xf>
    <xf numFmtId="49" fontId="67" fillId="0" borderId="15" xfId="0" applyNumberFormat="1" applyFont="1" applyBorder="1" applyAlignment="1">
      <alignment horizontal="right" vertical="center"/>
    </xf>
    <xf numFmtId="0" fontId="87" fillId="6" borderId="0" xfId="0" applyFont="1" applyFill="1" applyAlignment="1">
      <alignment horizontal="right" vertical="center"/>
    </xf>
    <xf numFmtId="0" fontId="74" fillId="6" borderId="5" xfId="0" applyFont="1" applyFill="1" applyBorder="1" applyAlignment="1">
      <alignment horizontal="center" vertical="center"/>
    </xf>
    <xf numFmtId="0" fontId="74" fillId="6" borderId="0" xfId="0" applyFont="1" applyFill="1" applyAlignment="1">
      <alignment horizontal="center"/>
    </xf>
    <xf numFmtId="0" fontId="76" fillId="6" borderId="7" xfId="0" applyFont="1" applyFill="1" applyBorder="1" applyAlignment="1">
      <alignment horizontal="center" vertical="center" shrinkToFit="1"/>
    </xf>
    <xf numFmtId="0" fontId="88" fillId="8" borderId="0" xfId="0" applyFont="1" applyFill="1" applyAlignment="1">
      <alignment horizontal="center"/>
    </xf>
    <xf numFmtId="0" fontId="89" fillId="8" borderId="0" xfId="0" applyFont="1" applyFill="1" applyAlignment="1">
      <alignment horizontal="center"/>
    </xf>
    <xf numFmtId="0" fontId="21" fillId="0" borderId="46" xfId="0" applyFont="1" applyBorder="1" applyAlignment="1">
      <alignment horizontal="center" vertical="center"/>
    </xf>
    <xf numFmtId="49" fontId="66" fillId="14" borderId="1" xfId="0" applyNumberFormat="1" applyFont="1" applyFill="1" applyBorder="1" applyAlignment="1">
      <alignment vertical="center" shrinkToFit="1"/>
    </xf>
    <xf numFmtId="0" fontId="0" fillId="15" borderId="20" xfId="0" applyFill="1" applyBorder="1" applyAlignment="1">
      <alignment vertical="center"/>
    </xf>
    <xf numFmtId="0" fontId="40" fillId="14" borderId="15" xfId="0" applyFont="1" applyFill="1" applyBorder="1" applyAlignment="1">
      <alignment horizontal="right" vertical="center"/>
    </xf>
    <xf numFmtId="0" fontId="0" fillId="0" borderId="27" xfId="0" applyBorder="1"/>
    <xf numFmtId="0" fontId="0" fillId="2" borderId="26" xfId="0" applyFill="1" applyBorder="1"/>
    <xf numFmtId="0" fontId="74" fillId="3" borderId="0" xfId="0" applyFont="1" applyFill="1" applyAlignment="1">
      <alignment horizontal="center"/>
    </xf>
    <xf numFmtId="0" fontId="74" fillId="4" borderId="0" xfId="0" applyFont="1" applyFill="1" applyAlignment="1">
      <alignment horizontal="center"/>
    </xf>
    <xf numFmtId="0" fontId="74" fillId="9" borderId="0" xfId="0" applyFont="1" applyFill="1" applyAlignment="1">
      <alignment horizontal="center"/>
    </xf>
    <xf numFmtId="0" fontId="48" fillId="14" borderId="0" xfId="0" applyFont="1" applyFill="1" applyAlignment="1">
      <alignment vertical="center"/>
    </xf>
    <xf numFmtId="49" fontId="57" fillId="14" borderId="0" xfId="0" applyNumberFormat="1" applyFont="1" applyFill="1" applyAlignment="1">
      <alignment vertical="center"/>
    </xf>
    <xf numFmtId="49" fontId="25" fillId="15" borderId="0" xfId="0" applyNumberFormat="1" applyFont="1" applyFill="1" applyAlignment="1">
      <alignment horizontal="right" vertical="center"/>
    </xf>
    <xf numFmtId="0" fontId="74" fillId="0" borderId="18" xfId="0" applyFont="1" applyBorder="1" applyAlignment="1">
      <alignment vertical="center"/>
    </xf>
    <xf numFmtId="1" fontId="21" fillId="0" borderId="18" xfId="0" applyNumberFormat="1" applyFont="1" applyBorder="1" applyAlignment="1">
      <alignment horizontal="center" vertical="center"/>
    </xf>
    <xf numFmtId="49" fontId="21" fillId="0" borderId="28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15" fillId="6" borderId="0" xfId="0" applyFont="1" applyFill="1" applyAlignment="1">
      <alignment horizontal="left"/>
    </xf>
    <xf numFmtId="49" fontId="12" fillId="4" borderId="24" xfId="0" applyNumberFormat="1" applyFont="1" applyFill="1" applyBorder="1" applyAlignment="1">
      <alignment vertical="center"/>
    </xf>
    <xf numFmtId="0" fontId="85" fillId="0" borderId="0" xfId="0" applyFont="1" applyAlignment="1">
      <alignment vertical="center"/>
    </xf>
    <xf numFmtId="0" fontId="85" fillId="2" borderId="0" xfId="0" applyFont="1" applyFill="1" applyAlignment="1">
      <alignment horizontal="right" vertical="center"/>
    </xf>
    <xf numFmtId="0" fontId="85" fillId="2" borderId="0" xfId="0" applyFont="1" applyFill="1" applyAlignment="1">
      <alignment horizontal="center" vertical="center"/>
    </xf>
    <xf numFmtId="0" fontId="85" fillId="2" borderId="0" xfId="0" applyFont="1" applyFill="1" applyAlignment="1">
      <alignment horizontal="left" vertical="center"/>
    </xf>
    <xf numFmtId="0" fontId="85" fillId="2" borderId="0" xfId="0" applyFont="1" applyFill="1" applyAlignment="1">
      <alignment vertical="center"/>
    </xf>
    <xf numFmtId="0" fontId="86" fillId="2" borderId="0" xfId="0" applyFont="1" applyFill="1" applyAlignment="1">
      <alignment horizontal="center" vertical="center"/>
    </xf>
    <xf numFmtId="0" fontId="86" fillId="2" borderId="0" xfId="0" applyFont="1" applyFill="1" applyAlignment="1">
      <alignment vertical="center"/>
    </xf>
    <xf numFmtId="0" fontId="85" fillId="6" borderId="0" xfId="0" applyFont="1" applyFill="1" applyAlignment="1">
      <alignment vertical="center"/>
    </xf>
    <xf numFmtId="0" fontId="85" fillId="3" borderId="0" xfId="0" applyFont="1" applyFill="1"/>
    <xf numFmtId="0" fontId="85" fillId="3" borderId="0" xfId="0" applyFont="1" applyFill="1" applyAlignment="1">
      <alignment horizontal="center"/>
    </xf>
    <xf numFmtId="0" fontId="85" fillId="6" borderId="0" xfId="0" applyFont="1" applyFill="1"/>
    <xf numFmtId="0" fontId="0" fillId="0" borderId="7" xfId="0" applyBorder="1"/>
    <xf numFmtId="0" fontId="0" fillId="0" borderId="30" xfId="0" applyBorder="1"/>
    <xf numFmtId="0" fontId="45" fillId="6" borderId="7" xfId="0" applyFont="1" applyFill="1" applyBorder="1" applyAlignment="1">
      <alignment vertical="center"/>
    </xf>
    <xf numFmtId="49" fontId="21" fillId="0" borderId="12" xfId="0" applyNumberFormat="1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0" fontId="21" fillId="0" borderId="42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3" fillId="6" borderId="7" xfId="0" applyFont="1" applyFill="1" applyBorder="1" applyAlignment="1">
      <alignment vertical="center" shrinkToFit="1"/>
    </xf>
    <xf numFmtId="0" fontId="3" fillId="0" borderId="18" xfId="0" applyFont="1" applyBorder="1" applyAlignment="1">
      <alignment vertical="center"/>
    </xf>
    <xf numFmtId="0" fontId="56" fillId="6" borderId="7" xfId="0" applyFont="1" applyFill="1" applyBorder="1" applyAlignment="1">
      <alignment vertical="center"/>
    </xf>
    <xf numFmtId="0" fontId="3" fillId="6" borderId="0" xfId="0" applyFont="1" applyFill="1" applyAlignment="1">
      <alignment shrinkToFit="1"/>
    </xf>
    <xf numFmtId="49" fontId="97" fillId="0" borderId="5" xfId="0" applyNumberFormat="1" applyFont="1" applyBorder="1" applyAlignment="1">
      <alignment textRotation="90" wrapText="1"/>
    </xf>
    <xf numFmtId="49" fontId="0" fillId="0" borderId="5" xfId="0" applyNumberFormat="1" applyBorder="1"/>
    <xf numFmtId="49" fontId="94" fillId="0" borderId="38" xfId="0" applyNumberFormat="1" applyFont="1" applyBorder="1"/>
    <xf numFmtId="49" fontId="0" fillId="0" borderId="38" xfId="0" applyNumberFormat="1" applyBorder="1"/>
    <xf numFmtId="49" fontId="94" fillId="0" borderId="5" xfId="0" applyNumberFormat="1" applyFont="1" applyBorder="1"/>
    <xf numFmtId="49" fontId="0" fillId="0" borderId="38" xfId="0" applyNumberFormat="1" applyBorder="1" applyAlignment="1">
      <alignment horizontal="center" vertical="center"/>
    </xf>
    <xf numFmtId="49" fontId="93" fillId="0" borderId="5" xfId="0" applyNumberFormat="1" applyFont="1" applyBorder="1"/>
    <xf numFmtId="49" fontId="0" fillId="0" borderId="5" xfId="0" applyNumberFormat="1" applyBorder="1" applyAlignment="1">
      <alignment horizontal="center" vertical="center"/>
    </xf>
    <xf numFmtId="49" fontId="93" fillId="0" borderId="5" xfId="0" applyNumberFormat="1" applyFon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3" fillId="6" borderId="7" xfId="0" applyFont="1" applyFill="1" applyBorder="1"/>
    <xf numFmtId="49" fontId="3" fillId="0" borderId="5" xfId="0" applyNumberFormat="1" applyFont="1" applyBorder="1"/>
    <xf numFmtId="0" fontId="0" fillId="16" borderId="0" xfId="0" applyFill="1"/>
    <xf numFmtId="0" fontId="98" fillId="0" borderId="6" xfId="0" applyFont="1" applyBorder="1" applyAlignment="1">
      <alignment wrapText="1"/>
    </xf>
    <xf numFmtId="0" fontId="98" fillId="0" borderId="47" xfId="0" applyFont="1" applyBorder="1" applyAlignment="1">
      <alignment wrapText="1"/>
    </xf>
    <xf numFmtId="0" fontId="98" fillId="0" borderId="0" xfId="0" applyFont="1" applyAlignment="1">
      <alignment wrapText="1"/>
    </xf>
    <xf numFmtId="0" fontId="0" fillId="0" borderId="48" xfId="0" applyBorder="1"/>
    <xf numFmtId="0" fontId="0" fillId="0" borderId="47" xfId="0" applyBorder="1"/>
    <xf numFmtId="0" fontId="0" fillId="0" borderId="2" xfId="0" applyBorder="1"/>
    <xf numFmtId="0" fontId="0" fillId="0" borderId="37" xfId="0" applyBorder="1"/>
    <xf numFmtId="49" fontId="10" fillId="2" borderId="17" xfId="0" applyNumberFormat="1" applyFont="1" applyFill="1" applyBorder="1" applyAlignment="1">
      <alignment horizontal="center" wrapText="1"/>
    </xf>
    <xf numFmtId="0" fontId="3" fillId="0" borderId="5" xfId="0" applyFont="1" applyBorder="1"/>
    <xf numFmtId="14" fontId="19" fillId="0" borderId="0" xfId="0" applyNumberFormat="1" applyFont="1" applyAlignment="1">
      <alignment horizontal="left" vertical="center"/>
    </xf>
    <xf numFmtId="49" fontId="10" fillId="2" borderId="5" xfId="0" applyNumberFormat="1" applyFont="1" applyFill="1" applyBorder="1" applyAlignment="1">
      <alignment horizontal="center" wrapText="1"/>
    </xf>
    <xf numFmtId="0" fontId="0" fillId="0" borderId="24" xfId="0" applyBorder="1"/>
    <xf numFmtId="0" fontId="0" fillId="0" borderId="26" xfId="0" applyBorder="1"/>
    <xf numFmtId="0" fontId="21" fillId="0" borderId="5" xfId="0" applyFont="1" applyBorder="1" applyAlignment="1">
      <alignment vertical="center"/>
    </xf>
    <xf numFmtId="49" fontId="10" fillId="2" borderId="9" xfId="0" applyNumberFormat="1" applyFont="1" applyFill="1" applyBorder="1" applyAlignment="1">
      <alignment horizontal="center" wrapText="1"/>
    </xf>
    <xf numFmtId="0" fontId="21" fillId="0" borderId="43" xfId="0" applyFont="1" applyBorder="1" applyAlignment="1">
      <alignment horizontal="left" vertical="center"/>
    </xf>
    <xf numFmtId="0" fontId="21" fillId="0" borderId="5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0" fillId="0" borderId="49" xfId="0" applyBorder="1"/>
    <xf numFmtId="0" fontId="0" fillId="0" borderId="33" xfId="0" applyBorder="1"/>
    <xf numFmtId="0" fontId="0" fillId="0" borderId="42" xfId="0" applyBorder="1"/>
    <xf numFmtId="0" fontId="3" fillId="0" borderId="50" xfId="0" applyFont="1" applyBorder="1"/>
    <xf numFmtId="0" fontId="0" fillId="0" borderId="51" xfId="0" applyBorder="1"/>
    <xf numFmtId="0" fontId="21" fillId="0" borderId="26" xfId="0" applyFont="1" applyBorder="1" applyAlignment="1">
      <alignment vertical="center"/>
    </xf>
    <xf numFmtId="0" fontId="21" fillId="0" borderId="51" xfId="0" applyFont="1" applyBorder="1" applyAlignment="1">
      <alignment horizontal="center" vertical="center"/>
    </xf>
    <xf numFmtId="0" fontId="21" fillId="0" borderId="25" xfId="0" applyFont="1" applyBorder="1" applyAlignment="1">
      <alignment horizontal="left" vertical="center"/>
    </xf>
    <xf numFmtId="0" fontId="0" fillId="0" borderId="25" xfId="0" applyBorder="1"/>
    <xf numFmtId="0" fontId="21" fillId="0" borderId="26" xfId="0" applyFont="1" applyBorder="1" applyAlignment="1">
      <alignment horizontal="left" vertical="center"/>
    </xf>
    <xf numFmtId="49" fontId="20" fillId="0" borderId="0" xfId="0" applyNumberFormat="1" applyFont="1" applyAlignment="1">
      <alignment vertical="center"/>
    </xf>
    <xf numFmtId="0" fontId="21" fillId="0" borderId="26" xfId="0" applyFont="1" applyBorder="1" applyAlignment="1">
      <alignment horizontal="center" vertical="center"/>
    </xf>
    <xf numFmtId="49" fontId="10" fillId="2" borderId="50" xfId="0" applyNumberFormat="1" applyFont="1" applyFill="1" applyBorder="1" applyAlignment="1">
      <alignment horizontal="center" wrapText="1"/>
    </xf>
    <xf numFmtId="0" fontId="21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0" fillId="0" borderId="12" xfId="0" applyBorder="1"/>
    <xf numFmtId="49" fontId="97" fillId="0" borderId="5" xfId="0" applyNumberFormat="1" applyFont="1" applyBorder="1" applyAlignment="1">
      <alignment horizontal="center" textRotation="90" wrapText="1"/>
    </xf>
    <xf numFmtId="49" fontId="100" fillId="0" borderId="5" xfId="0" applyNumberFormat="1" applyFont="1" applyBorder="1" applyAlignment="1">
      <alignment horizontal="center"/>
    </xf>
    <xf numFmtId="49" fontId="1" fillId="14" borderId="38" xfId="0" applyNumberFormat="1" applyFont="1" applyFill="1" applyBorder="1"/>
    <xf numFmtId="49" fontId="1" fillId="0" borderId="5" xfId="0" applyNumberFormat="1" applyFont="1" applyBorder="1"/>
    <xf numFmtId="0" fontId="99" fillId="0" borderId="0" xfId="0" applyFont="1" applyAlignment="1">
      <alignment horizontal="center"/>
    </xf>
    <xf numFmtId="49" fontId="99" fillId="0" borderId="5" xfId="0" applyNumberFormat="1" applyFon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14" fontId="27" fillId="2" borderId="29" xfId="0" applyNumberFormat="1" applyFont="1" applyFill="1" applyBorder="1" applyAlignment="1">
      <alignment horizontal="left" vertical="center" wrapText="1"/>
    </xf>
    <xf numFmtId="0" fontId="95" fillId="0" borderId="24" xfId="0" applyFont="1" applyBorder="1" applyAlignment="1">
      <alignment horizontal="center" vertical="center"/>
    </xf>
    <xf numFmtId="0" fontId="95" fillId="0" borderId="25" xfId="0" applyFont="1" applyBorder="1" applyAlignment="1">
      <alignment horizontal="center" vertical="center"/>
    </xf>
    <xf numFmtId="0" fontId="95" fillId="0" borderId="26" xfId="0" applyFont="1" applyBorder="1" applyAlignment="1">
      <alignment horizontal="center" vertical="center"/>
    </xf>
    <xf numFmtId="0" fontId="96" fillId="16" borderId="28" xfId="0" applyFont="1" applyFill="1" applyBorder="1" applyAlignment="1">
      <alignment horizontal="center" vertical="center" wrapText="1"/>
    </xf>
    <xf numFmtId="0" fontId="96" fillId="16" borderId="29" xfId="0" applyFont="1" applyFill="1" applyBorder="1" applyAlignment="1">
      <alignment horizontal="center" vertical="center" wrapText="1"/>
    </xf>
    <xf numFmtId="0" fontId="96" fillId="16" borderId="23" xfId="0" applyFont="1" applyFill="1" applyBorder="1" applyAlignment="1">
      <alignment horizontal="center" vertical="center" wrapText="1"/>
    </xf>
    <xf numFmtId="0" fontId="96" fillId="16" borderId="30" xfId="0" applyFont="1" applyFill="1" applyBorder="1" applyAlignment="1">
      <alignment horizontal="center" vertical="center" wrapText="1"/>
    </xf>
    <xf numFmtId="0" fontId="96" fillId="16" borderId="7" xfId="0" applyFont="1" applyFill="1" applyBorder="1" applyAlignment="1">
      <alignment horizontal="center" vertical="center" wrapText="1"/>
    </xf>
    <xf numFmtId="0" fontId="96" fillId="16" borderId="18" xfId="0" applyFont="1" applyFill="1" applyBorder="1" applyAlignment="1">
      <alignment horizontal="center" vertical="center" wrapText="1"/>
    </xf>
    <xf numFmtId="49" fontId="13" fillId="6" borderId="0" xfId="0" applyNumberFormat="1" applyFont="1" applyFill="1" applyAlignment="1">
      <alignment vertical="top" shrinkToFit="1"/>
    </xf>
    <xf numFmtId="14" fontId="19" fillId="6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" fillId="0" borderId="5" xfId="0" applyFont="1" applyBorder="1" applyAlignment="1">
      <alignment horizontal="right" vertical="center" shrinkToFit="1"/>
    </xf>
    <xf numFmtId="0" fontId="0" fillId="0" borderId="5" xfId="0" applyBorder="1" applyAlignment="1">
      <alignment horizontal="right" vertical="center" shrinkToFit="1"/>
    </xf>
    <xf numFmtId="0" fontId="0" fillId="13" borderId="5" xfId="0" applyFill="1" applyBorder="1" applyAlignment="1">
      <alignment horizontal="center" vertical="center"/>
    </xf>
    <xf numFmtId="16" fontId="3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3" fillId="0" borderId="24" xfId="0" applyFont="1" applyBorder="1" applyAlignment="1">
      <alignment horizontal="right" vertical="center" shrinkToFit="1"/>
    </xf>
    <xf numFmtId="0" fontId="0" fillId="0" borderId="26" xfId="0" applyBorder="1" applyAlignment="1">
      <alignment horizontal="right" vertical="center" shrinkToFit="1"/>
    </xf>
    <xf numFmtId="0" fontId="3" fillId="6" borderId="7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0" fillId="6" borderId="29" xfId="0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0" fontId="3" fillId="6" borderId="7" xfId="0" applyFont="1" applyFill="1" applyBorder="1" applyAlignment="1">
      <alignment vertical="center" shrinkToFit="1"/>
    </xf>
    <xf numFmtId="0" fontId="74" fillId="6" borderId="7" xfId="0" applyFont="1" applyFill="1" applyBorder="1" applyAlignment="1">
      <alignment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4" xfId="0" applyBorder="1" applyAlignment="1">
      <alignment horizontal="right" vertical="center" shrinkToFit="1"/>
    </xf>
  </cellXfs>
  <cellStyles count="3">
    <cellStyle name="Hivatkozás" xfId="1" builtinId="8"/>
    <cellStyle name="Normál" xfId="0" builtinId="0"/>
    <cellStyle name="Pénznem" xfId="2" builtinId="4"/>
  </cellStyles>
  <dxfs count="366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trlProps/ctrlProp1.xml><?xml version="1.0" encoding="utf-8"?>
<formControlPr xmlns="http://schemas.microsoft.com/office/spreadsheetml/2009/9/main" objectType="Label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624840</xdr:colOff>
      <xdr:row>0</xdr:row>
      <xdr:rowOff>53340</xdr:rowOff>
    </xdr:from>
    <xdr:to>
      <xdr:col>4</xdr:col>
      <xdr:colOff>1249680</xdr:colOff>
      <xdr:row>0</xdr:row>
      <xdr:rowOff>548640</xdr:rowOff>
    </xdr:to>
    <xdr:pic>
      <xdr:nvPicPr>
        <xdr:cNvPr id="1275" name="Kép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"/>
          <a:ext cx="6248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815" y="45720"/>
          <a:ext cx="53340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213360</xdr:colOff>
          <xdr:row>0</xdr:row>
          <xdr:rowOff>68580</xdr:rowOff>
        </xdr:from>
        <xdr:to>
          <xdr:col>14</xdr:col>
          <xdr:colOff>137160</xdr:colOff>
          <xdr:row>1</xdr:row>
          <xdr:rowOff>137160</xdr:rowOff>
        </xdr:to>
        <xdr:sp macro="" textlink="">
          <xdr:nvSpPr>
            <xdr:cNvPr id="769025" name="Button 1" hidden="1">
              <a:extLst>
                <a:ext uri="{63B3BB69-23CF-44E3-9099-C40C66FF867C}">
                  <a14:compatExt spid="_x0000_s769025"/>
                </a:ext>
                <a:ext uri="{FF2B5EF4-FFF2-40B4-BE49-F238E27FC236}">
                  <a16:creationId xmlns:a16="http://schemas.microsoft.com/office/drawing/2014/main" id="{00000000-0008-0000-0C00-000001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3810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38100"/>
          <a:ext cx="571500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563880</xdr:colOff>
      <xdr:row>0</xdr:row>
      <xdr:rowOff>30480</xdr:rowOff>
    </xdr:from>
    <xdr:to>
      <xdr:col>12</xdr:col>
      <xdr:colOff>525780</xdr:colOff>
      <xdr:row>1</xdr:row>
      <xdr:rowOff>129540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2680" y="30480"/>
          <a:ext cx="53340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30480</xdr:rowOff>
    </xdr:from>
    <xdr:to>
      <xdr:col>12</xdr:col>
      <xdr:colOff>556260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7440" y="30480"/>
          <a:ext cx="57912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815" y="53340"/>
          <a:ext cx="502920" cy="41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213360</xdr:colOff>
          <xdr:row>0</xdr:row>
          <xdr:rowOff>68580</xdr:rowOff>
        </xdr:from>
        <xdr:to>
          <xdr:col>14</xdr:col>
          <xdr:colOff>137160</xdr:colOff>
          <xdr:row>1</xdr:row>
          <xdr:rowOff>137160</xdr:rowOff>
        </xdr:to>
        <xdr:sp macro="" textlink="">
          <xdr:nvSpPr>
            <xdr:cNvPr id="772097" name="Button 1" hidden="1">
              <a:extLst>
                <a:ext uri="{63B3BB69-23CF-44E3-9099-C40C66FF867C}">
                  <a14:compatExt spid="_x0000_s772097"/>
                </a:ext>
                <a:ext uri="{FF2B5EF4-FFF2-40B4-BE49-F238E27FC236}">
                  <a16:creationId xmlns:a16="http://schemas.microsoft.com/office/drawing/2014/main" id="{00000000-0008-0000-1000-000001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3810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38100"/>
          <a:ext cx="571500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30480</xdr:rowOff>
    </xdr:from>
    <xdr:to>
      <xdr:col>12</xdr:col>
      <xdr:colOff>556260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7440" y="30480"/>
          <a:ext cx="57912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815" y="45720"/>
          <a:ext cx="53340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815" y="45720"/>
          <a:ext cx="53340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213360</xdr:colOff>
          <xdr:row>0</xdr:row>
          <xdr:rowOff>68580</xdr:rowOff>
        </xdr:from>
        <xdr:to>
          <xdr:col>14</xdr:col>
          <xdr:colOff>137160</xdr:colOff>
          <xdr:row>1</xdr:row>
          <xdr:rowOff>137160</xdr:rowOff>
        </xdr:to>
        <xdr:sp macro="" textlink="">
          <xdr:nvSpPr>
            <xdr:cNvPr id="907265" name="Button 1" hidden="1">
              <a:extLst>
                <a:ext uri="{63B3BB69-23CF-44E3-9099-C40C66FF867C}">
                  <a14:compatExt spid="_x0000_s907265"/>
                </a:ext>
                <a:ext uri="{FF2B5EF4-FFF2-40B4-BE49-F238E27FC236}">
                  <a16:creationId xmlns:a16="http://schemas.microsoft.com/office/drawing/2014/main" id="{00000000-0008-0000-1400-000001D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3810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38100"/>
          <a:ext cx="571500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20" name="Picture 23">
          <a:extLst>
            <a:ext uri="{FF2B5EF4-FFF2-40B4-BE49-F238E27FC236}">
              <a16:creationId xmlns:a16="http://schemas.microsoft.com/office/drawing/2014/main" id="{00000000-0008-0000-0100-00006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0</xdr:rowOff>
    </xdr:from>
    <xdr:to>
      <xdr:col>12</xdr:col>
      <xdr:colOff>502920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4580" y="0"/>
          <a:ext cx="586740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213360</xdr:colOff>
          <xdr:row>0</xdr:row>
          <xdr:rowOff>68580</xdr:rowOff>
        </xdr:from>
        <xdr:to>
          <xdr:col>14</xdr:col>
          <xdr:colOff>137160</xdr:colOff>
          <xdr:row>1</xdr:row>
          <xdr:rowOff>137160</xdr:rowOff>
        </xdr:to>
        <xdr:sp macro="" textlink="">
          <xdr:nvSpPr>
            <xdr:cNvPr id="777217" name="Button 1" hidden="1">
              <a:extLst>
                <a:ext uri="{63B3BB69-23CF-44E3-9099-C40C66FF867C}">
                  <a14:compatExt spid="_x0000_s777217"/>
                </a:ext>
                <a:ext uri="{FF2B5EF4-FFF2-40B4-BE49-F238E27FC236}">
                  <a16:creationId xmlns:a16="http://schemas.microsoft.com/office/drawing/2014/main" id="{00000000-0008-0000-1600-000001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3810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38100"/>
          <a:ext cx="571500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815" y="53340"/>
          <a:ext cx="502920" cy="41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213360</xdr:colOff>
          <xdr:row>0</xdr:row>
          <xdr:rowOff>68580</xdr:rowOff>
        </xdr:from>
        <xdr:to>
          <xdr:col>14</xdr:col>
          <xdr:colOff>137160</xdr:colOff>
          <xdr:row>1</xdr:row>
          <xdr:rowOff>137160</xdr:rowOff>
        </xdr:to>
        <xdr:sp macro="" textlink="">
          <xdr:nvSpPr>
            <xdr:cNvPr id="780289" name="Button 1" hidden="1">
              <a:extLst>
                <a:ext uri="{63B3BB69-23CF-44E3-9099-C40C66FF867C}">
                  <a14:compatExt spid="_x0000_s780289"/>
                </a:ext>
                <a:ext uri="{FF2B5EF4-FFF2-40B4-BE49-F238E27FC236}">
                  <a16:creationId xmlns:a16="http://schemas.microsoft.com/office/drawing/2014/main" id="{00000000-0008-0000-1800-000001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3810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38100"/>
          <a:ext cx="571500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579120</xdr:colOff>
      <xdr:row>0</xdr:row>
      <xdr:rowOff>60960</xdr:rowOff>
    </xdr:from>
    <xdr:to>
      <xdr:col>12</xdr:col>
      <xdr:colOff>510540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395" y="60960"/>
          <a:ext cx="512445" cy="41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213360</xdr:colOff>
          <xdr:row>0</xdr:row>
          <xdr:rowOff>68580</xdr:rowOff>
        </xdr:from>
        <xdr:to>
          <xdr:col>14</xdr:col>
          <xdr:colOff>137160</xdr:colOff>
          <xdr:row>1</xdr:row>
          <xdr:rowOff>137160</xdr:rowOff>
        </xdr:to>
        <xdr:sp macro="" textlink="">
          <xdr:nvSpPr>
            <xdr:cNvPr id="782337" name="Button 1" hidden="1">
              <a:extLst>
                <a:ext uri="{63B3BB69-23CF-44E3-9099-C40C66FF867C}">
                  <a14:compatExt spid="_x0000_s782337"/>
                </a:ext>
                <a:ext uri="{FF2B5EF4-FFF2-40B4-BE49-F238E27FC236}">
                  <a16:creationId xmlns:a16="http://schemas.microsoft.com/office/drawing/2014/main" id="{00000000-0008-0000-1A00-000001F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3810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38100"/>
          <a:ext cx="571500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395" y="60960"/>
          <a:ext cx="518160" cy="41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213360</xdr:colOff>
          <xdr:row>0</xdr:row>
          <xdr:rowOff>68580</xdr:rowOff>
        </xdr:from>
        <xdr:to>
          <xdr:col>14</xdr:col>
          <xdr:colOff>137160</xdr:colOff>
          <xdr:row>1</xdr:row>
          <xdr:rowOff>137160</xdr:rowOff>
        </xdr:to>
        <xdr:sp macro="" textlink="">
          <xdr:nvSpPr>
            <xdr:cNvPr id="783361" name="Button 1" hidden="1">
              <a:extLst>
                <a:ext uri="{63B3BB69-23CF-44E3-9099-C40C66FF867C}">
                  <a14:compatExt spid="_x0000_s783361"/>
                </a:ext>
                <a:ext uri="{FF2B5EF4-FFF2-40B4-BE49-F238E27FC236}">
                  <a16:creationId xmlns:a16="http://schemas.microsoft.com/office/drawing/2014/main" id="{00000000-0008-0000-1C00-000001F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3810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38100"/>
          <a:ext cx="571500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0</xdr:rowOff>
    </xdr:from>
    <xdr:to>
      <xdr:col>12</xdr:col>
      <xdr:colOff>502920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4580" y="0"/>
          <a:ext cx="586740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213360</xdr:colOff>
          <xdr:row>0</xdr:row>
          <xdr:rowOff>68580</xdr:rowOff>
        </xdr:from>
        <xdr:to>
          <xdr:col>14</xdr:col>
          <xdr:colOff>137160</xdr:colOff>
          <xdr:row>1</xdr:row>
          <xdr:rowOff>137160</xdr:rowOff>
        </xdr:to>
        <xdr:sp macro="" textlink="">
          <xdr:nvSpPr>
            <xdr:cNvPr id="786433" name="Button 1" hidden="1">
              <a:extLst>
                <a:ext uri="{63B3BB69-23CF-44E3-9099-C40C66FF867C}">
                  <a14:compatExt spid="_x0000_s786433"/>
                </a:ext>
                <a:ext uri="{FF2B5EF4-FFF2-40B4-BE49-F238E27FC236}">
                  <a16:creationId xmlns:a16="http://schemas.microsoft.com/office/drawing/2014/main" id="{00000000-0008-0000-1E00-0000010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3810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38100"/>
          <a:ext cx="571500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281674" name="Button 74" hidden="1">
              <a:extLst>
                <a:ext uri="{63B3BB69-23CF-44E3-9099-C40C66FF867C}">
                  <a14:compatExt spid="_x0000_s281674"/>
                </a:ext>
                <a:ext uri="{FF2B5EF4-FFF2-40B4-BE49-F238E27FC236}">
                  <a16:creationId xmlns:a16="http://schemas.microsoft.com/office/drawing/2014/main" id="{00000000-0008-0000-0400-00004A4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281700" name="Kép 2">
          <a:extLst>
            <a:ext uri="{FF2B5EF4-FFF2-40B4-BE49-F238E27FC236}">
              <a16:creationId xmlns:a16="http://schemas.microsoft.com/office/drawing/2014/main" id="{00000000-0008-0000-0400-0000644C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280" y="3048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1044481" name="Button 1" hidden="1">
              <a:extLst>
                <a:ext uri="{63B3BB69-23CF-44E3-9099-C40C66FF867C}">
                  <a14:compatExt spid="_x0000_s1044481"/>
                </a:ext>
                <a:ext uri="{FF2B5EF4-FFF2-40B4-BE49-F238E27FC236}">
                  <a16:creationId xmlns:a16="http://schemas.microsoft.com/office/drawing/2014/main" id="{00000000-0008-0000-1F00-000001F00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1044482" name="Button 2" hidden="1">
              <a:extLst>
                <a:ext uri="{63B3BB69-23CF-44E3-9099-C40C66FF867C}">
                  <a14:compatExt spid="_x0000_s1044482"/>
                </a:ext>
                <a:ext uri="{FF2B5EF4-FFF2-40B4-BE49-F238E27FC236}">
                  <a16:creationId xmlns:a16="http://schemas.microsoft.com/office/drawing/2014/main" id="{00000000-0008-0000-1F00-000002F00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4" name="Kép 2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7460" y="30480"/>
          <a:ext cx="485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259080</xdr:colOff>
          <xdr:row>0</xdr:row>
          <xdr:rowOff>68580</xdr:rowOff>
        </xdr:from>
        <xdr:to>
          <xdr:col>14</xdr:col>
          <xdr:colOff>182880</xdr:colOff>
          <xdr:row>1</xdr:row>
          <xdr:rowOff>137160</xdr:rowOff>
        </xdr:to>
        <xdr:sp macro="" textlink="">
          <xdr:nvSpPr>
            <xdr:cNvPr id="788481" name="Button 1" hidden="1">
              <a:extLst>
                <a:ext uri="{63B3BB69-23CF-44E3-9099-C40C66FF867C}">
                  <a14:compatExt spid="_x0000_s788481"/>
                </a:ext>
                <a:ext uri="{FF2B5EF4-FFF2-40B4-BE49-F238E27FC236}">
                  <a16:creationId xmlns:a16="http://schemas.microsoft.com/office/drawing/2014/main" id="{00000000-0008-0000-2000-0000010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3810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38100"/>
          <a:ext cx="571500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815" y="45720"/>
          <a:ext cx="53340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213360</xdr:colOff>
          <xdr:row>0</xdr:row>
          <xdr:rowOff>68580</xdr:rowOff>
        </xdr:from>
        <xdr:to>
          <xdr:col>14</xdr:col>
          <xdr:colOff>137160</xdr:colOff>
          <xdr:row>1</xdr:row>
          <xdr:rowOff>137160</xdr:rowOff>
        </xdr:to>
        <xdr:sp macro="" textlink="">
          <xdr:nvSpPr>
            <xdr:cNvPr id="790529" name="Button 1" hidden="1">
              <a:extLst>
                <a:ext uri="{63B3BB69-23CF-44E3-9099-C40C66FF867C}">
                  <a14:compatExt spid="_x0000_s790529"/>
                </a:ext>
                <a:ext uri="{FF2B5EF4-FFF2-40B4-BE49-F238E27FC236}">
                  <a16:creationId xmlns:a16="http://schemas.microsoft.com/office/drawing/2014/main" id="{00000000-0008-0000-2200-0000011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3810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38100"/>
          <a:ext cx="571500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30480</xdr:rowOff>
    </xdr:from>
    <xdr:to>
      <xdr:col>12</xdr:col>
      <xdr:colOff>556260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7440" y="30480"/>
          <a:ext cx="57912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213360</xdr:colOff>
          <xdr:row>0</xdr:row>
          <xdr:rowOff>68580</xdr:rowOff>
        </xdr:from>
        <xdr:to>
          <xdr:col>14</xdr:col>
          <xdr:colOff>137160</xdr:colOff>
          <xdr:row>1</xdr:row>
          <xdr:rowOff>137160</xdr:rowOff>
        </xdr:to>
        <xdr:sp macro="" textlink="">
          <xdr:nvSpPr>
            <xdr:cNvPr id="794625" name="Button 1" hidden="1">
              <a:extLst>
                <a:ext uri="{63B3BB69-23CF-44E3-9099-C40C66FF867C}">
                  <a14:compatExt spid="_x0000_s794625"/>
                </a:ext>
                <a:ext uri="{FF2B5EF4-FFF2-40B4-BE49-F238E27FC236}">
                  <a16:creationId xmlns:a16="http://schemas.microsoft.com/office/drawing/2014/main" id="{00000000-0008-0000-2400-0000012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3810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38100"/>
          <a:ext cx="571500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815" y="45720"/>
          <a:ext cx="53340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213360</xdr:colOff>
          <xdr:row>0</xdr:row>
          <xdr:rowOff>68580</xdr:rowOff>
        </xdr:from>
        <xdr:to>
          <xdr:col>14</xdr:col>
          <xdr:colOff>137160</xdr:colOff>
          <xdr:row>1</xdr:row>
          <xdr:rowOff>137160</xdr:rowOff>
        </xdr:to>
        <xdr:sp macro="" textlink="">
          <xdr:nvSpPr>
            <xdr:cNvPr id="796673" name="Button 1" hidden="1">
              <a:extLst>
                <a:ext uri="{63B3BB69-23CF-44E3-9099-C40C66FF867C}">
                  <a14:compatExt spid="_x0000_s796673"/>
                </a:ext>
                <a:ext uri="{FF2B5EF4-FFF2-40B4-BE49-F238E27FC236}">
                  <a16:creationId xmlns:a16="http://schemas.microsoft.com/office/drawing/2014/main" id="{00000000-0008-0000-2600-0000012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3810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38100"/>
          <a:ext cx="571500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579120</xdr:colOff>
      <xdr:row>0</xdr:row>
      <xdr:rowOff>60960</xdr:rowOff>
    </xdr:from>
    <xdr:to>
      <xdr:col>12</xdr:col>
      <xdr:colOff>510540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395" y="60960"/>
          <a:ext cx="512445" cy="41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213360</xdr:colOff>
          <xdr:row>0</xdr:row>
          <xdr:rowOff>68580</xdr:rowOff>
        </xdr:from>
        <xdr:to>
          <xdr:col>14</xdr:col>
          <xdr:colOff>137160</xdr:colOff>
          <xdr:row>1</xdr:row>
          <xdr:rowOff>137160</xdr:rowOff>
        </xdr:to>
        <xdr:sp macro="" textlink="">
          <xdr:nvSpPr>
            <xdr:cNvPr id="797697" name="Button 1" hidden="1">
              <a:extLst>
                <a:ext uri="{63B3BB69-23CF-44E3-9099-C40C66FF867C}">
                  <a14:compatExt spid="_x0000_s797697"/>
                </a:ext>
                <a:ext uri="{FF2B5EF4-FFF2-40B4-BE49-F238E27FC236}">
                  <a16:creationId xmlns:a16="http://schemas.microsoft.com/office/drawing/2014/main" id="{00000000-0008-0000-2800-0000012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3810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38100"/>
          <a:ext cx="571500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563880</xdr:colOff>
      <xdr:row>0</xdr:row>
      <xdr:rowOff>45720</xdr:rowOff>
    </xdr:from>
    <xdr:to>
      <xdr:col>12</xdr:col>
      <xdr:colOff>525780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2680" y="45720"/>
          <a:ext cx="53340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5540" y="53340"/>
          <a:ext cx="502920" cy="41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213360</xdr:colOff>
          <xdr:row>0</xdr:row>
          <xdr:rowOff>68580</xdr:rowOff>
        </xdr:from>
        <xdr:to>
          <xdr:col>14</xdr:col>
          <xdr:colOff>137160</xdr:colOff>
          <xdr:row>1</xdr:row>
          <xdr:rowOff>137160</xdr:rowOff>
        </xdr:to>
        <xdr:sp macro="" textlink="">
          <xdr:nvSpPr>
            <xdr:cNvPr id="799745" name="Button 1" hidden="1">
              <a:extLst>
                <a:ext uri="{63B3BB69-23CF-44E3-9099-C40C66FF867C}">
                  <a14:compatExt spid="_x0000_s799745"/>
                </a:ext>
                <a:ext uri="{FF2B5EF4-FFF2-40B4-BE49-F238E27FC236}">
                  <a16:creationId xmlns:a16="http://schemas.microsoft.com/office/drawing/2014/main" id="{00000000-0008-0000-2A00-0000013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3810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38100"/>
          <a:ext cx="571500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96024" name="Kép 2">
          <a:extLst>
            <a:ext uri="{FF2B5EF4-FFF2-40B4-BE49-F238E27FC236}">
              <a16:creationId xmlns:a16="http://schemas.microsoft.com/office/drawing/2014/main" id="{00000000-0008-0000-2B00-00005884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213360</xdr:colOff>
          <xdr:row>0</xdr:row>
          <xdr:rowOff>68580</xdr:rowOff>
        </xdr:from>
        <xdr:to>
          <xdr:col>14</xdr:col>
          <xdr:colOff>137160</xdr:colOff>
          <xdr:row>1</xdr:row>
          <xdr:rowOff>137160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00000000-0008-0000-0600-000052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3810</xdr:rowOff>
    </xdr:to>
    <xdr:pic>
      <xdr:nvPicPr>
        <xdr:cNvPr id="102508" name="Kép 2">
          <a:extLst>
            <a:ext uri="{FF2B5EF4-FFF2-40B4-BE49-F238E27FC236}">
              <a16:creationId xmlns:a16="http://schemas.microsoft.com/office/drawing/2014/main" id="{00000000-0008-0000-0600-00006C9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815" y="53340"/>
          <a:ext cx="502920" cy="41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213360</xdr:colOff>
          <xdr:row>0</xdr:row>
          <xdr:rowOff>68580</xdr:rowOff>
        </xdr:from>
        <xdr:to>
          <xdr:col>14</xdr:col>
          <xdr:colOff>137160</xdr:colOff>
          <xdr:row>1</xdr:row>
          <xdr:rowOff>137160</xdr:rowOff>
        </xdr:to>
        <xdr:sp macro="" textlink="">
          <xdr:nvSpPr>
            <xdr:cNvPr id="765953" name="Button 1" hidden="1">
              <a:extLst>
                <a:ext uri="{63B3BB69-23CF-44E3-9099-C40C66FF867C}">
                  <a14:compatExt spid="_x0000_s765953"/>
                </a:ext>
                <a:ext uri="{FF2B5EF4-FFF2-40B4-BE49-F238E27FC236}">
                  <a16:creationId xmlns:a16="http://schemas.microsoft.com/office/drawing/2014/main" id="{00000000-0008-0000-0800-000001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3810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38100"/>
          <a:ext cx="571500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30480</xdr:rowOff>
    </xdr:from>
    <xdr:to>
      <xdr:col>12</xdr:col>
      <xdr:colOff>556260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7440" y="30480"/>
          <a:ext cx="57912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213360</xdr:colOff>
          <xdr:row>0</xdr:row>
          <xdr:rowOff>68580</xdr:rowOff>
        </xdr:from>
        <xdr:to>
          <xdr:col>14</xdr:col>
          <xdr:colOff>137160</xdr:colOff>
          <xdr:row>1</xdr:row>
          <xdr:rowOff>137160</xdr:rowOff>
        </xdr:to>
        <xdr:sp macro="" textlink="">
          <xdr:nvSpPr>
            <xdr:cNvPr id="766977" name="Button 1" hidden="1">
              <a:extLst>
                <a:ext uri="{63B3BB69-23CF-44E3-9099-C40C66FF867C}">
                  <a14:compatExt spid="_x0000_s766977"/>
                </a:ext>
                <a:ext uri="{FF2B5EF4-FFF2-40B4-BE49-F238E27FC236}">
                  <a16:creationId xmlns:a16="http://schemas.microsoft.com/office/drawing/2014/main" id="{00000000-0008-0000-0A00-000001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3810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38100"/>
          <a:ext cx="571500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4.xml"/><Relationship Id="rId4" Type="http://schemas.openxmlformats.org/officeDocument/2006/relationships/ctrlProp" Target="../ctrlProps/ctrlProp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5.xml"/><Relationship Id="rId4" Type="http://schemas.openxmlformats.org/officeDocument/2006/relationships/ctrlProp" Target="../ctrlProps/ctrlProp6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Relationship Id="rId5" Type="http://schemas.openxmlformats.org/officeDocument/2006/relationships/comments" Target="../comments6.xml"/><Relationship Id="rId4" Type="http://schemas.openxmlformats.org/officeDocument/2006/relationships/ctrlProp" Target="../ctrlProps/ctrlProp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Relationship Id="rId5" Type="http://schemas.openxmlformats.org/officeDocument/2006/relationships/comments" Target="../comments7.xml"/><Relationship Id="rId4" Type="http://schemas.openxmlformats.org/officeDocument/2006/relationships/ctrlProp" Target="../ctrlProps/ctrlProp8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Relationship Id="rId5" Type="http://schemas.openxmlformats.org/officeDocument/2006/relationships/comments" Target="../comments8.xml"/><Relationship Id="rId4" Type="http://schemas.openxmlformats.org/officeDocument/2006/relationships/ctrlProp" Target="../ctrlProps/ctrlProp9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9.xml"/><Relationship Id="rId4" Type="http://schemas.openxmlformats.org/officeDocument/2006/relationships/ctrlProp" Target="../ctrlProps/ctrlProp10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Relationship Id="rId5" Type="http://schemas.openxmlformats.org/officeDocument/2006/relationships/comments" Target="../comments10.xml"/><Relationship Id="rId4" Type="http://schemas.openxmlformats.org/officeDocument/2006/relationships/ctrlProp" Target="../ctrlProps/ctrlProp11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Relationship Id="rId5" Type="http://schemas.openxmlformats.org/officeDocument/2006/relationships/comments" Target="../comments11.xml"/><Relationship Id="rId4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2.xml"/><Relationship Id="rId4" Type="http://schemas.openxmlformats.org/officeDocument/2006/relationships/ctrlProp" Target="../ctrlProps/ctrlProp13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Relationship Id="rId6" Type="http://schemas.openxmlformats.org/officeDocument/2006/relationships/comments" Target="../comments13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Relationship Id="rId5" Type="http://schemas.openxmlformats.org/officeDocument/2006/relationships/comments" Target="../comments14.xml"/><Relationship Id="rId4" Type="http://schemas.openxmlformats.org/officeDocument/2006/relationships/ctrlProp" Target="../ctrlProps/ctrlProp16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Relationship Id="rId5" Type="http://schemas.openxmlformats.org/officeDocument/2006/relationships/comments" Target="../comments15.xml"/><Relationship Id="rId4" Type="http://schemas.openxmlformats.org/officeDocument/2006/relationships/ctrlProp" Target="../ctrlProps/ctrlProp17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6.xml"/><Relationship Id="rId4" Type="http://schemas.openxmlformats.org/officeDocument/2006/relationships/ctrlProp" Target="../ctrlProps/ctrlProp18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9.bin"/><Relationship Id="rId5" Type="http://schemas.openxmlformats.org/officeDocument/2006/relationships/comments" Target="../comments17.xml"/><Relationship Id="rId4" Type="http://schemas.openxmlformats.org/officeDocument/2006/relationships/ctrlProp" Target="../ctrlProps/ctrlProp1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1.bin"/><Relationship Id="rId5" Type="http://schemas.openxmlformats.org/officeDocument/2006/relationships/comments" Target="../comments18.xml"/><Relationship Id="rId4" Type="http://schemas.openxmlformats.org/officeDocument/2006/relationships/ctrlProp" Target="../ctrlProps/ctrlProp20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3.bin"/><Relationship Id="rId5" Type="http://schemas.openxmlformats.org/officeDocument/2006/relationships/comments" Target="../comments19.xml"/><Relationship Id="rId4" Type="http://schemas.openxmlformats.org/officeDocument/2006/relationships/ctrlProp" Target="../ctrlProps/ctrlProp21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3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showGridLines="0" showZeros="0" workbookViewId="0">
      <selection activeCell="A14" sqref="A14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175" t="s">
        <v>109</v>
      </c>
      <c r="B1" s="3"/>
      <c r="C1" s="3"/>
      <c r="D1" s="176"/>
      <c r="E1" s="4"/>
      <c r="F1" s="5"/>
      <c r="G1" s="5"/>
    </row>
    <row r="2" spans="1:7" s="6" customFormat="1" ht="36.75" customHeight="1" thickBot="1" x14ac:dyDescent="0.3">
      <c r="A2" s="7" t="s">
        <v>17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18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202" t="s">
        <v>19</v>
      </c>
      <c r="B5" s="21"/>
      <c r="C5" s="21"/>
      <c r="D5" s="21"/>
      <c r="E5" s="371"/>
      <c r="F5" s="22"/>
      <c r="G5" s="23"/>
    </row>
    <row r="6" spans="1:7" s="2" customFormat="1" ht="24.6" x14ac:dyDescent="0.25">
      <c r="A6" s="429" t="s">
        <v>241</v>
      </c>
      <c r="B6" s="372"/>
      <c r="C6" s="24"/>
      <c r="D6" s="25"/>
      <c r="E6" s="26"/>
      <c r="F6" s="5"/>
      <c r="G6" s="5"/>
    </row>
    <row r="7" spans="1:7" s="18" customFormat="1" ht="15" customHeight="1" x14ac:dyDescent="0.25">
      <c r="A7" s="203" t="s">
        <v>110</v>
      </c>
      <c r="B7" s="203" t="s">
        <v>111</v>
      </c>
      <c r="C7" s="203" t="s">
        <v>112</v>
      </c>
      <c r="D7" s="203" t="s">
        <v>113</v>
      </c>
      <c r="E7" s="203" t="s">
        <v>114</v>
      </c>
      <c r="F7" s="22"/>
      <c r="G7" s="23"/>
    </row>
    <row r="8" spans="1:7" s="2" customFormat="1" ht="16.5" customHeight="1" x14ac:dyDescent="0.25">
      <c r="A8" s="224"/>
      <c r="B8" s="224"/>
      <c r="C8" s="224"/>
      <c r="D8" s="224"/>
      <c r="E8" s="224"/>
      <c r="F8" s="5"/>
      <c r="G8" s="5"/>
    </row>
    <row r="9" spans="1:7" s="2" customFormat="1" ht="15" customHeight="1" x14ac:dyDescent="0.25">
      <c r="A9" s="202" t="s">
        <v>20</v>
      </c>
      <c r="B9" s="21"/>
      <c r="C9" s="203" t="s">
        <v>21</v>
      </c>
      <c r="D9" s="203"/>
      <c r="E9" s="204" t="s">
        <v>22</v>
      </c>
      <c r="F9" s="5"/>
      <c r="G9" s="5"/>
    </row>
    <row r="10" spans="1:7" s="2" customFormat="1" x14ac:dyDescent="0.25">
      <c r="A10" s="29">
        <v>45775</v>
      </c>
      <c r="B10" s="30"/>
      <c r="C10" s="31" t="s">
        <v>138</v>
      </c>
      <c r="D10" s="203" t="s">
        <v>65</v>
      </c>
      <c r="E10" s="361" t="s">
        <v>242</v>
      </c>
      <c r="F10" s="5"/>
      <c r="G10" s="5"/>
    </row>
    <row r="11" spans="1:7" x14ac:dyDescent="0.25">
      <c r="A11" s="20"/>
      <c r="B11" s="21"/>
      <c r="C11" s="218" t="s">
        <v>63</v>
      </c>
      <c r="D11" s="218" t="s">
        <v>106</v>
      </c>
      <c r="E11" s="218" t="s">
        <v>107</v>
      </c>
      <c r="F11" s="33"/>
      <c r="G11" s="33"/>
    </row>
    <row r="12" spans="1:7" s="2" customFormat="1" x14ac:dyDescent="0.25">
      <c r="A12" s="177"/>
      <c r="B12" s="5"/>
      <c r="C12" s="225"/>
      <c r="D12" s="225"/>
      <c r="E12" s="225"/>
      <c r="F12" s="5"/>
      <c r="G12" s="5"/>
    </row>
    <row r="13" spans="1:7" ht="7.5" customHeight="1" x14ac:dyDescent="0.25">
      <c r="A13" s="33"/>
      <c r="B13" s="33"/>
      <c r="C13" s="33"/>
      <c r="D13" s="33"/>
      <c r="E13" s="37"/>
      <c r="F13" s="33"/>
      <c r="G13" s="33"/>
    </row>
    <row r="14" spans="1:7" ht="112.5" customHeight="1" x14ac:dyDescent="0.25">
      <c r="A14" s="33"/>
      <c r="B14" s="33"/>
      <c r="C14" s="33"/>
      <c r="D14" s="33"/>
      <c r="E14" s="37"/>
      <c r="F14" s="33"/>
      <c r="G14" s="33"/>
    </row>
    <row r="15" spans="1:7" ht="18.75" customHeight="1" x14ac:dyDescent="0.25">
      <c r="A15" s="32"/>
      <c r="B15" s="32"/>
      <c r="C15" s="32"/>
      <c r="D15" s="32"/>
      <c r="E15" s="37"/>
      <c r="F15" s="33"/>
      <c r="G15" s="33"/>
    </row>
    <row r="16" spans="1:7" ht="17.25" customHeight="1" x14ac:dyDescent="0.25">
      <c r="A16" s="32"/>
      <c r="B16" s="32"/>
      <c r="C16" s="32"/>
      <c r="D16" s="32"/>
      <c r="E16" s="32"/>
      <c r="F16" s="33"/>
      <c r="G16" s="33"/>
    </row>
    <row r="17" spans="1:7" ht="12.75" customHeight="1" x14ac:dyDescent="0.25">
      <c r="A17" s="38"/>
      <c r="B17" s="356"/>
      <c r="C17" s="178"/>
      <c r="D17" s="39"/>
      <c r="E17" s="37"/>
      <c r="F17" s="33"/>
      <c r="G17" s="33"/>
    </row>
    <row r="18" spans="1:7" x14ac:dyDescent="0.25">
      <c r="A18" s="33"/>
      <c r="B18" s="33"/>
      <c r="C18" s="33"/>
      <c r="D18" s="33"/>
      <c r="E18" s="37"/>
      <c r="F18" s="33"/>
      <c r="G18" s="33"/>
    </row>
  </sheetData>
  <phoneticPr fontId="61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AK47"/>
  <sheetViews>
    <sheetView topLeftCell="A19" workbookViewId="0">
      <selection activeCell="K23" sqref="K23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519" t="str">
        <f>Altalanos!$A$6</f>
        <v>SOMOGY VÁRMEGYE DIÁKOLIMPIA</v>
      </c>
      <c r="B1" s="519"/>
      <c r="C1" s="519"/>
      <c r="D1" s="519"/>
      <c r="E1" s="519"/>
      <c r="F1" s="519"/>
      <c r="G1" s="228"/>
      <c r="H1" s="231" t="s">
        <v>54</v>
      </c>
      <c r="I1" s="229"/>
      <c r="J1" s="230"/>
      <c r="L1" s="232"/>
      <c r="M1" s="233"/>
      <c r="N1" s="119"/>
      <c r="O1" s="119" t="s">
        <v>13</v>
      </c>
      <c r="P1" s="119"/>
      <c r="Q1" s="118"/>
      <c r="R1" s="119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34" t="s">
        <v>53</v>
      </c>
      <c r="B2" s="235"/>
      <c r="C2" s="235"/>
      <c r="D2" s="235"/>
      <c r="E2" s="235" t="s">
        <v>251</v>
      </c>
      <c r="F2" s="235"/>
      <c r="G2" s="236"/>
      <c r="H2" s="237"/>
      <c r="I2" s="237"/>
      <c r="J2" s="238"/>
      <c r="K2" s="232"/>
      <c r="L2" s="232"/>
      <c r="M2" s="232"/>
      <c r="N2" s="120"/>
      <c r="O2" s="97"/>
      <c r="P2" s="120"/>
      <c r="Q2" s="97"/>
      <c r="R2" s="120"/>
      <c r="Y2" s="358"/>
      <c r="Z2" s="357"/>
      <c r="AA2" s="357" t="s">
        <v>66</v>
      </c>
      <c r="AB2" s="348">
        <v>150</v>
      </c>
      <c r="AC2" s="348">
        <v>120</v>
      </c>
      <c r="AD2" s="348">
        <v>100</v>
      </c>
      <c r="AE2" s="348">
        <v>80</v>
      </c>
      <c r="AF2" s="348">
        <v>70</v>
      </c>
      <c r="AG2" s="348">
        <v>60</v>
      </c>
      <c r="AH2" s="348">
        <v>55</v>
      </c>
      <c r="AI2" s="348">
        <v>50</v>
      </c>
      <c r="AJ2" s="348">
        <v>45</v>
      </c>
      <c r="AK2" s="348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21"/>
      <c r="K3" s="50"/>
      <c r="L3" s="51" t="s">
        <v>30</v>
      </c>
      <c r="M3" s="50"/>
      <c r="N3" s="306"/>
      <c r="O3" s="305"/>
      <c r="P3" s="306"/>
      <c r="Y3" s="357">
        <f>IF(H4="OB","A",IF(H4="IX","W",H4))</f>
        <v>0</v>
      </c>
      <c r="Z3" s="357"/>
      <c r="AA3" s="357" t="s">
        <v>96</v>
      </c>
      <c r="AB3" s="348">
        <v>120</v>
      </c>
      <c r="AC3" s="348">
        <v>90</v>
      </c>
      <c r="AD3" s="348">
        <v>65</v>
      </c>
      <c r="AE3" s="348">
        <v>55</v>
      </c>
      <c r="AF3" s="348">
        <v>50</v>
      </c>
      <c r="AG3" s="348">
        <v>45</v>
      </c>
      <c r="AH3" s="348">
        <v>40</v>
      </c>
      <c r="AI3" s="348">
        <v>35</v>
      </c>
      <c r="AJ3" s="348">
        <v>25</v>
      </c>
      <c r="AK3" s="348">
        <v>20</v>
      </c>
    </row>
    <row r="4" spans="1:37" ht="13.8" thickBot="1" x14ac:dyDescent="0.3">
      <c r="A4" s="520">
        <v>45775</v>
      </c>
      <c r="B4" s="520"/>
      <c r="C4" s="520"/>
      <c r="D4" s="239"/>
      <c r="E4" s="240" t="str">
        <f>Altalanos!$C$10</f>
        <v>Balatonboglár</v>
      </c>
      <c r="F4" s="240"/>
      <c r="G4" s="240"/>
      <c r="H4" s="243"/>
      <c r="I4" s="240"/>
      <c r="J4" s="242"/>
      <c r="K4" s="243"/>
      <c r="L4" s="245" t="str">
        <f>Altalanos!$E$10</f>
        <v>Paszér Éva</v>
      </c>
      <c r="M4" s="243"/>
      <c r="N4" s="308"/>
      <c r="O4" s="309"/>
      <c r="P4" s="308"/>
      <c r="Y4" s="357"/>
      <c r="Z4" s="357"/>
      <c r="AA4" s="357" t="s">
        <v>97</v>
      </c>
      <c r="AB4" s="348">
        <v>90</v>
      </c>
      <c r="AC4" s="348">
        <v>60</v>
      </c>
      <c r="AD4" s="348">
        <v>45</v>
      </c>
      <c r="AE4" s="348">
        <v>34</v>
      </c>
      <c r="AF4" s="348">
        <v>27</v>
      </c>
      <c r="AG4" s="348">
        <v>22</v>
      </c>
      <c r="AH4" s="348">
        <v>18</v>
      </c>
      <c r="AI4" s="348">
        <v>15</v>
      </c>
      <c r="AJ4" s="348">
        <v>12</v>
      </c>
      <c r="AK4" s="348">
        <v>9</v>
      </c>
    </row>
    <row r="5" spans="1:37" x14ac:dyDescent="0.25">
      <c r="A5" s="33"/>
      <c r="B5" s="33" t="s">
        <v>51</v>
      </c>
      <c r="C5" s="301" t="s">
        <v>64</v>
      </c>
      <c r="D5" s="33" t="s">
        <v>45</v>
      </c>
      <c r="E5" s="33" t="s">
        <v>69</v>
      </c>
      <c r="F5" s="33"/>
      <c r="G5" s="33" t="s">
        <v>28</v>
      </c>
      <c r="H5" s="33"/>
      <c r="I5" s="33" t="s">
        <v>31</v>
      </c>
      <c r="J5" s="33"/>
      <c r="K5" s="334" t="s">
        <v>70</v>
      </c>
      <c r="L5" s="334" t="s">
        <v>71</v>
      </c>
      <c r="M5" s="334" t="s">
        <v>72</v>
      </c>
      <c r="O5" s="347" t="s">
        <v>80</v>
      </c>
      <c r="P5" s="348" t="s">
        <v>86</v>
      </c>
      <c r="R5" s="347" t="s">
        <v>80</v>
      </c>
      <c r="S5" s="418" t="s">
        <v>118</v>
      </c>
      <c r="Y5" s="357">
        <f>IF(OR(Altalanos!$A$8="F1",Altalanos!$A$8="F2",Altalanos!$A$8="N1",Altalanos!$A$8="N2"),1,2)</f>
        <v>2</v>
      </c>
      <c r="Z5" s="357"/>
      <c r="AA5" s="357" t="s">
        <v>98</v>
      </c>
      <c r="AB5" s="348">
        <v>60</v>
      </c>
      <c r="AC5" s="348">
        <v>40</v>
      </c>
      <c r="AD5" s="348">
        <v>30</v>
      </c>
      <c r="AE5" s="348">
        <v>20</v>
      </c>
      <c r="AF5" s="348">
        <v>18</v>
      </c>
      <c r="AG5" s="348">
        <v>15</v>
      </c>
      <c r="AH5" s="348">
        <v>12</v>
      </c>
      <c r="AI5" s="348">
        <v>10</v>
      </c>
      <c r="AJ5" s="348">
        <v>8</v>
      </c>
      <c r="AK5" s="348">
        <v>6</v>
      </c>
    </row>
    <row r="6" spans="1:37" x14ac:dyDescent="0.25">
      <c r="A6" s="279"/>
      <c r="B6" s="279"/>
      <c r="C6" s="333"/>
      <c r="D6" s="279"/>
      <c r="E6" s="279"/>
      <c r="F6" s="279"/>
      <c r="G6" s="279"/>
      <c r="H6" s="279"/>
      <c r="I6" s="279"/>
      <c r="J6" s="279"/>
      <c r="K6" s="279"/>
      <c r="L6" s="279"/>
      <c r="M6" s="279"/>
      <c r="O6" s="349" t="s">
        <v>87</v>
      </c>
      <c r="P6" s="350" t="s">
        <v>82</v>
      </c>
      <c r="R6" s="349" t="s">
        <v>87</v>
      </c>
      <c r="S6" s="419" t="s">
        <v>119</v>
      </c>
      <c r="Y6" s="357"/>
      <c r="Z6" s="357"/>
      <c r="AA6" s="357" t="s">
        <v>99</v>
      </c>
      <c r="AB6" s="348">
        <v>40</v>
      </c>
      <c r="AC6" s="348">
        <v>25</v>
      </c>
      <c r="AD6" s="348">
        <v>18</v>
      </c>
      <c r="AE6" s="348">
        <v>13</v>
      </c>
      <c r="AF6" s="348">
        <v>10</v>
      </c>
      <c r="AG6" s="348">
        <v>8</v>
      </c>
      <c r="AH6" s="348">
        <v>6</v>
      </c>
      <c r="AI6" s="348">
        <v>5</v>
      </c>
      <c r="AJ6" s="348">
        <v>4</v>
      </c>
      <c r="AK6" s="348">
        <v>3</v>
      </c>
    </row>
    <row r="7" spans="1:37" x14ac:dyDescent="0.25">
      <c r="A7" s="341" t="s">
        <v>66</v>
      </c>
      <c r="B7" s="353"/>
      <c r="C7" s="303" t="str">
        <f>IF($B7="","",VLOOKUP($B7,'I. KCS LÁNY B ELŐ'!$A$7:$O$22,5))</f>
        <v/>
      </c>
      <c r="D7" s="303" t="str">
        <f>IF($B7="","",VLOOKUP($B7,'I. KCS LÁNY B ELŐ'!$A$7:$O$22,15))</f>
        <v/>
      </c>
      <c r="E7" s="450" t="s">
        <v>540</v>
      </c>
      <c r="F7" s="302"/>
      <c r="G7" s="450" t="s">
        <v>246</v>
      </c>
      <c r="H7" s="302"/>
      <c r="I7" s="299" t="str">
        <f>IF($B7="","",VLOOKUP($B7,'I. KCS LÁNY B ELŐ'!$A$7:$O$22,4))</f>
        <v/>
      </c>
      <c r="J7" s="279"/>
      <c r="K7" s="364">
        <v>3</v>
      </c>
      <c r="L7" s="359" t="e">
        <f>IF(K7="","",CONCATENATE(VLOOKUP($Y$3,$AB$1:$AK$1,K7)," pont"))</f>
        <v>#N/A</v>
      </c>
      <c r="M7" s="365"/>
      <c r="O7" s="351" t="s">
        <v>88</v>
      </c>
      <c r="P7" s="352" t="s">
        <v>84</v>
      </c>
      <c r="R7" s="351" t="s">
        <v>88</v>
      </c>
      <c r="S7" s="420" t="s">
        <v>92</v>
      </c>
      <c r="Y7" s="357"/>
      <c r="Z7" s="357"/>
      <c r="AA7" s="357" t="s">
        <v>100</v>
      </c>
      <c r="AB7" s="348">
        <v>25</v>
      </c>
      <c r="AC7" s="348">
        <v>15</v>
      </c>
      <c r="AD7" s="348">
        <v>13</v>
      </c>
      <c r="AE7" s="348">
        <v>8</v>
      </c>
      <c r="AF7" s="348">
        <v>6</v>
      </c>
      <c r="AG7" s="348">
        <v>4</v>
      </c>
      <c r="AH7" s="348">
        <v>3</v>
      </c>
      <c r="AI7" s="348">
        <v>2</v>
      </c>
      <c r="AJ7" s="348">
        <v>1</v>
      </c>
      <c r="AK7" s="348">
        <v>0</v>
      </c>
    </row>
    <row r="8" spans="1:37" x14ac:dyDescent="0.25">
      <c r="A8" s="310"/>
      <c r="B8" s="354"/>
      <c r="C8" s="311"/>
      <c r="D8" s="311"/>
      <c r="E8" s="311"/>
      <c r="F8" s="311"/>
      <c r="G8" s="311"/>
      <c r="H8" s="311"/>
      <c r="I8" s="311"/>
      <c r="J8" s="279"/>
      <c r="K8" s="310"/>
      <c r="L8" s="310"/>
      <c r="M8" s="366"/>
      <c r="Y8" s="357"/>
      <c r="Z8" s="357"/>
      <c r="AA8" s="357" t="s">
        <v>101</v>
      </c>
      <c r="AB8" s="348">
        <v>15</v>
      </c>
      <c r="AC8" s="348">
        <v>10</v>
      </c>
      <c r="AD8" s="348">
        <v>7</v>
      </c>
      <c r="AE8" s="348">
        <v>5</v>
      </c>
      <c r="AF8" s="348">
        <v>4</v>
      </c>
      <c r="AG8" s="348">
        <v>3</v>
      </c>
      <c r="AH8" s="348">
        <v>2</v>
      </c>
      <c r="AI8" s="348">
        <v>1</v>
      </c>
      <c r="AJ8" s="348">
        <v>0</v>
      </c>
      <c r="AK8" s="348">
        <v>0</v>
      </c>
    </row>
    <row r="9" spans="1:37" x14ac:dyDescent="0.25">
      <c r="A9" s="310" t="s">
        <v>67</v>
      </c>
      <c r="B9" s="355"/>
      <c r="C9" s="303" t="str">
        <f>IF($B9="","",VLOOKUP($B9,'I. KCS LÁNY B ELŐ'!$A$7:$O$22,5))</f>
        <v/>
      </c>
      <c r="D9" s="303" t="str">
        <f>IF($B9="","",VLOOKUP($B9,'I. KCS LÁNY B ELŐ'!$A$7:$O$22,15))</f>
        <v/>
      </c>
      <c r="E9" s="443" t="s">
        <v>435</v>
      </c>
      <c r="F9" s="304"/>
      <c r="G9" s="443" t="s">
        <v>541</v>
      </c>
      <c r="H9" s="304"/>
      <c r="I9" s="298" t="str">
        <f>IF($B9="","",VLOOKUP($B9,'I. KCS LÁNY B ELŐ'!$A$7:$O$22,4))</f>
        <v/>
      </c>
      <c r="J9" s="279"/>
      <c r="K9" s="364"/>
      <c r="L9" s="359" t="str">
        <f>IF(K9="","",CONCATENATE(VLOOKUP($Y$3,$AB$1:$AK$1,K9)," pont"))</f>
        <v/>
      </c>
      <c r="M9" s="365"/>
      <c r="Y9" s="357"/>
      <c r="Z9" s="357"/>
      <c r="AA9" s="357" t="s">
        <v>102</v>
      </c>
      <c r="AB9" s="348">
        <v>10</v>
      </c>
      <c r="AC9" s="348">
        <v>6</v>
      </c>
      <c r="AD9" s="348">
        <v>4</v>
      </c>
      <c r="AE9" s="348">
        <v>2</v>
      </c>
      <c r="AF9" s="348">
        <v>1</v>
      </c>
      <c r="AG9" s="348">
        <v>0</v>
      </c>
      <c r="AH9" s="348">
        <v>0</v>
      </c>
      <c r="AI9" s="348">
        <v>0</v>
      </c>
      <c r="AJ9" s="348">
        <v>0</v>
      </c>
      <c r="AK9" s="348">
        <v>0</v>
      </c>
    </row>
    <row r="10" spans="1:37" x14ac:dyDescent="0.25">
      <c r="A10" s="310"/>
      <c r="B10" s="354"/>
      <c r="C10" s="311"/>
      <c r="D10" s="311"/>
      <c r="E10" s="311"/>
      <c r="F10" s="311"/>
      <c r="G10" s="311"/>
      <c r="H10" s="311"/>
      <c r="I10" s="311"/>
      <c r="J10" s="279"/>
      <c r="K10" s="310"/>
      <c r="L10" s="310"/>
      <c r="M10" s="366"/>
      <c r="Y10" s="357"/>
      <c r="Z10" s="357"/>
      <c r="AA10" s="357" t="s">
        <v>103</v>
      </c>
      <c r="AB10" s="348">
        <v>6</v>
      </c>
      <c r="AC10" s="348">
        <v>3</v>
      </c>
      <c r="AD10" s="348">
        <v>2</v>
      </c>
      <c r="AE10" s="348">
        <v>1</v>
      </c>
      <c r="AF10" s="348">
        <v>0</v>
      </c>
      <c r="AG10" s="348">
        <v>0</v>
      </c>
      <c r="AH10" s="348">
        <v>0</v>
      </c>
      <c r="AI10" s="348">
        <v>0</v>
      </c>
      <c r="AJ10" s="348">
        <v>0</v>
      </c>
      <c r="AK10" s="348">
        <v>0</v>
      </c>
    </row>
    <row r="11" spans="1:37" x14ac:dyDescent="0.25">
      <c r="A11" s="310" t="s">
        <v>68</v>
      </c>
      <c r="B11" s="355"/>
      <c r="C11" s="303" t="str">
        <f>IF($B11="","",VLOOKUP($B11,'I. KCS LÁNY B ELŐ'!$A$7:$O$22,5))</f>
        <v/>
      </c>
      <c r="D11" s="303" t="str">
        <f>IF($B11="","",VLOOKUP($B11,'I. KCS LÁNY B ELŐ'!$A$7:$O$22,15))</f>
        <v/>
      </c>
      <c r="E11" s="443" t="s">
        <v>542</v>
      </c>
      <c r="F11" s="304"/>
      <c r="G11" s="443" t="s">
        <v>255</v>
      </c>
      <c r="H11" s="304"/>
      <c r="I11" s="298" t="str">
        <f>IF($B11="","",VLOOKUP($B11,'I. KCS LÁNY B ELŐ'!$A$7:$O$22,4))</f>
        <v/>
      </c>
      <c r="J11" s="279"/>
      <c r="K11" s="364">
        <v>1</v>
      </c>
      <c r="L11" s="359" t="e">
        <f>IF(K11="","",CONCATENATE(VLOOKUP($Y$3,$AB$1:$AK$1,K11)," pont"))</f>
        <v>#N/A</v>
      </c>
      <c r="M11" s="365"/>
      <c r="Y11" s="357"/>
      <c r="Z11" s="357"/>
      <c r="AA11" s="357" t="s">
        <v>108</v>
      </c>
      <c r="AB11" s="348">
        <v>3</v>
      </c>
      <c r="AC11" s="348">
        <v>2</v>
      </c>
      <c r="AD11" s="348">
        <v>1</v>
      </c>
      <c r="AE11" s="348">
        <v>0</v>
      </c>
      <c r="AF11" s="348">
        <v>0</v>
      </c>
      <c r="AG11" s="348">
        <v>0</v>
      </c>
      <c r="AH11" s="348">
        <v>0</v>
      </c>
      <c r="AI11" s="348">
        <v>0</v>
      </c>
      <c r="AJ11" s="348">
        <v>0</v>
      </c>
      <c r="AK11" s="348">
        <v>0</v>
      </c>
    </row>
    <row r="12" spans="1:37" x14ac:dyDescent="0.25">
      <c r="A12" s="279"/>
      <c r="B12" s="341"/>
      <c r="C12" s="333"/>
      <c r="D12" s="279"/>
      <c r="E12" s="279"/>
      <c r="F12" s="279"/>
      <c r="G12" s="279"/>
      <c r="H12" s="279"/>
      <c r="I12" s="279"/>
      <c r="J12" s="279"/>
      <c r="K12" s="333"/>
      <c r="L12" s="333"/>
      <c r="M12" s="366"/>
      <c r="Y12" s="357"/>
      <c r="Z12" s="357"/>
      <c r="AA12" s="357" t="s">
        <v>104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341" t="s">
        <v>73</v>
      </c>
      <c r="B13" s="353"/>
      <c r="C13" s="303" t="str">
        <f>IF($B13="","",VLOOKUP($B13,'I. KCS LÁNY B ELŐ'!$A$7:$O$22,5))</f>
        <v/>
      </c>
      <c r="D13" s="303" t="str">
        <f>IF($B13="","",VLOOKUP($B13,'I. KCS LÁNY B ELŐ'!$A$7:$O$22,15))</f>
        <v/>
      </c>
      <c r="E13" s="450" t="s">
        <v>244</v>
      </c>
      <c r="F13" s="302"/>
      <c r="G13" s="450" t="s">
        <v>245</v>
      </c>
      <c r="H13" s="302"/>
      <c r="I13" s="299" t="str">
        <f>IF($B13="","",VLOOKUP($B13,'I. KCS LÁNY B ELŐ'!$A$7:$O$22,4))</f>
        <v/>
      </c>
      <c r="J13" s="279"/>
      <c r="K13" s="364">
        <v>2</v>
      </c>
      <c r="L13" s="359" t="e">
        <f>IF(K13="","",CONCATENATE(VLOOKUP($Y$3,$AB$1:$AK$1,K13)," pont"))</f>
        <v>#N/A</v>
      </c>
      <c r="M13" s="365"/>
      <c r="Y13" s="357"/>
      <c r="Z13" s="357"/>
      <c r="AA13" s="357" t="s">
        <v>105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310"/>
      <c r="B14" s="354"/>
      <c r="C14" s="311"/>
      <c r="D14" s="311"/>
      <c r="E14" s="311"/>
      <c r="F14" s="311"/>
      <c r="G14" s="311"/>
      <c r="H14" s="311"/>
      <c r="I14" s="311"/>
      <c r="J14" s="279"/>
      <c r="K14" s="310"/>
      <c r="L14" s="310"/>
      <c r="M14" s="366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</row>
    <row r="15" spans="1:37" x14ac:dyDescent="0.25">
      <c r="A15" s="310" t="s">
        <v>74</v>
      </c>
      <c r="B15" s="355"/>
      <c r="C15" s="303" t="str">
        <f>IF($B15="","",VLOOKUP($B15,'I. KCS LÁNY B ELŐ'!$A$7:$O$22,5))</f>
        <v/>
      </c>
      <c r="D15" s="303" t="str">
        <f>IF($B15="","",VLOOKUP($B15,'I. KCS LÁNY B ELŐ'!$A$7:$O$22,15))</f>
        <v/>
      </c>
      <c r="E15" s="443" t="s">
        <v>543</v>
      </c>
      <c r="F15" s="304"/>
      <c r="G15" s="443" t="s">
        <v>544</v>
      </c>
      <c r="H15" s="304"/>
      <c r="I15" s="298" t="str">
        <f>IF($B15="","",VLOOKUP($B15,'I. KCS LÁNY B ELŐ'!$A$7:$O$22,4))</f>
        <v/>
      </c>
      <c r="J15" s="279"/>
      <c r="K15" s="364">
        <v>4</v>
      </c>
      <c r="L15" s="359" t="e">
        <f>IF(K15="","",CONCATENATE(VLOOKUP($Y$3,$AB$1:$AK$1,K15)," pont"))</f>
        <v>#N/A</v>
      </c>
      <c r="M15" s="365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</row>
    <row r="16" spans="1:37" x14ac:dyDescent="0.25">
      <c r="A16" s="310"/>
      <c r="B16" s="354"/>
      <c r="C16" s="311"/>
      <c r="D16" s="311"/>
      <c r="E16" s="311"/>
      <c r="F16" s="311"/>
      <c r="G16" s="311"/>
      <c r="H16" s="311"/>
      <c r="I16" s="311"/>
      <c r="J16" s="279"/>
      <c r="K16" s="310"/>
      <c r="L16" s="310"/>
      <c r="M16" s="366"/>
      <c r="Y16" s="357"/>
      <c r="Z16" s="357"/>
      <c r="AA16" s="357" t="s">
        <v>66</v>
      </c>
      <c r="AB16" s="357">
        <v>300</v>
      </c>
      <c r="AC16" s="357">
        <v>250</v>
      </c>
      <c r="AD16" s="357">
        <v>220</v>
      </c>
      <c r="AE16" s="357">
        <v>180</v>
      </c>
      <c r="AF16" s="357">
        <v>160</v>
      </c>
      <c r="AG16" s="357">
        <v>150</v>
      </c>
      <c r="AH16" s="357">
        <v>140</v>
      </c>
      <c r="AI16" s="357">
        <v>130</v>
      </c>
      <c r="AJ16" s="357">
        <v>120</v>
      </c>
      <c r="AK16" s="357">
        <v>110</v>
      </c>
    </row>
    <row r="17" spans="1:37" x14ac:dyDescent="0.25">
      <c r="A17" s="310" t="s">
        <v>75</v>
      </c>
      <c r="B17" s="355"/>
      <c r="C17" s="303" t="str">
        <f>IF($B17="","",VLOOKUP($B17,'I. KCS LÁNY B ELŐ'!$A$7:$O$22,5))</f>
        <v/>
      </c>
      <c r="D17" s="303" t="str">
        <f>IF($B17="","",VLOOKUP($B17,'I. KCS LÁNY B ELŐ'!$A$7:$O$22,15))</f>
        <v/>
      </c>
      <c r="E17" s="443" t="s">
        <v>545</v>
      </c>
      <c r="F17" s="304"/>
      <c r="G17" s="443" t="s">
        <v>432</v>
      </c>
      <c r="H17" s="304"/>
      <c r="I17" s="298" t="str">
        <f>IF($B17="","",VLOOKUP($B17,'I. KCS LÁNY B ELŐ'!$A$7:$O$22,4))</f>
        <v/>
      </c>
      <c r="J17" s="279"/>
      <c r="K17" s="364"/>
      <c r="L17" s="359" t="str">
        <f>IF(K17="","",CONCATENATE(VLOOKUP($Y$3,$AB$1:$AK$1,K17)," pont"))</f>
        <v/>
      </c>
      <c r="M17" s="365"/>
      <c r="Y17" s="357"/>
      <c r="Z17" s="357"/>
      <c r="AA17" s="357" t="s">
        <v>96</v>
      </c>
      <c r="AB17" s="357">
        <v>250</v>
      </c>
      <c r="AC17" s="357">
        <v>200</v>
      </c>
      <c r="AD17" s="357">
        <v>160</v>
      </c>
      <c r="AE17" s="357">
        <v>140</v>
      </c>
      <c r="AF17" s="357">
        <v>120</v>
      </c>
      <c r="AG17" s="357">
        <v>110</v>
      </c>
      <c r="AH17" s="357">
        <v>100</v>
      </c>
      <c r="AI17" s="357">
        <v>90</v>
      </c>
      <c r="AJ17" s="357">
        <v>80</v>
      </c>
      <c r="AK17" s="357">
        <v>70</v>
      </c>
    </row>
    <row r="18" spans="1:37" x14ac:dyDescent="0.25">
      <c r="A18" s="279"/>
      <c r="B18" s="279"/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79"/>
      <c r="Y18" s="357"/>
      <c r="Z18" s="357"/>
      <c r="AA18" s="357" t="s">
        <v>97</v>
      </c>
      <c r="AB18" s="357">
        <v>200</v>
      </c>
      <c r="AC18" s="357">
        <v>150</v>
      </c>
      <c r="AD18" s="357">
        <v>130</v>
      </c>
      <c r="AE18" s="357">
        <v>110</v>
      </c>
      <c r="AF18" s="357">
        <v>95</v>
      </c>
      <c r="AG18" s="357">
        <v>80</v>
      </c>
      <c r="AH18" s="357">
        <v>70</v>
      </c>
      <c r="AI18" s="357">
        <v>60</v>
      </c>
      <c r="AJ18" s="357">
        <v>55</v>
      </c>
      <c r="AK18" s="357">
        <v>50</v>
      </c>
    </row>
    <row r="19" spans="1:37" x14ac:dyDescent="0.25">
      <c r="A19" s="279"/>
      <c r="B19" s="279"/>
      <c r="C19" s="279"/>
      <c r="D19" s="279"/>
      <c r="E19" s="279"/>
      <c r="F19" s="279"/>
      <c r="G19" s="279"/>
      <c r="H19" s="279"/>
      <c r="I19" s="279"/>
      <c r="J19" s="279"/>
      <c r="K19" s="279"/>
      <c r="L19" s="279"/>
      <c r="M19" s="279"/>
      <c r="Y19" s="357"/>
      <c r="Z19" s="357"/>
      <c r="AA19" s="357" t="s">
        <v>98</v>
      </c>
      <c r="AB19" s="357">
        <v>150</v>
      </c>
      <c r="AC19" s="357">
        <v>120</v>
      </c>
      <c r="AD19" s="357">
        <v>100</v>
      </c>
      <c r="AE19" s="357">
        <v>80</v>
      </c>
      <c r="AF19" s="357">
        <v>70</v>
      </c>
      <c r="AG19" s="357">
        <v>60</v>
      </c>
      <c r="AH19" s="357">
        <v>55</v>
      </c>
      <c r="AI19" s="357">
        <v>50</v>
      </c>
      <c r="AJ19" s="357">
        <v>45</v>
      </c>
      <c r="AK19" s="357">
        <v>40</v>
      </c>
    </row>
    <row r="20" spans="1:37" x14ac:dyDescent="0.25">
      <c r="A20" s="279"/>
      <c r="B20" s="279"/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Y20" s="357"/>
      <c r="Z20" s="357"/>
      <c r="AA20" s="357" t="s">
        <v>99</v>
      </c>
      <c r="AB20" s="357">
        <v>120</v>
      </c>
      <c r="AC20" s="357">
        <v>90</v>
      </c>
      <c r="AD20" s="357">
        <v>65</v>
      </c>
      <c r="AE20" s="357">
        <v>55</v>
      </c>
      <c r="AF20" s="357">
        <v>50</v>
      </c>
      <c r="AG20" s="357">
        <v>45</v>
      </c>
      <c r="AH20" s="357">
        <v>40</v>
      </c>
      <c r="AI20" s="357">
        <v>35</v>
      </c>
      <c r="AJ20" s="357">
        <v>25</v>
      </c>
      <c r="AK20" s="357">
        <v>20</v>
      </c>
    </row>
    <row r="21" spans="1:37" x14ac:dyDescent="0.25">
      <c r="A21" s="279"/>
      <c r="B21" s="279"/>
      <c r="C21" s="279"/>
      <c r="D21" s="279"/>
      <c r="E21" s="279"/>
      <c r="F21" s="279"/>
      <c r="G21" s="279"/>
      <c r="H21" s="279"/>
      <c r="I21" s="279"/>
      <c r="J21" s="279"/>
      <c r="K21" s="279"/>
      <c r="L21" s="279"/>
      <c r="M21" s="279"/>
      <c r="Y21" s="357"/>
      <c r="Z21" s="357"/>
      <c r="AA21" s="357" t="s">
        <v>100</v>
      </c>
      <c r="AB21" s="357">
        <v>90</v>
      </c>
      <c r="AC21" s="357">
        <v>60</v>
      </c>
      <c r="AD21" s="357">
        <v>45</v>
      </c>
      <c r="AE21" s="357">
        <v>34</v>
      </c>
      <c r="AF21" s="357">
        <v>27</v>
      </c>
      <c r="AG21" s="357">
        <v>22</v>
      </c>
      <c r="AH21" s="357">
        <v>18</v>
      </c>
      <c r="AI21" s="357">
        <v>15</v>
      </c>
      <c r="AJ21" s="357">
        <v>12</v>
      </c>
      <c r="AK21" s="357">
        <v>9</v>
      </c>
    </row>
    <row r="22" spans="1:37" ht="18.75" customHeight="1" x14ac:dyDescent="0.25">
      <c r="A22" s="279"/>
      <c r="B22" s="521"/>
      <c r="C22" s="521"/>
      <c r="D22" s="523" t="str">
        <f>E7</f>
        <v>Varga</v>
      </c>
      <c r="E22" s="523"/>
      <c r="F22" s="523" t="str">
        <f>E9</f>
        <v>Szabó</v>
      </c>
      <c r="G22" s="523"/>
      <c r="H22" s="523" t="str">
        <f>E11</f>
        <v>Johancsik</v>
      </c>
      <c r="I22" s="523"/>
      <c r="J22" s="279"/>
      <c r="K22" s="279"/>
      <c r="L22" s="279"/>
      <c r="M22" s="342" t="s">
        <v>70</v>
      </c>
      <c r="Y22" s="357"/>
      <c r="Z22" s="357"/>
      <c r="AA22" s="357" t="s">
        <v>101</v>
      </c>
      <c r="AB22" s="357">
        <v>60</v>
      </c>
      <c r="AC22" s="357">
        <v>40</v>
      </c>
      <c r="AD22" s="357">
        <v>30</v>
      </c>
      <c r="AE22" s="357">
        <v>20</v>
      </c>
      <c r="AF22" s="357">
        <v>18</v>
      </c>
      <c r="AG22" s="357">
        <v>15</v>
      </c>
      <c r="AH22" s="357">
        <v>12</v>
      </c>
      <c r="AI22" s="357">
        <v>10</v>
      </c>
      <c r="AJ22" s="357">
        <v>8</v>
      </c>
      <c r="AK22" s="357">
        <v>6</v>
      </c>
    </row>
    <row r="23" spans="1:37" ht="18.75" customHeight="1" x14ac:dyDescent="0.25">
      <c r="A23" s="340" t="s">
        <v>66</v>
      </c>
      <c r="B23" s="525" t="str">
        <f>E7</f>
        <v>Varga</v>
      </c>
      <c r="C23" s="525"/>
      <c r="D23" s="526"/>
      <c r="E23" s="526"/>
      <c r="F23" s="529" t="s">
        <v>671</v>
      </c>
      <c r="G23" s="528"/>
      <c r="H23" s="529" t="s">
        <v>672</v>
      </c>
      <c r="I23" s="528"/>
      <c r="J23" s="279"/>
      <c r="K23" s="279"/>
      <c r="L23" s="279"/>
      <c r="M23" s="343">
        <v>2</v>
      </c>
      <c r="Y23" s="357"/>
      <c r="Z23" s="357"/>
      <c r="AA23" s="357" t="s">
        <v>102</v>
      </c>
      <c r="AB23" s="357">
        <v>40</v>
      </c>
      <c r="AC23" s="357">
        <v>25</v>
      </c>
      <c r="AD23" s="357">
        <v>18</v>
      </c>
      <c r="AE23" s="357">
        <v>13</v>
      </c>
      <c r="AF23" s="357">
        <v>8</v>
      </c>
      <c r="AG23" s="357">
        <v>7</v>
      </c>
      <c r="AH23" s="357">
        <v>6</v>
      </c>
      <c r="AI23" s="357">
        <v>5</v>
      </c>
      <c r="AJ23" s="357">
        <v>4</v>
      </c>
      <c r="AK23" s="357">
        <v>3</v>
      </c>
    </row>
    <row r="24" spans="1:37" ht="18.75" customHeight="1" x14ac:dyDescent="0.25">
      <c r="A24" s="340" t="s">
        <v>67</v>
      </c>
      <c r="B24" s="525" t="str">
        <f>E9</f>
        <v>Szabó</v>
      </c>
      <c r="C24" s="525"/>
      <c r="D24" s="529" t="s">
        <v>673</v>
      </c>
      <c r="E24" s="528"/>
      <c r="F24" s="526"/>
      <c r="G24" s="526"/>
      <c r="H24" s="529" t="s">
        <v>674</v>
      </c>
      <c r="I24" s="528"/>
      <c r="J24" s="279"/>
      <c r="K24" s="279"/>
      <c r="L24" s="279"/>
      <c r="M24" s="343">
        <v>3</v>
      </c>
      <c r="Y24" s="357"/>
      <c r="Z24" s="357"/>
      <c r="AA24" s="357" t="s">
        <v>103</v>
      </c>
      <c r="AB24" s="357">
        <v>25</v>
      </c>
      <c r="AC24" s="357">
        <v>15</v>
      </c>
      <c r="AD24" s="357">
        <v>13</v>
      </c>
      <c r="AE24" s="357">
        <v>7</v>
      </c>
      <c r="AF24" s="357">
        <v>6</v>
      </c>
      <c r="AG24" s="357">
        <v>5</v>
      </c>
      <c r="AH24" s="357">
        <v>4</v>
      </c>
      <c r="AI24" s="357">
        <v>3</v>
      </c>
      <c r="AJ24" s="357">
        <v>2</v>
      </c>
      <c r="AK24" s="357">
        <v>1</v>
      </c>
    </row>
    <row r="25" spans="1:37" ht="18.75" customHeight="1" x14ac:dyDescent="0.25">
      <c r="A25" s="340" t="s">
        <v>68</v>
      </c>
      <c r="B25" s="525" t="str">
        <f>E11</f>
        <v>Johancsik</v>
      </c>
      <c r="C25" s="525"/>
      <c r="D25" s="529" t="s">
        <v>675</v>
      </c>
      <c r="E25" s="528"/>
      <c r="F25" s="529" t="s">
        <v>676</v>
      </c>
      <c r="G25" s="528"/>
      <c r="H25" s="526"/>
      <c r="I25" s="526"/>
      <c r="J25" s="279"/>
      <c r="K25" s="279"/>
      <c r="L25" s="279"/>
      <c r="M25" s="343">
        <v>1</v>
      </c>
      <c r="Y25" s="357"/>
      <c r="Z25" s="357"/>
      <c r="AA25" s="357" t="s">
        <v>108</v>
      </c>
      <c r="AB25" s="357">
        <v>15</v>
      </c>
      <c r="AC25" s="357">
        <v>10</v>
      </c>
      <c r="AD25" s="357">
        <v>8</v>
      </c>
      <c r="AE25" s="357">
        <v>4</v>
      </c>
      <c r="AF25" s="357">
        <v>3</v>
      </c>
      <c r="AG25" s="357">
        <v>2</v>
      </c>
      <c r="AH25" s="357">
        <v>1</v>
      </c>
      <c r="AI25" s="357">
        <v>0</v>
      </c>
      <c r="AJ25" s="357">
        <v>0</v>
      </c>
      <c r="AK25" s="357">
        <v>0</v>
      </c>
    </row>
    <row r="26" spans="1:37" x14ac:dyDescent="0.25">
      <c r="A26" s="279"/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344"/>
      <c r="Y26" s="357"/>
      <c r="Z26" s="357"/>
      <c r="AA26" s="357" t="s">
        <v>104</v>
      </c>
      <c r="AB26" s="357">
        <v>10</v>
      </c>
      <c r="AC26" s="357">
        <v>6</v>
      </c>
      <c r="AD26" s="357">
        <v>4</v>
      </c>
      <c r="AE26" s="357">
        <v>2</v>
      </c>
      <c r="AF26" s="357">
        <v>1</v>
      </c>
      <c r="AG26" s="357">
        <v>0</v>
      </c>
      <c r="AH26" s="357">
        <v>0</v>
      </c>
      <c r="AI26" s="357">
        <v>0</v>
      </c>
      <c r="AJ26" s="357">
        <v>0</v>
      </c>
      <c r="AK26" s="357">
        <v>0</v>
      </c>
    </row>
    <row r="27" spans="1:37" ht="18.75" customHeight="1" x14ac:dyDescent="0.25">
      <c r="A27" s="279"/>
      <c r="B27" s="521"/>
      <c r="C27" s="521"/>
      <c r="D27" s="523" t="str">
        <f>E13</f>
        <v>Szita</v>
      </c>
      <c r="E27" s="523"/>
      <c r="F27" s="523" t="str">
        <f>E15</f>
        <v>Rajczi</v>
      </c>
      <c r="G27" s="523"/>
      <c r="H27" s="523" t="str">
        <f>E17</f>
        <v>Miseta</v>
      </c>
      <c r="I27" s="523"/>
      <c r="J27" s="279"/>
      <c r="K27" s="279"/>
      <c r="L27" s="279"/>
      <c r="M27" s="344"/>
      <c r="Y27" s="357"/>
      <c r="Z27" s="357"/>
      <c r="AA27" s="357" t="s">
        <v>105</v>
      </c>
      <c r="AB27" s="357">
        <v>3</v>
      </c>
      <c r="AC27" s="357">
        <v>2</v>
      </c>
      <c r="AD27" s="357">
        <v>1</v>
      </c>
      <c r="AE27" s="357">
        <v>0</v>
      </c>
      <c r="AF27" s="357">
        <v>0</v>
      </c>
      <c r="AG27" s="357">
        <v>0</v>
      </c>
      <c r="AH27" s="357">
        <v>0</v>
      </c>
      <c r="AI27" s="357">
        <v>0</v>
      </c>
      <c r="AJ27" s="357">
        <v>0</v>
      </c>
      <c r="AK27" s="357">
        <v>0</v>
      </c>
    </row>
    <row r="28" spans="1:37" ht="18.75" customHeight="1" x14ac:dyDescent="0.25">
      <c r="A28" s="340" t="s">
        <v>73</v>
      </c>
      <c r="B28" s="525" t="str">
        <f>E13</f>
        <v>Szita</v>
      </c>
      <c r="C28" s="525"/>
      <c r="D28" s="526"/>
      <c r="E28" s="526"/>
      <c r="F28" s="529" t="s">
        <v>677</v>
      </c>
      <c r="G28" s="528"/>
      <c r="H28" s="529" t="s">
        <v>678</v>
      </c>
      <c r="I28" s="528"/>
      <c r="J28" s="279"/>
      <c r="K28" s="279"/>
      <c r="L28" s="279"/>
      <c r="M28" s="343">
        <v>1</v>
      </c>
    </row>
    <row r="29" spans="1:37" ht="18.75" customHeight="1" x14ac:dyDescent="0.25">
      <c r="A29" s="340" t="s">
        <v>74</v>
      </c>
      <c r="B29" s="525" t="str">
        <f>E15</f>
        <v>Rajczi</v>
      </c>
      <c r="C29" s="525"/>
      <c r="D29" s="529" t="s">
        <v>679</v>
      </c>
      <c r="E29" s="528"/>
      <c r="F29" s="526"/>
      <c r="G29" s="526"/>
      <c r="H29" s="529" t="s">
        <v>680</v>
      </c>
      <c r="I29" s="528"/>
      <c r="J29" s="279"/>
      <c r="K29" s="279"/>
      <c r="L29" s="279"/>
      <c r="M29" s="343">
        <v>2</v>
      </c>
    </row>
    <row r="30" spans="1:37" ht="18.75" customHeight="1" x14ac:dyDescent="0.25">
      <c r="A30" s="340" t="s">
        <v>75</v>
      </c>
      <c r="B30" s="525" t="str">
        <f>E17</f>
        <v>Miseta</v>
      </c>
      <c r="C30" s="525"/>
      <c r="D30" s="529" t="s">
        <v>681</v>
      </c>
      <c r="E30" s="528"/>
      <c r="F30" s="529" t="s">
        <v>682</v>
      </c>
      <c r="G30" s="528"/>
      <c r="H30" s="526"/>
      <c r="I30" s="526"/>
      <c r="J30" s="279"/>
      <c r="K30" s="279"/>
      <c r="L30" s="279"/>
      <c r="M30" s="343">
        <v>3</v>
      </c>
    </row>
    <row r="31" spans="1:37" x14ac:dyDescent="0.25">
      <c r="A31" s="279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</row>
    <row r="32" spans="1:37" x14ac:dyDescent="0.25">
      <c r="A32" s="279" t="s">
        <v>60</v>
      </c>
      <c r="B32" s="279"/>
      <c r="C32" s="535" t="str">
        <f>IF(M23=1,B23,IF(M24=1,B24,IF(M25=1,B25,"")))</f>
        <v>Johancsik</v>
      </c>
      <c r="D32" s="535"/>
      <c r="E32" s="310" t="s">
        <v>77</v>
      </c>
      <c r="F32" s="535" t="str">
        <f>IF(M28=1,B28,IF(M29=1,B29,IF(M30=1,B30,"")))</f>
        <v>Szita</v>
      </c>
      <c r="G32" s="535"/>
      <c r="H32" s="279"/>
      <c r="I32" s="462" t="s">
        <v>683</v>
      </c>
      <c r="J32" s="279"/>
      <c r="K32" s="279"/>
      <c r="L32" s="279"/>
      <c r="M32" s="279"/>
    </row>
    <row r="33" spans="1:18" x14ac:dyDescent="0.25">
      <c r="A33" s="279"/>
      <c r="B33" s="279"/>
      <c r="C33" s="279"/>
      <c r="D33" s="279"/>
      <c r="E33" s="279"/>
      <c r="F33" s="310"/>
      <c r="G33" s="310"/>
      <c r="H33" s="279"/>
      <c r="I33" s="279"/>
      <c r="J33" s="279"/>
      <c r="K33" s="279"/>
      <c r="L33" s="279"/>
      <c r="M33" s="279"/>
    </row>
    <row r="34" spans="1:18" x14ac:dyDescent="0.25">
      <c r="A34" s="279" t="s">
        <v>76</v>
      </c>
      <c r="B34" s="279"/>
      <c r="C34" s="535" t="str">
        <f>IF(M23=2,B23,IF(M24=2,B24,IF(M25=2,B25,"")))</f>
        <v>Varga</v>
      </c>
      <c r="D34" s="535"/>
      <c r="E34" s="310" t="s">
        <v>77</v>
      </c>
      <c r="F34" s="535" t="str">
        <f>IF(M28=2,B28,IF(M29=2,B29,IF(M30=2,B30,"")))</f>
        <v>Rajczi</v>
      </c>
      <c r="G34" s="535"/>
      <c r="H34" s="279"/>
      <c r="I34" s="462" t="s">
        <v>684</v>
      </c>
      <c r="J34" s="279"/>
      <c r="K34" s="279"/>
      <c r="L34" s="279"/>
      <c r="M34" s="279"/>
    </row>
    <row r="35" spans="1:18" x14ac:dyDescent="0.25">
      <c r="A35" s="279"/>
      <c r="B35" s="279"/>
      <c r="C35" s="310"/>
      <c r="D35" s="310"/>
      <c r="E35" s="310"/>
      <c r="F35" s="310"/>
      <c r="G35" s="310"/>
      <c r="H35" s="279"/>
      <c r="I35" s="279"/>
      <c r="J35" s="279"/>
      <c r="K35" s="279"/>
      <c r="L35" s="279"/>
      <c r="M35" s="279"/>
    </row>
    <row r="36" spans="1:18" x14ac:dyDescent="0.25">
      <c r="A36" s="279" t="s">
        <v>78</v>
      </c>
      <c r="B36" s="279"/>
      <c r="C36" s="535"/>
      <c r="D36" s="535"/>
      <c r="E36" s="310" t="s">
        <v>77</v>
      </c>
      <c r="F36" s="535"/>
      <c r="G36" s="535"/>
      <c r="H36" s="279"/>
      <c r="I36" s="257"/>
      <c r="J36" s="279"/>
      <c r="K36" s="279"/>
      <c r="L36" s="279"/>
      <c r="M36" s="279"/>
    </row>
    <row r="37" spans="1:18" x14ac:dyDescent="0.25">
      <c r="A37" s="279"/>
      <c r="B37" s="27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</row>
    <row r="38" spans="1:18" x14ac:dyDescent="0.25">
      <c r="A38" s="279"/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L38" s="257"/>
      <c r="M38" s="279"/>
    </row>
    <row r="39" spans="1:18" x14ac:dyDescent="0.25">
      <c r="A39" s="142" t="s">
        <v>45</v>
      </c>
      <c r="B39" s="143"/>
      <c r="C39" s="214"/>
      <c r="D39" s="316" t="s">
        <v>4</v>
      </c>
      <c r="E39" s="317" t="s">
        <v>47</v>
      </c>
      <c r="F39" s="331"/>
      <c r="G39" s="316" t="s">
        <v>4</v>
      </c>
      <c r="H39" s="317" t="s">
        <v>56</v>
      </c>
      <c r="I39" s="170"/>
      <c r="J39" s="317" t="s">
        <v>57</v>
      </c>
      <c r="K39" s="169" t="s">
        <v>58</v>
      </c>
      <c r="L39" s="33"/>
      <c r="M39" s="331"/>
      <c r="P39" s="312"/>
      <c r="Q39" s="312"/>
      <c r="R39" s="313"/>
    </row>
    <row r="40" spans="1:18" x14ac:dyDescent="0.25">
      <c r="A40" s="290" t="s">
        <v>46</v>
      </c>
      <c r="B40" s="291"/>
      <c r="C40" s="293"/>
      <c r="D40" s="318">
        <v>1</v>
      </c>
      <c r="E40" s="536" t="str">
        <f>IF(D40&gt;$R$47,,UPPER(VLOOKUP(D40,'I. KCS LÁNY B ELŐ'!$A$7:$Q$134,2)))</f>
        <v xml:space="preserve">CZENE </v>
      </c>
      <c r="F40" s="536"/>
      <c r="G40" s="325" t="s">
        <v>5</v>
      </c>
      <c r="H40" s="291"/>
      <c r="I40" s="319"/>
      <c r="J40" s="326"/>
      <c r="K40" s="285" t="s">
        <v>48</v>
      </c>
      <c r="L40" s="332"/>
      <c r="M40" s="320"/>
      <c r="P40" s="314"/>
      <c r="Q40" s="314"/>
      <c r="R40" s="155"/>
    </row>
    <row r="41" spans="1:18" x14ac:dyDescent="0.25">
      <c r="A41" s="294" t="s">
        <v>55</v>
      </c>
      <c r="B41" s="168"/>
      <c r="C41" s="296"/>
      <c r="D41" s="321">
        <v>2</v>
      </c>
      <c r="E41" s="537" t="str">
        <f>IF(D41&gt;$R$47,,UPPER(VLOOKUP(D41,'I. KCS LÁNY B ELŐ'!$A$7:$Q$134,2)))</f>
        <v>STEINER</v>
      </c>
      <c r="F41" s="537"/>
      <c r="G41" s="327" t="s">
        <v>6</v>
      </c>
      <c r="H41" s="83"/>
      <c r="I41" s="283"/>
      <c r="J41" s="84"/>
      <c r="K41" s="329"/>
      <c r="L41" s="257"/>
      <c r="M41" s="324"/>
      <c r="P41" s="155"/>
      <c r="Q41" s="153"/>
      <c r="R41" s="155"/>
    </row>
    <row r="42" spans="1:18" x14ac:dyDescent="0.25">
      <c r="A42" s="183"/>
      <c r="B42" s="184"/>
      <c r="C42" s="185"/>
      <c r="D42" s="321"/>
      <c r="E42" s="85"/>
      <c r="F42" s="279"/>
      <c r="G42" s="327" t="s">
        <v>7</v>
      </c>
      <c r="H42" s="83"/>
      <c r="I42" s="283"/>
      <c r="J42" s="84"/>
      <c r="K42" s="285" t="s">
        <v>49</v>
      </c>
      <c r="L42" s="332"/>
      <c r="M42" s="320"/>
      <c r="P42" s="314"/>
      <c r="Q42" s="314"/>
      <c r="R42" s="155"/>
    </row>
    <row r="43" spans="1:18" x14ac:dyDescent="0.25">
      <c r="A43" s="156"/>
      <c r="B43" s="122"/>
      <c r="C43" s="157"/>
      <c r="D43" s="321"/>
      <c r="E43" s="85"/>
      <c r="F43" s="279"/>
      <c r="G43" s="327" t="s">
        <v>8</v>
      </c>
      <c r="H43" s="83"/>
      <c r="I43" s="283"/>
      <c r="J43" s="84"/>
      <c r="K43" s="330"/>
      <c r="L43" s="279"/>
      <c r="M43" s="322"/>
      <c r="P43" s="155"/>
      <c r="Q43" s="153"/>
      <c r="R43" s="155"/>
    </row>
    <row r="44" spans="1:18" x14ac:dyDescent="0.25">
      <c r="A44" s="172"/>
      <c r="B44" s="186"/>
      <c r="C44" s="213"/>
      <c r="D44" s="321"/>
      <c r="E44" s="85"/>
      <c r="F44" s="279"/>
      <c r="G44" s="327" t="s">
        <v>9</v>
      </c>
      <c r="H44" s="83"/>
      <c r="I44" s="283"/>
      <c r="J44" s="84"/>
      <c r="K44" s="294"/>
      <c r="L44" s="257"/>
      <c r="M44" s="324"/>
      <c r="P44" s="155"/>
      <c r="Q44" s="153"/>
      <c r="R44" s="155"/>
    </row>
    <row r="45" spans="1:18" x14ac:dyDescent="0.25">
      <c r="A45" s="173"/>
      <c r="B45" s="22"/>
      <c r="C45" s="157"/>
      <c r="D45" s="321"/>
      <c r="E45" s="85"/>
      <c r="F45" s="279"/>
      <c r="G45" s="327" t="s">
        <v>10</v>
      </c>
      <c r="H45" s="83"/>
      <c r="I45" s="283"/>
      <c r="J45" s="84"/>
      <c r="K45" s="285" t="s">
        <v>33</v>
      </c>
      <c r="L45" s="332"/>
      <c r="M45" s="320"/>
      <c r="P45" s="314"/>
      <c r="Q45" s="314"/>
      <c r="R45" s="155"/>
    </row>
    <row r="46" spans="1:18" x14ac:dyDescent="0.25">
      <c r="A46" s="173"/>
      <c r="B46" s="22"/>
      <c r="C46" s="181"/>
      <c r="D46" s="321"/>
      <c r="E46" s="85"/>
      <c r="F46" s="279"/>
      <c r="G46" s="327" t="s">
        <v>11</v>
      </c>
      <c r="H46" s="83"/>
      <c r="I46" s="283"/>
      <c r="J46" s="84"/>
      <c r="K46" s="330"/>
      <c r="L46" s="279"/>
      <c r="M46" s="322"/>
      <c r="P46" s="155"/>
      <c r="Q46" s="153"/>
      <c r="R46" s="155"/>
    </row>
    <row r="47" spans="1:18" x14ac:dyDescent="0.25">
      <c r="A47" s="174"/>
      <c r="B47" s="171"/>
      <c r="C47" s="182"/>
      <c r="D47" s="323"/>
      <c r="E47" s="158"/>
      <c r="F47" s="257"/>
      <c r="G47" s="328" t="s">
        <v>12</v>
      </c>
      <c r="H47" s="168"/>
      <c r="I47" s="287"/>
      <c r="J47" s="160"/>
      <c r="K47" s="294" t="str">
        <f>L4</f>
        <v>Paszér Éva</v>
      </c>
      <c r="L47" s="257"/>
      <c r="M47" s="324"/>
      <c r="P47" s="155"/>
      <c r="Q47" s="153"/>
      <c r="R47" s="315">
        <f>MIN(4,'I. KCS LÁNY B ELŐ'!Q5)</f>
        <v>4</v>
      </c>
    </row>
  </sheetData>
  <mergeCells count="42"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H22:I22"/>
    <mergeCell ref="A1:F1"/>
    <mergeCell ref="A4:C4"/>
    <mergeCell ref="B22:C22"/>
    <mergeCell ref="D22:E22"/>
    <mergeCell ref="F22:G22"/>
  </mergeCells>
  <conditionalFormatting sqref="E7 E9 E11 E13 E15 E17">
    <cfRule type="cellIs" dxfId="321" priority="2" stopIfTrue="1" operator="equal">
      <formula>"Bye"</formula>
    </cfRule>
  </conditionalFormatting>
  <conditionalFormatting sqref="R47">
    <cfRule type="expression" dxfId="32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0">
    <tabColor rgb="FFFFC000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B12" sqref="B12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40" customWidth="1"/>
    <col min="5" max="5" width="10.5546875" style="394" customWidth="1"/>
    <col min="6" max="6" width="6.109375" style="91" hidden="1" customWidth="1"/>
    <col min="7" max="7" width="28.66406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91" t="str">
        <f>Altalanos!$A$6</f>
        <v>SOMOGY VÁRMEGYE DIÁKOLIMPIA</v>
      </c>
      <c r="B1" s="86"/>
      <c r="C1" s="86"/>
      <c r="D1" s="187"/>
      <c r="E1" s="207" t="s">
        <v>54</v>
      </c>
      <c r="F1" s="105"/>
      <c r="G1" s="198"/>
      <c r="H1" s="87"/>
      <c r="I1" s="87"/>
      <c r="J1" s="199"/>
      <c r="K1" s="199"/>
      <c r="L1" s="199"/>
      <c r="M1" s="199"/>
      <c r="N1" s="199"/>
      <c r="O1" s="199"/>
      <c r="P1" s="199"/>
      <c r="Q1" s="200"/>
    </row>
    <row r="2" spans="1:17" ht="13.8" thickBot="1" x14ac:dyDescent="0.3">
      <c r="B2" s="88" t="s">
        <v>53</v>
      </c>
      <c r="C2" s="88" t="s">
        <v>259</v>
      </c>
      <c r="D2" s="105"/>
      <c r="E2" s="207" t="s">
        <v>35</v>
      </c>
      <c r="F2" s="92"/>
      <c r="G2" s="92"/>
      <c r="H2" s="381"/>
      <c r="I2" s="381"/>
      <c r="J2" s="87"/>
      <c r="K2" s="87"/>
      <c r="L2" s="87"/>
      <c r="M2" s="87"/>
      <c r="N2" s="98"/>
      <c r="O2" s="80"/>
      <c r="P2" s="80"/>
      <c r="Q2" s="98"/>
    </row>
    <row r="3" spans="1:17" s="2" customFormat="1" ht="13.8" thickBot="1" x14ac:dyDescent="0.3">
      <c r="A3" s="373" t="s">
        <v>52</v>
      </c>
      <c r="B3" s="379"/>
      <c r="C3" s="379"/>
      <c r="D3" s="379"/>
      <c r="E3" s="379"/>
      <c r="F3" s="379"/>
      <c r="G3" s="379"/>
      <c r="H3" s="379"/>
      <c r="I3" s="380"/>
      <c r="J3" s="99"/>
      <c r="K3" s="106"/>
      <c r="L3" s="106"/>
      <c r="M3" s="106"/>
      <c r="N3" s="226" t="s">
        <v>33</v>
      </c>
      <c r="O3" s="100"/>
      <c r="P3" s="107"/>
      <c r="Q3" s="208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8"/>
      <c r="H4" s="404" t="s">
        <v>30</v>
      </c>
      <c r="I4" s="385"/>
      <c r="J4" s="109"/>
      <c r="K4" s="110"/>
      <c r="L4" s="110"/>
      <c r="M4" s="110"/>
      <c r="N4" s="109"/>
      <c r="O4" s="209"/>
      <c r="P4" s="209"/>
      <c r="Q4" s="111"/>
    </row>
    <row r="5" spans="1:17" s="2" customFormat="1" ht="13.8" thickBot="1" x14ac:dyDescent="0.3">
      <c r="A5" s="201">
        <v>45775</v>
      </c>
      <c r="B5" s="201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23" t="str">
        <f>Altalanos!$E$10</f>
        <v>Paszér Éva</v>
      </c>
      <c r="I5" s="405"/>
      <c r="J5" s="112"/>
      <c r="K5" s="82"/>
      <c r="L5" s="82"/>
      <c r="M5" s="82"/>
      <c r="N5" s="112"/>
      <c r="O5" s="90"/>
      <c r="P5" s="90"/>
      <c r="Q5" s="415"/>
    </row>
    <row r="6" spans="1:17" ht="30" customHeight="1" thickBot="1" x14ac:dyDescent="0.3">
      <c r="A6" s="190" t="s">
        <v>36</v>
      </c>
      <c r="B6" s="101" t="s">
        <v>27</v>
      </c>
      <c r="C6" s="101" t="s">
        <v>28</v>
      </c>
      <c r="D6" s="101" t="s">
        <v>31</v>
      </c>
      <c r="E6" s="102" t="s">
        <v>32</v>
      </c>
      <c r="F6" s="102" t="s">
        <v>37</v>
      </c>
      <c r="G6" s="102" t="s">
        <v>115</v>
      </c>
      <c r="H6" s="382" t="s">
        <v>38</v>
      </c>
      <c r="I6" s="383"/>
      <c r="J6" s="193" t="s">
        <v>16</v>
      </c>
      <c r="K6" s="103" t="s">
        <v>14</v>
      </c>
      <c r="L6" s="195" t="s">
        <v>1</v>
      </c>
      <c r="M6" s="163" t="s">
        <v>15</v>
      </c>
      <c r="N6" s="215" t="s">
        <v>50</v>
      </c>
      <c r="O6" s="205" t="s">
        <v>40</v>
      </c>
      <c r="P6" s="206" t="s">
        <v>2</v>
      </c>
      <c r="Q6" s="102" t="s">
        <v>41</v>
      </c>
    </row>
    <row r="7" spans="1:17" s="11" customFormat="1" ht="18.899999999999999" customHeight="1" x14ac:dyDescent="0.25">
      <c r="A7" s="197">
        <v>1</v>
      </c>
      <c r="B7" s="486" t="s">
        <v>247</v>
      </c>
      <c r="C7" s="93" t="s">
        <v>248</v>
      </c>
      <c r="D7" s="483" t="s">
        <v>133</v>
      </c>
      <c r="E7" s="487" t="s">
        <v>134</v>
      </c>
      <c r="F7" s="375"/>
      <c r="G7" s="376"/>
      <c r="H7" s="94"/>
      <c r="I7" s="94"/>
      <c r="J7" s="194"/>
      <c r="K7" s="192"/>
      <c r="L7" s="196"/>
      <c r="M7" s="192"/>
      <c r="N7" s="189"/>
      <c r="O7" s="94"/>
      <c r="P7" s="114"/>
      <c r="Q7" s="95"/>
    </row>
    <row r="8" spans="1:17" s="11" customFormat="1" ht="18.899999999999999" customHeight="1" x14ac:dyDescent="0.25">
      <c r="A8" s="197">
        <v>2</v>
      </c>
      <c r="B8" s="473" t="s">
        <v>451</v>
      </c>
      <c r="C8" s="488" t="s">
        <v>249</v>
      </c>
      <c r="D8" s="476" t="s">
        <v>133</v>
      </c>
      <c r="E8" s="485" t="s">
        <v>134</v>
      </c>
      <c r="F8" s="482"/>
      <c r="G8" s="95"/>
      <c r="H8" s="94"/>
      <c r="I8" s="94"/>
      <c r="J8" s="194"/>
      <c r="K8" s="192"/>
      <c r="L8" s="196"/>
      <c r="M8" s="192"/>
      <c r="N8" s="189"/>
      <c r="O8" s="94"/>
      <c r="P8" s="114"/>
      <c r="Q8" s="95"/>
    </row>
    <row r="9" spans="1:17" s="11" customFormat="1" ht="18.899999999999999" customHeight="1" x14ac:dyDescent="0.25">
      <c r="A9" s="197">
        <v>3</v>
      </c>
      <c r="B9" s="93"/>
      <c r="C9" s="93"/>
      <c r="D9" s="164"/>
      <c r="E9" s="210"/>
      <c r="F9" s="377"/>
      <c r="G9" s="221"/>
      <c r="H9" s="94"/>
      <c r="I9" s="94"/>
      <c r="J9" s="194"/>
      <c r="K9" s="192"/>
      <c r="L9" s="196"/>
      <c r="M9" s="192"/>
      <c r="N9" s="189"/>
      <c r="O9" s="94"/>
      <c r="P9" s="387"/>
      <c r="Q9" s="216"/>
    </row>
    <row r="10" spans="1:17" s="11" customFormat="1" ht="18.899999999999999" customHeight="1" x14ac:dyDescent="0.25">
      <c r="A10" s="197">
        <v>4</v>
      </c>
      <c r="B10" s="93"/>
      <c r="C10" s="93"/>
      <c r="D10" s="164"/>
      <c r="E10" s="444"/>
      <c r="F10" s="445"/>
      <c r="G10" s="446"/>
      <c r="H10" s="94"/>
      <c r="I10" s="94"/>
      <c r="J10" s="194"/>
      <c r="K10" s="192"/>
      <c r="L10" s="196"/>
      <c r="M10" s="192"/>
      <c r="N10" s="189"/>
      <c r="O10" s="94"/>
      <c r="P10" s="386"/>
      <c r="Q10" s="384"/>
    </row>
    <row r="11" spans="1:17" s="11" customFormat="1" ht="18.899999999999999" customHeight="1" x14ac:dyDescent="0.25">
      <c r="A11" s="197">
        <v>5</v>
      </c>
      <c r="B11" s="93"/>
      <c r="C11" s="93"/>
      <c r="D11" s="164"/>
      <c r="E11" s="444"/>
      <c r="F11" s="445"/>
      <c r="G11" s="446"/>
      <c r="H11" s="94"/>
      <c r="I11" s="94"/>
      <c r="J11" s="194"/>
      <c r="K11" s="192"/>
      <c r="L11" s="196"/>
      <c r="M11" s="192"/>
      <c r="N11" s="189"/>
      <c r="O11" s="94"/>
      <c r="P11" s="386"/>
      <c r="Q11" s="384"/>
    </row>
    <row r="12" spans="1:17" s="11" customFormat="1" ht="18.899999999999999" customHeight="1" x14ac:dyDescent="0.25">
      <c r="A12" s="197">
        <v>6</v>
      </c>
      <c r="B12" s="93"/>
      <c r="C12" s="93"/>
      <c r="D12" s="164"/>
      <c r="E12" s="444"/>
      <c r="F12" s="445"/>
      <c r="G12" s="446"/>
      <c r="H12" s="94"/>
      <c r="I12" s="94"/>
      <c r="J12" s="194"/>
      <c r="K12" s="192"/>
      <c r="L12" s="196"/>
      <c r="M12" s="192"/>
      <c r="N12" s="189"/>
      <c r="O12" s="94"/>
      <c r="P12" s="386"/>
      <c r="Q12" s="384"/>
    </row>
    <row r="13" spans="1:17" s="11" customFormat="1" ht="18.899999999999999" customHeight="1" x14ac:dyDescent="0.25">
      <c r="A13" s="197">
        <v>7</v>
      </c>
      <c r="B13" s="93"/>
      <c r="C13" s="93"/>
      <c r="D13" s="164"/>
      <c r="E13" s="444"/>
      <c r="F13" s="445"/>
      <c r="G13" s="446"/>
      <c r="H13" s="94"/>
      <c r="I13" s="94"/>
      <c r="J13" s="194"/>
      <c r="K13" s="192"/>
      <c r="L13" s="196"/>
      <c r="M13" s="192"/>
      <c r="N13" s="189"/>
      <c r="O13" s="94"/>
      <c r="P13" s="386"/>
      <c r="Q13" s="384"/>
    </row>
    <row r="14" spans="1:17" s="11" customFormat="1" ht="18.899999999999999" customHeight="1" x14ac:dyDescent="0.25">
      <c r="A14" s="197">
        <v>8</v>
      </c>
      <c r="B14" s="93"/>
      <c r="C14" s="93"/>
      <c r="D14" s="164"/>
      <c r="E14" s="444"/>
      <c r="F14" s="445"/>
      <c r="G14" s="446"/>
      <c r="H14" s="94"/>
      <c r="I14" s="94"/>
      <c r="J14" s="194"/>
      <c r="K14" s="192"/>
      <c r="L14" s="196"/>
      <c r="M14" s="192"/>
      <c r="N14" s="189"/>
      <c r="O14" s="94"/>
      <c r="P14" s="386"/>
      <c r="Q14" s="384"/>
    </row>
    <row r="15" spans="1:17" s="11" customFormat="1" ht="18.899999999999999" customHeight="1" x14ac:dyDescent="0.25">
      <c r="A15" s="197">
        <v>9</v>
      </c>
      <c r="B15" s="93"/>
      <c r="C15" s="93"/>
      <c r="D15" s="164"/>
      <c r="E15" s="444"/>
      <c r="F15" s="447"/>
      <c r="G15" s="447"/>
      <c r="H15" s="94"/>
      <c r="I15" s="94"/>
      <c r="J15" s="194"/>
      <c r="K15" s="192"/>
      <c r="L15" s="196"/>
      <c r="M15" s="220"/>
      <c r="N15" s="189"/>
      <c r="O15" s="94"/>
      <c r="P15" s="95"/>
      <c r="Q15" s="95"/>
    </row>
    <row r="16" spans="1:17" s="11" customFormat="1" ht="18.899999999999999" customHeight="1" x14ac:dyDescent="0.25">
      <c r="A16" s="197">
        <v>10</v>
      </c>
      <c r="B16" s="424"/>
      <c r="C16" s="93"/>
      <c r="D16" s="164"/>
      <c r="E16" s="444"/>
      <c r="F16" s="447"/>
      <c r="G16" s="447"/>
      <c r="H16" s="94"/>
      <c r="I16" s="94"/>
      <c r="J16" s="194"/>
      <c r="K16" s="192"/>
      <c r="L16" s="196"/>
      <c r="M16" s="220"/>
      <c r="N16" s="189"/>
      <c r="O16" s="94"/>
      <c r="P16" s="114"/>
      <c r="Q16" s="95"/>
    </row>
    <row r="17" spans="1:17" s="11" customFormat="1" ht="18.899999999999999" customHeight="1" x14ac:dyDescent="0.25">
      <c r="A17" s="197">
        <v>11</v>
      </c>
      <c r="B17" s="93"/>
      <c r="C17" s="93"/>
      <c r="D17" s="164"/>
      <c r="E17" s="444"/>
      <c r="F17" s="447"/>
      <c r="G17" s="447"/>
      <c r="H17" s="94"/>
      <c r="I17" s="94"/>
      <c r="J17" s="194"/>
      <c r="K17" s="192"/>
      <c r="L17" s="196"/>
      <c r="M17" s="220"/>
      <c r="N17" s="189"/>
      <c r="O17" s="94"/>
      <c r="P17" s="114"/>
      <c r="Q17" s="95"/>
    </row>
    <row r="18" spans="1:17" s="11" customFormat="1" ht="18.899999999999999" customHeight="1" x14ac:dyDescent="0.25">
      <c r="A18" s="197">
        <v>12</v>
      </c>
      <c r="B18" s="93"/>
      <c r="C18" s="93"/>
      <c r="D18" s="164"/>
      <c r="E18" s="444"/>
      <c r="F18" s="447"/>
      <c r="G18" s="447"/>
      <c r="H18" s="94"/>
      <c r="I18" s="94"/>
      <c r="J18" s="194"/>
      <c r="K18" s="192"/>
      <c r="L18" s="196"/>
      <c r="M18" s="220"/>
      <c r="N18" s="189"/>
      <c r="O18" s="94"/>
      <c r="P18" s="114"/>
      <c r="Q18" s="95"/>
    </row>
    <row r="19" spans="1:17" s="11" customFormat="1" ht="18.899999999999999" customHeight="1" x14ac:dyDescent="0.25">
      <c r="A19" s="197">
        <v>13</v>
      </c>
      <c r="B19" s="93"/>
      <c r="C19" s="93"/>
      <c r="D19" s="164"/>
      <c r="E19" s="444"/>
      <c r="F19" s="447"/>
      <c r="G19" s="447"/>
      <c r="H19" s="94"/>
      <c r="I19" s="94"/>
      <c r="J19" s="194"/>
      <c r="K19" s="192"/>
      <c r="L19" s="196"/>
      <c r="M19" s="220"/>
      <c r="N19" s="189"/>
      <c r="O19" s="94"/>
      <c r="P19" s="114"/>
      <c r="Q19" s="95"/>
    </row>
    <row r="20" spans="1:17" s="11" customFormat="1" ht="18.899999999999999" customHeight="1" x14ac:dyDescent="0.25">
      <c r="A20" s="197">
        <v>14</v>
      </c>
      <c r="B20" s="93"/>
      <c r="C20" s="93"/>
      <c r="D20" s="94"/>
      <c r="E20" s="210"/>
      <c r="F20" s="95"/>
      <c r="G20" s="95"/>
      <c r="H20" s="94"/>
      <c r="I20" s="94"/>
      <c r="J20" s="194"/>
      <c r="K20" s="192"/>
      <c r="L20" s="196"/>
      <c r="M20" s="220"/>
      <c r="N20" s="189"/>
      <c r="O20" s="94"/>
      <c r="P20" s="114"/>
      <c r="Q20" s="95"/>
    </row>
    <row r="21" spans="1:17" s="11" customFormat="1" ht="18.899999999999999" customHeight="1" x14ac:dyDescent="0.25">
      <c r="A21" s="197">
        <v>15</v>
      </c>
      <c r="B21" s="93"/>
      <c r="C21" s="93"/>
      <c r="D21" s="94"/>
      <c r="E21" s="210"/>
      <c r="F21" s="95"/>
      <c r="G21" s="95"/>
      <c r="H21" s="94"/>
      <c r="I21" s="94"/>
      <c r="J21" s="194"/>
      <c r="K21" s="192"/>
      <c r="L21" s="196"/>
      <c r="M21" s="220"/>
      <c r="N21" s="189"/>
      <c r="O21" s="94"/>
      <c r="P21" s="114"/>
      <c r="Q21" s="95"/>
    </row>
    <row r="22" spans="1:17" s="11" customFormat="1" ht="18.899999999999999" customHeight="1" x14ac:dyDescent="0.25">
      <c r="A22" s="197">
        <v>16</v>
      </c>
      <c r="B22" s="93"/>
      <c r="C22" s="93"/>
      <c r="D22" s="94"/>
      <c r="E22" s="210"/>
      <c r="F22" s="95"/>
      <c r="G22" s="95"/>
      <c r="H22" s="94"/>
      <c r="I22" s="94"/>
      <c r="J22" s="194"/>
      <c r="K22" s="192"/>
      <c r="L22" s="196"/>
      <c r="M22" s="220"/>
      <c r="N22" s="189"/>
      <c r="O22" s="94"/>
      <c r="P22" s="114"/>
      <c r="Q22" s="95"/>
    </row>
    <row r="23" spans="1:17" s="11" customFormat="1" ht="18.899999999999999" customHeight="1" x14ac:dyDescent="0.25">
      <c r="A23" s="197">
        <v>17</v>
      </c>
      <c r="B23" s="93"/>
      <c r="C23" s="93"/>
      <c r="D23" s="94"/>
      <c r="E23" s="210"/>
      <c r="F23" s="95"/>
      <c r="G23" s="95"/>
      <c r="H23" s="94"/>
      <c r="I23" s="94"/>
      <c r="J23" s="194"/>
      <c r="K23" s="192"/>
      <c r="L23" s="196"/>
      <c r="M23" s="220"/>
      <c r="N23" s="189"/>
      <c r="O23" s="94"/>
      <c r="P23" s="114"/>
      <c r="Q23" s="95"/>
    </row>
    <row r="24" spans="1:17" s="11" customFormat="1" ht="18.899999999999999" customHeight="1" x14ac:dyDescent="0.25">
      <c r="A24" s="197">
        <v>18</v>
      </c>
      <c r="B24" s="93"/>
      <c r="C24" s="93"/>
      <c r="D24" s="94"/>
      <c r="E24" s="210"/>
      <c r="F24" s="95"/>
      <c r="G24" s="95"/>
      <c r="H24" s="94"/>
      <c r="I24" s="94"/>
      <c r="J24" s="194"/>
      <c r="K24" s="192"/>
      <c r="L24" s="196"/>
      <c r="M24" s="220"/>
      <c r="N24" s="189"/>
      <c r="O24" s="94"/>
      <c r="P24" s="114"/>
      <c r="Q24" s="95"/>
    </row>
    <row r="25" spans="1:17" s="11" customFormat="1" ht="18.899999999999999" customHeight="1" x14ac:dyDescent="0.25">
      <c r="A25" s="197">
        <v>19</v>
      </c>
      <c r="B25" s="93"/>
      <c r="C25" s="93"/>
      <c r="D25" s="94"/>
      <c r="E25" s="210"/>
      <c r="F25" s="95"/>
      <c r="G25" s="95"/>
      <c r="H25" s="94"/>
      <c r="I25" s="94"/>
      <c r="J25" s="194"/>
      <c r="K25" s="192"/>
      <c r="L25" s="196"/>
      <c r="M25" s="220"/>
      <c r="N25" s="189"/>
      <c r="O25" s="94"/>
      <c r="P25" s="114"/>
      <c r="Q25" s="95"/>
    </row>
    <row r="26" spans="1:17" s="11" customFormat="1" ht="18.899999999999999" customHeight="1" x14ac:dyDescent="0.25">
      <c r="A26" s="197">
        <v>20</v>
      </c>
      <c r="B26" s="93"/>
      <c r="C26" s="93"/>
      <c r="D26" s="94"/>
      <c r="E26" s="210"/>
      <c r="F26" s="95"/>
      <c r="G26" s="95"/>
      <c r="H26" s="94"/>
      <c r="I26" s="94"/>
      <c r="J26" s="194"/>
      <c r="K26" s="192"/>
      <c r="L26" s="196"/>
      <c r="M26" s="220"/>
      <c r="N26" s="189"/>
      <c r="O26" s="94"/>
      <c r="P26" s="114"/>
      <c r="Q26" s="95"/>
    </row>
    <row r="27" spans="1:17" s="11" customFormat="1" ht="18.899999999999999" customHeight="1" x14ac:dyDescent="0.25">
      <c r="A27" s="197">
        <v>21</v>
      </c>
      <c r="B27" s="93"/>
      <c r="C27" s="93"/>
      <c r="D27" s="94"/>
      <c r="E27" s="210"/>
      <c r="F27" s="95"/>
      <c r="G27" s="95"/>
      <c r="H27" s="94"/>
      <c r="I27" s="94"/>
      <c r="J27" s="194"/>
      <c r="K27" s="192"/>
      <c r="L27" s="196"/>
      <c r="M27" s="220"/>
      <c r="N27" s="189"/>
      <c r="O27" s="94"/>
      <c r="P27" s="114"/>
      <c r="Q27" s="95"/>
    </row>
    <row r="28" spans="1:17" s="11" customFormat="1" ht="18.899999999999999" customHeight="1" x14ac:dyDescent="0.25">
      <c r="A28" s="197">
        <v>22</v>
      </c>
      <c r="B28" s="93"/>
      <c r="C28" s="93"/>
      <c r="D28" s="94"/>
      <c r="E28" s="426"/>
      <c r="F28" s="388"/>
      <c r="G28" s="216"/>
      <c r="H28" s="94"/>
      <c r="I28" s="94"/>
      <c r="J28" s="194"/>
      <c r="K28" s="192"/>
      <c r="L28" s="196"/>
      <c r="M28" s="220"/>
      <c r="N28" s="189"/>
      <c r="O28" s="94"/>
      <c r="P28" s="114"/>
      <c r="Q28" s="95"/>
    </row>
    <row r="29" spans="1:17" s="11" customFormat="1" ht="18.899999999999999" customHeight="1" x14ac:dyDescent="0.25">
      <c r="A29" s="197">
        <v>23</v>
      </c>
      <c r="B29" s="93"/>
      <c r="C29" s="93"/>
      <c r="D29" s="94"/>
      <c r="E29" s="427"/>
      <c r="F29" s="95"/>
      <c r="G29" s="95"/>
      <c r="H29" s="94"/>
      <c r="I29" s="94"/>
      <c r="J29" s="194"/>
      <c r="K29" s="192"/>
      <c r="L29" s="196"/>
      <c r="M29" s="220"/>
      <c r="N29" s="189"/>
      <c r="O29" s="94"/>
      <c r="P29" s="114"/>
      <c r="Q29" s="95"/>
    </row>
    <row r="30" spans="1:17" s="11" customFormat="1" ht="18.899999999999999" customHeight="1" x14ac:dyDescent="0.25">
      <c r="A30" s="197">
        <v>24</v>
      </c>
      <c r="B30" s="93"/>
      <c r="C30" s="93"/>
      <c r="D30" s="94"/>
      <c r="E30" s="210"/>
      <c r="F30" s="95"/>
      <c r="G30" s="95"/>
      <c r="H30" s="94"/>
      <c r="I30" s="94"/>
      <c r="J30" s="194"/>
      <c r="K30" s="192"/>
      <c r="L30" s="196"/>
      <c r="M30" s="220"/>
      <c r="N30" s="189"/>
      <c r="O30" s="94"/>
      <c r="P30" s="114"/>
      <c r="Q30" s="95"/>
    </row>
    <row r="31" spans="1:17" s="11" customFormat="1" ht="18.899999999999999" customHeight="1" x14ac:dyDescent="0.25">
      <c r="A31" s="197">
        <v>25</v>
      </c>
      <c r="B31" s="93"/>
      <c r="C31" s="93"/>
      <c r="D31" s="94"/>
      <c r="E31" s="210"/>
      <c r="F31" s="95"/>
      <c r="G31" s="95"/>
      <c r="H31" s="94"/>
      <c r="I31" s="94"/>
      <c r="J31" s="194"/>
      <c r="K31" s="192"/>
      <c r="L31" s="196"/>
      <c r="M31" s="220"/>
      <c r="N31" s="189"/>
      <c r="O31" s="94"/>
      <c r="P31" s="114"/>
      <c r="Q31" s="95"/>
    </row>
    <row r="32" spans="1:17" s="11" customFormat="1" ht="18.899999999999999" customHeight="1" x14ac:dyDescent="0.25">
      <c r="A32" s="197">
        <v>26</v>
      </c>
      <c r="B32" s="93"/>
      <c r="C32" s="93"/>
      <c r="D32" s="94"/>
      <c r="E32" s="403"/>
      <c r="F32" s="95"/>
      <c r="G32" s="95"/>
      <c r="H32" s="94"/>
      <c r="I32" s="94"/>
      <c r="J32" s="194"/>
      <c r="K32" s="192"/>
      <c r="L32" s="196"/>
      <c r="M32" s="220"/>
      <c r="N32" s="189"/>
      <c r="O32" s="94"/>
      <c r="P32" s="114"/>
      <c r="Q32" s="95"/>
    </row>
    <row r="33" spans="1:17" s="11" customFormat="1" ht="18.899999999999999" customHeight="1" x14ac:dyDescent="0.25">
      <c r="A33" s="197">
        <v>27</v>
      </c>
      <c r="B33" s="93"/>
      <c r="C33" s="93"/>
      <c r="D33" s="94"/>
      <c r="E33" s="210"/>
      <c r="F33" s="95"/>
      <c r="G33" s="95"/>
      <c r="H33" s="94"/>
      <c r="I33" s="94"/>
      <c r="J33" s="194"/>
      <c r="K33" s="192"/>
      <c r="L33" s="196"/>
      <c r="M33" s="220"/>
      <c r="N33" s="189"/>
      <c r="O33" s="94"/>
      <c r="P33" s="114"/>
      <c r="Q33" s="95"/>
    </row>
    <row r="34" spans="1:17" s="11" customFormat="1" ht="18.899999999999999" customHeight="1" x14ac:dyDescent="0.25">
      <c r="A34" s="197">
        <v>28</v>
      </c>
      <c r="B34" s="93"/>
      <c r="C34" s="93"/>
      <c r="D34" s="94"/>
      <c r="E34" s="210"/>
      <c r="F34" s="95"/>
      <c r="G34" s="95"/>
      <c r="H34" s="94"/>
      <c r="I34" s="94"/>
      <c r="J34" s="194"/>
      <c r="K34" s="192"/>
      <c r="L34" s="196"/>
      <c r="M34" s="220"/>
      <c r="N34" s="189"/>
      <c r="O34" s="94"/>
      <c r="P34" s="114"/>
      <c r="Q34" s="95"/>
    </row>
    <row r="35" spans="1:17" s="11" customFormat="1" ht="18.899999999999999" customHeight="1" x14ac:dyDescent="0.25">
      <c r="A35" s="197">
        <v>29</v>
      </c>
      <c r="B35" s="93"/>
      <c r="C35" s="93"/>
      <c r="D35" s="94"/>
      <c r="E35" s="210"/>
      <c r="F35" s="95"/>
      <c r="G35" s="95"/>
      <c r="H35" s="94"/>
      <c r="I35" s="94"/>
      <c r="J35" s="194"/>
      <c r="K35" s="192"/>
      <c r="L35" s="196"/>
      <c r="M35" s="220"/>
      <c r="N35" s="189"/>
      <c r="O35" s="94"/>
      <c r="P35" s="114"/>
      <c r="Q35" s="95"/>
    </row>
    <row r="36" spans="1:17" s="11" customFormat="1" ht="18.899999999999999" customHeight="1" x14ac:dyDescent="0.25">
      <c r="A36" s="197">
        <v>30</v>
      </c>
      <c r="B36" s="93"/>
      <c r="C36" s="93"/>
      <c r="D36" s="94"/>
      <c r="E36" s="210"/>
      <c r="F36" s="95"/>
      <c r="G36" s="95"/>
      <c r="H36" s="94"/>
      <c r="I36" s="94"/>
      <c r="J36" s="194"/>
      <c r="K36" s="192"/>
      <c r="L36" s="196"/>
      <c r="M36" s="220"/>
      <c r="N36" s="189"/>
      <c r="O36" s="94"/>
      <c r="P36" s="114"/>
      <c r="Q36" s="95"/>
    </row>
    <row r="37" spans="1:17" s="11" customFormat="1" ht="18.899999999999999" customHeight="1" x14ac:dyDescent="0.25">
      <c r="A37" s="197">
        <v>31</v>
      </c>
      <c r="B37" s="93"/>
      <c r="C37" s="93"/>
      <c r="D37" s="94"/>
      <c r="E37" s="210"/>
      <c r="F37" s="95"/>
      <c r="G37" s="95"/>
      <c r="H37" s="94"/>
      <c r="I37" s="94"/>
      <c r="J37" s="194"/>
      <c r="K37" s="192"/>
      <c r="L37" s="196"/>
      <c r="M37" s="220"/>
      <c r="N37" s="189"/>
      <c r="O37" s="94"/>
      <c r="P37" s="114"/>
      <c r="Q37" s="95"/>
    </row>
    <row r="38" spans="1:17" s="11" customFormat="1" ht="18.899999999999999" customHeight="1" x14ac:dyDescent="0.25">
      <c r="A38" s="197">
        <v>32</v>
      </c>
      <c r="B38" s="93"/>
      <c r="C38" s="93"/>
      <c r="D38" s="94"/>
      <c r="E38" s="210"/>
      <c r="F38" s="95"/>
      <c r="G38" s="95"/>
      <c r="H38" s="377"/>
      <c r="I38" s="221"/>
      <c r="J38" s="194"/>
      <c r="K38" s="192"/>
      <c r="L38" s="196"/>
      <c r="M38" s="220"/>
      <c r="N38" s="189"/>
      <c r="O38" s="95"/>
      <c r="P38" s="114"/>
      <c r="Q38" s="95"/>
    </row>
    <row r="39" spans="1:17" s="11" customFormat="1" ht="18.899999999999999" customHeight="1" x14ac:dyDescent="0.25">
      <c r="A39" s="197">
        <v>33</v>
      </c>
      <c r="B39" s="93"/>
      <c r="C39" s="93"/>
      <c r="D39" s="94"/>
      <c r="E39" s="210"/>
      <c r="F39" s="95"/>
      <c r="G39" s="95"/>
      <c r="H39" s="377"/>
      <c r="I39" s="221"/>
      <c r="J39" s="194"/>
      <c r="K39" s="192"/>
      <c r="L39" s="196"/>
      <c r="M39" s="220"/>
      <c r="N39" s="216"/>
      <c r="O39" s="95"/>
      <c r="P39" s="114"/>
      <c r="Q39" s="95"/>
    </row>
    <row r="40" spans="1:17" s="11" customFormat="1" ht="18.899999999999999" customHeight="1" x14ac:dyDescent="0.25">
      <c r="A40" s="197">
        <v>34</v>
      </c>
      <c r="B40" s="93"/>
      <c r="C40" s="93"/>
      <c r="D40" s="94"/>
      <c r="E40" s="210"/>
      <c r="F40" s="95"/>
      <c r="G40" s="95"/>
      <c r="H40" s="377"/>
      <c r="I40" s="221"/>
      <c r="J40" s="194" t="e">
        <f>IF(AND(Q40="",#REF!&gt;0,#REF!&lt;5),K40,)</f>
        <v>#REF!</v>
      </c>
      <c r="K40" s="192" t="str">
        <f>IF(D40="","ZZZ9",IF(AND(#REF!&gt;0,#REF!&lt;5),D40&amp;#REF!,D40&amp;"9"))</f>
        <v>ZZZ9</v>
      </c>
      <c r="L40" s="196">
        <f t="shared" ref="L40:L103" si="0">IF(Q40="",999,Q40)</f>
        <v>999</v>
      </c>
      <c r="M40" s="220">
        <f t="shared" ref="M40:M103" si="1">IF(P40=999,999,1)</f>
        <v>999</v>
      </c>
      <c r="N40" s="216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97">
        <v>35</v>
      </c>
      <c r="B41" s="93"/>
      <c r="C41" s="93"/>
      <c r="D41" s="94"/>
      <c r="E41" s="210"/>
      <c r="F41" s="95"/>
      <c r="G41" s="95"/>
      <c r="H41" s="377"/>
      <c r="I41" s="221"/>
      <c r="J41" s="194" t="e">
        <f>IF(AND(Q41="",#REF!&gt;0,#REF!&lt;5),K41,)</f>
        <v>#REF!</v>
      </c>
      <c r="K41" s="192" t="str">
        <f>IF(D41="","ZZZ9",IF(AND(#REF!&gt;0,#REF!&lt;5),D41&amp;#REF!,D41&amp;"9"))</f>
        <v>ZZZ9</v>
      </c>
      <c r="L41" s="196">
        <f t="shared" si="0"/>
        <v>999</v>
      </c>
      <c r="M41" s="220">
        <f t="shared" si="1"/>
        <v>999</v>
      </c>
      <c r="N41" s="216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197">
        <v>36</v>
      </c>
      <c r="B42" s="93"/>
      <c r="C42" s="93"/>
      <c r="D42" s="94"/>
      <c r="E42" s="210"/>
      <c r="F42" s="95"/>
      <c r="G42" s="95"/>
      <c r="H42" s="377"/>
      <c r="I42" s="221"/>
      <c r="J42" s="194" t="e">
        <f>IF(AND(Q42="",#REF!&gt;0,#REF!&lt;5),K42,)</f>
        <v>#REF!</v>
      </c>
      <c r="K42" s="192" t="str">
        <f>IF(D42="","ZZZ9",IF(AND(#REF!&gt;0,#REF!&lt;5),D42&amp;#REF!,D42&amp;"9"))</f>
        <v>ZZZ9</v>
      </c>
      <c r="L42" s="196">
        <f t="shared" si="0"/>
        <v>999</v>
      </c>
      <c r="M42" s="220">
        <f t="shared" si="1"/>
        <v>999</v>
      </c>
      <c r="N42" s="216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197">
        <v>37</v>
      </c>
      <c r="B43" s="93"/>
      <c r="C43" s="93"/>
      <c r="D43" s="94"/>
      <c r="E43" s="210"/>
      <c r="F43" s="95"/>
      <c r="G43" s="95"/>
      <c r="H43" s="377"/>
      <c r="I43" s="221"/>
      <c r="J43" s="194" t="e">
        <f>IF(AND(Q43="",#REF!&gt;0,#REF!&lt;5),K43,)</f>
        <v>#REF!</v>
      </c>
      <c r="K43" s="192" t="str">
        <f>IF(D43="","ZZZ9",IF(AND(#REF!&gt;0,#REF!&lt;5),D43&amp;#REF!,D43&amp;"9"))</f>
        <v>ZZZ9</v>
      </c>
      <c r="L43" s="196">
        <f t="shared" si="0"/>
        <v>999</v>
      </c>
      <c r="M43" s="220">
        <f t="shared" si="1"/>
        <v>999</v>
      </c>
      <c r="N43" s="216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197">
        <v>38</v>
      </c>
      <c r="B44" s="93"/>
      <c r="C44" s="93"/>
      <c r="D44" s="94"/>
      <c r="E44" s="210"/>
      <c r="F44" s="95"/>
      <c r="G44" s="95"/>
      <c r="H44" s="377"/>
      <c r="I44" s="221"/>
      <c r="J44" s="194" t="e">
        <f>IF(AND(Q44="",#REF!&gt;0,#REF!&lt;5),K44,)</f>
        <v>#REF!</v>
      </c>
      <c r="K44" s="192" t="str">
        <f>IF(D44="","ZZZ9",IF(AND(#REF!&gt;0,#REF!&lt;5),D44&amp;#REF!,D44&amp;"9"))</f>
        <v>ZZZ9</v>
      </c>
      <c r="L44" s="196">
        <f t="shared" si="0"/>
        <v>999</v>
      </c>
      <c r="M44" s="220">
        <f t="shared" si="1"/>
        <v>999</v>
      </c>
      <c r="N44" s="216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197">
        <v>39</v>
      </c>
      <c r="B45" s="93"/>
      <c r="C45" s="93"/>
      <c r="D45" s="94"/>
      <c r="E45" s="210"/>
      <c r="F45" s="95"/>
      <c r="G45" s="95"/>
      <c r="H45" s="377"/>
      <c r="I45" s="221"/>
      <c r="J45" s="194" t="e">
        <f>IF(AND(Q45="",#REF!&gt;0,#REF!&lt;5),K45,)</f>
        <v>#REF!</v>
      </c>
      <c r="K45" s="192" t="str">
        <f>IF(D45="","ZZZ9",IF(AND(#REF!&gt;0,#REF!&lt;5),D45&amp;#REF!,D45&amp;"9"))</f>
        <v>ZZZ9</v>
      </c>
      <c r="L45" s="196">
        <f t="shared" si="0"/>
        <v>999</v>
      </c>
      <c r="M45" s="220">
        <f t="shared" si="1"/>
        <v>999</v>
      </c>
      <c r="N45" s="216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197">
        <v>40</v>
      </c>
      <c r="B46" s="93"/>
      <c r="C46" s="93"/>
      <c r="D46" s="94"/>
      <c r="E46" s="210"/>
      <c r="F46" s="95"/>
      <c r="G46" s="95"/>
      <c r="H46" s="377"/>
      <c r="I46" s="221"/>
      <c r="J46" s="194" t="e">
        <f>IF(AND(Q46="",#REF!&gt;0,#REF!&lt;5),K46,)</f>
        <v>#REF!</v>
      </c>
      <c r="K46" s="192" t="str">
        <f>IF(D46="","ZZZ9",IF(AND(#REF!&gt;0,#REF!&lt;5),D46&amp;#REF!,D46&amp;"9"))</f>
        <v>ZZZ9</v>
      </c>
      <c r="L46" s="196">
        <f t="shared" si="0"/>
        <v>999</v>
      </c>
      <c r="M46" s="220">
        <f t="shared" si="1"/>
        <v>999</v>
      </c>
      <c r="N46" s="216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197">
        <v>41</v>
      </c>
      <c r="B47" s="93"/>
      <c r="C47" s="93"/>
      <c r="D47" s="94"/>
      <c r="E47" s="210"/>
      <c r="F47" s="95"/>
      <c r="G47" s="95"/>
      <c r="H47" s="377"/>
      <c r="I47" s="221"/>
      <c r="J47" s="194" t="e">
        <f>IF(AND(Q47="",#REF!&gt;0,#REF!&lt;5),K47,)</f>
        <v>#REF!</v>
      </c>
      <c r="K47" s="192" t="str">
        <f>IF(D47="","ZZZ9",IF(AND(#REF!&gt;0,#REF!&lt;5),D47&amp;#REF!,D47&amp;"9"))</f>
        <v>ZZZ9</v>
      </c>
      <c r="L47" s="196">
        <f t="shared" si="0"/>
        <v>999</v>
      </c>
      <c r="M47" s="220">
        <f t="shared" si="1"/>
        <v>999</v>
      </c>
      <c r="N47" s="216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197">
        <v>42</v>
      </c>
      <c r="B48" s="93"/>
      <c r="C48" s="93"/>
      <c r="D48" s="94"/>
      <c r="E48" s="210"/>
      <c r="F48" s="95"/>
      <c r="G48" s="95"/>
      <c r="H48" s="377"/>
      <c r="I48" s="221"/>
      <c r="J48" s="194" t="e">
        <f>IF(AND(Q48="",#REF!&gt;0,#REF!&lt;5),K48,)</f>
        <v>#REF!</v>
      </c>
      <c r="K48" s="192" t="str">
        <f>IF(D48="","ZZZ9",IF(AND(#REF!&gt;0,#REF!&lt;5),D48&amp;#REF!,D48&amp;"9"))</f>
        <v>ZZZ9</v>
      </c>
      <c r="L48" s="196">
        <f t="shared" si="0"/>
        <v>999</v>
      </c>
      <c r="M48" s="220">
        <f t="shared" si="1"/>
        <v>999</v>
      </c>
      <c r="N48" s="216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197">
        <v>43</v>
      </c>
      <c r="B49" s="93"/>
      <c r="C49" s="93"/>
      <c r="D49" s="94"/>
      <c r="E49" s="210"/>
      <c r="F49" s="95"/>
      <c r="G49" s="95"/>
      <c r="H49" s="377"/>
      <c r="I49" s="221"/>
      <c r="J49" s="194" t="e">
        <f>IF(AND(Q49="",#REF!&gt;0,#REF!&lt;5),K49,)</f>
        <v>#REF!</v>
      </c>
      <c r="K49" s="192" t="str">
        <f>IF(D49="","ZZZ9",IF(AND(#REF!&gt;0,#REF!&lt;5),D49&amp;#REF!,D49&amp;"9"))</f>
        <v>ZZZ9</v>
      </c>
      <c r="L49" s="196">
        <f t="shared" si="0"/>
        <v>999</v>
      </c>
      <c r="M49" s="220">
        <f t="shared" si="1"/>
        <v>999</v>
      </c>
      <c r="N49" s="216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197">
        <v>44</v>
      </c>
      <c r="B50" s="93"/>
      <c r="C50" s="93"/>
      <c r="D50" s="94"/>
      <c r="E50" s="210"/>
      <c r="F50" s="95"/>
      <c r="G50" s="95"/>
      <c r="H50" s="377"/>
      <c r="I50" s="221"/>
      <c r="J50" s="194" t="e">
        <f>IF(AND(Q50="",#REF!&gt;0,#REF!&lt;5),K50,)</f>
        <v>#REF!</v>
      </c>
      <c r="K50" s="192" t="str">
        <f>IF(D50="","ZZZ9",IF(AND(#REF!&gt;0,#REF!&lt;5),D50&amp;#REF!,D50&amp;"9"))</f>
        <v>ZZZ9</v>
      </c>
      <c r="L50" s="196">
        <f t="shared" si="0"/>
        <v>999</v>
      </c>
      <c r="M50" s="220">
        <f t="shared" si="1"/>
        <v>999</v>
      </c>
      <c r="N50" s="216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197">
        <v>45</v>
      </c>
      <c r="B51" s="93"/>
      <c r="C51" s="93"/>
      <c r="D51" s="94"/>
      <c r="E51" s="210"/>
      <c r="F51" s="95"/>
      <c r="G51" s="95"/>
      <c r="H51" s="377"/>
      <c r="I51" s="221"/>
      <c r="J51" s="194" t="e">
        <f>IF(AND(Q51="",#REF!&gt;0,#REF!&lt;5),K51,)</f>
        <v>#REF!</v>
      </c>
      <c r="K51" s="192" t="str">
        <f>IF(D51="","ZZZ9",IF(AND(#REF!&gt;0,#REF!&lt;5),D51&amp;#REF!,D51&amp;"9"))</f>
        <v>ZZZ9</v>
      </c>
      <c r="L51" s="196">
        <f t="shared" si="0"/>
        <v>999</v>
      </c>
      <c r="M51" s="220">
        <f t="shared" si="1"/>
        <v>999</v>
      </c>
      <c r="N51" s="216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197">
        <v>46</v>
      </c>
      <c r="B52" s="93"/>
      <c r="C52" s="93"/>
      <c r="D52" s="94"/>
      <c r="E52" s="210"/>
      <c r="F52" s="95"/>
      <c r="G52" s="95"/>
      <c r="H52" s="377"/>
      <c r="I52" s="221"/>
      <c r="J52" s="194" t="e">
        <f>IF(AND(Q52="",#REF!&gt;0,#REF!&lt;5),K52,)</f>
        <v>#REF!</v>
      </c>
      <c r="K52" s="192" t="str">
        <f>IF(D52="","ZZZ9",IF(AND(#REF!&gt;0,#REF!&lt;5),D52&amp;#REF!,D52&amp;"9"))</f>
        <v>ZZZ9</v>
      </c>
      <c r="L52" s="196">
        <f t="shared" si="0"/>
        <v>999</v>
      </c>
      <c r="M52" s="220">
        <f t="shared" si="1"/>
        <v>999</v>
      </c>
      <c r="N52" s="216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197">
        <v>47</v>
      </c>
      <c r="B53" s="93"/>
      <c r="C53" s="93"/>
      <c r="D53" s="94"/>
      <c r="E53" s="210"/>
      <c r="F53" s="95"/>
      <c r="G53" s="95"/>
      <c r="H53" s="377"/>
      <c r="I53" s="221"/>
      <c r="J53" s="194" t="e">
        <f>IF(AND(Q53="",#REF!&gt;0,#REF!&lt;5),K53,)</f>
        <v>#REF!</v>
      </c>
      <c r="K53" s="192" t="str">
        <f>IF(D53="","ZZZ9",IF(AND(#REF!&gt;0,#REF!&lt;5),D53&amp;#REF!,D53&amp;"9"))</f>
        <v>ZZZ9</v>
      </c>
      <c r="L53" s="196">
        <f t="shared" si="0"/>
        <v>999</v>
      </c>
      <c r="M53" s="220">
        <f t="shared" si="1"/>
        <v>999</v>
      </c>
      <c r="N53" s="216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197">
        <v>48</v>
      </c>
      <c r="B54" s="93"/>
      <c r="C54" s="93"/>
      <c r="D54" s="94"/>
      <c r="E54" s="210"/>
      <c r="F54" s="95"/>
      <c r="G54" s="95"/>
      <c r="H54" s="377"/>
      <c r="I54" s="221"/>
      <c r="J54" s="194" t="e">
        <f>IF(AND(Q54="",#REF!&gt;0,#REF!&lt;5),K54,)</f>
        <v>#REF!</v>
      </c>
      <c r="K54" s="192" t="str">
        <f>IF(D54="","ZZZ9",IF(AND(#REF!&gt;0,#REF!&lt;5),D54&amp;#REF!,D54&amp;"9"))</f>
        <v>ZZZ9</v>
      </c>
      <c r="L54" s="196">
        <f t="shared" si="0"/>
        <v>999</v>
      </c>
      <c r="M54" s="220">
        <f t="shared" si="1"/>
        <v>999</v>
      </c>
      <c r="N54" s="216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197">
        <v>49</v>
      </c>
      <c r="B55" s="93"/>
      <c r="C55" s="93"/>
      <c r="D55" s="94"/>
      <c r="E55" s="210"/>
      <c r="F55" s="95"/>
      <c r="G55" s="95"/>
      <c r="H55" s="377"/>
      <c r="I55" s="221"/>
      <c r="J55" s="194" t="e">
        <f>IF(AND(Q55="",#REF!&gt;0,#REF!&lt;5),K55,)</f>
        <v>#REF!</v>
      </c>
      <c r="K55" s="192" t="str">
        <f>IF(D55="","ZZZ9",IF(AND(#REF!&gt;0,#REF!&lt;5),D55&amp;#REF!,D55&amp;"9"))</f>
        <v>ZZZ9</v>
      </c>
      <c r="L55" s="196">
        <f t="shared" si="0"/>
        <v>999</v>
      </c>
      <c r="M55" s="220">
        <f t="shared" si="1"/>
        <v>999</v>
      </c>
      <c r="N55" s="216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197">
        <v>50</v>
      </c>
      <c r="B56" s="93"/>
      <c r="C56" s="93"/>
      <c r="D56" s="94"/>
      <c r="E56" s="210"/>
      <c r="F56" s="95"/>
      <c r="G56" s="95"/>
      <c r="H56" s="377"/>
      <c r="I56" s="221"/>
      <c r="J56" s="194" t="e">
        <f>IF(AND(Q56="",#REF!&gt;0,#REF!&lt;5),K56,)</f>
        <v>#REF!</v>
      </c>
      <c r="K56" s="192" t="str">
        <f>IF(D56="","ZZZ9",IF(AND(#REF!&gt;0,#REF!&lt;5),D56&amp;#REF!,D56&amp;"9"))</f>
        <v>ZZZ9</v>
      </c>
      <c r="L56" s="196">
        <f t="shared" si="0"/>
        <v>999</v>
      </c>
      <c r="M56" s="220">
        <f t="shared" si="1"/>
        <v>999</v>
      </c>
      <c r="N56" s="216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197">
        <v>51</v>
      </c>
      <c r="B57" s="93"/>
      <c r="C57" s="93"/>
      <c r="D57" s="94"/>
      <c r="E57" s="210"/>
      <c r="F57" s="95"/>
      <c r="G57" s="95"/>
      <c r="H57" s="377"/>
      <c r="I57" s="221"/>
      <c r="J57" s="194" t="e">
        <f>IF(AND(Q57="",#REF!&gt;0,#REF!&lt;5),K57,)</f>
        <v>#REF!</v>
      </c>
      <c r="K57" s="192" t="str">
        <f>IF(D57="","ZZZ9",IF(AND(#REF!&gt;0,#REF!&lt;5),D57&amp;#REF!,D57&amp;"9"))</f>
        <v>ZZZ9</v>
      </c>
      <c r="L57" s="196">
        <f t="shared" si="0"/>
        <v>999</v>
      </c>
      <c r="M57" s="220">
        <f t="shared" si="1"/>
        <v>999</v>
      </c>
      <c r="N57" s="216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197">
        <v>52</v>
      </c>
      <c r="B58" s="93"/>
      <c r="C58" s="93"/>
      <c r="D58" s="94"/>
      <c r="E58" s="210"/>
      <c r="F58" s="95"/>
      <c r="G58" s="95"/>
      <c r="H58" s="377"/>
      <c r="I58" s="221"/>
      <c r="J58" s="194" t="e">
        <f>IF(AND(Q58="",#REF!&gt;0,#REF!&lt;5),K58,)</f>
        <v>#REF!</v>
      </c>
      <c r="K58" s="192" t="str">
        <f>IF(D58="","ZZZ9",IF(AND(#REF!&gt;0,#REF!&lt;5),D58&amp;#REF!,D58&amp;"9"))</f>
        <v>ZZZ9</v>
      </c>
      <c r="L58" s="196">
        <f t="shared" si="0"/>
        <v>999</v>
      </c>
      <c r="M58" s="220">
        <f t="shared" si="1"/>
        <v>999</v>
      </c>
      <c r="N58" s="216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197">
        <v>53</v>
      </c>
      <c r="B59" s="93"/>
      <c r="C59" s="93"/>
      <c r="D59" s="94"/>
      <c r="E59" s="210"/>
      <c r="F59" s="95"/>
      <c r="G59" s="95"/>
      <c r="H59" s="377"/>
      <c r="I59" s="221"/>
      <c r="J59" s="194" t="e">
        <f>IF(AND(Q59="",#REF!&gt;0,#REF!&lt;5),K59,)</f>
        <v>#REF!</v>
      </c>
      <c r="K59" s="192" t="str">
        <f>IF(D59="","ZZZ9",IF(AND(#REF!&gt;0,#REF!&lt;5),D59&amp;#REF!,D59&amp;"9"))</f>
        <v>ZZZ9</v>
      </c>
      <c r="L59" s="196">
        <f t="shared" si="0"/>
        <v>999</v>
      </c>
      <c r="M59" s="220">
        <f t="shared" si="1"/>
        <v>999</v>
      </c>
      <c r="N59" s="216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197">
        <v>54</v>
      </c>
      <c r="B60" s="93"/>
      <c r="C60" s="93"/>
      <c r="D60" s="94"/>
      <c r="E60" s="210"/>
      <c r="F60" s="95"/>
      <c r="G60" s="95"/>
      <c r="H60" s="377"/>
      <c r="I60" s="221"/>
      <c r="J60" s="194" t="e">
        <f>IF(AND(Q60="",#REF!&gt;0,#REF!&lt;5),K60,)</f>
        <v>#REF!</v>
      </c>
      <c r="K60" s="192" t="str">
        <f>IF(D60="","ZZZ9",IF(AND(#REF!&gt;0,#REF!&lt;5),D60&amp;#REF!,D60&amp;"9"))</f>
        <v>ZZZ9</v>
      </c>
      <c r="L60" s="196">
        <f t="shared" si="0"/>
        <v>999</v>
      </c>
      <c r="M60" s="220">
        <f t="shared" si="1"/>
        <v>999</v>
      </c>
      <c r="N60" s="216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197">
        <v>55</v>
      </c>
      <c r="B61" s="93"/>
      <c r="C61" s="93"/>
      <c r="D61" s="94"/>
      <c r="E61" s="210"/>
      <c r="F61" s="95"/>
      <c r="G61" s="95"/>
      <c r="H61" s="377"/>
      <c r="I61" s="221"/>
      <c r="J61" s="194" t="e">
        <f>IF(AND(Q61="",#REF!&gt;0,#REF!&lt;5),K61,)</f>
        <v>#REF!</v>
      </c>
      <c r="K61" s="192" t="str">
        <f>IF(D61="","ZZZ9",IF(AND(#REF!&gt;0,#REF!&lt;5),D61&amp;#REF!,D61&amp;"9"))</f>
        <v>ZZZ9</v>
      </c>
      <c r="L61" s="196">
        <f t="shared" si="0"/>
        <v>999</v>
      </c>
      <c r="M61" s="220">
        <f t="shared" si="1"/>
        <v>999</v>
      </c>
      <c r="N61" s="216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197">
        <v>56</v>
      </c>
      <c r="B62" s="93"/>
      <c r="C62" s="93"/>
      <c r="D62" s="94"/>
      <c r="E62" s="210"/>
      <c r="F62" s="95"/>
      <c r="G62" s="95"/>
      <c r="H62" s="377"/>
      <c r="I62" s="221"/>
      <c r="J62" s="194" t="e">
        <f>IF(AND(Q62="",#REF!&gt;0,#REF!&lt;5),K62,)</f>
        <v>#REF!</v>
      </c>
      <c r="K62" s="192" t="str">
        <f>IF(D62="","ZZZ9",IF(AND(#REF!&gt;0,#REF!&lt;5),D62&amp;#REF!,D62&amp;"9"))</f>
        <v>ZZZ9</v>
      </c>
      <c r="L62" s="196">
        <f t="shared" si="0"/>
        <v>999</v>
      </c>
      <c r="M62" s="220">
        <f t="shared" si="1"/>
        <v>999</v>
      </c>
      <c r="N62" s="216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197">
        <v>57</v>
      </c>
      <c r="B63" s="93"/>
      <c r="C63" s="93"/>
      <c r="D63" s="94"/>
      <c r="E63" s="210"/>
      <c r="F63" s="95"/>
      <c r="G63" s="95"/>
      <c r="H63" s="377"/>
      <c r="I63" s="221"/>
      <c r="J63" s="194" t="e">
        <f>IF(AND(Q63="",#REF!&gt;0,#REF!&lt;5),K63,)</f>
        <v>#REF!</v>
      </c>
      <c r="K63" s="192" t="str">
        <f>IF(D63="","ZZZ9",IF(AND(#REF!&gt;0,#REF!&lt;5),D63&amp;#REF!,D63&amp;"9"))</f>
        <v>ZZZ9</v>
      </c>
      <c r="L63" s="196">
        <f t="shared" si="0"/>
        <v>999</v>
      </c>
      <c r="M63" s="220">
        <f t="shared" si="1"/>
        <v>999</v>
      </c>
      <c r="N63" s="216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197">
        <v>58</v>
      </c>
      <c r="B64" s="93"/>
      <c r="C64" s="93"/>
      <c r="D64" s="94"/>
      <c r="E64" s="210"/>
      <c r="F64" s="95"/>
      <c r="G64" s="95"/>
      <c r="H64" s="377"/>
      <c r="I64" s="221"/>
      <c r="J64" s="194" t="e">
        <f>IF(AND(Q64="",#REF!&gt;0,#REF!&lt;5),K64,)</f>
        <v>#REF!</v>
      </c>
      <c r="K64" s="192" t="str">
        <f>IF(D64="","ZZZ9",IF(AND(#REF!&gt;0,#REF!&lt;5),D64&amp;#REF!,D64&amp;"9"))</f>
        <v>ZZZ9</v>
      </c>
      <c r="L64" s="196">
        <f t="shared" si="0"/>
        <v>999</v>
      </c>
      <c r="M64" s="220">
        <f t="shared" si="1"/>
        <v>999</v>
      </c>
      <c r="N64" s="216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197">
        <v>59</v>
      </c>
      <c r="B65" s="93"/>
      <c r="C65" s="93"/>
      <c r="D65" s="94"/>
      <c r="E65" s="210"/>
      <c r="F65" s="95"/>
      <c r="G65" s="95"/>
      <c r="H65" s="377"/>
      <c r="I65" s="221"/>
      <c r="J65" s="194" t="e">
        <f>IF(AND(Q65="",#REF!&gt;0,#REF!&lt;5),K65,)</f>
        <v>#REF!</v>
      </c>
      <c r="K65" s="192" t="str">
        <f>IF(D65="","ZZZ9",IF(AND(#REF!&gt;0,#REF!&lt;5),D65&amp;#REF!,D65&amp;"9"))</f>
        <v>ZZZ9</v>
      </c>
      <c r="L65" s="196">
        <f t="shared" si="0"/>
        <v>999</v>
      </c>
      <c r="M65" s="220">
        <f t="shared" si="1"/>
        <v>999</v>
      </c>
      <c r="N65" s="216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197">
        <v>60</v>
      </c>
      <c r="B66" s="93"/>
      <c r="C66" s="93"/>
      <c r="D66" s="94"/>
      <c r="E66" s="210"/>
      <c r="F66" s="95"/>
      <c r="G66" s="95"/>
      <c r="H66" s="377"/>
      <c r="I66" s="221"/>
      <c r="J66" s="194" t="e">
        <f>IF(AND(Q66="",#REF!&gt;0,#REF!&lt;5),K66,)</f>
        <v>#REF!</v>
      </c>
      <c r="K66" s="192" t="str">
        <f>IF(D66="","ZZZ9",IF(AND(#REF!&gt;0,#REF!&lt;5),D66&amp;#REF!,D66&amp;"9"))</f>
        <v>ZZZ9</v>
      </c>
      <c r="L66" s="196">
        <f t="shared" si="0"/>
        <v>999</v>
      </c>
      <c r="M66" s="220">
        <f t="shared" si="1"/>
        <v>999</v>
      </c>
      <c r="N66" s="216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197">
        <v>61</v>
      </c>
      <c r="B67" s="93"/>
      <c r="C67" s="93"/>
      <c r="D67" s="94"/>
      <c r="E67" s="210"/>
      <c r="F67" s="95"/>
      <c r="G67" s="95"/>
      <c r="H67" s="377"/>
      <c r="I67" s="221"/>
      <c r="J67" s="194" t="e">
        <f>IF(AND(Q67="",#REF!&gt;0,#REF!&lt;5),K67,)</f>
        <v>#REF!</v>
      </c>
      <c r="K67" s="192" t="str">
        <f>IF(D67="","ZZZ9",IF(AND(#REF!&gt;0,#REF!&lt;5),D67&amp;#REF!,D67&amp;"9"))</f>
        <v>ZZZ9</v>
      </c>
      <c r="L67" s="196">
        <f t="shared" si="0"/>
        <v>999</v>
      </c>
      <c r="M67" s="220">
        <f t="shared" si="1"/>
        <v>999</v>
      </c>
      <c r="N67" s="216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197">
        <v>62</v>
      </c>
      <c r="B68" s="93"/>
      <c r="C68" s="93"/>
      <c r="D68" s="94"/>
      <c r="E68" s="210"/>
      <c r="F68" s="95"/>
      <c r="G68" s="95"/>
      <c r="H68" s="377"/>
      <c r="I68" s="221"/>
      <c r="J68" s="194" t="e">
        <f>IF(AND(Q68="",#REF!&gt;0,#REF!&lt;5),K68,)</f>
        <v>#REF!</v>
      </c>
      <c r="K68" s="192" t="str">
        <f>IF(D68="","ZZZ9",IF(AND(#REF!&gt;0,#REF!&lt;5),D68&amp;#REF!,D68&amp;"9"))</f>
        <v>ZZZ9</v>
      </c>
      <c r="L68" s="196">
        <f t="shared" si="0"/>
        <v>999</v>
      </c>
      <c r="M68" s="220">
        <f t="shared" si="1"/>
        <v>999</v>
      </c>
      <c r="N68" s="216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197">
        <v>63</v>
      </c>
      <c r="B69" s="93"/>
      <c r="C69" s="93"/>
      <c r="D69" s="94"/>
      <c r="E69" s="210"/>
      <c r="F69" s="95"/>
      <c r="G69" s="95"/>
      <c r="H69" s="377"/>
      <c r="I69" s="221"/>
      <c r="J69" s="194" t="e">
        <f>IF(AND(Q69="",#REF!&gt;0,#REF!&lt;5),K69,)</f>
        <v>#REF!</v>
      </c>
      <c r="K69" s="192" t="str">
        <f>IF(D69="","ZZZ9",IF(AND(#REF!&gt;0,#REF!&lt;5),D69&amp;#REF!,D69&amp;"9"))</f>
        <v>ZZZ9</v>
      </c>
      <c r="L69" s="196">
        <f t="shared" si="0"/>
        <v>999</v>
      </c>
      <c r="M69" s="220">
        <f t="shared" si="1"/>
        <v>999</v>
      </c>
      <c r="N69" s="216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197">
        <v>64</v>
      </c>
      <c r="B70" s="93"/>
      <c r="C70" s="93"/>
      <c r="D70" s="94"/>
      <c r="E70" s="210"/>
      <c r="F70" s="95"/>
      <c r="G70" s="95"/>
      <c r="H70" s="377"/>
      <c r="I70" s="221"/>
      <c r="J70" s="194" t="e">
        <f>IF(AND(Q70="",#REF!&gt;0,#REF!&lt;5),K70,)</f>
        <v>#REF!</v>
      </c>
      <c r="K70" s="192" t="str">
        <f>IF(D70="","ZZZ9",IF(AND(#REF!&gt;0,#REF!&lt;5),D70&amp;#REF!,D70&amp;"9"))</f>
        <v>ZZZ9</v>
      </c>
      <c r="L70" s="196">
        <f t="shared" si="0"/>
        <v>999</v>
      </c>
      <c r="M70" s="220">
        <f t="shared" si="1"/>
        <v>999</v>
      </c>
      <c r="N70" s="216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197">
        <v>65</v>
      </c>
      <c r="B71" s="93"/>
      <c r="C71" s="93"/>
      <c r="D71" s="94"/>
      <c r="E71" s="210"/>
      <c r="F71" s="95"/>
      <c r="G71" s="95"/>
      <c r="H71" s="377"/>
      <c r="I71" s="221"/>
      <c r="J71" s="194" t="e">
        <f>IF(AND(Q71="",#REF!&gt;0,#REF!&lt;5),K71,)</f>
        <v>#REF!</v>
      </c>
      <c r="K71" s="192" t="str">
        <f>IF(D71="","ZZZ9",IF(AND(#REF!&gt;0,#REF!&lt;5),D71&amp;#REF!,D71&amp;"9"))</f>
        <v>ZZZ9</v>
      </c>
      <c r="L71" s="196">
        <f t="shared" si="0"/>
        <v>999</v>
      </c>
      <c r="M71" s="220">
        <f t="shared" si="1"/>
        <v>999</v>
      </c>
      <c r="N71" s="216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197">
        <v>66</v>
      </c>
      <c r="B72" s="93"/>
      <c r="C72" s="93"/>
      <c r="D72" s="94"/>
      <c r="E72" s="210"/>
      <c r="F72" s="95"/>
      <c r="G72" s="95"/>
      <c r="H72" s="377"/>
      <c r="I72" s="221"/>
      <c r="J72" s="194" t="e">
        <f>IF(AND(Q72="",#REF!&gt;0,#REF!&lt;5),K72,)</f>
        <v>#REF!</v>
      </c>
      <c r="K72" s="192" t="str">
        <f>IF(D72="","ZZZ9",IF(AND(#REF!&gt;0,#REF!&lt;5),D72&amp;#REF!,D72&amp;"9"))</f>
        <v>ZZZ9</v>
      </c>
      <c r="L72" s="196">
        <f t="shared" si="0"/>
        <v>999</v>
      </c>
      <c r="M72" s="220">
        <f t="shared" si="1"/>
        <v>999</v>
      </c>
      <c r="N72" s="216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197">
        <v>67</v>
      </c>
      <c r="B73" s="93"/>
      <c r="C73" s="93"/>
      <c r="D73" s="94"/>
      <c r="E73" s="210"/>
      <c r="F73" s="95"/>
      <c r="G73" s="95"/>
      <c r="H73" s="377"/>
      <c r="I73" s="221"/>
      <c r="J73" s="194" t="e">
        <f>IF(AND(Q73="",#REF!&gt;0,#REF!&lt;5),K73,)</f>
        <v>#REF!</v>
      </c>
      <c r="K73" s="192" t="str">
        <f>IF(D73="","ZZZ9",IF(AND(#REF!&gt;0,#REF!&lt;5),D73&amp;#REF!,D73&amp;"9"))</f>
        <v>ZZZ9</v>
      </c>
      <c r="L73" s="196">
        <f t="shared" si="0"/>
        <v>999</v>
      </c>
      <c r="M73" s="220">
        <f t="shared" si="1"/>
        <v>999</v>
      </c>
      <c r="N73" s="216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197">
        <v>68</v>
      </c>
      <c r="B74" s="93"/>
      <c r="C74" s="93"/>
      <c r="D74" s="94"/>
      <c r="E74" s="210"/>
      <c r="F74" s="95"/>
      <c r="G74" s="95"/>
      <c r="H74" s="377"/>
      <c r="I74" s="221"/>
      <c r="J74" s="194" t="e">
        <f>IF(AND(Q74="",#REF!&gt;0,#REF!&lt;5),K74,)</f>
        <v>#REF!</v>
      </c>
      <c r="K74" s="192" t="str">
        <f>IF(D74="","ZZZ9",IF(AND(#REF!&gt;0,#REF!&lt;5),D74&amp;#REF!,D74&amp;"9"))</f>
        <v>ZZZ9</v>
      </c>
      <c r="L74" s="196">
        <f t="shared" si="0"/>
        <v>999</v>
      </c>
      <c r="M74" s="220">
        <f t="shared" si="1"/>
        <v>999</v>
      </c>
      <c r="N74" s="216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197">
        <v>69</v>
      </c>
      <c r="B75" s="93"/>
      <c r="C75" s="93"/>
      <c r="D75" s="94"/>
      <c r="E75" s="210"/>
      <c r="F75" s="95"/>
      <c r="G75" s="95"/>
      <c r="H75" s="377"/>
      <c r="I75" s="221"/>
      <c r="J75" s="194" t="e">
        <f>IF(AND(Q75="",#REF!&gt;0,#REF!&lt;5),K75,)</f>
        <v>#REF!</v>
      </c>
      <c r="K75" s="192" t="str">
        <f>IF(D75="","ZZZ9",IF(AND(#REF!&gt;0,#REF!&lt;5),D75&amp;#REF!,D75&amp;"9"))</f>
        <v>ZZZ9</v>
      </c>
      <c r="L75" s="196">
        <f t="shared" si="0"/>
        <v>999</v>
      </c>
      <c r="M75" s="220">
        <f t="shared" si="1"/>
        <v>999</v>
      </c>
      <c r="N75" s="216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197">
        <v>70</v>
      </c>
      <c r="B76" s="93"/>
      <c r="C76" s="93"/>
      <c r="D76" s="94"/>
      <c r="E76" s="210"/>
      <c r="F76" s="95"/>
      <c r="G76" s="95"/>
      <c r="H76" s="377"/>
      <c r="I76" s="221"/>
      <c r="J76" s="194" t="e">
        <f>IF(AND(Q76="",#REF!&gt;0,#REF!&lt;5),K76,)</f>
        <v>#REF!</v>
      </c>
      <c r="K76" s="192" t="str">
        <f>IF(D76="","ZZZ9",IF(AND(#REF!&gt;0,#REF!&lt;5),D76&amp;#REF!,D76&amp;"9"))</f>
        <v>ZZZ9</v>
      </c>
      <c r="L76" s="196">
        <f t="shared" si="0"/>
        <v>999</v>
      </c>
      <c r="M76" s="220">
        <f t="shared" si="1"/>
        <v>999</v>
      </c>
      <c r="N76" s="216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197">
        <v>71</v>
      </c>
      <c r="B77" s="93"/>
      <c r="C77" s="93"/>
      <c r="D77" s="94"/>
      <c r="E77" s="210"/>
      <c r="F77" s="95"/>
      <c r="G77" s="95"/>
      <c r="H77" s="377"/>
      <c r="I77" s="221"/>
      <c r="J77" s="194" t="e">
        <f>IF(AND(Q77="",#REF!&gt;0,#REF!&lt;5),K77,)</f>
        <v>#REF!</v>
      </c>
      <c r="K77" s="192" t="str">
        <f>IF(D77="","ZZZ9",IF(AND(#REF!&gt;0,#REF!&lt;5),D77&amp;#REF!,D77&amp;"9"))</f>
        <v>ZZZ9</v>
      </c>
      <c r="L77" s="196">
        <f t="shared" si="0"/>
        <v>999</v>
      </c>
      <c r="M77" s="220">
        <f t="shared" si="1"/>
        <v>999</v>
      </c>
      <c r="N77" s="216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197">
        <v>72</v>
      </c>
      <c r="B78" s="93"/>
      <c r="C78" s="93"/>
      <c r="D78" s="94"/>
      <c r="E78" s="210"/>
      <c r="F78" s="95"/>
      <c r="G78" s="95"/>
      <c r="H78" s="377"/>
      <c r="I78" s="221"/>
      <c r="J78" s="194" t="e">
        <f>IF(AND(Q78="",#REF!&gt;0,#REF!&lt;5),K78,)</f>
        <v>#REF!</v>
      </c>
      <c r="K78" s="192" t="str">
        <f>IF(D78="","ZZZ9",IF(AND(#REF!&gt;0,#REF!&lt;5),D78&amp;#REF!,D78&amp;"9"))</f>
        <v>ZZZ9</v>
      </c>
      <c r="L78" s="196">
        <f t="shared" si="0"/>
        <v>999</v>
      </c>
      <c r="M78" s="220">
        <f t="shared" si="1"/>
        <v>999</v>
      </c>
      <c r="N78" s="216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197">
        <v>73</v>
      </c>
      <c r="B79" s="93"/>
      <c r="C79" s="93"/>
      <c r="D79" s="94"/>
      <c r="E79" s="210"/>
      <c r="F79" s="95"/>
      <c r="G79" s="95"/>
      <c r="H79" s="377"/>
      <c r="I79" s="221"/>
      <c r="J79" s="194" t="e">
        <f>IF(AND(Q79="",#REF!&gt;0,#REF!&lt;5),K79,)</f>
        <v>#REF!</v>
      </c>
      <c r="K79" s="192" t="str">
        <f>IF(D79="","ZZZ9",IF(AND(#REF!&gt;0,#REF!&lt;5),D79&amp;#REF!,D79&amp;"9"))</f>
        <v>ZZZ9</v>
      </c>
      <c r="L79" s="196">
        <f t="shared" si="0"/>
        <v>999</v>
      </c>
      <c r="M79" s="220">
        <f t="shared" si="1"/>
        <v>999</v>
      </c>
      <c r="N79" s="216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197">
        <v>74</v>
      </c>
      <c r="B80" s="93"/>
      <c r="C80" s="93"/>
      <c r="D80" s="94"/>
      <c r="E80" s="210"/>
      <c r="F80" s="95"/>
      <c r="G80" s="95"/>
      <c r="H80" s="377"/>
      <c r="I80" s="221"/>
      <c r="J80" s="194" t="e">
        <f>IF(AND(Q80="",#REF!&gt;0,#REF!&lt;5),K80,)</f>
        <v>#REF!</v>
      </c>
      <c r="K80" s="192" t="str">
        <f>IF(D80="","ZZZ9",IF(AND(#REF!&gt;0,#REF!&lt;5),D80&amp;#REF!,D80&amp;"9"))</f>
        <v>ZZZ9</v>
      </c>
      <c r="L80" s="196">
        <f t="shared" si="0"/>
        <v>999</v>
      </c>
      <c r="M80" s="220">
        <f t="shared" si="1"/>
        <v>999</v>
      </c>
      <c r="N80" s="216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197">
        <v>75</v>
      </c>
      <c r="B81" s="93"/>
      <c r="C81" s="93"/>
      <c r="D81" s="94"/>
      <c r="E81" s="210"/>
      <c r="F81" s="95"/>
      <c r="G81" s="95"/>
      <c r="H81" s="377"/>
      <c r="I81" s="221"/>
      <c r="J81" s="194" t="e">
        <f>IF(AND(Q81="",#REF!&gt;0,#REF!&lt;5),K81,)</f>
        <v>#REF!</v>
      </c>
      <c r="K81" s="192" t="str">
        <f>IF(D81="","ZZZ9",IF(AND(#REF!&gt;0,#REF!&lt;5),D81&amp;#REF!,D81&amp;"9"))</f>
        <v>ZZZ9</v>
      </c>
      <c r="L81" s="196">
        <f t="shared" si="0"/>
        <v>999</v>
      </c>
      <c r="M81" s="220">
        <f t="shared" si="1"/>
        <v>999</v>
      </c>
      <c r="N81" s="216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197">
        <v>76</v>
      </c>
      <c r="B82" s="93"/>
      <c r="C82" s="93"/>
      <c r="D82" s="94"/>
      <c r="E82" s="210"/>
      <c r="F82" s="95"/>
      <c r="G82" s="95"/>
      <c r="H82" s="377"/>
      <c r="I82" s="221"/>
      <c r="J82" s="194" t="e">
        <f>IF(AND(Q82="",#REF!&gt;0,#REF!&lt;5),K82,)</f>
        <v>#REF!</v>
      </c>
      <c r="K82" s="192" t="str">
        <f>IF(D82="","ZZZ9",IF(AND(#REF!&gt;0,#REF!&lt;5),D82&amp;#REF!,D82&amp;"9"))</f>
        <v>ZZZ9</v>
      </c>
      <c r="L82" s="196">
        <f t="shared" si="0"/>
        <v>999</v>
      </c>
      <c r="M82" s="220">
        <f t="shared" si="1"/>
        <v>999</v>
      </c>
      <c r="N82" s="216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197">
        <v>77</v>
      </c>
      <c r="B83" s="93"/>
      <c r="C83" s="93"/>
      <c r="D83" s="94"/>
      <c r="E83" s="210"/>
      <c r="F83" s="95"/>
      <c r="G83" s="95"/>
      <c r="H83" s="377"/>
      <c r="I83" s="221"/>
      <c r="J83" s="194" t="e">
        <f>IF(AND(Q83="",#REF!&gt;0,#REF!&lt;5),K83,)</f>
        <v>#REF!</v>
      </c>
      <c r="K83" s="192" t="str">
        <f>IF(D83="","ZZZ9",IF(AND(#REF!&gt;0,#REF!&lt;5),D83&amp;#REF!,D83&amp;"9"))</f>
        <v>ZZZ9</v>
      </c>
      <c r="L83" s="196">
        <f t="shared" si="0"/>
        <v>999</v>
      </c>
      <c r="M83" s="220">
        <f t="shared" si="1"/>
        <v>999</v>
      </c>
      <c r="N83" s="216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197">
        <v>78</v>
      </c>
      <c r="B84" s="93"/>
      <c r="C84" s="93"/>
      <c r="D84" s="94"/>
      <c r="E84" s="210"/>
      <c r="F84" s="95"/>
      <c r="G84" s="95"/>
      <c r="H84" s="377"/>
      <c r="I84" s="221"/>
      <c r="J84" s="194" t="e">
        <f>IF(AND(Q84="",#REF!&gt;0,#REF!&lt;5),K84,)</f>
        <v>#REF!</v>
      </c>
      <c r="K84" s="192" t="str">
        <f>IF(D84="","ZZZ9",IF(AND(#REF!&gt;0,#REF!&lt;5),D84&amp;#REF!,D84&amp;"9"))</f>
        <v>ZZZ9</v>
      </c>
      <c r="L84" s="196">
        <f t="shared" si="0"/>
        <v>999</v>
      </c>
      <c r="M84" s="220">
        <f t="shared" si="1"/>
        <v>999</v>
      </c>
      <c r="N84" s="216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197">
        <v>79</v>
      </c>
      <c r="B85" s="93"/>
      <c r="C85" s="93"/>
      <c r="D85" s="94"/>
      <c r="E85" s="210"/>
      <c r="F85" s="95"/>
      <c r="G85" s="95"/>
      <c r="H85" s="377"/>
      <c r="I85" s="221"/>
      <c r="J85" s="194" t="e">
        <f>IF(AND(Q85="",#REF!&gt;0,#REF!&lt;5),K85,)</f>
        <v>#REF!</v>
      </c>
      <c r="K85" s="192" t="str">
        <f>IF(D85="","ZZZ9",IF(AND(#REF!&gt;0,#REF!&lt;5),D85&amp;#REF!,D85&amp;"9"))</f>
        <v>ZZZ9</v>
      </c>
      <c r="L85" s="196">
        <f t="shared" si="0"/>
        <v>999</v>
      </c>
      <c r="M85" s="220">
        <f t="shared" si="1"/>
        <v>999</v>
      </c>
      <c r="N85" s="216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197">
        <v>80</v>
      </c>
      <c r="B86" s="93"/>
      <c r="C86" s="93"/>
      <c r="D86" s="94"/>
      <c r="E86" s="210"/>
      <c r="F86" s="95"/>
      <c r="G86" s="95"/>
      <c r="H86" s="377"/>
      <c r="I86" s="221"/>
      <c r="J86" s="194" t="e">
        <f>IF(AND(Q86="",#REF!&gt;0,#REF!&lt;5),K86,)</f>
        <v>#REF!</v>
      </c>
      <c r="K86" s="192" t="str">
        <f>IF(D86="","ZZZ9",IF(AND(#REF!&gt;0,#REF!&lt;5),D86&amp;#REF!,D86&amp;"9"))</f>
        <v>ZZZ9</v>
      </c>
      <c r="L86" s="196">
        <f t="shared" si="0"/>
        <v>999</v>
      </c>
      <c r="M86" s="220">
        <f t="shared" si="1"/>
        <v>999</v>
      </c>
      <c r="N86" s="216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197">
        <v>81</v>
      </c>
      <c r="B87" s="93"/>
      <c r="C87" s="93"/>
      <c r="D87" s="94"/>
      <c r="E87" s="210"/>
      <c r="F87" s="95"/>
      <c r="G87" s="95"/>
      <c r="H87" s="377"/>
      <c r="I87" s="221"/>
      <c r="J87" s="194" t="e">
        <f>IF(AND(Q87="",#REF!&gt;0,#REF!&lt;5),K87,)</f>
        <v>#REF!</v>
      </c>
      <c r="K87" s="192" t="str">
        <f>IF(D87="","ZZZ9",IF(AND(#REF!&gt;0,#REF!&lt;5),D87&amp;#REF!,D87&amp;"9"))</f>
        <v>ZZZ9</v>
      </c>
      <c r="L87" s="196">
        <f t="shared" si="0"/>
        <v>999</v>
      </c>
      <c r="M87" s="220">
        <f t="shared" si="1"/>
        <v>999</v>
      </c>
      <c r="N87" s="216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197">
        <v>82</v>
      </c>
      <c r="B88" s="93"/>
      <c r="C88" s="93"/>
      <c r="D88" s="94"/>
      <c r="E88" s="210"/>
      <c r="F88" s="95"/>
      <c r="G88" s="95"/>
      <c r="H88" s="377"/>
      <c r="I88" s="221"/>
      <c r="J88" s="194" t="e">
        <f>IF(AND(Q88="",#REF!&gt;0,#REF!&lt;5),K88,)</f>
        <v>#REF!</v>
      </c>
      <c r="K88" s="192" t="str">
        <f>IF(D88="","ZZZ9",IF(AND(#REF!&gt;0,#REF!&lt;5),D88&amp;#REF!,D88&amp;"9"))</f>
        <v>ZZZ9</v>
      </c>
      <c r="L88" s="196">
        <f t="shared" si="0"/>
        <v>999</v>
      </c>
      <c r="M88" s="220">
        <f t="shared" si="1"/>
        <v>999</v>
      </c>
      <c r="N88" s="216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197">
        <v>83</v>
      </c>
      <c r="B89" s="93"/>
      <c r="C89" s="93"/>
      <c r="D89" s="94"/>
      <c r="E89" s="210"/>
      <c r="F89" s="95"/>
      <c r="G89" s="95"/>
      <c r="H89" s="377"/>
      <c r="I89" s="221"/>
      <c r="J89" s="194" t="e">
        <f>IF(AND(Q89="",#REF!&gt;0,#REF!&lt;5),K89,)</f>
        <v>#REF!</v>
      </c>
      <c r="K89" s="192" t="str">
        <f>IF(D89="","ZZZ9",IF(AND(#REF!&gt;0,#REF!&lt;5),D89&amp;#REF!,D89&amp;"9"))</f>
        <v>ZZZ9</v>
      </c>
      <c r="L89" s="196">
        <f t="shared" si="0"/>
        <v>999</v>
      </c>
      <c r="M89" s="220">
        <f t="shared" si="1"/>
        <v>999</v>
      </c>
      <c r="N89" s="216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197">
        <v>84</v>
      </c>
      <c r="B90" s="93"/>
      <c r="C90" s="93"/>
      <c r="D90" s="94"/>
      <c r="E90" s="210"/>
      <c r="F90" s="95"/>
      <c r="G90" s="95"/>
      <c r="H90" s="377"/>
      <c r="I90" s="221"/>
      <c r="J90" s="194" t="e">
        <f>IF(AND(Q90="",#REF!&gt;0,#REF!&lt;5),K90,)</f>
        <v>#REF!</v>
      </c>
      <c r="K90" s="192" t="str">
        <f>IF(D90="","ZZZ9",IF(AND(#REF!&gt;0,#REF!&lt;5),D90&amp;#REF!,D90&amp;"9"))</f>
        <v>ZZZ9</v>
      </c>
      <c r="L90" s="196">
        <f t="shared" si="0"/>
        <v>999</v>
      </c>
      <c r="M90" s="220">
        <f t="shared" si="1"/>
        <v>999</v>
      </c>
      <c r="N90" s="216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197">
        <v>85</v>
      </c>
      <c r="B91" s="93"/>
      <c r="C91" s="93"/>
      <c r="D91" s="94"/>
      <c r="E91" s="210"/>
      <c r="F91" s="95"/>
      <c r="G91" s="95"/>
      <c r="H91" s="377"/>
      <c r="I91" s="221"/>
      <c r="J91" s="194" t="e">
        <f>IF(AND(Q91="",#REF!&gt;0,#REF!&lt;5),K91,)</f>
        <v>#REF!</v>
      </c>
      <c r="K91" s="192" t="str">
        <f>IF(D91="","ZZZ9",IF(AND(#REF!&gt;0,#REF!&lt;5),D91&amp;#REF!,D91&amp;"9"))</f>
        <v>ZZZ9</v>
      </c>
      <c r="L91" s="196">
        <f t="shared" si="0"/>
        <v>999</v>
      </c>
      <c r="M91" s="220">
        <f t="shared" si="1"/>
        <v>999</v>
      </c>
      <c r="N91" s="216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197">
        <v>86</v>
      </c>
      <c r="B92" s="93"/>
      <c r="C92" s="93"/>
      <c r="D92" s="94"/>
      <c r="E92" s="210"/>
      <c r="F92" s="95"/>
      <c r="G92" s="95"/>
      <c r="H92" s="377"/>
      <c r="I92" s="221"/>
      <c r="J92" s="194" t="e">
        <f>IF(AND(Q92="",#REF!&gt;0,#REF!&lt;5),K92,)</f>
        <v>#REF!</v>
      </c>
      <c r="K92" s="192" t="str">
        <f>IF(D92="","ZZZ9",IF(AND(#REF!&gt;0,#REF!&lt;5),D92&amp;#REF!,D92&amp;"9"))</f>
        <v>ZZZ9</v>
      </c>
      <c r="L92" s="196">
        <f t="shared" si="0"/>
        <v>999</v>
      </c>
      <c r="M92" s="220">
        <f t="shared" si="1"/>
        <v>999</v>
      </c>
      <c r="N92" s="216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197">
        <v>87</v>
      </c>
      <c r="B93" s="93"/>
      <c r="C93" s="93"/>
      <c r="D93" s="94"/>
      <c r="E93" s="210"/>
      <c r="F93" s="95"/>
      <c r="G93" s="95"/>
      <c r="H93" s="377"/>
      <c r="I93" s="221"/>
      <c r="J93" s="194" t="e">
        <f>IF(AND(Q93="",#REF!&gt;0,#REF!&lt;5),K93,)</f>
        <v>#REF!</v>
      </c>
      <c r="K93" s="192" t="str">
        <f>IF(D93="","ZZZ9",IF(AND(#REF!&gt;0,#REF!&lt;5),D93&amp;#REF!,D93&amp;"9"))</f>
        <v>ZZZ9</v>
      </c>
      <c r="L93" s="196">
        <f t="shared" si="0"/>
        <v>999</v>
      </c>
      <c r="M93" s="220">
        <f t="shared" si="1"/>
        <v>999</v>
      </c>
      <c r="N93" s="216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197">
        <v>88</v>
      </c>
      <c r="B94" s="93"/>
      <c r="C94" s="93"/>
      <c r="D94" s="94"/>
      <c r="E94" s="210"/>
      <c r="F94" s="95"/>
      <c r="G94" s="95"/>
      <c r="H94" s="377"/>
      <c r="I94" s="221"/>
      <c r="J94" s="194" t="e">
        <f>IF(AND(Q94="",#REF!&gt;0,#REF!&lt;5),K94,)</f>
        <v>#REF!</v>
      </c>
      <c r="K94" s="192" t="str">
        <f>IF(D94="","ZZZ9",IF(AND(#REF!&gt;0,#REF!&lt;5),D94&amp;#REF!,D94&amp;"9"))</f>
        <v>ZZZ9</v>
      </c>
      <c r="L94" s="196">
        <f t="shared" si="0"/>
        <v>999</v>
      </c>
      <c r="M94" s="220">
        <f t="shared" si="1"/>
        <v>999</v>
      </c>
      <c r="N94" s="216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197">
        <v>89</v>
      </c>
      <c r="B95" s="93"/>
      <c r="C95" s="93"/>
      <c r="D95" s="94"/>
      <c r="E95" s="210"/>
      <c r="F95" s="95"/>
      <c r="G95" s="95"/>
      <c r="H95" s="377"/>
      <c r="I95" s="221"/>
      <c r="J95" s="194" t="e">
        <f>IF(AND(Q95="",#REF!&gt;0,#REF!&lt;5),K95,)</f>
        <v>#REF!</v>
      </c>
      <c r="K95" s="192" t="str">
        <f>IF(D95="","ZZZ9",IF(AND(#REF!&gt;0,#REF!&lt;5),D95&amp;#REF!,D95&amp;"9"))</f>
        <v>ZZZ9</v>
      </c>
      <c r="L95" s="196">
        <f t="shared" si="0"/>
        <v>999</v>
      </c>
      <c r="M95" s="220">
        <f t="shared" si="1"/>
        <v>999</v>
      </c>
      <c r="N95" s="216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197">
        <v>90</v>
      </c>
      <c r="B96" s="93"/>
      <c r="C96" s="93"/>
      <c r="D96" s="94"/>
      <c r="E96" s="210"/>
      <c r="F96" s="95"/>
      <c r="G96" s="95"/>
      <c r="H96" s="377"/>
      <c r="I96" s="221"/>
      <c r="J96" s="194" t="e">
        <f>IF(AND(Q96="",#REF!&gt;0,#REF!&lt;5),K96,)</f>
        <v>#REF!</v>
      </c>
      <c r="K96" s="192" t="str">
        <f>IF(D96="","ZZZ9",IF(AND(#REF!&gt;0,#REF!&lt;5),D96&amp;#REF!,D96&amp;"9"))</f>
        <v>ZZZ9</v>
      </c>
      <c r="L96" s="196">
        <f t="shared" si="0"/>
        <v>999</v>
      </c>
      <c r="M96" s="220">
        <f t="shared" si="1"/>
        <v>999</v>
      </c>
      <c r="N96" s="216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197">
        <v>91</v>
      </c>
      <c r="B97" s="93"/>
      <c r="C97" s="93"/>
      <c r="D97" s="94"/>
      <c r="E97" s="210"/>
      <c r="F97" s="95"/>
      <c r="G97" s="95"/>
      <c r="H97" s="377"/>
      <c r="I97" s="221"/>
      <c r="J97" s="194" t="e">
        <f>IF(AND(Q97="",#REF!&gt;0,#REF!&lt;5),K97,)</f>
        <v>#REF!</v>
      </c>
      <c r="K97" s="192" t="str">
        <f>IF(D97="","ZZZ9",IF(AND(#REF!&gt;0,#REF!&lt;5),D97&amp;#REF!,D97&amp;"9"))</f>
        <v>ZZZ9</v>
      </c>
      <c r="L97" s="196">
        <f t="shared" si="0"/>
        <v>999</v>
      </c>
      <c r="M97" s="220">
        <f t="shared" si="1"/>
        <v>999</v>
      </c>
      <c r="N97" s="216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197">
        <v>92</v>
      </c>
      <c r="B98" s="93"/>
      <c r="C98" s="93"/>
      <c r="D98" s="94"/>
      <c r="E98" s="210"/>
      <c r="F98" s="95"/>
      <c r="G98" s="95"/>
      <c r="H98" s="377"/>
      <c r="I98" s="221"/>
      <c r="J98" s="194" t="e">
        <f>IF(AND(Q98="",#REF!&gt;0,#REF!&lt;5),K98,)</f>
        <v>#REF!</v>
      </c>
      <c r="K98" s="192" t="str">
        <f>IF(D98="","ZZZ9",IF(AND(#REF!&gt;0,#REF!&lt;5),D98&amp;#REF!,D98&amp;"9"))</f>
        <v>ZZZ9</v>
      </c>
      <c r="L98" s="196">
        <f t="shared" si="0"/>
        <v>999</v>
      </c>
      <c r="M98" s="220">
        <f t="shared" si="1"/>
        <v>999</v>
      </c>
      <c r="N98" s="216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197">
        <v>93</v>
      </c>
      <c r="B99" s="93"/>
      <c r="C99" s="93"/>
      <c r="D99" s="94"/>
      <c r="E99" s="210"/>
      <c r="F99" s="95"/>
      <c r="G99" s="95"/>
      <c r="H99" s="377"/>
      <c r="I99" s="221"/>
      <c r="J99" s="194" t="e">
        <f>IF(AND(Q99="",#REF!&gt;0,#REF!&lt;5),K99,)</f>
        <v>#REF!</v>
      </c>
      <c r="K99" s="192" t="str">
        <f>IF(D99="","ZZZ9",IF(AND(#REF!&gt;0,#REF!&lt;5),D99&amp;#REF!,D99&amp;"9"))</f>
        <v>ZZZ9</v>
      </c>
      <c r="L99" s="196">
        <f t="shared" si="0"/>
        <v>999</v>
      </c>
      <c r="M99" s="220">
        <f t="shared" si="1"/>
        <v>999</v>
      </c>
      <c r="N99" s="216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197">
        <v>94</v>
      </c>
      <c r="B100" s="93"/>
      <c r="C100" s="93"/>
      <c r="D100" s="94"/>
      <c r="E100" s="210"/>
      <c r="F100" s="95"/>
      <c r="G100" s="95"/>
      <c r="H100" s="377"/>
      <c r="I100" s="221"/>
      <c r="J100" s="194" t="e">
        <f>IF(AND(Q100="",#REF!&gt;0,#REF!&lt;5),K100,)</f>
        <v>#REF!</v>
      </c>
      <c r="K100" s="192" t="str">
        <f>IF(D100="","ZZZ9",IF(AND(#REF!&gt;0,#REF!&lt;5),D100&amp;#REF!,D100&amp;"9"))</f>
        <v>ZZZ9</v>
      </c>
      <c r="L100" s="196">
        <f t="shared" si="0"/>
        <v>999</v>
      </c>
      <c r="M100" s="220">
        <f t="shared" si="1"/>
        <v>999</v>
      </c>
      <c r="N100" s="216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197">
        <v>95</v>
      </c>
      <c r="B101" s="93"/>
      <c r="C101" s="93"/>
      <c r="D101" s="94"/>
      <c r="E101" s="210"/>
      <c r="F101" s="95"/>
      <c r="G101" s="95"/>
      <c r="H101" s="377"/>
      <c r="I101" s="221"/>
      <c r="J101" s="194" t="e">
        <f>IF(AND(Q101="",#REF!&gt;0,#REF!&lt;5),K101,)</f>
        <v>#REF!</v>
      </c>
      <c r="K101" s="192" t="str">
        <f>IF(D101="","ZZZ9",IF(AND(#REF!&gt;0,#REF!&lt;5),D101&amp;#REF!,D101&amp;"9"))</f>
        <v>ZZZ9</v>
      </c>
      <c r="L101" s="196">
        <f t="shared" si="0"/>
        <v>999</v>
      </c>
      <c r="M101" s="220">
        <f t="shared" si="1"/>
        <v>999</v>
      </c>
      <c r="N101" s="216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197">
        <v>96</v>
      </c>
      <c r="B102" s="93"/>
      <c r="C102" s="93"/>
      <c r="D102" s="94"/>
      <c r="E102" s="210"/>
      <c r="F102" s="95"/>
      <c r="G102" s="95"/>
      <c r="H102" s="377"/>
      <c r="I102" s="221"/>
      <c r="J102" s="194" t="e">
        <f>IF(AND(Q102="",#REF!&gt;0,#REF!&lt;5),K102,)</f>
        <v>#REF!</v>
      </c>
      <c r="K102" s="192" t="str">
        <f>IF(D102="","ZZZ9",IF(AND(#REF!&gt;0,#REF!&lt;5),D102&amp;#REF!,D102&amp;"9"))</f>
        <v>ZZZ9</v>
      </c>
      <c r="L102" s="196">
        <f t="shared" si="0"/>
        <v>999</v>
      </c>
      <c r="M102" s="220">
        <f t="shared" si="1"/>
        <v>999</v>
      </c>
      <c r="N102" s="216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197">
        <v>97</v>
      </c>
      <c r="B103" s="93"/>
      <c r="C103" s="93"/>
      <c r="D103" s="94"/>
      <c r="E103" s="210"/>
      <c r="F103" s="95"/>
      <c r="G103" s="95"/>
      <c r="H103" s="377"/>
      <c r="I103" s="221"/>
      <c r="J103" s="194" t="e">
        <f>IF(AND(Q103="",#REF!&gt;0,#REF!&lt;5),K103,)</f>
        <v>#REF!</v>
      </c>
      <c r="K103" s="192" t="str">
        <f>IF(D103="","ZZZ9",IF(AND(#REF!&gt;0,#REF!&lt;5),D103&amp;#REF!,D103&amp;"9"))</f>
        <v>ZZZ9</v>
      </c>
      <c r="L103" s="196">
        <f t="shared" si="0"/>
        <v>999</v>
      </c>
      <c r="M103" s="220">
        <f t="shared" si="1"/>
        <v>999</v>
      </c>
      <c r="N103" s="216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197">
        <v>98</v>
      </c>
      <c r="B104" s="93"/>
      <c r="C104" s="93"/>
      <c r="D104" s="94"/>
      <c r="E104" s="210"/>
      <c r="F104" s="95"/>
      <c r="G104" s="95"/>
      <c r="H104" s="377"/>
      <c r="I104" s="221"/>
      <c r="J104" s="194" t="e">
        <f>IF(AND(Q104="",#REF!&gt;0,#REF!&lt;5),K104,)</f>
        <v>#REF!</v>
      </c>
      <c r="K104" s="192" t="str">
        <f>IF(D104="","ZZZ9",IF(AND(#REF!&gt;0,#REF!&lt;5),D104&amp;#REF!,D104&amp;"9"))</f>
        <v>ZZZ9</v>
      </c>
      <c r="L104" s="196">
        <f t="shared" ref="L104:L156" si="3">IF(Q104="",999,Q104)</f>
        <v>999</v>
      </c>
      <c r="M104" s="220">
        <f t="shared" ref="M104:M156" si="4">IF(P104=999,999,1)</f>
        <v>999</v>
      </c>
      <c r="N104" s="216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97">
        <v>99</v>
      </c>
      <c r="B105" s="93"/>
      <c r="C105" s="93"/>
      <c r="D105" s="94"/>
      <c r="E105" s="210"/>
      <c r="F105" s="95"/>
      <c r="G105" s="95"/>
      <c r="H105" s="377"/>
      <c r="I105" s="221"/>
      <c r="J105" s="194" t="e">
        <f>IF(AND(Q105="",#REF!&gt;0,#REF!&lt;5),K105,)</f>
        <v>#REF!</v>
      </c>
      <c r="K105" s="192" t="str">
        <f>IF(D105="","ZZZ9",IF(AND(#REF!&gt;0,#REF!&lt;5),D105&amp;#REF!,D105&amp;"9"))</f>
        <v>ZZZ9</v>
      </c>
      <c r="L105" s="196">
        <f t="shared" si="3"/>
        <v>999</v>
      </c>
      <c r="M105" s="220">
        <f t="shared" si="4"/>
        <v>999</v>
      </c>
      <c r="N105" s="216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197">
        <v>100</v>
      </c>
      <c r="B106" s="93"/>
      <c r="C106" s="93"/>
      <c r="D106" s="94"/>
      <c r="E106" s="210"/>
      <c r="F106" s="95"/>
      <c r="G106" s="95"/>
      <c r="H106" s="377"/>
      <c r="I106" s="221"/>
      <c r="J106" s="194" t="e">
        <f>IF(AND(Q106="",#REF!&gt;0,#REF!&lt;5),K106,)</f>
        <v>#REF!</v>
      </c>
      <c r="K106" s="192" t="str">
        <f>IF(D106="","ZZZ9",IF(AND(#REF!&gt;0,#REF!&lt;5),D106&amp;#REF!,D106&amp;"9"))</f>
        <v>ZZZ9</v>
      </c>
      <c r="L106" s="196">
        <f t="shared" si="3"/>
        <v>999</v>
      </c>
      <c r="M106" s="220">
        <f t="shared" si="4"/>
        <v>999</v>
      </c>
      <c r="N106" s="216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197">
        <v>101</v>
      </c>
      <c r="B107" s="93"/>
      <c r="C107" s="93"/>
      <c r="D107" s="94"/>
      <c r="E107" s="210"/>
      <c r="F107" s="95"/>
      <c r="G107" s="95"/>
      <c r="H107" s="377"/>
      <c r="I107" s="221"/>
      <c r="J107" s="194" t="e">
        <f>IF(AND(Q107="",#REF!&gt;0,#REF!&lt;5),K107,)</f>
        <v>#REF!</v>
      </c>
      <c r="K107" s="192" t="str">
        <f>IF(D107="","ZZZ9",IF(AND(#REF!&gt;0,#REF!&lt;5),D107&amp;#REF!,D107&amp;"9"))</f>
        <v>ZZZ9</v>
      </c>
      <c r="L107" s="196">
        <f t="shared" si="3"/>
        <v>999</v>
      </c>
      <c r="M107" s="220">
        <f t="shared" si="4"/>
        <v>999</v>
      </c>
      <c r="N107" s="216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197">
        <v>102</v>
      </c>
      <c r="B108" s="93"/>
      <c r="C108" s="93"/>
      <c r="D108" s="94"/>
      <c r="E108" s="210"/>
      <c r="F108" s="95"/>
      <c r="G108" s="95"/>
      <c r="H108" s="377"/>
      <c r="I108" s="221"/>
      <c r="J108" s="194" t="e">
        <f>IF(AND(Q108="",#REF!&gt;0,#REF!&lt;5),K108,)</f>
        <v>#REF!</v>
      </c>
      <c r="K108" s="192" t="str">
        <f>IF(D108="","ZZZ9",IF(AND(#REF!&gt;0,#REF!&lt;5),D108&amp;#REF!,D108&amp;"9"))</f>
        <v>ZZZ9</v>
      </c>
      <c r="L108" s="196">
        <f t="shared" si="3"/>
        <v>999</v>
      </c>
      <c r="M108" s="220">
        <f t="shared" si="4"/>
        <v>999</v>
      </c>
      <c r="N108" s="216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197">
        <v>103</v>
      </c>
      <c r="B109" s="93"/>
      <c r="C109" s="93"/>
      <c r="D109" s="94"/>
      <c r="E109" s="210"/>
      <c r="F109" s="95"/>
      <c r="G109" s="95"/>
      <c r="H109" s="377"/>
      <c r="I109" s="221"/>
      <c r="J109" s="194" t="e">
        <f>IF(AND(Q109="",#REF!&gt;0,#REF!&lt;5),K109,)</f>
        <v>#REF!</v>
      </c>
      <c r="K109" s="192" t="str">
        <f>IF(D109="","ZZZ9",IF(AND(#REF!&gt;0,#REF!&lt;5),D109&amp;#REF!,D109&amp;"9"))</f>
        <v>ZZZ9</v>
      </c>
      <c r="L109" s="196">
        <f t="shared" si="3"/>
        <v>999</v>
      </c>
      <c r="M109" s="220">
        <f t="shared" si="4"/>
        <v>999</v>
      </c>
      <c r="N109" s="216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197">
        <v>104</v>
      </c>
      <c r="B110" s="93"/>
      <c r="C110" s="93"/>
      <c r="D110" s="94"/>
      <c r="E110" s="210"/>
      <c r="F110" s="95"/>
      <c r="G110" s="95"/>
      <c r="H110" s="377"/>
      <c r="I110" s="221"/>
      <c r="J110" s="194" t="e">
        <f>IF(AND(Q110="",#REF!&gt;0,#REF!&lt;5),K110,)</f>
        <v>#REF!</v>
      </c>
      <c r="K110" s="192" t="str">
        <f>IF(D110="","ZZZ9",IF(AND(#REF!&gt;0,#REF!&lt;5),D110&amp;#REF!,D110&amp;"9"))</f>
        <v>ZZZ9</v>
      </c>
      <c r="L110" s="196">
        <f t="shared" si="3"/>
        <v>999</v>
      </c>
      <c r="M110" s="220">
        <f t="shared" si="4"/>
        <v>999</v>
      </c>
      <c r="N110" s="216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197">
        <v>105</v>
      </c>
      <c r="B111" s="93"/>
      <c r="C111" s="93"/>
      <c r="D111" s="94"/>
      <c r="E111" s="210"/>
      <c r="F111" s="95"/>
      <c r="G111" s="95"/>
      <c r="H111" s="377"/>
      <c r="I111" s="221"/>
      <c r="J111" s="194" t="e">
        <f>IF(AND(Q111="",#REF!&gt;0,#REF!&lt;5),K111,)</f>
        <v>#REF!</v>
      </c>
      <c r="K111" s="192" t="str">
        <f>IF(D111="","ZZZ9",IF(AND(#REF!&gt;0,#REF!&lt;5),D111&amp;#REF!,D111&amp;"9"))</f>
        <v>ZZZ9</v>
      </c>
      <c r="L111" s="196">
        <f t="shared" si="3"/>
        <v>999</v>
      </c>
      <c r="M111" s="220">
        <f t="shared" si="4"/>
        <v>999</v>
      </c>
      <c r="N111" s="216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197">
        <v>106</v>
      </c>
      <c r="B112" s="93"/>
      <c r="C112" s="93"/>
      <c r="D112" s="94"/>
      <c r="E112" s="210"/>
      <c r="F112" s="95"/>
      <c r="G112" s="95"/>
      <c r="H112" s="377"/>
      <c r="I112" s="221"/>
      <c r="J112" s="194" t="e">
        <f>IF(AND(Q112="",#REF!&gt;0,#REF!&lt;5),K112,)</f>
        <v>#REF!</v>
      </c>
      <c r="K112" s="192" t="str">
        <f>IF(D112="","ZZZ9",IF(AND(#REF!&gt;0,#REF!&lt;5),D112&amp;#REF!,D112&amp;"9"))</f>
        <v>ZZZ9</v>
      </c>
      <c r="L112" s="196">
        <f t="shared" si="3"/>
        <v>999</v>
      </c>
      <c r="M112" s="220">
        <f t="shared" si="4"/>
        <v>999</v>
      </c>
      <c r="N112" s="216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197">
        <v>107</v>
      </c>
      <c r="B113" s="93"/>
      <c r="C113" s="93"/>
      <c r="D113" s="94"/>
      <c r="E113" s="210"/>
      <c r="F113" s="95"/>
      <c r="G113" s="95"/>
      <c r="H113" s="377"/>
      <c r="I113" s="221"/>
      <c r="J113" s="194" t="e">
        <f>IF(AND(Q113="",#REF!&gt;0,#REF!&lt;5),K113,)</f>
        <v>#REF!</v>
      </c>
      <c r="K113" s="192" t="str">
        <f>IF(D113="","ZZZ9",IF(AND(#REF!&gt;0,#REF!&lt;5),D113&amp;#REF!,D113&amp;"9"))</f>
        <v>ZZZ9</v>
      </c>
      <c r="L113" s="196">
        <f t="shared" si="3"/>
        <v>999</v>
      </c>
      <c r="M113" s="220">
        <f t="shared" si="4"/>
        <v>999</v>
      </c>
      <c r="N113" s="216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197">
        <v>108</v>
      </c>
      <c r="B114" s="93"/>
      <c r="C114" s="93"/>
      <c r="D114" s="94"/>
      <c r="E114" s="210"/>
      <c r="F114" s="95"/>
      <c r="G114" s="95"/>
      <c r="H114" s="377"/>
      <c r="I114" s="221"/>
      <c r="J114" s="194" t="e">
        <f>IF(AND(Q114="",#REF!&gt;0,#REF!&lt;5),K114,)</f>
        <v>#REF!</v>
      </c>
      <c r="K114" s="192" t="str">
        <f>IF(D114="","ZZZ9",IF(AND(#REF!&gt;0,#REF!&lt;5),D114&amp;#REF!,D114&amp;"9"))</f>
        <v>ZZZ9</v>
      </c>
      <c r="L114" s="196">
        <f t="shared" si="3"/>
        <v>999</v>
      </c>
      <c r="M114" s="220">
        <f t="shared" si="4"/>
        <v>999</v>
      </c>
      <c r="N114" s="216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197">
        <v>109</v>
      </c>
      <c r="B115" s="93"/>
      <c r="C115" s="93"/>
      <c r="D115" s="94"/>
      <c r="E115" s="210"/>
      <c r="F115" s="95"/>
      <c r="G115" s="95"/>
      <c r="H115" s="377"/>
      <c r="I115" s="221"/>
      <c r="J115" s="194" t="e">
        <f>IF(AND(Q115="",#REF!&gt;0,#REF!&lt;5),K115,)</f>
        <v>#REF!</v>
      </c>
      <c r="K115" s="192" t="str">
        <f>IF(D115="","ZZZ9",IF(AND(#REF!&gt;0,#REF!&lt;5),D115&amp;#REF!,D115&amp;"9"))</f>
        <v>ZZZ9</v>
      </c>
      <c r="L115" s="196">
        <f t="shared" si="3"/>
        <v>999</v>
      </c>
      <c r="M115" s="220">
        <f t="shared" si="4"/>
        <v>999</v>
      </c>
      <c r="N115" s="216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197">
        <v>110</v>
      </c>
      <c r="B116" s="93"/>
      <c r="C116" s="93"/>
      <c r="D116" s="94"/>
      <c r="E116" s="210"/>
      <c r="F116" s="95"/>
      <c r="G116" s="95"/>
      <c r="H116" s="377"/>
      <c r="I116" s="221"/>
      <c r="J116" s="194" t="e">
        <f>IF(AND(Q116="",#REF!&gt;0,#REF!&lt;5),K116,)</f>
        <v>#REF!</v>
      </c>
      <c r="K116" s="192" t="str">
        <f>IF(D116="","ZZZ9",IF(AND(#REF!&gt;0,#REF!&lt;5),D116&amp;#REF!,D116&amp;"9"))</f>
        <v>ZZZ9</v>
      </c>
      <c r="L116" s="196">
        <f t="shared" si="3"/>
        <v>999</v>
      </c>
      <c r="M116" s="220">
        <f t="shared" si="4"/>
        <v>999</v>
      </c>
      <c r="N116" s="216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197">
        <v>111</v>
      </c>
      <c r="B117" s="93"/>
      <c r="C117" s="93"/>
      <c r="D117" s="94"/>
      <c r="E117" s="210"/>
      <c r="F117" s="95"/>
      <c r="G117" s="95"/>
      <c r="H117" s="377"/>
      <c r="I117" s="221"/>
      <c r="J117" s="194" t="e">
        <f>IF(AND(Q117="",#REF!&gt;0,#REF!&lt;5),K117,)</f>
        <v>#REF!</v>
      </c>
      <c r="K117" s="192" t="str">
        <f>IF(D117="","ZZZ9",IF(AND(#REF!&gt;0,#REF!&lt;5),D117&amp;#REF!,D117&amp;"9"))</f>
        <v>ZZZ9</v>
      </c>
      <c r="L117" s="196">
        <f t="shared" si="3"/>
        <v>999</v>
      </c>
      <c r="M117" s="220">
        <f t="shared" si="4"/>
        <v>999</v>
      </c>
      <c r="N117" s="216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197">
        <v>112</v>
      </c>
      <c r="B118" s="93"/>
      <c r="C118" s="93"/>
      <c r="D118" s="94"/>
      <c r="E118" s="210"/>
      <c r="F118" s="95"/>
      <c r="G118" s="95"/>
      <c r="H118" s="377"/>
      <c r="I118" s="221"/>
      <c r="J118" s="194" t="e">
        <f>IF(AND(Q118="",#REF!&gt;0,#REF!&lt;5),K118,)</f>
        <v>#REF!</v>
      </c>
      <c r="K118" s="192" t="str">
        <f>IF(D118="","ZZZ9",IF(AND(#REF!&gt;0,#REF!&lt;5),D118&amp;#REF!,D118&amp;"9"))</f>
        <v>ZZZ9</v>
      </c>
      <c r="L118" s="196">
        <f t="shared" si="3"/>
        <v>999</v>
      </c>
      <c r="M118" s="220">
        <f t="shared" si="4"/>
        <v>999</v>
      </c>
      <c r="N118" s="216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197">
        <v>113</v>
      </c>
      <c r="B119" s="93"/>
      <c r="C119" s="93"/>
      <c r="D119" s="94"/>
      <c r="E119" s="210"/>
      <c r="F119" s="95"/>
      <c r="G119" s="95"/>
      <c r="H119" s="377"/>
      <c r="I119" s="221"/>
      <c r="J119" s="194" t="e">
        <f>IF(AND(Q119="",#REF!&gt;0,#REF!&lt;5),K119,)</f>
        <v>#REF!</v>
      </c>
      <c r="K119" s="192" t="str">
        <f>IF(D119="","ZZZ9",IF(AND(#REF!&gt;0,#REF!&lt;5),D119&amp;#REF!,D119&amp;"9"))</f>
        <v>ZZZ9</v>
      </c>
      <c r="L119" s="196">
        <f t="shared" si="3"/>
        <v>999</v>
      </c>
      <c r="M119" s="220">
        <f t="shared" si="4"/>
        <v>999</v>
      </c>
      <c r="N119" s="216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197">
        <v>114</v>
      </c>
      <c r="B120" s="93"/>
      <c r="C120" s="93"/>
      <c r="D120" s="94"/>
      <c r="E120" s="210"/>
      <c r="F120" s="95"/>
      <c r="G120" s="95"/>
      <c r="H120" s="377"/>
      <c r="I120" s="221"/>
      <c r="J120" s="194" t="e">
        <f>IF(AND(Q120="",#REF!&gt;0,#REF!&lt;5),K120,)</f>
        <v>#REF!</v>
      </c>
      <c r="K120" s="192" t="str">
        <f>IF(D120="","ZZZ9",IF(AND(#REF!&gt;0,#REF!&lt;5),D120&amp;#REF!,D120&amp;"9"))</f>
        <v>ZZZ9</v>
      </c>
      <c r="L120" s="196">
        <f t="shared" si="3"/>
        <v>999</v>
      </c>
      <c r="M120" s="220">
        <f t="shared" si="4"/>
        <v>999</v>
      </c>
      <c r="N120" s="216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197">
        <v>115</v>
      </c>
      <c r="B121" s="93"/>
      <c r="C121" s="93"/>
      <c r="D121" s="94"/>
      <c r="E121" s="210"/>
      <c r="F121" s="95"/>
      <c r="G121" s="95"/>
      <c r="H121" s="377"/>
      <c r="I121" s="221"/>
      <c r="J121" s="194" t="e">
        <f>IF(AND(Q121="",#REF!&gt;0,#REF!&lt;5),K121,)</f>
        <v>#REF!</v>
      </c>
      <c r="K121" s="192" t="str">
        <f>IF(D121="","ZZZ9",IF(AND(#REF!&gt;0,#REF!&lt;5),D121&amp;#REF!,D121&amp;"9"))</f>
        <v>ZZZ9</v>
      </c>
      <c r="L121" s="196">
        <f t="shared" si="3"/>
        <v>999</v>
      </c>
      <c r="M121" s="220">
        <f t="shared" si="4"/>
        <v>999</v>
      </c>
      <c r="N121" s="216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197">
        <v>116</v>
      </c>
      <c r="B122" s="93"/>
      <c r="C122" s="93"/>
      <c r="D122" s="94"/>
      <c r="E122" s="210"/>
      <c r="F122" s="95"/>
      <c r="G122" s="95"/>
      <c r="H122" s="377"/>
      <c r="I122" s="221"/>
      <c r="J122" s="194" t="e">
        <f>IF(AND(Q122="",#REF!&gt;0,#REF!&lt;5),K122,)</f>
        <v>#REF!</v>
      </c>
      <c r="K122" s="192" t="str">
        <f>IF(D122="","ZZZ9",IF(AND(#REF!&gt;0,#REF!&lt;5),D122&amp;#REF!,D122&amp;"9"))</f>
        <v>ZZZ9</v>
      </c>
      <c r="L122" s="196">
        <f t="shared" si="3"/>
        <v>999</v>
      </c>
      <c r="M122" s="220">
        <f t="shared" si="4"/>
        <v>999</v>
      </c>
      <c r="N122" s="216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197">
        <v>117</v>
      </c>
      <c r="B123" s="93"/>
      <c r="C123" s="93"/>
      <c r="D123" s="94"/>
      <c r="E123" s="210"/>
      <c r="F123" s="95"/>
      <c r="G123" s="95"/>
      <c r="H123" s="377"/>
      <c r="I123" s="221"/>
      <c r="J123" s="194" t="e">
        <f>IF(AND(Q123="",#REF!&gt;0,#REF!&lt;5),K123,)</f>
        <v>#REF!</v>
      </c>
      <c r="K123" s="192" t="str">
        <f>IF(D123="","ZZZ9",IF(AND(#REF!&gt;0,#REF!&lt;5),D123&amp;#REF!,D123&amp;"9"))</f>
        <v>ZZZ9</v>
      </c>
      <c r="L123" s="196">
        <f t="shared" si="3"/>
        <v>999</v>
      </c>
      <c r="M123" s="220">
        <f t="shared" si="4"/>
        <v>999</v>
      </c>
      <c r="N123" s="216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197">
        <v>118</v>
      </c>
      <c r="B124" s="93"/>
      <c r="C124" s="93"/>
      <c r="D124" s="94"/>
      <c r="E124" s="210"/>
      <c r="F124" s="95"/>
      <c r="G124" s="95"/>
      <c r="H124" s="377"/>
      <c r="I124" s="221"/>
      <c r="J124" s="194" t="e">
        <f>IF(AND(Q124="",#REF!&gt;0,#REF!&lt;5),K124,)</f>
        <v>#REF!</v>
      </c>
      <c r="K124" s="192" t="str">
        <f>IF(D124="","ZZZ9",IF(AND(#REF!&gt;0,#REF!&lt;5),D124&amp;#REF!,D124&amp;"9"))</f>
        <v>ZZZ9</v>
      </c>
      <c r="L124" s="196">
        <f t="shared" si="3"/>
        <v>999</v>
      </c>
      <c r="M124" s="220">
        <f t="shared" si="4"/>
        <v>999</v>
      </c>
      <c r="N124" s="216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197">
        <v>119</v>
      </c>
      <c r="B125" s="93"/>
      <c r="C125" s="93"/>
      <c r="D125" s="94"/>
      <c r="E125" s="210"/>
      <c r="F125" s="95"/>
      <c r="G125" s="95"/>
      <c r="H125" s="377"/>
      <c r="I125" s="221"/>
      <c r="J125" s="194" t="e">
        <f>IF(AND(Q125="",#REF!&gt;0,#REF!&lt;5),K125,)</f>
        <v>#REF!</v>
      </c>
      <c r="K125" s="192" t="str">
        <f>IF(D125="","ZZZ9",IF(AND(#REF!&gt;0,#REF!&lt;5),D125&amp;#REF!,D125&amp;"9"))</f>
        <v>ZZZ9</v>
      </c>
      <c r="L125" s="196">
        <f t="shared" si="3"/>
        <v>999</v>
      </c>
      <c r="M125" s="220">
        <f t="shared" si="4"/>
        <v>999</v>
      </c>
      <c r="N125" s="216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197">
        <v>120</v>
      </c>
      <c r="B126" s="93"/>
      <c r="C126" s="93"/>
      <c r="D126" s="94"/>
      <c r="E126" s="210"/>
      <c r="F126" s="95"/>
      <c r="G126" s="95"/>
      <c r="H126" s="377"/>
      <c r="I126" s="221"/>
      <c r="J126" s="194" t="e">
        <f>IF(AND(Q126="",#REF!&gt;0,#REF!&lt;5),K126,)</f>
        <v>#REF!</v>
      </c>
      <c r="K126" s="192" t="str">
        <f>IF(D126="","ZZZ9",IF(AND(#REF!&gt;0,#REF!&lt;5),D126&amp;#REF!,D126&amp;"9"))</f>
        <v>ZZZ9</v>
      </c>
      <c r="L126" s="196">
        <f t="shared" si="3"/>
        <v>999</v>
      </c>
      <c r="M126" s="220">
        <f t="shared" si="4"/>
        <v>999</v>
      </c>
      <c r="N126" s="216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197">
        <v>121</v>
      </c>
      <c r="B127" s="93"/>
      <c r="C127" s="93"/>
      <c r="D127" s="94"/>
      <c r="E127" s="210"/>
      <c r="F127" s="95"/>
      <c r="G127" s="95"/>
      <c r="H127" s="377"/>
      <c r="I127" s="221"/>
      <c r="J127" s="194" t="e">
        <f>IF(AND(Q127="",#REF!&gt;0,#REF!&lt;5),K127,)</f>
        <v>#REF!</v>
      </c>
      <c r="K127" s="192" t="str">
        <f>IF(D127="","ZZZ9",IF(AND(#REF!&gt;0,#REF!&lt;5),D127&amp;#REF!,D127&amp;"9"))</f>
        <v>ZZZ9</v>
      </c>
      <c r="L127" s="196">
        <f t="shared" si="3"/>
        <v>999</v>
      </c>
      <c r="M127" s="220">
        <f t="shared" si="4"/>
        <v>999</v>
      </c>
      <c r="N127" s="216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197">
        <v>122</v>
      </c>
      <c r="B128" s="93"/>
      <c r="C128" s="93"/>
      <c r="D128" s="94"/>
      <c r="E128" s="210"/>
      <c r="F128" s="95"/>
      <c r="G128" s="95"/>
      <c r="H128" s="377"/>
      <c r="I128" s="221"/>
      <c r="J128" s="194" t="e">
        <f>IF(AND(Q128="",#REF!&gt;0,#REF!&lt;5),K128,)</f>
        <v>#REF!</v>
      </c>
      <c r="K128" s="192" t="str">
        <f>IF(D128="","ZZZ9",IF(AND(#REF!&gt;0,#REF!&lt;5),D128&amp;#REF!,D128&amp;"9"))</f>
        <v>ZZZ9</v>
      </c>
      <c r="L128" s="196">
        <f t="shared" si="3"/>
        <v>999</v>
      </c>
      <c r="M128" s="220">
        <f t="shared" si="4"/>
        <v>999</v>
      </c>
      <c r="N128" s="216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197">
        <v>123</v>
      </c>
      <c r="B129" s="93"/>
      <c r="C129" s="93"/>
      <c r="D129" s="94"/>
      <c r="E129" s="210"/>
      <c r="F129" s="95"/>
      <c r="G129" s="95"/>
      <c r="H129" s="377"/>
      <c r="I129" s="221"/>
      <c r="J129" s="194" t="e">
        <f>IF(AND(Q129="",#REF!&gt;0,#REF!&lt;5),K129,)</f>
        <v>#REF!</v>
      </c>
      <c r="K129" s="192" t="str">
        <f>IF(D129="","ZZZ9",IF(AND(#REF!&gt;0,#REF!&lt;5),D129&amp;#REF!,D129&amp;"9"))</f>
        <v>ZZZ9</v>
      </c>
      <c r="L129" s="196">
        <f t="shared" si="3"/>
        <v>999</v>
      </c>
      <c r="M129" s="220">
        <f t="shared" si="4"/>
        <v>999</v>
      </c>
      <c r="N129" s="216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197">
        <v>124</v>
      </c>
      <c r="B130" s="93"/>
      <c r="C130" s="93"/>
      <c r="D130" s="94"/>
      <c r="E130" s="210"/>
      <c r="F130" s="95"/>
      <c r="G130" s="95"/>
      <c r="H130" s="377"/>
      <c r="I130" s="221"/>
      <c r="J130" s="194" t="e">
        <f>IF(AND(Q130="",#REF!&gt;0,#REF!&lt;5),K130,)</f>
        <v>#REF!</v>
      </c>
      <c r="K130" s="192" t="str">
        <f>IF(D130="","ZZZ9",IF(AND(#REF!&gt;0,#REF!&lt;5),D130&amp;#REF!,D130&amp;"9"))</f>
        <v>ZZZ9</v>
      </c>
      <c r="L130" s="196">
        <f t="shared" si="3"/>
        <v>999</v>
      </c>
      <c r="M130" s="220">
        <f t="shared" si="4"/>
        <v>999</v>
      </c>
      <c r="N130" s="216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197">
        <v>125</v>
      </c>
      <c r="B131" s="93"/>
      <c r="C131" s="93"/>
      <c r="D131" s="94"/>
      <c r="E131" s="210"/>
      <c r="F131" s="95"/>
      <c r="G131" s="95"/>
      <c r="H131" s="377"/>
      <c r="I131" s="221"/>
      <c r="J131" s="194" t="e">
        <f>IF(AND(Q131="",#REF!&gt;0,#REF!&lt;5),K131,)</f>
        <v>#REF!</v>
      </c>
      <c r="K131" s="192" t="str">
        <f>IF(D131="","ZZZ9",IF(AND(#REF!&gt;0,#REF!&lt;5),D131&amp;#REF!,D131&amp;"9"))</f>
        <v>ZZZ9</v>
      </c>
      <c r="L131" s="196">
        <f t="shared" si="3"/>
        <v>999</v>
      </c>
      <c r="M131" s="220">
        <f t="shared" si="4"/>
        <v>999</v>
      </c>
      <c r="N131" s="216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197">
        <v>126</v>
      </c>
      <c r="B132" s="93"/>
      <c r="C132" s="93"/>
      <c r="D132" s="94"/>
      <c r="E132" s="210"/>
      <c r="F132" s="95"/>
      <c r="G132" s="95"/>
      <c r="H132" s="377"/>
      <c r="I132" s="221"/>
      <c r="J132" s="194" t="e">
        <f>IF(AND(Q132="",#REF!&gt;0,#REF!&lt;5),K132,)</f>
        <v>#REF!</v>
      </c>
      <c r="K132" s="192" t="str">
        <f>IF(D132="","ZZZ9",IF(AND(#REF!&gt;0,#REF!&lt;5),D132&amp;#REF!,D132&amp;"9"))</f>
        <v>ZZZ9</v>
      </c>
      <c r="L132" s="196">
        <f t="shared" si="3"/>
        <v>999</v>
      </c>
      <c r="M132" s="220">
        <f t="shared" si="4"/>
        <v>999</v>
      </c>
      <c r="N132" s="216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197">
        <v>127</v>
      </c>
      <c r="B133" s="93"/>
      <c r="C133" s="93"/>
      <c r="D133" s="94"/>
      <c r="E133" s="210"/>
      <c r="F133" s="95"/>
      <c r="G133" s="95"/>
      <c r="H133" s="377"/>
      <c r="I133" s="221"/>
      <c r="J133" s="194" t="e">
        <f>IF(AND(Q133="",#REF!&gt;0,#REF!&lt;5),K133,)</f>
        <v>#REF!</v>
      </c>
      <c r="K133" s="192" t="str">
        <f>IF(D133="","ZZZ9",IF(AND(#REF!&gt;0,#REF!&lt;5),D133&amp;#REF!,D133&amp;"9"))</f>
        <v>ZZZ9</v>
      </c>
      <c r="L133" s="196">
        <f t="shared" si="3"/>
        <v>999</v>
      </c>
      <c r="M133" s="220">
        <f t="shared" si="4"/>
        <v>999</v>
      </c>
      <c r="N133" s="216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197">
        <v>128</v>
      </c>
      <c r="B134" s="93"/>
      <c r="C134" s="93"/>
      <c r="D134" s="94"/>
      <c r="E134" s="210"/>
      <c r="F134" s="95"/>
      <c r="G134" s="95"/>
      <c r="H134" s="377"/>
      <c r="I134" s="221"/>
      <c r="J134" s="194" t="e">
        <f>IF(AND(Q134="",#REF!&gt;0,#REF!&lt;5),K134,)</f>
        <v>#REF!</v>
      </c>
      <c r="K134" s="192" t="str">
        <f>IF(D134="","ZZZ9",IF(AND(#REF!&gt;0,#REF!&lt;5),D134&amp;#REF!,D134&amp;"9"))</f>
        <v>ZZZ9</v>
      </c>
      <c r="L134" s="196">
        <f t="shared" si="3"/>
        <v>999</v>
      </c>
      <c r="M134" s="220">
        <f t="shared" si="4"/>
        <v>999</v>
      </c>
      <c r="N134" s="216"/>
      <c r="O134" s="221"/>
      <c r="P134" s="222">
        <f t="shared" si="5"/>
        <v>999</v>
      </c>
      <c r="Q134" s="221"/>
    </row>
    <row r="135" spans="1:17" x14ac:dyDescent="0.25">
      <c r="A135" s="197">
        <v>129</v>
      </c>
      <c r="B135" s="93"/>
      <c r="C135" s="93"/>
      <c r="D135" s="94"/>
      <c r="E135" s="210"/>
      <c r="F135" s="95"/>
      <c r="G135" s="95"/>
      <c r="H135" s="377"/>
      <c r="I135" s="221"/>
      <c r="J135" s="194" t="e">
        <f>IF(AND(Q135="",#REF!&gt;0,#REF!&lt;5),K135,)</f>
        <v>#REF!</v>
      </c>
      <c r="K135" s="192" t="str">
        <f>IF(D135="","ZZZ9",IF(AND(#REF!&gt;0,#REF!&lt;5),D135&amp;#REF!,D135&amp;"9"))</f>
        <v>ZZZ9</v>
      </c>
      <c r="L135" s="196">
        <f t="shared" si="3"/>
        <v>999</v>
      </c>
      <c r="M135" s="220">
        <f t="shared" si="4"/>
        <v>999</v>
      </c>
      <c r="N135" s="216"/>
      <c r="O135" s="95"/>
      <c r="P135" s="114">
        <f t="shared" si="5"/>
        <v>999</v>
      </c>
      <c r="Q135" s="95"/>
    </row>
    <row r="136" spans="1:17" x14ac:dyDescent="0.25">
      <c r="A136" s="197">
        <v>130</v>
      </c>
      <c r="B136" s="93"/>
      <c r="C136" s="93"/>
      <c r="D136" s="94"/>
      <c r="E136" s="210"/>
      <c r="F136" s="95"/>
      <c r="G136" s="95"/>
      <c r="H136" s="377"/>
      <c r="I136" s="221"/>
      <c r="J136" s="194" t="e">
        <f>IF(AND(Q136="",#REF!&gt;0,#REF!&lt;5),K136,)</f>
        <v>#REF!</v>
      </c>
      <c r="K136" s="192" t="str">
        <f>IF(D136="","ZZZ9",IF(AND(#REF!&gt;0,#REF!&lt;5),D136&amp;#REF!,D136&amp;"9"))</f>
        <v>ZZZ9</v>
      </c>
      <c r="L136" s="196">
        <f t="shared" si="3"/>
        <v>999</v>
      </c>
      <c r="M136" s="220">
        <f t="shared" si="4"/>
        <v>999</v>
      </c>
      <c r="N136" s="216"/>
      <c r="O136" s="95"/>
      <c r="P136" s="114">
        <f t="shared" si="5"/>
        <v>999</v>
      </c>
      <c r="Q136" s="95"/>
    </row>
    <row r="137" spans="1:17" x14ac:dyDescent="0.25">
      <c r="A137" s="197">
        <v>131</v>
      </c>
      <c r="B137" s="93"/>
      <c r="C137" s="93"/>
      <c r="D137" s="94"/>
      <c r="E137" s="210"/>
      <c r="F137" s="95"/>
      <c r="G137" s="95"/>
      <c r="H137" s="377"/>
      <c r="I137" s="221"/>
      <c r="J137" s="194" t="e">
        <f>IF(AND(Q137="",#REF!&gt;0,#REF!&lt;5),K137,)</f>
        <v>#REF!</v>
      </c>
      <c r="K137" s="192" t="str">
        <f>IF(D137="","ZZZ9",IF(AND(#REF!&gt;0,#REF!&lt;5),D137&amp;#REF!,D137&amp;"9"))</f>
        <v>ZZZ9</v>
      </c>
      <c r="L137" s="196">
        <f t="shared" si="3"/>
        <v>999</v>
      </c>
      <c r="M137" s="220">
        <f t="shared" si="4"/>
        <v>999</v>
      </c>
      <c r="N137" s="216"/>
      <c r="O137" s="95"/>
      <c r="P137" s="114">
        <f t="shared" si="5"/>
        <v>999</v>
      </c>
      <c r="Q137" s="95"/>
    </row>
    <row r="138" spans="1:17" x14ac:dyDescent="0.25">
      <c r="A138" s="197">
        <v>132</v>
      </c>
      <c r="B138" s="93"/>
      <c r="C138" s="93"/>
      <c r="D138" s="94"/>
      <c r="E138" s="210"/>
      <c r="F138" s="95"/>
      <c r="G138" s="95"/>
      <c r="H138" s="377"/>
      <c r="I138" s="221"/>
      <c r="J138" s="194" t="e">
        <f>IF(AND(Q138="",#REF!&gt;0,#REF!&lt;5),K138,)</f>
        <v>#REF!</v>
      </c>
      <c r="K138" s="192" t="str">
        <f>IF(D138="","ZZZ9",IF(AND(#REF!&gt;0,#REF!&lt;5),D138&amp;#REF!,D138&amp;"9"))</f>
        <v>ZZZ9</v>
      </c>
      <c r="L138" s="196">
        <f t="shared" si="3"/>
        <v>999</v>
      </c>
      <c r="M138" s="220">
        <f t="shared" si="4"/>
        <v>999</v>
      </c>
      <c r="N138" s="216"/>
      <c r="O138" s="95"/>
      <c r="P138" s="114">
        <f t="shared" si="5"/>
        <v>999</v>
      </c>
      <c r="Q138" s="95"/>
    </row>
    <row r="139" spans="1:17" x14ac:dyDescent="0.25">
      <c r="A139" s="197">
        <v>133</v>
      </c>
      <c r="B139" s="93"/>
      <c r="C139" s="93"/>
      <c r="D139" s="94"/>
      <c r="E139" s="210"/>
      <c r="F139" s="95"/>
      <c r="G139" s="95"/>
      <c r="H139" s="377"/>
      <c r="I139" s="221"/>
      <c r="J139" s="194" t="e">
        <f>IF(AND(Q139="",#REF!&gt;0,#REF!&lt;5),K139,)</f>
        <v>#REF!</v>
      </c>
      <c r="K139" s="192" t="str">
        <f>IF(D139="","ZZZ9",IF(AND(#REF!&gt;0,#REF!&lt;5),D139&amp;#REF!,D139&amp;"9"))</f>
        <v>ZZZ9</v>
      </c>
      <c r="L139" s="196">
        <f t="shared" si="3"/>
        <v>999</v>
      </c>
      <c r="M139" s="220">
        <f t="shared" si="4"/>
        <v>999</v>
      </c>
      <c r="N139" s="216"/>
      <c r="O139" s="95"/>
      <c r="P139" s="114">
        <f t="shared" si="5"/>
        <v>999</v>
      </c>
      <c r="Q139" s="95"/>
    </row>
    <row r="140" spans="1:17" x14ac:dyDescent="0.25">
      <c r="A140" s="197">
        <v>134</v>
      </c>
      <c r="B140" s="93"/>
      <c r="C140" s="93"/>
      <c r="D140" s="94"/>
      <c r="E140" s="210"/>
      <c r="F140" s="95"/>
      <c r="G140" s="95"/>
      <c r="H140" s="377"/>
      <c r="I140" s="221"/>
      <c r="J140" s="194" t="e">
        <f>IF(AND(Q140="",#REF!&gt;0,#REF!&lt;5),K140,)</f>
        <v>#REF!</v>
      </c>
      <c r="K140" s="192" t="str">
        <f>IF(D140="","ZZZ9",IF(AND(#REF!&gt;0,#REF!&lt;5),D140&amp;#REF!,D140&amp;"9"))</f>
        <v>ZZZ9</v>
      </c>
      <c r="L140" s="196">
        <f t="shared" si="3"/>
        <v>999</v>
      </c>
      <c r="M140" s="220">
        <f t="shared" si="4"/>
        <v>999</v>
      </c>
      <c r="N140" s="216"/>
      <c r="O140" s="95"/>
      <c r="P140" s="114">
        <f t="shared" si="5"/>
        <v>999</v>
      </c>
      <c r="Q140" s="95"/>
    </row>
    <row r="141" spans="1:17" x14ac:dyDescent="0.25">
      <c r="A141" s="197">
        <v>135</v>
      </c>
      <c r="B141" s="93"/>
      <c r="C141" s="93"/>
      <c r="D141" s="94"/>
      <c r="E141" s="210"/>
      <c r="F141" s="95"/>
      <c r="G141" s="95"/>
      <c r="H141" s="377"/>
      <c r="I141" s="221"/>
      <c r="J141" s="194" t="e">
        <f>IF(AND(Q141="",#REF!&gt;0,#REF!&lt;5),K141,)</f>
        <v>#REF!</v>
      </c>
      <c r="K141" s="192" t="str">
        <f>IF(D141="","ZZZ9",IF(AND(#REF!&gt;0,#REF!&lt;5),D141&amp;#REF!,D141&amp;"9"))</f>
        <v>ZZZ9</v>
      </c>
      <c r="L141" s="196">
        <f t="shared" si="3"/>
        <v>999</v>
      </c>
      <c r="M141" s="220">
        <f t="shared" si="4"/>
        <v>999</v>
      </c>
      <c r="N141" s="216"/>
      <c r="O141" s="221"/>
      <c r="P141" s="222">
        <f t="shared" si="5"/>
        <v>999</v>
      </c>
      <c r="Q141" s="221"/>
    </row>
    <row r="142" spans="1:17" x14ac:dyDescent="0.25">
      <c r="A142" s="197">
        <v>136</v>
      </c>
      <c r="B142" s="93"/>
      <c r="C142" s="93"/>
      <c r="D142" s="94"/>
      <c r="E142" s="210"/>
      <c r="F142" s="95"/>
      <c r="G142" s="95"/>
      <c r="H142" s="377"/>
      <c r="I142" s="221"/>
      <c r="J142" s="194" t="e">
        <f>IF(AND(Q142="",#REF!&gt;0,#REF!&lt;5),K142,)</f>
        <v>#REF!</v>
      </c>
      <c r="K142" s="192" t="str">
        <f>IF(D142="","ZZZ9",IF(AND(#REF!&gt;0,#REF!&lt;5),D142&amp;#REF!,D142&amp;"9"))</f>
        <v>ZZZ9</v>
      </c>
      <c r="L142" s="196">
        <f t="shared" si="3"/>
        <v>999</v>
      </c>
      <c r="M142" s="220">
        <f t="shared" si="4"/>
        <v>999</v>
      </c>
      <c r="N142" s="216"/>
      <c r="O142" s="95"/>
      <c r="P142" s="114">
        <f t="shared" si="5"/>
        <v>999</v>
      </c>
      <c r="Q142" s="95"/>
    </row>
    <row r="143" spans="1:17" x14ac:dyDescent="0.25">
      <c r="A143" s="197">
        <v>137</v>
      </c>
      <c r="B143" s="93"/>
      <c r="C143" s="93"/>
      <c r="D143" s="94"/>
      <c r="E143" s="210"/>
      <c r="F143" s="95"/>
      <c r="G143" s="95"/>
      <c r="H143" s="377"/>
      <c r="I143" s="221"/>
      <c r="J143" s="194" t="e">
        <f>IF(AND(Q143="",#REF!&gt;0,#REF!&lt;5),K143,)</f>
        <v>#REF!</v>
      </c>
      <c r="K143" s="192" t="str">
        <f>IF(D143="","ZZZ9",IF(AND(#REF!&gt;0,#REF!&lt;5),D143&amp;#REF!,D143&amp;"9"))</f>
        <v>ZZZ9</v>
      </c>
      <c r="L143" s="196">
        <f t="shared" si="3"/>
        <v>999</v>
      </c>
      <c r="M143" s="220">
        <f t="shared" si="4"/>
        <v>999</v>
      </c>
      <c r="N143" s="216"/>
      <c r="O143" s="95"/>
      <c r="P143" s="114">
        <f t="shared" si="5"/>
        <v>999</v>
      </c>
      <c r="Q143" s="95"/>
    </row>
    <row r="144" spans="1:17" x14ac:dyDescent="0.25">
      <c r="A144" s="197">
        <v>138</v>
      </c>
      <c r="B144" s="93"/>
      <c r="C144" s="93"/>
      <c r="D144" s="94"/>
      <c r="E144" s="210"/>
      <c r="F144" s="95"/>
      <c r="G144" s="95"/>
      <c r="H144" s="377"/>
      <c r="I144" s="221"/>
      <c r="J144" s="194" t="e">
        <f>IF(AND(Q144="",#REF!&gt;0,#REF!&lt;5),K144,)</f>
        <v>#REF!</v>
      </c>
      <c r="K144" s="192" t="str">
        <f>IF(D144="","ZZZ9",IF(AND(#REF!&gt;0,#REF!&lt;5),D144&amp;#REF!,D144&amp;"9"))</f>
        <v>ZZZ9</v>
      </c>
      <c r="L144" s="196">
        <f t="shared" si="3"/>
        <v>999</v>
      </c>
      <c r="M144" s="220">
        <f t="shared" si="4"/>
        <v>999</v>
      </c>
      <c r="N144" s="216"/>
      <c r="O144" s="95"/>
      <c r="P144" s="114">
        <f t="shared" si="5"/>
        <v>999</v>
      </c>
      <c r="Q144" s="95"/>
    </row>
    <row r="145" spans="1:17" x14ac:dyDescent="0.25">
      <c r="A145" s="197">
        <v>139</v>
      </c>
      <c r="B145" s="93"/>
      <c r="C145" s="93"/>
      <c r="D145" s="94"/>
      <c r="E145" s="210"/>
      <c r="F145" s="95"/>
      <c r="G145" s="95"/>
      <c r="H145" s="377"/>
      <c r="I145" s="221"/>
      <c r="J145" s="194" t="e">
        <f>IF(AND(Q145="",#REF!&gt;0,#REF!&lt;5),K145,)</f>
        <v>#REF!</v>
      </c>
      <c r="K145" s="192" t="str">
        <f>IF(D145="","ZZZ9",IF(AND(#REF!&gt;0,#REF!&lt;5),D145&amp;#REF!,D145&amp;"9"))</f>
        <v>ZZZ9</v>
      </c>
      <c r="L145" s="196">
        <f t="shared" si="3"/>
        <v>999</v>
      </c>
      <c r="M145" s="220">
        <f t="shared" si="4"/>
        <v>999</v>
      </c>
      <c r="N145" s="216"/>
      <c r="O145" s="95"/>
      <c r="P145" s="114">
        <f t="shared" si="5"/>
        <v>999</v>
      </c>
      <c r="Q145" s="95"/>
    </row>
    <row r="146" spans="1:17" x14ac:dyDescent="0.25">
      <c r="A146" s="197">
        <v>140</v>
      </c>
      <c r="B146" s="93"/>
      <c r="C146" s="93"/>
      <c r="D146" s="94"/>
      <c r="E146" s="210"/>
      <c r="F146" s="95"/>
      <c r="G146" s="95"/>
      <c r="H146" s="377"/>
      <c r="I146" s="221"/>
      <c r="J146" s="194" t="e">
        <f>IF(AND(Q146="",#REF!&gt;0,#REF!&lt;5),K146,)</f>
        <v>#REF!</v>
      </c>
      <c r="K146" s="192" t="str">
        <f>IF(D146="","ZZZ9",IF(AND(#REF!&gt;0,#REF!&lt;5),D146&amp;#REF!,D146&amp;"9"))</f>
        <v>ZZZ9</v>
      </c>
      <c r="L146" s="196">
        <f t="shared" si="3"/>
        <v>999</v>
      </c>
      <c r="M146" s="220">
        <f t="shared" si="4"/>
        <v>999</v>
      </c>
      <c r="N146" s="216"/>
      <c r="O146" s="95"/>
      <c r="P146" s="114">
        <f t="shared" si="5"/>
        <v>999</v>
      </c>
      <c r="Q146" s="95"/>
    </row>
    <row r="147" spans="1:17" x14ac:dyDescent="0.25">
      <c r="A147" s="197">
        <v>141</v>
      </c>
      <c r="B147" s="93"/>
      <c r="C147" s="93"/>
      <c r="D147" s="94"/>
      <c r="E147" s="210"/>
      <c r="F147" s="95"/>
      <c r="G147" s="95"/>
      <c r="H147" s="377"/>
      <c r="I147" s="221"/>
      <c r="J147" s="194" t="e">
        <f>IF(AND(Q147="",#REF!&gt;0,#REF!&lt;5),K147,)</f>
        <v>#REF!</v>
      </c>
      <c r="K147" s="192" t="str">
        <f>IF(D147="","ZZZ9",IF(AND(#REF!&gt;0,#REF!&lt;5),D147&amp;#REF!,D147&amp;"9"))</f>
        <v>ZZZ9</v>
      </c>
      <c r="L147" s="196">
        <f t="shared" si="3"/>
        <v>999</v>
      </c>
      <c r="M147" s="220">
        <f t="shared" si="4"/>
        <v>999</v>
      </c>
      <c r="N147" s="216"/>
      <c r="O147" s="95"/>
      <c r="P147" s="114">
        <f t="shared" si="5"/>
        <v>999</v>
      </c>
      <c r="Q147" s="95"/>
    </row>
    <row r="148" spans="1:17" x14ac:dyDescent="0.25">
      <c r="A148" s="197">
        <v>142</v>
      </c>
      <c r="B148" s="93"/>
      <c r="C148" s="93"/>
      <c r="D148" s="94"/>
      <c r="E148" s="210"/>
      <c r="F148" s="95"/>
      <c r="G148" s="95"/>
      <c r="H148" s="377"/>
      <c r="I148" s="221"/>
      <c r="J148" s="194" t="e">
        <f>IF(AND(Q148="",#REF!&gt;0,#REF!&lt;5),K148,)</f>
        <v>#REF!</v>
      </c>
      <c r="K148" s="192" t="str">
        <f>IF(D148="","ZZZ9",IF(AND(#REF!&gt;0,#REF!&lt;5),D148&amp;#REF!,D148&amp;"9"))</f>
        <v>ZZZ9</v>
      </c>
      <c r="L148" s="196">
        <f t="shared" si="3"/>
        <v>999</v>
      </c>
      <c r="M148" s="220">
        <f t="shared" si="4"/>
        <v>999</v>
      </c>
      <c r="N148" s="216"/>
      <c r="O148" s="221"/>
      <c r="P148" s="222">
        <f t="shared" si="5"/>
        <v>999</v>
      </c>
      <c r="Q148" s="221"/>
    </row>
    <row r="149" spans="1:17" x14ac:dyDescent="0.25">
      <c r="A149" s="197">
        <v>143</v>
      </c>
      <c r="B149" s="93"/>
      <c r="C149" s="93"/>
      <c r="D149" s="94"/>
      <c r="E149" s="210"/>
      <c r="F149" s="95"/>
      <c r="G149" s="95"/>
      <c r="H149" s="377"/>
      <c r="I149" s="221"/>
      <c r="J149" s="194" t="e">
        <f>IF(AND(Q149="",#REF!&gt;0,#REF!&lt;5),K149,)</f>
        <v>#REF!</v>
      </c>
      <c r="K149" s="192" t="str">
        <f>IF(D149="","ZZZ9",IF(AND(#REF!&gt;0,#REF!&lt;5),D149&amp;#REF!,D149&amp;"9"))</f>
        <v>ZZZ9</v>
      </c>
      <c r="L149" s="196">
        <f t="shared" si="3"/>
        <v>999</v>
      </c>
      <c r="M149" s="220">
        <f t="shared" si="4"/>
        <v>999</v>
      </c>
      <c r="N149" s="216"/>
      <c r="O149" s="95"/>
      <c r="P149" s="114">
        <f t="shared" si="5"/>
        <v>999</v>
      </c>
      <c r="Q149" s="95"/>
    </row>
    <row r="150" spans="1:17" x14ac:dyDescent="0.25">
      <c r="A150" s="197">
        <v>144</v>
      </c>
      <c r="B150" s="93"/>
      <c r="C150" s="93"/>
      <c r="D150" s="94"/>
      <c r="E150" s="210"/>
      <c r="F150" s="95"/>
      <c r="G150" s="95"/>
      <c r="H150" s="377"/>
      <c r="I150" s="221"/>
      <c r="J150" s="194" t="e">
        <f>IF(AND(Q150="",#REF!&gt;0,#REF!&lt;5),K150,)</f>
        <v>#REF!</v>
      </c>
      <c r="K150" s="192" t="str">
        <f>IF(D150="","ZZZ9",IF(AND(#REF!&gt;0,#REF!&lt;5),D150&amp;#REF!,D150&amp;"9"))</f>
        <v>ZZZ9</v>
      </c>
      <c r="L150" s="196">
        <f t="shared" si="3"/>
        <v>999</v>
      </c>
      <c r="M150" s="220">
        <f t="shared" si="4"/>
        <v>999</v>
      </c>
      <c r="N150" s="216"/>
      <c r="O150" s="95"/>
      <c r="P150" s="114">
        <f t="shared" si="5"/>
        <v>999</v>
      </c>
      <c r="Q150" s="95"/>
    </row>
    <row r="151" spans="1:17" x14ac:dyDescent="0.25">
      <c r="A151" s="197">
        <v>145</v>
      </c>
      <c r="B151" s="93"/>
      <c r="C151" s="93"/>
      <c r="D151" s="94"/>
      <c r="E151" s="210"/>
      <c r="F151" s="95"/>
      <c r="G151" s="95"/>
      <c r="H151" s="377"/>
      <c r="I151" s="221"/>
      <c r="J151" s="194" t="e">
        <f>IF(AND(Q151="",#REF!&gt;0,#REF!&lt;5),K151,)</f>
        <v>#REF!</v>
      </c>
      <c r="K151" s="192" t="str">
        <f>IF(D151="","ZZZ9",IF(AND(#REF!&gt;0,#REF!&lt;5),D151&amp;#REF!,D151&amp;"9"))</f>
        <v>ZZZ9</v>
      </c>
      <c r="L151" s="196">
        <f t="shared" si="3"/>
        <v>999</v>
      </c>
      <c r="M151" s="220">
        <f t="shared" si="4"/>
        <v>999</v>
      </c>
      <c r="N151" s="216"/>
      <c r="O151" s="95"/>
      <c r="P151" s="114">
        <f t="shared" si="5"/>
        <v>999</v>
      </c>
      <c r="Q151" s="95"/>
    </row>
    <row r="152" spans="1:17" x14ac:dyDescent="0.25">
      <c r="A152" s="197">
        <v>146</v>
      </c>
      <c r="B152" s="93"/>
      <c r="C152" s="93"/>
      <c r="D152" s="94"/>
      <c r="E152" s="210"/>
      <c r="F152" s="95"/>
      <c r="G152" s="95"/>
      <c r="H152" s="377"/>
      <c r="I152" s="221"/>
      <c r="J152" s="194" t="e">
        <f>IF(AND(Q152="",#REF!&gt;0,#REF!&lt;5),K152,)</f>
        <v>#REF!</v>
      </c>
      <c r="K152" s="192" t="str">
        <f>IF(D152="","ZZZ9",IF(AND(#REF!&gt;0,#REF!&lt;5),D152&amp;#REF!,D152&amp;"9"))</f>
        <v>ZZZ9</v>
      </c>
      <c r="L152" s="196">
        <f t="shared" si="3"/>
        <v>999</v>
      </c>
      <c r="M152" s="220">
        <f t="shared" si="4"/>
        <v>999</v>
      </c>
      <c r="N152" s="216"/>
      <c r="O152" s="95"/>
      <c r="P152" s="114">
        <f t="shared" si="5"/>
        <v>999</v>
      </c>
      <c r="Q152" s="95"/>
    </row>
    <row r="153" spans="1:17" x14ac:dyDescent="0.25">
      <c r="A153" s="197">
        <v>147</v>
      </c>
      <c r="B153" s="93"/>
      <c r="C153" s="93"/>
      <c r="D153" s="94"/>
      <c r="E153" s="210"/>
      <c r="F153" s="95"/>
      <c r="G153" s="95"/>
      <c r="H153" s="377"/>
      <c r="I153" s="221"/>
      <c r="J153" s="194" t="e">
        <f>IF(AND(Q153="",#REF!&gt;0,#REF!&lt;5),K153,)</f>
        <v>#REF!</v>
      </c>
      <c r="K153" s="192" t="str">
        <f>IF(D153="","ZZZ9",IF(AND(#REF!&gt;0,#REF!&lt;5),D153&amp;#REF!,D153&amp;"9"))</f>
        <v>ZZZ9</v>
      </c>
      <c r="L153" s="196">
        <f t="shared" si="3"/>
        <v>999</v>
      </c>
      <c r="M153" s="220">
        <f t="shared" si="4"/>
        <v>999</v>
      </c>
      <c r="N153" s="216"/>
      <c r="O153" s="95"/>
      <c r="P153" s="114">
        <f t="shared" si="5"/>
        <v>999</v>
      </c>
      <c r="Q153" s="95"/>
    </row>
    <row r="154" spans="1:17" x14ac:dyDescent="0.25">
      <c r="A154" s="197">
        <v>148</v>
      </c>
      <c r="B154" s="93"/>
      <c r="C154" s="93"/>
      <c r="D154" s="94"/>
      <c r="E154" s="210"/>
      <c r="F154" s="95"/>
      <c r="G154" s="95"/>
      <c r="H154" s="377"/>
      <c r="I154" s="221"/>
      <c r="J154" s="194" t="e">
        <f>IF(AND(Q154="",#REF!&gt;0,#REF!&lt;5),K154,)</f>
        <v>#REF!</v>
      </c>
      <c r="K154" s="192" t="str">
        <f>IF(D154="","ZZZ9",IF(AND(#REF!&gt;0,#REF!&lt;5),D154&amp;#REF!,D154&amp;"9"))</f>
        <v>ZZZ9</v>
      </c>
      <c r="L154" s="196">
        <f t="shared" si="3"/>
        <v>999</v>
      </c>
      <c r="M154" s="220">
        <f t="shared" si="4"/>
        <v>999</v>
      </c>
      <c r="N154" s="216"/>
      <c r="O154" s="95"/>
      <c r="P154" s="114">
        <f t="shared" si="5"/>
        <v>999</v>
      </c>
      <c r="Q154" s="95"/>
    </row>
    <row r="155" spans="1:17" x14ac:dyDescent="0.25">
      <c r="A155" s="197">
        <v>149</v>
      </c>
      <c r="B155" s="93"/>
      <c r="C155" s="93"/>
      <c r="D155" s="94"/>
      <c r="E155" s="210"/>
      <c r="F155" s="95"/>
      <c r="G155" s="95"/>
      <c r="H155" s="377"/>
      <c r="I155" s="221"/>
      <c r="J155" s="194" t="e">
        <f>IF(AND(Q155="",#REF!&gt;0,#REF!&lt;5),K155,)</f>
        <v>#REF!</v>
      </c>
      <c r="K155" s="192" t="str">
        <f>IF(D155="","ZZZ9",IF(AND(#REF!&gt;0,#REF!&lt;5),D155&amp;#REF!,D155&amp;"9"))</f>
        <v>ZZZ9</v>
      </c>
      <c r="L155" s="196">
        <f t="shared" si="3"/>
        <v>999</v>
      </c>
      <c r="M155" s="220">
        <f t="shared" si="4"/>
        <v>999</v>
      </c>
      <c r="N155" s="216"/>
      <c r="O155" s="95"/>
      <c r="P155" s="114">
        <f t="shared" si="5"/>
        <v>999</v>
      </c>
      <c r="Q155" s="95"/>
    </row>
    <row r="156" spans="1:17" x14ac:dyDescent="0.25">
      <c r="A156" s="197">
        <v>150</v>
      </c>
      <c r="B156" s="93"/>
      <c r="C156" s="93"/>
      <c r="D156" s="94"/>
      <c r="E156" s="210"/>
      <c r="F156" s="95"/>
      <c r="G156" s="95"/>
      <c r="H156" s="377"/>
      <c r="I156" s="221"/>
      <c r="J156" s="194" t="e">
        <f>IF(AND(Q156="",#REF!&gt;0,#REF!&lt;5),K156,)</f>
        <v>#REF!</v>
      </c>
      <c r="K156" s="192" t="str">
        <f>IF(D156="","ZZZ9",IF(AND(#REF!&gt;0,#REF!&lt;5),D156&amp;#REF!,D156&amp;"9"))</f>
        <v>ZZZ9</v>
      </c>
      <c r="L156" s="196">
        <f t="shared" si="3"/>
        <v>999</v>
      </c>
      <c r="M156" s="220">
        <f t="shared" si="4"/>
        <v>999</v>
      </c>
      <c r="N156" s="216"/>
      <c r="O156" s="95"/>
      <c r="P156" s="114">
        <f t="shared" si="5"/>
        <v>999</v>
      </c>
      <c r="Q156" s="95"/>
    </row>
  </sheetData>
  <conditionalFormatting sqref="A7:D156">
    <cfRule type="expression" dxfId="319" priority="18" stopIfTrue="1">
      <formula>$Q7&gt;=1</formula>
    </cfRule>
  </conditionalFormatting>
  <conditionalFormatting sqref="B7:D37">
    <cfRule type="expression" dxfId="318" priority="1" stopIfTrue="1">
      <formula>$Q7&gt;=1</formula>
    </cfRule>
  </conditionalFormatting>
  <conditionalFormatting sqref="E7:E14">
    <cfRule type="expression" dxfId="317" priority="6" stopIfTrue="1">
      <formula>AND(ROUNDDOWN(($A$4-E7)/365.25,0)&lt;=13,G7&lt;&gt;"OK")</formula>
    </cfRule>
    <cfRule type="expression" dxfId="316" priority="7" stopIfTrue="1">
      <formula>AND(ROUNDDOWN(($A$4-E7)/365.25,0)&lt;=14,G7&lt;&gt;"OK")</formula>
    </cfRule>
    <cfRule type="expression" dxfId="315" priority="8" stopIfTrue="1">
      <formula>AND(ROUNDDOWN(($A$4-E7)/365.25,0)&lt;=17,G7&lt;&gt;"OK")</formula>
    </cfRule>
    <cfRule type="expression" dxfId="314" priority="11" stopIfTrue="1">
      <formula>AND(ROUNDDOWN(($A$4-E7)/365.25,0)&lt;=13,G7&lt;&gt;"OK")</formula>
    </cfRule>
    <cfRule type="expression" dxfId="313" priority="12" stopIfTrue="1">
      <formula>AND(ROUNDDOWN(($A$4-E7)/365.25,0)&lt;=14,G7&lt;&gt;"OK")</formula>
    </cfRule>
    <cfRule type="expression" dxfId="312" priority="13" stopIfTrue="1">
      <formula>AND(ROUNDDOWN(($A$4-E7)/365.25,0)&lt;=17,G7&lt;&gt;"OK")</formula>
    </cfRule>
  </conditionalFormatting>
  <conditionalFormatting sqref="E7:E27 E29:E37">
    <cfRule type="expression" dxfId="311" priority="2" stopIfTrue="1">
      <formula>AND(ROUNDDOWN(($A$4-E7)/365.25,0)&lt;=13,G7&lt;&gt;"OK")</formula>
    </cfRule>
    <cfRule type="expression" dxfId="310" priority="3" stopIfTrue="1">
      <formula>AND(ROUNDDOWN(($A$4-E7)/365.25,0)&lt;=14,G7&lt;&gt;"OK")</formula>
    </cfRule>
    <cfRule type="expression" dxfId="309" priority="4" stopIfTrue="1">
      <formula>AND(ROUNDDOWN(($A$4-E7)/365.25,0)&lt;=17,G7&lt;&gt;"OK")</formula>
    </cfRule>
  </conditionalFormatting>
  <conditionalFormatting sqref="E7:E156">
    <cfRule type="expression" dxfId="308" priority="14" stopIfTrue="1">
      <formula>AND(ROUNDDOWN(($A$4-E7)/365.25,0)&lt;=13,G7&lt;&gt;"OK")</formula>
    </cfRule>
    <cfRule type="expression" dxfId="307" priority="15" stopIfTrue="1">
      <formula>AND(ROUNDDOWN(($A$4-E7)/365.25,0)&lt;=14,G7&lt;&gt;"OK")</formula>
    </cfRule>
    <cfRule type="expression" dxfId="306" priority="16" stopIfTrue="1">
      <formula>AND(ROUNDDOWN(($A$4-E7)/365.25,0)&lt;=17,G7&lt;&gt;"OK")</formula>
    </cfRule>
  </conditionalFormatting>
  <conditionalFormatting sqref="J7:J156">
    <cfRule type="cellIs" dxfId="305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6977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213360</xdr:colOff>
                    <xdr:row>0</xdr:row>
                    <xdr:rowOff>68580</xdr:rowOff>
                  </from>
                  <to>
                    <xdr:col>14</xdr:col>
                    <xdr:colOff>137160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K41"/>
  <sheetViews>
    <sheetView topLeftCell="A4" workbookViewId="0">
      <selection activeCell="D21" sqref="D21:E2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19" t="str">
        <f>Altalanos!$A$6</f>
        <v>SOMOGY VÁRMEGYE DIÁKOLIMPIA</v>
      </c>
      <c r="B1" s="519"/>
      <c r="C1" s="519"/>
      <c r="D1" s="519"/>
      <c r="E1" s="519"/>
      <c r="F1" s="519"/>
      <c r="G1" s="228"/>
      <c r="H1" s="231" t="s">
        <v>54</v>
      </c>
      <c r="I1" s="229"/>
      <c r="J1" s="230"/>
      <c r="L1" s="232"/>
      <c r="M1" s="233"/>
      <c r="N1" s="119"/>
      <c r="O1" s="119" t="s">
        <v>13</v>
      </c>
      <c r="P1" s="119"/>
      <c r="Q1" s="118"/>
      <c r="R1" s="119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34" t="s">
        <v>53</v>
      </c>
      <c r="B2" s="235"/>
      <c r="C2" s="235"/>
      <c r="D2" s="235"/>
      <c r="E2" s="235" t="s">
        <v>259</v>
      </c>
      <c r="F2" s="235"/>
      <c r="G2" s="236"/>
      <c r="H2" s="237"/>
      <c r="I2" s="237"/>
      <c r="J2" s="238"/>
      <c r="K2" s="232"/>
      <c r="L2" s="232"/>
      <c r="M2" s="232"/>
      <c r="N2" s="120"/>
      <c r="O2" s="97"/>
      <c r="P2" s="120"/>
      <c r="Q2" s="97"/>
      <c r="R2" s="120"/>
      <c r="Y2" s="358"/>
      <c r="Z2" s="357"/>
      <c r="AA2" s="357" t="s">
        <v>66</v>
      </c>
      <c r="AB2" s="348">
        <v>150</v>
      </c>
      <c r="AC2" s="348">
        <v>120</v>
      </c>
      <c r="AD2" s="348">
        <v>100</v>
      </c>
      <c r="AE2" s="348">
        <v>80</v>
      </c>
      <c r="AF2" s="348">
        <v>70</v>
      </c>
      <c r="AG2" s="348">
        <v>60</v>
      </c>
      <c r="AH2" s="348">
        <v>55</v>
      </c>
      <c r="AI2" s="348">
        <v>50</v>
      </c>
      <c r="AJ2" s="348">
        <v>45</v>
      </c>
      <c r="AK2" s="348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21"/>
      <c r="K3" s="50"/>
      <c r="L3" s="51" t="s">
        <v>30</v>
      </c>
      <c r="M3" s="50"/>
      <c r="N3" s="306"/>
      <c r="O3" s="305"/>
      <c r="P3" s="306"/>
      <c r="Q3" s="347" t="s">
        <v>80</v>
      </c>
      <c r="R3" s="348" t="s">
        <v>86</v>
      </c>
      <c r="Y3" s="357">
        <f>IF(H4="OB","A",IF(H4="IX","W",H4))</f>
        <v>0</v>
      </c>
      <c r="Z3" s="357"/>
      <c r="AA3" s="357" t="s">
        <v>96</v>
      </c>
      <c r="AB3" s="348">
        <v>120</v>
      </c>
      <c r="AC3" s="348">
        <v>90</v>
      </c>
      <c r="AD3" s="348">
        <v>65</v>
      </c>
      <c r="AE3" s="348">
        <v>55</v>
      </c>
      <c r="AF3" s="348">
        <v>50</v>
      </c>
      <c r="AG3" s="348">
        <v>45</v>
      </c>
      <c r="AH3" s="348">
        <v>40</v>
      </c>
      <c r="AI3" s="348">
        <v>35</v>
      </c>
      <c r="AJ3" s="348">
        <v>25</v>
      </c>
      <c r="AK3" s="348">
        <v>20</v>
      </c>
    </row>
    <row r="4" spans="1:37" ht="13.8" thickBot="1" x14ac:dyDescent="0.3">
      <c r="A4" s="520">
        <f>Altalanos!$A$10</f>
        <v>45775</v>
      </c>
      <c r="B4" s="520"/>
      <c r="C4" s="520"/>
      <c r="D4" s="239"/>
      <c r="E4" s="240" t="str">
        <f>Altalanos!$C$10</f>
        <v>Balatonboglár</v>
      </c>
      <c r="F4" s="240"/>
      <c r="G4" s="240"/>
      <c r="H4" s="243"/>
      <c r="I4" s="240"/>
      <c r="J4" s="242"/>
      <c r="K4" s="243"/>
      <c r="L4" s="245" t="str">
        <f>Altalanos!$E$10</f>
        <v>Paszér Éva</v>
      </c>
      <c r="M4" s="243"/>
      <c r="N4" s="308"/>
      <c r="O4" s="309"/>
      <c r="P4" s="308"/>
      <c r="Q4" s="349" t="s">
        <v>87</v>
      </c>
      <c r="R4" s="350" t="s">
        <v>82</v>
      </c>
      <c r="Y4" s="357"/>
      <c r="Z4" s="357"/>
      <c r="AA4" s="357" t="s">
        <v>97</v>
      </c>
      <c r="AB4" s="348">
        <v>90</v>
      </c>
      <c r="AC4" s="348">
        <v>60</v>
      </c>
      <c r="AD4" s="348">
        <v>45</v>
      </c>
      <c r="AE4" s="348">
        <v>34</v>
      </c>
      <c r="AF4" s="348">
        <v>27</v>
      </c>
      <c r="AG4" s="348">
        <v>22</v>
      </c>
      <c r="AH4" s="348">
        <v>18</v>
      </c>
      <c r="AI4" s="348">
        <v>15</v>
      </c>
      <c r="AJ4" s="348">
        <v>12</v>
      </c>
      <c r="AK4" s="348">
        <v>9</v>
      </c>
    </row>
    <row r="5" spans="1:37" x14ac:dyDescent="0.25">
      <c r="A5" s="33"/>
      <c r="B5" s="33" t="s">
        <v>51</v>
      </c>
      <c r="C5" s="301" t="s">
        <v>64</v>
      </c>
      <c r="D5" s="33" t="s">
        <v>45</v>
      </c>
      <c r="E5" s="33" t="s">
        <v>69</v>
      </c>
      <c r="F5" s="33"/>
      <c r="G5" s="33" t="s">
        <v>28</v>
      </c>
      <c r="H5" s="33"/>
      <c r="I5" s="33" t="s">
        <v>31</v>
      </c>
      <c r="J5" s="33"/>
      <c r="K5" s="334" t="s">
        <v>70</v>
      </c>
      <c r="L5" s="334" t="s">
        <v>71</v>
      </c>
      <c r="M5" s="334" t="s">
        <v>72</v>
      </c>
      <c r="Q5" s="351" t="s">
        <v>88</v>
      </c>
      <c r="R5" s="352" t="s">
        <v>84</v>
      </c>
      <c r="Y5" s="357">
        <f>IF(OR(Altalanos!$A$8="F1",Altalanos!$A$8="F2",Altalanos!$A$8="N1",Altalanos!$A$8="N2"),1,2)</f>
        <v>2</v>
      </c>
      <c r="Z5" s="357"/>
      <c r="AA5" s="357" t="s">
        <v>98</v>
      </c>
      <c r="AB5" s="348">
        <v>60</v>
      </c>
      <c r="AC5" s="348">
        <v>40</v>
      </c>
      <c r="AD5" s="348">
        <v>30</v>
      </c>
      <c r="AE5" s="348">
        <v>20</v>
      </c>
      <c r="AF5" s="348">
        <v>18</v>
      </c>
      <c r="AG5" s="348">
        <v>15</v>
      </c>
      <c r="AH5" s="348">
        <v>12</v>
      </c>
      <c r="AI5" s="348">
        <v>10</v>
      </c>
      <c r="AJ5" s="348">
        <v>8</v>
      </c>
      <c r="AK5" s="348">
        <v>6</v>
      </c>
    </row>
    <row r="6" spans="1:37" x14ac:dyDescent="0.25">
      <c r="A6" s="279"/>
      <c r="B6" s="279"/>
      <c r="C6" s="333"/>
      <c r="D6" s="279"/>
      <c r="E6" s="279"/>
      <c r="F6" s="279"/>
      <c r="G6" s="279"/>
      <c r="H6" s="279"/>
      <c r="I6" s="279"/>
      <c r="J6" s="279"/>
      <c r="K6" s="279"/>
      <c r="L6" s="279"/>
      <c r="M6" s="279"/>
      <c r="Y6" s="357"/>
      <c r="Z6" s="357"/>
      <c r="AA6" s="357" t="s">
        <v>99</v>
      </c>
      <c r="AB6" s="348">
        <v>40</v>
      </c>
      <c r="AC6" s="348">
        <v>25</v>
      </c>
      <c r="AD6" s="348">
        <v>18</v>
      </c>
      <c r="AE6" s="348">
        <v>13</v>
      </c>
      <c r="AF6" s="348">
        <v>10</v>
      </c>
      <c r="AG6" s="348">
        <v>8</v>
      </c>
      <c r="AH6" s="348">
        <v>6</v>
      </c>
      <c r="AI6" s="348">
        <v>5</v>
      </c>
      <c r="AJ6" s="348">
        <v>4</v>
      </c>
      <c r="AK6" s="348">
        <v>3</v>
      </c>
    </row>
    <row r="7" spans="1:37" x14ac:dyDescent="0.25">
      <c r="A7" s="310" t="s">
        <v>66</v>
      </c>
      <c r="B7" s="335"/>
      <c r="C7" s="303"/>
      <c r="D7" s="303"/>
      <c r="E7" s="443" t="s">
        <v>247</v>
      </c>
      <c r="F7" s="304"/>
      <c r="G7" s="443" t="s">
        <v>248</v>
      </c>
      <c r="H7" s="304"/>
      <c r="I7" s="443"/>
      <c r="J7" s="279"/>
      <c r="K7" s="364">
        <v>2</v>
      </c>
      <c r="L7" s="359"/>
      <c r="M7" s="365"/>
      <c r="Y7" s="357"/>
      <c r="Z7" s="357"/>
      <c r="AA7" s="357" t="s">
        <v>100</v>
      </c>
      <c r="AB7" s="348">
        <v>25</v>
      </c>
      <c r="AC7" s="348">
        <v>15</v>
      </c>
      <c r="AD7" s="348">
        <v>13</v>
      </c>
      <c r="AE7" s="348">
        <v>8</v>
      </c>
      <c r="AF7" s="348">
        <v>6</v>
      </c>
      <c r="AG7" s="348">
        <v>4</v>
      </c>
      <c r="AH7" s="348">
        <v>3</v>
      </c>
      <c r="AI7" s="348">
        <v>2</v>
      </c>
      <c r="AJ7" s="348">
        <v>1</v>
      </c>
      <c r="AK7" s="348">
        <v>0</v>
      </c>
    </row>
    <row r="8" spans="1:37" x14ac:dyDescent="0.25">
      <c r="A8" s="310"/>
      <c r="B8" s="336"/>
      <c r="C8" s="311"/>
      <c r="D8" s="311"/>
      <c r="E8" s="311"/>
      <c r="F8" s="311"/>
      <c r="G8" s="311"/>
      <c r="H8" s="311"/>
      <c r="I8" s="311"/>
      <c r="J8" s="279"/>
      <c r="K8" s="310"/>
      <c r="L8" s="310"/>
      <c r="M8" s="366"/>
      <c r="Y8" s="357"/>
      <c r="Z8" s="357"/>
      <c r="AA8" s="357" t="s">
        <v>101</v>
      </c>
      <c r="AB8" s="348">
        <v>15</v>
      </c>
      <c r="AC8" s="348">
        <v>10</v>
      </c>
      <c r="AD8" s="348">
        <v>7</v>
      </c>
      <c r="AE8" s="348">
        <v>5</v>
      </c>
      <c r="AF8" s="348">
        <v>4</v>
      </c>
      <c r="AG8" s="348">
        <v>3</v>
      </c>
      <c r="AH8" s="348">
        <v>2</v>
      </c>
      <c r="AI8" s="348">
        <v>1</v>
      </c>
      <c r="AJ8" s="348">
        <v>0</v>
      </c>
      <c r="AK8" s="348">
        <v>0</v>
      </c>
    </row>
    <row r="9" spans="1:37" x14ac:dyDescent="0.25">
      <c r="A9" s="310" t="s">
        <v>67</v>
      </c>
      <c r="B9" s="335"/>
      <c r="C9" s="303"/>
      <c r="D9" s="303"/>
      <c r="E9" s="443" t="s">
        <v>612</v>
      </c>
      <c r="F9" s="304"/>
      <c r="G9" s="443" t="s">
        <v>249</v>
      </c>
      <c r="H9" s="304"/>
      <c r="I9" s="443"/>
      <c r="J9" s="279"/>
      <c r="K9" s="364">
        <v>1</v>
      </c>
      <c r="L9" s="359"/>
      <c r="M9" s="365"/>
      <c r="Y9" s="357"/>
      <c r="Z9" s="357"/>
      <c r="AA9" s="357" t="s">
        <v>102</v>
      </c>
      <c r="AB9" s="348">
        <v>10</v>
      </c>
      <c r="AC9" s="348">
        <v>6</v>
      </c>
      <c r="AD9" s="348">
        <v>4</v>
      </c>
      <c r="AE9" s="348">
        <v>2</v>
      </c>
      <c r="AF9" s="348">
        <v>1</v>
      </c>
      <c r="AG9" s="348">
        <v>0</v>
      </c>
      <c r="AH9" s="348">
        <v>0</v>
      </c>
      <c r="AI9" s="348">
        <v>0</v>
      </c>
      <c r="AJ9" s="348">
        <v>0</v>
      </c>
      <c r="AK9" s="348">
        <v>0</v>
      </c>
    </row>
    <row r="10" spans="1:37" x14ac:dyDescent="0.25">
      <c r="A10" s="310"/>
      <c r="B10" s="336"/>
      <c r="C10" s="311"/>
      <c r="D10" s="311"/>
      <c r="E10" s="311"/>
      <c r="F10" s="311"/>
      <c r="G10" s="311"/>
      <c r="H10" s="311"/>
      <c r="I10" s="311"/>
      <c r="J10" s="279"/>
      <c r="K10" s="310"/>
      <c r="L10" s="310"/>
      <c r="M10" s="366"/>
      <c r="Y10" s="357"/>
      <c r="Z10" s="357"/>
      <c r="AA10" s="357" t="s">
        <v>103</v>
      </c>
      <c r="AB10" s="348">
        <v>6</v>
      </c>
      <c r="AC10" s="348">
        <v>3</v>
      </c>
      <c r="AD10" s="348">
        <v>2</v>
      </c>
      <c r="AE10" s="348">
        <v>1</v>
      </c>
      <c r="AF10" s="348">
        <v>0</v>
      </c>
      <c r="AG10" s="348">
        <v>0</v>
      </c>
      <c r="AH10" s="348">
        <v>0</v>
      </c>
      <c r="AI10" s="348">
        <v>0</v>
      </c>
      <c r="AJ10" s="348">
        <v>0</v>
      </c>
      <c r="AK10" s="348">
        <v>0</v>
      </c>
    </row>
    <row r="11" spans="1:37" x14ac:dyDescent="0.25">
      <c r="A11" s="310" t="s">
        <v>68</v>
      </c>
      <c r="B11" s="335"/>
      <c r="C11" s="303"/>
      <c r="D11" s="303"/>
      <c r="E11" s="443"/>
      <c r="F11" s="304"/>
      <c r="G11" s="443"/>
      <c r="H11" s="304"/>
      <c r="I11" s="443"/>
      <c r="J11" s="279"/>
      <c r="K11" s="364"/>
      <c r="L11" s="359"/>
      <c r="M11" s="365"/>
      <c r="Y11" s="357"/>
      <c r="Z11" s="357"/>
      <c r="AA11" s="357" t="s">
        <v>108</v>
      </c>
      <c r="AB11" s="348">
        <v>3</v>
      </c>
      <c r="AC11" s="348">
        <v>2</v>
      </c>
      <c r="AD11" s="348">
        <v>1</v>
      </c>
      <c r="AE11" s="348">
        <v>0</v>
      </c>
      <c r="AF11" s="348">
        <v>0</v>
      </c>
      <c r="AG11" s="348">
        <v>0</v>
      </c>
      <c r="AH11" s="348">
        <v>0</v>
      </c>
      <c r="AI11" s="348">
        <v>0</v>
      </c>
      <c r="AJ11" s="348">
        <v>0</v>
      </c>
      <c r="AK11" s="348">
        <v>0</v>
      </c>
    </row>
    <row r="12" spans="1:37" x14ac:dyDescent="0.25">
      <c r="A12" s="279"/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Y12" s="357"/>
      <c r="Z12" s="357"/>
      <c r="AA12" s="357" t="s">
        <v>104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279"/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  <c r="Y13" s="357"/>
      <c r="Z13" s="357"/>
      <c r="AA13" s="357" t="s">
        <v>105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279"/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79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</row>
    <row r="15" spans="1:37" x14ac:dyDescent="0.25">
      <c r="A15" s="279"/>
      <c r="B15" s="279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</row>
    <row r="16" spans="1:37" x14ac:dyDescent="0.25">
      <c r="A16" s="279"/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Y16" s="357"/>
      <c r="Z16" s="357"/>
      <c r="AA16" s="357" t="s">
        <v>66</v>
      </c>
      <c r="AB16" s="357">
        <v>300</v>
      </c>
      <c r="AC16" s="357">
        <v>250</v>
      </c>
      <c r="AD16" s="357">
        <v>220</v>
      </c>
      <c r="AE16" s="357">
        <v>180</v>
      </c>
      <c r="AF16" s="357">
        <v>160</v>
      </c>
      <c r="AG16" s="357">
        <v>150</v>
      </c>
      <c r="AH16" s="357">
        <v>140</v>
      </c>
      <c r="AI16" s="357">
        <v>130</v>
      </c>
      <c r="AJ16" s="357">
        <v>120</v>
      </c>
      <c r="AK16" s="357">
        <v>110</v>
      </c>
    </row>
    <row r="17" spans="1:37" x14ac:dyDescent="0.25">
      <c r="A17" s="279"/>
      <c r="B17" s="279"/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Y17" s="357"/>
      <c r="Z17" s="357"/>
      <c r="AA17" s="357" t="s">
        <v>96</v>
      </c>
      <c r="AB17" s="357">
        <v>250</v>
      </c>
      <c r="AC17" s="357">
        <v>200</v>
      </c>
      <c r="AD17" s="357">
        <v>160</v>
      </c>
      <c r="AE17" s="357">
        <v>140</v>
      </c>
      <c r="AF17" s="357">
        <v>120</v>
      </c>
      <c r="AG17" s="357">
        <v>110</v>
      </c>
      <c r="AH17" s="357">
        <v>100</v>
      </c>
      <c r="AI17" s="357">
        <v>90</v>
      </c>
      <c r="AJ17" s="357">
        <v>80</v>
      </c>
      <c r="AK17" s="357">
        <v>70</v>
      </c>
    </row>
    <row r="18" spans="1:37" ht="18.75" customHeight="1" x14ac:dyDescent="0.25">
      <c r="A18" s="279"/>
      <c r="B18" s="521"/>
      <c r="C18" s="521"/>
      <c r="D18" s="523" t="str">
        <f>E7</f>
        <v>Könnyid-Kovács</v>
      </c>
      <c r="E18" s="523"/>
      <c r="F18" s="523" t="str">
        <f>E9</f>
        <v>Torma</v>
      </c>
      <c r="G18" s="523"/>
      <c r="H18" s="523">
        <f>E11</f>
        <v>0</v>
      </c>
      <c r="I18" s="523"/>
      <c r="J18" s="279"/>
      <c r="K18" s="279"/>
      <c r="L18" s="279"/>
      <c r="M18" s="279"/>
      <c r="Y18" s="357"/>
      <c r="Z18" s="357"/>
      <c r="AA18" s="357" t="s">
        <v>97</v>
      </c>
      <c r="AB18" s="357">
        <v>200</v>
      </c>
      <c r="AC18" s="357">
        <v>150</v>
      </c>
      <c r="AD18" s="357">
        <v>130</v>
      </c>
      <c r="AE18" s="357">
        <v>110</v>
      </c>
      <c r="AF18" s="357">
        <v>95</v>
      </c>
      <c r="AG18" s="357">
        <v>80</v>
      </c>
      <c r="AH18" s="357">
        <v>70</v>
      </c>
      <c r="AI18" s="357">
        <v>60</v>
      </c>
      <c r="AJ18" s="357">
        <v>55</v>
      </c>
      <c r="AK18" s="357">
        <v>50</v>
      </c>
    </row>
    <row r="19" spans="1:37" ht="18.75" customHeight="1" x14ac:dyDescent="0.25">
      <c r="A19" s="340" t="s">
        <v>66</v>
      </c>
      <c r="B19" s="522" t="s">
        <v>247</v>
      </c>
      <c r="C19" s="523"/>
      <c r="D19" s="526"/>
      <c r="E19" s="526"/>
      <c r="F19" s="529" t="s">
        <v>685</v>
      </c>
      <c r="G19" s="528"/>
      <c r="H19" s="529"/>
      <c r="I19" s="528"/>
      <c r="J19" s="279"/>
      <c r="K19" s="279"/>
      <c r="L19" s="279"/>
      <c r="M19" s="279"/>
      <c r="Y19" s="357"/>
      <c r="Z19" s="357"/>
      <c r="AA19" s="357" t="s">
        <v>98</v>
      </c>
      <c r="AB19" s="357">
        <v>150</v>
      </c>
      <c r="AC19" s="357">
        <v>120</v>
      </c>
      <c r="AD19" s="357">
        <v>100</v>
      </c>
      <c r="AE19" s="357">
        <v>80</v>
      </c>
      <c r="AF19" s="357">
        <v>70</v>
      </c>
      <c r="AG19" s="357">
        <v>60</v>
      </c>
      <c r="AH19" s="357">
        <v>55</v>
      </c>
      <c r="AI19" s="357">
        <v>50</v>
      </c>
      <c r="AJ19" s="357">
        <v>45</v>
      </c>
      <c r="AK19" s="357">
        <v>40</v>
      </c>
    </row>
    <row r="20" spans="1:37" ht="18.75" customHeight="1" x14ac:dyDescent="0.25">
      <c r="A20" s="340" t="s">
        <v>67</v>
      </c>
      <c r="B20" s="522" t="s">
        <v>612</v>
      </c>
      <c r="C20" s="523"/>
      <c r="D20" s="529" t="s">
        <v>699</v>
      </c>
      <c r="E20" s="528"/>
      <c r="F20" s="526"/>
      <c r="G20" s="526"/>
      <c r="H20" s="529"/>
      <c r="I20" s="528"/>
      <c r="J20" s="279"/>
      <c r="K20" s="279"/>
      <c r="L20" s="279"/>
      <c r="M20" s="279"/>
      <c r="Y20" s="357"/>
      <c r="Z20" s="357"/>
      <c r="AA20" s="357" t="s">
        <v>99</v>
      </c>
      <c r="AB20" s="357">
        <v>120</v>
      </c>
      <c r="AC20" s="357">
        <v>90</v>
      </c>
      <c r="AD20" s="357">
        <v>65</v>
      </c>
      <c r="AE20" s="357">
        <v>55</v>
      </c>
      <c r="AF20" s="357">
        <v>50</v>
      </c>
      <c r="AG20" s="357">
        <v>45</v>
      </c>
      <c r="AH20" s="357">
        <v>40</v>
      </c>
      <c r="AI20" s="357">
        <v>35</v>
      </c>
      <c r="AJ20" s="357">
        <v>25</v>
      </c>
      <c r="AK20" s="357">
        <v>20</v>
      </c>
    </row>
    <row r="21" spans="1:37" ht="18.75" customHeight="1" x14ac:dyDescent="0.25">
      <c r="A21" s="340" t="s">
        <v>68</v>
      </c>
      <c r="B21" s="525"/>
      <c r="C21" s="525"/>
      <c r="D21" s="529"/>
      <c r="E21" s="528"/>
      <c r="F21" s="529"/>
      <c r="G21" s="528"/>
      <c r="H21" s="526"/>
      <c r="I21" s="526"/>
      <c r="J21" s="279"/>
      <c r="K21" s="279"/>
      <c r="L21" s="279"/>
      <c r="M21" s="279"/>
      <c r="Y21" s="357"/>
      <c r="Z21" s="357"/>
      <c r="AA21" s="357" t="s">
        <v>100</v>
      </c>
      <c r="AB21" s="357">
        <v>90</v>
      </c>
      <c r="AC21" s="357">
        <v>60</v>
      </c>
      <c r="AD21" s="357">
        <v>45</v>
      </c>
      <c r="AE21" s="357">
        <v>34</v>
      </c>
      <c r="AF21" s="357">
        <v>27</v>
      </c>
      <c r="AG21" s="357">
        <v>22</v>
      </c>
      <c r="AH21" s="357">
        <v>18</v>
      </c>
      <c r="AI21" s="357">
        <v>15</v>
      </c>
      <c r="AJ21" s="357">
        <v>12</v>
      </c>
      <c r="AK21" s="357">
        <v>9</v>
      </c>
    </row>
    <row r="22" spans="1:37" x14ac:dyDescent="0.25">
      <c r="A22" s="279"/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Y22" s="357"/>
      <c r="Z22" s="357"/>
      <c r="AA22" s="357" t="s">
        <v>101</v>
      </c>
      <c r="AB22" s="357">
        <v>60</v>
      </c>
      <c r="AC22" s="357">
        <v>40</v>
      </c>
      <c r="AD22" s="357">
        <v>30</v>
      </c>
      <c r="AE22" s="357">
        <v>20</v>
      </c>
      <c r="AF22" s="357">
        <v>18</v>
      </c>
      <c r="AG22" s="357">
        <v>15</v>
      </c>
      <c r="AH22" s="357">
        <v>12</v>
      </c>
      <c r="AI22" s="357">
        <v>10</v>
      </c>
      <c r="AJ22" s="357">
        <v>8</v>
      </c>
      <c r="AK22" s="357">
        <v>6</v>
      </c>
    </row>
    <row r="23" spans="1:37" x14ac:dyDescent="0.25">
      <c r="A23" s="279"/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Y23" s="357"/>
      <c r="Z23" s="357"/>
      <c r="AA23" s="357" t="s">
        <v>102</v>
      </c>
      <c r="AB23" s="357">
        <v>40</v>
      </c>
      <c r="AC23" s="357">
        <v>25</v>
      </c>
      <c r="AD23" s="357">
        <v>18</v>
      </c>
      <c r="AE23" s="357">
        <v>13</v>
      </c>
      <c r="AF23" s="357">
        <v>8</v>
      </c>
      <c r="AG23" s="357">
        <v>7</v>
      </c>
      <c r="AH23" s="357">
        <v>6</v>
      </c>
      <c r="AI23" s="357">
        <v>5</v>
      </c>
      <c r="AJ23" s="357">
        <v>4</v>
      </c>
      <c r="AK23" s="357">
        <v>3</v>
      </c>
    </row>
    <row r="24" spans="1:37" x14ac:dyDescent="0.25">
      <c r="A24" s="279"/>
      <c r="B24" s="279"/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Y24" s="357"/>
      <c r="Z24" s="357"/>
      <c r="AA24" s="357" t="s">
        <v>103</v>
      </c>
      <c r="AB24" s="357">
        <v>25</v>
      </c>
      <c r="AC24" s="357">
        <v>15</v>
      </c>
      <c r="AD24" s="357">
        <v>13</v>
      </c>
      <c r="AE24" s="357">
        <v>7</v>
      </c>
      <c r="AF24" s="357">
        <v>6</v>
      </c>
      <c r="AG24" s="357">
        <v>5</v>
      </c>
      <c r="AH24" s="357">
        <v>4</v>
      </c>
      <c r="AI24" s="357">
        <v>3</v>
      </c>
      <c r="AJ24" s="357">
        <v>2</v>
      </c>
      <c r="AK24" s="357">
        <v>1</v>
      </c>
    </row>
    <row r="25" spans="1:37" x14ac:dyDescent="0.25">
      <c r="A25" s="279"/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Y25" s="357"/>
      <c r="Z25" s="357"/>
      <c r="AA25" s="357" t="s">
        <v>108</v>
      </c>
      <c r="AB25" s="357">
        <v>15</v>
      </c>
      <c r="AC25" s="357">
        <v>10</v>
      </c>
      <c r="AD25" s="357">
        <v>8</v>
      </c>
      <c r="AE25" s="357">
        <v>4</v>
      </c>
      <c r="AF25" s="357">
        <v>3</v>
      </c>
      <c r="AG25" s="357">
        <v>2</v>
      </c>
      <c r="AH25" s="357">
        <v>1</v>
      </c>
      <c r="AI25" s="357">
        <v>0</v>
      </c>
      <c r="AJ25" s="357">
        <v>0</v>
      </c>
      <c r="AK25" s="357">
        <v>0</v>
      </c>
    </row>
    <row r="26" spans="1:37" x14ac:dyDescent="0.25">
      <c r="A26" s="279"/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Y26" s="357"/>
      <c r="Z26" s="357"/>
      <c r="AA26" s="357" t="s">
        <v>104</v>
      </c>
      <c r="AB26" s="357">
        <v>10</v>
      </c>
      <c r="AC26" s="357">
        <v>6</v>
      </c>
      <c r="AD26" s="357">
        <v>4</v>
      </c>
      <c r="AE26" s="357">
        <v>2</v>
      </c>
      <c r="AF26" s="357">
        <v>1</v>
      </c>
      <c r="AG26" s="357">
        <v>0</v>
      </c>
      <c r="AH26" s="357">
        <v>0</v>
      </c>
      <c r="AI26" s="357">
        <v>0</v>
      </c>
      <c r="AJ26" s="357">
        <v>0</v>
      </c>
      <c r="AK26" s="357">
        <v>0</v>
      </c>
    </row>
    <row r="27" spans="1:37" x14ac:dyDescent="0.25">
      <c r="A27" s="279"/>
      <c r="B27" s="279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Y27" s="357"/>
      <c r="Z27" s="357"/>
      <c r="AA27" s="357" t="s">
        <v>105</v>
      </c>
      <c r="AB27" s="357">
        <v>3</v>
      </c>
      <c r="AC27" s="357">
        <v>2</v>
      </c>
      <c r="AD27" s="357">
        <v>1</v>
      </c>
      <c r="AE27" s="357">
        <v>0</v>
      </c>
      <c r="AF27" s="357">
        <v>0</v>
      </c>
      <c r="AG27" s="357">
        <v>0</v>
      </c>
      <c r="AH27" s="357">
        <v>0</v>
      </c>
      <c r="AI27" s="357">
        <v>0</v>
      </c>
      <c r="AJ27" s="357">
        <v>0</v>
      </c>
      <c r="AK27" s="357">
        <v>0</v>
      </c>
    </row>
    <row r="28" spans="1:37" x14ac:dyDescent="0.25">
      <c r="A28" s="279"/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</row>
    <row r="29" spans="1:37" x14ac:dyDescent="0.25">
      <c r="A29" s="279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</row>
    <row r="30" spans="1:37" x14ac:dyDescent="0.25">
      <c r="A30" s="279"/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</row>
    <row r="31" spans="1:37" x14ac:dyDescent="0.25">
      <c r="A31" s="279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</row>
    <row r="32" spans="1:37" x14ac:dyDescent="0.25">
      <c r="A32" s="279"/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57"/>
      <c r="M32" s="257"/>
    </row>
    <row r="33" spans="1:18" x14ac:dyDescent="0.25">
      <c r="A33" s="142" t="s">
        <v>45</v>
      </c>
      <c r="B33" s="143"/>
      <c r="C33" s="214"/>
      <c r="D33" s="316" t="s">
        <v>4</v>
      </c>
      <c r="E33" s="317" t="s">
        <v>47</v>
      </c>
      <c r="F33" s="331"/>
      <c r="G33" s="316" t="s">
        <v>4</v>
      </c>
      <c r="H33" s="317" t="s">
        <v>56</v>
      </c>
      <c r="I33" s="170"/>
      <c r="J33" s="317" t="s">
        <v>57</v>
      </c>
      <c r="K33" s="169" t="s">
        <v>58</v>
      </c>
      <c r="L33" s="33"/>
      <c r="M33" s="417"/>
      <c r="N33" s="416"/>
      <c r="P33" s="312"/>
      <c r="Q33" s="312"/>
      <c r="R33" s="313"/>
    </row>
    <row r="34" spans="1:18" x14ac:dyDescent="0.25">
      <c r="A34" s="290" t="s">
        <v>46</v>
      </c>
      <c r="B34" s="291"/>
      <c r="C34" s="293"/>
      <c r="D34" s="318"/>
      <c r="E34" s="536"/>
      <c r="F34" s="536"/>
      <c r="G34" s="325" t="s">
        <v>5</v>
      </c>
      <c r="H34" s="291"/>
      <c r="I34" s="319"/>
      <c r="J34" s="326"/>
      <c r="K34" s="285" t="s">
        <v>48</v>
      </c>
      <c r="L34" s="332"/>
      <c r="M34" s="322"/>
      <c r="P34" s="314"/>
      <c r="Q34" s="314"/>
      <c r="R34" s="155"/>
    </row>
    <row r="35" spans="1:18" x14ac:dyDescent="0.25">
      <c r="A35" s="294" t="s">
        <v>55</v>
      </c>
      <c r="B35" s="168"/>
      <c r="C35" s="296"/>
      <c r="D35" s="321"/>
      <c r="E35" s="537"/>
      <c r="F35" s="537"/>
      <c r="G35" s="327" t="s">
        <v>6</v>
      </c>
      <c r="H35" s="83"/>
      <c r="I35" s="283"/>
      <c r="J35" s="84"/>
      <c r="K35" s="329"/>
      <c r="L35" s="257"/>
      <c r="M35" s="324"/>
      <c r="P35" s="155"/>
      <c r="Q35" s="153"/>
      <c r="R35" s="155"/>
    </row>
    <row r="36" spans="1:18" x14ac:dyDescent="0.25">
      <c r="A36" s="183"/>
      <c r="B36" s="184"/>
      <c r="C36" s="185"/>
      <c r="D36" s="321"/>
      <c r="E36" s="85"/>
      <c r="F36" s="279"/>
      <c r="G36" s="327" t="s">
        <v>7</v>
      </c>
      <c r="H36" s="83"/>
      <c r="I36" s="283"/>
      <c r="J36" s="84"/>
      <c r="K36" s="285" t="s">
        <v>49</v>
      </c>
      <c r="L36" s="332"/>
      <c r="M36" s="320"/>
      <c r="P36" s="314"/>
      <c r="Q36" s="314"/>
      <c r="R36" s="155"/>
    </row>
    <row r="37" spans="1:18" x14ac:dyDescent="0.25">
      <c r="A37" s="156"/>
      <c r="B37" s="122"/>
      <c r="C37" s="157"/>
      <c r="D37" s="321"/>
      <c r="E37" s="85"/>
      <c r="F37" s="279"/>
      <c r="G37" s="327" t="s">
        <v>8</v>
      </c>
      <c r="H37" s="83"/>
      <c r="I37" s="283"/>
      <c r="J37" s="84"/>
      <c r="K37" s="330"/>
      <c r="L37" s="279"/>
      <c r="M37" s="322"/>
      <c r="P37" s="155"/>
      <c r="Q37" s="153"/>
      <c r="R37" s="155"/>
    </row>
    <row r="38" spans="1:18" x14ac:dyDescent="0.25">
      <c r="A38" s="172"/>
      <c r="B38" s="186"/>
      <c r="C38" s="213"/>
      <c r="D38" s="321"/>
      <c r="E38" s="85"/>
      <c r="F38" s="279"/>
      <c r="G38" s="327" t="s">
        <v>9</v>
      </c>
      <c r="H38" s="83"/>
      <c r="I38" s="283"/>
      <c r="J38" s="84"/>
      <c r="K38" s="294"/>
      <c r="L38" s="257"/>
      <c r="M38" s="324"/>
      <c r="P38" s="155"/>
      <c r="Q38" s="153"/>
      <c r="R38" s="155"/>
    </row>
    <row r="39" spans="1:18" x14ac:dyDescent="0.25">
      <c r="A39" s="173"/>
      <c r="B39" s="22"/>
      <c r="C39" s="157"/>
      <c r="D39" s="321"/>
      <c r="E39" s="85"/>
      <c r="F39" s="279"/>
      <c r="G39" s="327" t="s">
        <v>10</v>
      </c>
      <c r="H39" s="83"/>
      <c r="I39" s="283"/>
      <c r="J39" s="84"/>
      <c r="K39" s="285" t="s">
        <v>33</v>
      </c>
      <c r="L39" s="332"/>
      <c r="M39" s="320"/>
      <c r="P39" s="314"/>
      <c r="Q39" s="314"/>
      <c r="R39" s="155"/>
    </row>
    <row r="40" spans="1:18" x14ac:dyDescent="0.25">
      <c r="A40" s="173"/>
      <c r="B40" s="22"/>
      <c r="C40" s="181"/>
      <c r="D40" s="321"/>
      <c r="E40" s="85"/>
      <c r="F40" s="279"/>
      <c r="G40" s="327" t="s">
        <v>11</v>
      </c>
      <c r="H40" s="83"/>
      <c r="I40" s="283"/>
      <c r="J40" s="84"/>
      <c r="K40" s="330"/>
      <c r="L40" s="279"/>
      <c r="M40" s="322"/>
      <c r="P40" s="155"/>
      <c r="Q40" s="153"/>
      <c r="R40" s="155"/>
    </row>
    <row r="41" spans="1:18" x14ac:dyDescent="0.25">
      <c r="A41" s="174"/>
      <c r="B41" s="171"/>
      <c r="C41" s="182"/>
      <c r="D41" s="323"/>
      <c r="E41" s="158"/>
      <c r="F41" s="257"/>
      <c r="G41" s="328" t="s">
        <v>12</v>
      </c>
      <c r="H41" s="168"/>
      <c r="I41" s="287"/>
      <c r="J41" s="160"/>
      <c r="K41" s="294" t="str">
        <f>L4</f>
        <v>Paszér Éva</v>
      </c>
      <c r="L41" s="257"/>
      <c r="M41" s="324"/>
      <c r="P41" s="155"/>
      <c r="Q41" s="153"/>
      <c r="R41" s="315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304" priority="1" stopIfTrue="1" operator="equal">
      <formula>"Bye"</formula>
    </cfRule>
  </conditionalFormatting>
  <conditionalFormatting sqref="R41">
    <cfRule type="expression" dxfId="303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18">
    <tabColor rgb="FF00B050"/>
  </sheetPr>
  <dimension ref="A1:Q156"/>
  <sheetViews>
    <sheetView showGridLines="0" showZeros="0" workbookViewId="0">
      <pane ySplit="6" topLeftCell="A22" activePane="bottomLeft" state="frozen"/>
      <selection activeCell="C12" sqref="C12"/>
      <selection pane="bottomLeft" activeCell="D12" sqref="D12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40" customWidth="1"/>
    <col min="5" max="5" width="10.5546875" style="394" customWidth="1"/>
    <col min="6" max="6" width="6.109375" style="91" hidden="1" customWidth="1"/>
    <col min="7" max="7" width="28.66406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91" t="str">
        <f>Altalanos!$A$6</f>
        <v>SOMOGY VÁRMEGYE DIÁKOLIMPIA</v>
      </c>
      <c r="B1" s="86"/>
      <c r="C1" s="86"/>
      <c r="D1" s="187"/>
      <c r="E1" s="207" t="s">
        <v>54</v>
      </c>
      <c r="F1" s="105"/>
      <c r="G1" s="198"/>
      <c r="H1" s="87"/>
      <c r="I1" s="87"/>
      <c r="J1" s="199"/>
      <c r="K1" s="199"/>
      <c r="L1" s="199"/>
      <c r="M1" s="199"/>
      <c r="N1" s="199"/>
      <c r="O1" s="199"/>
      <c r="P1" s="199"/>
      <c r="Q1" s="200"/>
    </row>
    <row r="2" spans="1:17" ht="13.8" thickBot="1" x14ac:dyDescent="0.3">
      <c r="B2" s="88" t="s">
        <v>53</v>
      </c>
      <c r="C2" s="88" t="s">
        <v>269</v>
      </c>
      <c r="D2" s="105"/>
      <c r="E2" s="207" t="s">
        <v>35</v>
      </c>
      <c r="F2" s="92"/>
      <c r="G2" s="92"/>
      <c r="H2" s="381"/>
      <c r="I2" s="381"/>
      <c r="J2" s="87"/>
      <c r="K2" s="87"/>
      <c r="L2" s="87"/>
      <c r="M2" s="87"/>
      <c r="N2" s="98"/>
      <c r="O2" s="80"/>
      <c r="P2" s="80"/>
      <c r="Q2" s="98"/>
    </row>
    <row r="3" spans="1:17" s="2" customFormat="1" ht="13.8" thickBot="1" x14ac:dyDescent="0.3">
      <c r="A3" s="373" t="s">
        <v>52</v>
      </c>
      <c r="B3" s="379"/>
      <c r="C3" s="379"/>
      <c r="D3" s="379"/>
      <c r="E3" s="379"/>
      <c r="F3" s="379"/>
      <c r="G3" s="379"/>
      <c r="H3" s="379"/>
      <c r="I3" s="380"/>
      <c r="J3" s="99"/>
      <c r="K3" s="106"/>
      <c r="L3" s="106"/>
      <c r="M3" s="106"/>
      <c r="N3" s="226" t="s">
        <v>33</v>
      </c>
      <c r="O3" s="100"/>
      <c r="P3" s="107"/>
      <c r="Q3" s="208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8"/>
      <c r="H4" s="404" t="s">
        <v>30</v>
      </c>
      <c r="I4" s="385"/>
      <c r="J4" s="109"/>
      <c r="K4" s="110"/>
      <c r="L4" s="110"/>
      <c r="M4" s="110"/>
      <c r="N4" s="109"/>
      <c r="O4" s="209"/>
      <c r="P4" s="209"/>
      <c r="Q4" s="111"/>
    </row>
    <row r="5" spans="1:17" s="2" customFormat="1" ht="13.8" thickBot="1" x14ac:dyDescent="0.3">
      <c r="A5" s="201">
        <v>45775</v>
      </c>
      <c r="B5" s="201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23" t="str">
        <f>Altalanos!$E$10</f>
        <v>Paszér Éva</v>
      </c>
      <c r="I5" s="405"/>
      <c r="J5" s="112"/>
      <c r="K5" s="82"/>
      <c r="L5" s="82"/>
      <c r="M5" s="82"/>
      <c r="N5" s="112"/>
      <c r="O5" s="90"/>
      <c r="P5" s="90"/>
      <c r="Q5" s="415"/>
    </row>
    <row r="6" spans="1:17" ht="30" customHeight="1" thickBot="1" x14ac:dyDescent="0.3">
      <c r="A6" s="190" t="s">
        <v>36</v>
      </c>
      <c r="B6" s="472" t="s">
        <v>27</v>
      </c>
      <c r="C6" s="101" t="s">
        <v>28</v>
      </c>
      <c r="D6" s="101" t="s">
        <v>31</v>
      </c>
      <c r="E6" s="102" t="s">
        <v>32</v>
      </c>
      <c r="F6" s="102" t="s">
        <v>37</v>
      </c>
      <c r="G6" s="102" t="s">
        <v>115</v>
      </c>
      <c r="H6" s="382" t="s">
        <v>38</v>
      </c>
      <c r="I6" s="383"/>
      <c r="J6" s="193" t="s">
        <v>16</v>
      </c>
      <c r="K6" s="103" t="s">
        <v>14</v>
      </c>
      <c r="L6" s="195" t="s">
        <v>1</v>
      </c>
      <c r="M6" s="163" t="s">
        <v>15</v>
      </c>
      <c r="N6" s="215" t="s">
        <v>50</v>
      </c>
      <c r="O6" s="205" t="s">
        <v>40</v>
      </c>
      <c r="P6" s="206" t="s">
        <v>2</v>
      </c>
      <c r="Q6" s="102" t="s">
        <v>41</v>
      </c>
    </row>
    <row r="7" spans="1:17" s="11" customFormat="1" ht="18.899999999999999" customHeight="1" x14ac:dyDescent="0.25">
      <c r="A7" s="197">
        <v>1</v>
      </c>
      <c r="B7" s="473" t="s">
        <v>298</v>
      </c>
      <c r="C7" s="93" t="s">
        <v>258</v>
      </c>
      <c r="D7" s="483" t="s">
        <v>145</v>
      </c>
      <c r="E7" s="487" t="s">
        <v>146</v>
      </c>
      <c r="F7" s="375"/>
      <c r="G7" s="376"/>
      <c r="H7" s="94"/>
      <c r="I7" s="94"/>
      <c r="J7" s="194"/>
      <c r="K7" s="192"/>
      <c r="L7" s="196"/>
      <c r="M7" s="192"/>
      <c r="N7" s="189"/>
      <c r="O7" s="94"/>
      <c r="P7" s="114"/>
      <c r="Q7" s="95"/>
    </row>
    <row r="8" spans="1:17" s="11" customFormat="1" ht="18.899999999999999" customHeight="1" x14ac:dyDescent="0.25">
      <c r="A8" s="197">
        <v>2</v>
      </c>
      <c r="B8" s="473" t="s">
        <v>252</v>
      </c>
      <c r="C8" s="93" t="s">
        <v>253</v>
      </c>
      <c r="D8" s="476" t="s">
        <v>145</v>
      </c>
      <c r="E8" s="491" t="s">
        <v>146</v>
      </c>
      <c r="F8" s="377"/>
      <c r="G8" s="221"/>
      <c r="H8" s="94"/>
      <c r="I8" s="94"/>
      <c r="J8" s="194"/>
      <c r="K8" s="192"/>
      <c r="L8" s="196"/>
      <c r="M8" s="192"/>
      <c r="N8" s="189"/>
      <c r="O8" s="94"/>
      <c r="P8" s="114"/>
      <c r="Q8" s="95"/>
    </row>
    <row r="9" spans="1:17" s="11" customFormat="1" ht="18.899999999999999" customHeight="1" x14ac:dyDescent="0.25">
      <c r="A9" s="197">
        <v>3</v>
      </c>
      <c r="B9" s="473" t="s">
        <v>459</v>
      </c>
      <c r="C9" s="93" t="s">
        <v>312</v>
      </c>
      <c r="D9" s="476" t="s">
        <v>150</v>
      </c>
      <c r="E9" s="485" t="s">
        <v>151</v>
      </c>
      <c r="F9" s="377"/>
      <c r="G9" s="221"/>
      <c r="H9" s="94"/>
      <c r="I9" s="94"/>
      <c r="J9" s="194"/>
      <c r="K9" s="192"/>
      <c r="L9" s="196"/>
      <c r="M9" s="192"/>
      <c r="N9" s="189"/>
      <c r="O9" s="94"/>
      <c r="P9" s="387"/>
      <c r="Q9" s="216"/>
    </row>
    <row r="10" spans="1:17" s="11" customFormat="1" ht="18.899999999999999" customHeight="1" x14ac:dyDescent="0.25">
      <c r="A10" s="197">
        <v>4</v>
      </c>
      <c r="B10" s="473" t="s">
        <v>460</v>
      </c>
      <c r="C10" s="93" t="s">
        <v>245</v>
      </c>
      <c r="D10" s="442" t="s">
        <v>150</v>
      </c>
      <c r="E10" s="441" t="s">
        <v>151</v>
      </c>
      <c r="F10" s="445"/>
      <c r="G10" s="446"/>
      <c r="H10" s="94"/>
      <c r="I10" s="94"/>
      <c r="J10" s="194"/>
      <c r="K10" s="192"/>
      <c r="L10" s="196"/>
      <c r="M10" s="192"/>
      <c r="N10" s="189"/>
      <c r="O10" s="94"/>
      <c r="P10" s="386"/>
      <c r="Q10" s="384"/>
    </row>
    <row r="11" spans="1:17" s="11" customFormat="1" ht="18.899999999999999" customHeight="1" x14ac:dyDescent="0.25">
      <c r="A11" s="197">
        <v>5</v>
      </c>
      <c r="B11" s="473" t="s">
        <v>254</v>
      </c>
      <c r="C11" s="93" t="s">
        <v>258</v>
      </c>
      <c r="D11" s="476" t="s">
        <v>186</v>
      </c>
      <c r="E11" s="491" t="s">
        <v>151</v>
      </c>
      <c r="F11" s="445"/>
      <c r="G11" s="446"/>
      <c r="H11" s="94"/>
      <c r="I11" s="94"/>
      <c r="J11" s="194"/>
      <c r="K11" s="192"/>
      <c r="L11" s="196"/>
      <c r="M11" s="192"/>
      <c r="N11" s="189"/>
      <c r="O11" s="94"/>
      <c r="P11" s="386"/>
      <c r="Q11" s="384"/>
    </row>
    <row r="12" spans="1:17" s="11" customFormat="1" ht="18.899999999999999" customHeight="1" x14ac:dyDescent="0.25">
      <c r="A12" s="197">
        <v>6</v>
      </c>
      <c r="B12" s="473" t="s">
        <v>277</v>
      </c>
      <c r="C12" s="93" t="s">
        <v>278</v>
      </c>
      <c r="D12" s="476" t="s">
        <v>198</v>
      </c>
      <c r="E12" s="477" t="s">
        <v>171</v>
      </c>
      <c r="F12" s="490"/>
      <c r="G12" s="492"/>
      <c r="H12" s="94"/>
      <c r="I12" s="94"/>
      <c r="J12" s="194"/>
      <c r="K12" s="192"/>
      <c r="L12" s="196"/>
      <c r="M12" s="192"/>
      <c r="N12" s="189"/>
      <c r="O12" s="94"/>
      <c r="P12" s="386"/>
      <c r="Q12" s="384"/>
    </row>
    <row r="13" spans="1:17" s="11" customFormat="1" ht="18.899999999999999" customHeight="1" x14ac:dyDescent="0.25">
      <c r="A13" s="197">
        <v>7</v>
      </c>
      <c r="B13" s="473" t="s">
        <v>455</v>
      </c>
      <c r="C13" s="93" t="s">
        <v>453</v>
      </c>
      <c r="D13" s="476" t="s">
        <v>137</v>
      </c>
      <c r="E13" s="477" t="s">
        <v>138</v>
      </c>
      <c r="F13" s="490"/>
      <c r="G13" s="492"/>
      <c r="H13" s="94"/>
      <c r="I13" s="94"/>
      <c r="J13" s="194"/>
      <c r="K13" s="192"/>
      <c r="L13" s="196"/>
      <c r="M13" s="192"/>
      <c r="N13" s="189"/>
      <c r="O13" s="94"/>
      <c r="P13" s="386"/>
      <c r="Q13" s="384"/>
    </row>
    <row r="14" spans="1:17" s="11" customFormat="1" ht="18.899999999999999" customHeight="1" x14ac:dyDescent="0.25">
      <c r="A14" s="197">
        <v>8</v>
      </c>
      <c r="B14" s="468" t="s">
        <v>379</v>
      </c>
      <c r="C14" s="93" t="s">
        <v>454</v>
      </c>
      <c r="D14" s="476" t="s">
        <v>215</v>
      </c>
      <c r="E14" s="477" t="s">
        <v>171</v>
      </c>
      <c r="F14" s="490"/>
      <c r="G14" s="492"/>
      <c r="H14" s="94"/>
      <c r="I14" s="94"/>
      <c r="J14" s="194"/>
      <c r="K14" s="192"/>
      <c r="L14" s="196"/>
      <c r="M14" s="192"/>
      <c r="N14" s="189"/>
      <c r="O14" s="94"/>
      <c r="P14" s="386"/>
      <c r="Q14" s="384"/>
    </row>
    <row r="15" spans="1:17" s="11" customFormat="1" ht="18.899999999999999" customHeight="1" x14ac:dyDescent="0.25">
      <c r="A15" s="197">
        <v>9</v>
      </c>
      <c r="B15" s="473" t="s">
        <v>456</v>
      </c>
      <c r="C15" s="93" t="s">
        <v>246</v>
      </c>
      <c r="D15" s="476" t="s">
        <v>170</v>
      </c>
      <c r="E15" s="477" t="s">
        <v>171</v>
      </c>
      <c r="F15" s="447"/>
      <c r="G15" s="164"/>
      <c r="H15" s="94"/>
      <c r="I15" s="94"/>
      <c r="J15" s="194"/>
      <c r="K15" s="192"/>
      <c r="L15" s="196"/>
      <c r="M15" s="220"/>
      <c r="N15" s="189"/>
      <c r="O15" s="94"/>
      <c r="P15" s="95"/>
      <c r="Q15" s="95"/>
    </row>
    <row r="16" spans="1:17" s="11" customFormat="1" ht="18.899999999999999" customHeight="1" x14ac:dyDescent="0.25">
      <c r="A16" s="197">
        <v>10</v>
      </c>
      <c r="B16" s="473" t="s">
        <v>457</v>
      </c>
      <c r="C16" s="93" t="s">
        <v>452</v>
      </c>
      <c r="D16" s="476" t="s">
        <v>133</v>
      </c>
      <c r="E16" s="477" t="s">
        <v>134</v>
      </c>
      <c r="F16" s="447"/>
      <c r="G16" s="164"/>
      <c r="H16" s="94"/>
      <c r="I16" s="94"/>
      <c r="J16" s="194"/>
      <c r="K16" s="192"/>
      <c r="L16" s="196"/>
      <c r="M16" s="220"/>
      <c r="N16" s="189"/>
      <c r="O16" s="94"/>
      <c r="P16" s="114"/>
      <c r="Q16" s="95"/>
    </row>
    <row r="17" spans="1:17" s="11" customFormat="1" ht="18.899999999999999" customHeight="1" x14ac:dyDescent="0.25">
      <c r="A17" s="197">
        <v>11</v>
      </c>
      <c r="B17" s="473" t="s">
        <v>457</v>
      </c>
      <c r="C17" s="93" t="s">
        <v>256</v>
      </c>
      <c r="D17" s="476" t="s">
        <v>133</v>
      </c>
      <c r="E17" s="477" t="s">
        <v>134</v>
      </c>
      <c r="F17" s="446"/>
      <c r="G17" s="492"/>
      <c r="H17" s="94"/>
      <c r="I17" s="94"/>
      <c r="J17" s="194"/>
      <c r="K17" s="192"/>
      <c r="L17" s="196"/>
      <c r="M17" s="220"/>
      <c r="N17" s="189"/>
      <c r="O17" s="94"/>
      <c r="P17" s="114"/>
      <c r="Q17" s="95"/>
    </row>
    <row r="18" spans="1:17" s="11" customFormat="1" ht="18.899999999999999" customHeight="1" x14ac:dyDescent="0.25">
      <c r="A18" s="197">
        <v>12</v>
      </c>
      <c r="B18" s="473" t="s">
        <v>458</v>
      </c>
      <c r="C18" s="93" t="s">
        <v>272</v>
      </c>
      <c r="D18" s="476" t="s">
        <v>133</v>
      </c>
      <c r="E18" s="477" t="s">
        <v>134</v>
      </c>
      <c r="F18" s="446"/>
      <c r="G18" s="492"/>
      <c r="H18" s="94"/>
      <c r="I18" s="94"/>
      <c r="J18" s="194"/>
      <c r="K18" s="192"/>
      <c r="L18" s="196"/>
      <c r="M18" s="220"/>
      <c r="N18" s="189"/>
      <c r="O18" s="94"/>
      <c r="P18" s="114"/>
      <c r="Q18" s="95"/>
    </row>
    <row r="19" spans="1:17" s="11" customFormat="1" ht="18.899999999999999" customHeight="1" x14ac:dyDescent="0.25">
      <c r="A19" s="197">
        <v>13</v>
      </c>
      <c r="B19" s="473" t="s">
        <v>461</v>
      </c>
      <c r="C19" s="93" t="s">
        <v>273</v>
      </c>
      <c r="D19" s="476" t="s">
        <v>133</v>
      </c>
      <c r="E19" s="477" t="s">
        <v>134</v>
      </c>
      <c r="F19" s="446"/>
      <c r="G19" s="492"/>
      <c r="H19" s="94"/>
      <c r="I19" s="94"/>
      <c r="J19" s="194"/>
      <c r="K19" s="192"/>
      <c r="L19" s="196"/>
      <c r="M19" s="220"/>
      <c r="N19" s="189"/>
      <c r="O19" s="94"/>
      <c r="P19" s="114"/>
      <c r="Q19" s="95"/>
    </row>
    <row r="20" spans="1:17" s="11" customFormat="1" ht="18.899999999999999" customHeight="1" x14ac:dyDescent="0.25">
      <c r="A20" s="197">
        <v>14</v>
      </c>
      <c r="B20" s="473" t="s">
        <v>298</v>
      </c>
      <c r="C20" s="93" t="s">
        <v>274</v>
      </c>
      <c r="D20" s="476" t="s">
        <v>133</v>
      </c>
      <c r="E20" s="477" t="s">
        <v>134</v>
      </c>
      <c r="F20" s="95"/>
      <c r="G20" s="94"/>
      <c r="H20" s="94"/>
      <c r="I20" s="94"/>
      <c r="J20" s="194"/>
      <c r="K20" s="192"/>
      <c r="L20" s="196"/>
      <c r="M20" s="220"/>
      <c r="N20" s="189"/>
      <c r="O20" s="94"/>
      <c r="P20" s="114"/>
      <c r="Q20" s="95"/>
    </row>
    <row r="21" spans="1:17" s="11" customFormat="1" ht="18.899999999999999" customHeight="1" x14ac:dyDescent="0.25">
      <c r="A21" s="197">
        <v>15</v>
      </c>
      <c r="B21" s="478"/>
      <c r="C21" s="93"/>
      <c r="D21" s="94"/>
      <c r="E21" s="210"/>
      <c r="F21" s="95"/>
      <c r="G21" s="95"/>
      <c r="H21" s="94"/>
      <c r="I21" s="94"/>
      <c r="J21" s="194"/>
      <c r="K21" s="192"/>
      <c r="L21" s="196"/>
      <c r="M21" s="220"/>
      <c r="N21" s="189"/>
      <c r="O21" s="94"/>
      <c r="P21" s="114"/>
      <c r="Q21" s="95"/>
    </row>
    <row r="22" spans="1:17" s="11" customFormat="1" ht="18.899999999999999" customHeight="1" x14ac:dyDescent="0.25">
      <c r="A22" s="197">
        <v>16</v>
      </c>
      <c r="B22" s="478"/>
      <c r="C22" s="93"/>
      <c r="D22" s="94"/>
      <c r="E22" s="210"/>
      <c r="F22" s="95"/>
      <c r="G22" s="95"/>
      <c r="H22" s="94"/>
      <c r="I22" s="94"/>
      <c r="J22" s="194"/>
      <c r="K22" s="192"/>
      <c r="L22" s="196"/>
      <c r="M22" s="220"/>
      <c r="N22" s="189"/>
      <c r="O22" s="94"/>
      <c r="P22" s="114"/>
      <c r="Q22" s="95"/>
    </row>
    <row r="23" spans="1:17" s="11" customFormat="1" ht="18.899999999999999" customHeight="1" x14ac:dyDescent="0.25">
      <c r="A23" s="197">
        <v>17</v>
      </c>
      <c r="B23" s="93"/>
      <c r="C23" s="93"/>
      <c r="D23" s="94"/>
      <c r="E23" s="210"/>
      <c r="F23" s="95"/>
      <c r="G23" s="95"/>
      <c r="H23" s="94"/>
      <c r="I23" s="94"/>
      <c r="J23" s="194"/>
      <c r="K23" s="192"/>
      <c r="L23" s="196"/>
      <c r="M23" s="220"/>
      <c r="N23" s="189"/>
      <c r="O23" s="94"/>
      <c r="P23" s="114"/>
      <c r="Q23" s="95"/>
    </row>
    <row r="24" spans="1:17" s="11" customFormat="1" ht="18.899999999999999" customHeight="1" x14ac:dyDescent="0.25">
      <c r="A24" s="197">
        <v>18</v>
      </c>
      <c r="B24" s="93"/>
      <c r="C24" s="93"/>
      <c r="D24" s="94"/>
      <c r="E24" s="210"/>
      <c r="F24" s="95"/>
      <c r="G24" s="95"/>
      <c r="H24" s="94"/>
      <c r="I24" s="94"/>
      <c r="J24" s="194"/>
      <c r="K24" s="192"/>
      <c r="L24" s="196"/>
      <c r="M24" s="220"/>
      <c r="N24" s="189"/>
      <c r="O24" s="94"/>
      <c r="P24" s="114"/>
      <c r="Q24" s="95"/>
    </row>
    <row r="25" spans="1:17" s="11" customFormat="1" ht="18.899999999999999" customHeight="1" x14ac:dyDescent="0.25">
      <c r="A25" s="197">
        <v>19</v>
      </c>
      <c r="B25" s="93"/>
      <c r="C25" s="93"/>
      <c r="D25" s="94"/>
      <c r="E25" s="210"/>
      <c r="F25" s="95"/>
      <c r="G25" s="95"/>
      <c r="H25" s="94"/>
      <c r="I25" s="94"/>
      <c r="J25" s="194"/>
      <c r="K25" s="192"/>
      <c r="L25" s="196"/>
      <c r="M25" s="220"/>
      <c r="N25" s="189"/>
      <c r="O25" s="94"/>
      <c r="P25" s="114"/>
      <c r="Q25" s="95"/>
    </row>
    <row r="26" spans="1:17" s="11" customFormat="1" ht="18.899999999999999" customHeight="1" x14ac:dyDescent="0.25">
      <c r="A26" s="197">
        <v>20</v>
      </c>
      <c r="B26" s="93"/>
      <c r="C26" s="93"/>
      <c r="D26" s="94"/>
      <c r="E26" s="210"/>
      <c r="F26" s="95"/>
      <c r="G26" s="95"/>
      <c r="H26" s="94"/>
      <c r="I26" s="94"/>
      <c r="J26" s="194"/>
      <c r="K26" s="192"/>
      <c r="L26" s="196"/>
      <c r="M26" s="220"/>
      <c r="N26" s="189"/>
      <c r="O26" s="94"/>
      <c r="P26" s="114"/>
      <c r="Q26" s="95"/>
    </row>
    <row r="27" spans="1:17" s="11" customFormat="1" ht="18.899999999999999" customHeight="1" x14ac:dyDescent="0.25">
      <c r="A27" s="197">
        <v>21</v>
      </c>
      <c r="B27" s="93"/>
      <c r="C27" s="93"/>
      <c r="D27" s="94"/>
      <c r="E27" s="210"/>
      <c r="F27" s="95"/>
      <c r="G27" s="95"/>
      <c r="H27" s="94"/>
      <c r="I27" s="94"/>
      <c r="J27" s="194"/>
      <c r="K27" s="192"/>
      <c r="L27" s="196"/>
      <c r="M27" s="220"/>
      <c r="N27" s="189"/>
      <c r="O27" s="94"/>
      <c r="P27" s="114"/>
      <c r="Q27" s="95"/>
    </row>
    <row r="28" spans="1:17" s="11" customFormat="1" ht="18.899999999999999" customHeight="1" x14ac:dyDescent="0.25">
      <c r="A28" s="197">
        <v>22</v>
      </c>
      <c r="B28" s="93"/>
      <c r="C28" s="93"/>
      <c r="D28" s="94"/>
      <c r="E28" s="426"/>
      <c r="F28" s="388"/>
      <c r="G28" s="216"/>
      <c r="H28" s="94"/>
      <c r="I28" s="94"/>
      <c r="J28" s="194"/>
      <c r="K28" s="192"/>
      <c r="L28" s="196"/>
      <c r="M28" s="220"/>
      <c r="N28" s="189"/>
      <c r="O28" s="94"/>
      <c r="P28" s="114"/>
      <c r="Q28" s="95"/>
    </row>
    <row r="29" spans="1:17" s="11" customFormat="1" ht="18.899999999999999" customHeight="1" x14ac:dyDescent="0.25">
      <c r="A29" s="197">
        <v>23</v>
      </c>
      <c r="B29" s="93"/>
      <c r="C29" s="93"/>
      <c r="D29" s="94"/>
      <c r="E29" s="427"/>
      <c r="F29" s="95"/>
      <c r="G29" s="95"/>
      <c r="H29" s="94"/>
      <c r="I29" s="94"/>
      <c r="J29" s="194"/>
      <c r="K29" s="192"/>
      <c r="L29" s="196"/>
      <c r="M29" s="220"/>
      <c r="N29" s="189"/>
      <c r="O29" s="94"/>
      <c r="P29" s="114"/>
      <c r="Q29" s="95"/>
    </row>
    <row r="30" spans="1:17" s="11" customFormat="1" ht="18.899999999999999" customHeight="1" x14ac:dyDescent="0.25">
      <c r="A30" s="197">
        <v>24</v>
      </c>
      <c r="B30" s="93"/>
      <c r="C30" s="93"/>
      <c r="D30" s="94"/>
      <c r="E30" s="210"/>
      <c r="F30" s="95"/>
      <c r="G30" s="95"/>
      <c r="H30" s="94"/>
      <c r="I30" s="94"/>
      <c r="J30" s="194"/>
      <c r="K30" s="192"/>
      <c r="L30" s="196"/>
      <c r="M30" s="220"/>
      <c r="N30" s="189"/>
      <c r="O30" s="94"/>
      <c r="P30" s="114"/>
      <c r="Q30" s="95"/>
    </row>
    <row r="31" spans="1:17" s="11" customFormat="1" ht="18.899999999999999" customHeight="1" x14ac:dyDescent="0.25">
      <c r="A31" s="197">
        <v>25</v>
      </c>
      <c r="B31" s="93"/>
      <c r="C31" s="93"/>
      <c r="D31" s="94"/>
      <c r="E31" s="210"/>
      <c r="F31" s="95"/>
      <c r="G31" s="95"/>
      <c r="H31" s="94"/>
      <c r="I31" s="94"/>
      <c r="J31" s="194"/>
      <c r="K31" s="192"/>
      <c r="L31" s="196"/>
      <c r="M31" s="220"/>
      <c r="N31" s="189"/>
      <c r="O31" s="94"/>
      <c r="P31" s="114"/>
      <c r="Q31" s="95"/>
    </row>
    <row r="32" spans="1:17" s="11" customFormat="1" ht="18.899999999999999" customHeight="1" x14ac:dyDescent="0.25">
      <c r="A32" s="197">
        <v>26</v>
      </c>
      <c r="B32" s="93"/>
      <c r="C32" s="93"/>
      <c r="D32" s="94"/>
      <c r="E32" s="403"/>
      <c r="F32" s="95"/>
      <c r="G32" s="95"/>
      <c r="H32" s="94"/>
      <c r="I32" s="94"/>
      <c r="J32" s="194"/>
      <c r="K32" s="192"/>
      <c r="L32" s="196"/>
      <c r="M32" s="220"/>
      <c r="N32" s="189"/>
      <c r="O32" s="94"/>
      <c r="P32" s="114"/>
      <c r="Q32" s="95"/>
    </row>
    <row r="33" spans="1:17" s="11" customFormat="1" ht="18.899999999999999" customHeight="1" x14ac:dyDescent="0.25">
      <c r="A33" s="197">
        <v>27</v>
      </c>
      <c r="B33" s="93"/>
      <c r="C33" s="93"/>
      <c r="D33" s="94"/>
      <c r="E33" s="210"/>
      <c r="F33" s="95"/>
      <c r="G33" s="95"/>
      <c r="H33" s="94"/>
      <c r="I33" s="94"/>
      <c r="J33" s="194"/>
      <c r="K33" s="192"/>
      <c r="L33" s="196"/>
      <c r="M33" s="220"/>
      <c r="N33" s="189"/>
      <c r="O33" s="94"/>
      <c r="P33" s="114"/>
      <c r="Q33" s="95"/>
    </row>
    <row r="34" spans="1:17" s="11" customFormat="1" ht="18.899999999999999" customHeight="1" x14ac:dyDescent="0.25">
      <c r="A34" s="197">
        <v>28</v>
      </c>
      <c r="B34" s="93"/>
      <c r="C34" s="93"/>
      <c r="D34" s="94"/>
      <c r="E34" s="210"/>
      <c r="F34" s="95"/>
      <c r="G34" s="95"/>
      <c r="H34" s="94"/>
      <c r="I34" s="94"/>
      <c r="J34" s="194"/>
      <c r="K34" s="192"/>
      <c r="L34" s="196"/>
      <c r="M34" s="220"/>
      <c r="N34" s="189"/>
      <c r="O34" s="94"/>
      <c r="P34" s="114"/>
      <c r="Q34" s="95"/>
    </row>
    <row r="35" spans="1:17" s="11" customFormat="1" ht="18.899999999999999" customHeight="1" x14ac:dyDescent="0.25">
      <c r="A35" s="197">
        <v>29</v>
      </c>
      <c r="B35" s="93"/>
      <c r="C35" s="93"/>
      <c r="D35" s="94"/>
      <c r="E35" s="210"/>
      <c r="F35" s="95"/>
      <c r="G35" s="95"/>
      <c r="H35" s="94"/>
      <c r="I35" s="94"/>
      <c r="J35" s="194"/>
      <c r="K35" s="192"/>
      <c r="L35" s="196"/>
      <c r="M35" s="220"/>
      <c r="N35" s="189"/>
      <c r="O35" s="94"/>
      <c r="P35" s="114"/>
      <c r="Q35" s="95"/>
    </row>
    <row r="36" spans="1:17" s="11" customFormat="1" ht="18.899999999999999" customHeight="1" x14ac:dyDescent="0.25">
      <c r="A36" s="197">
        <v>30</v>
      </c>
      <c r="B36" s="93"/>
      <c r="C36" s="93"/>
      <c r="D36" s="94"/>
      <c r="E36" s="210"/>
      <c r="F36" s="95"/>
      <c r="G36" s="95"/>
      <c r="H36" s="94"/>
      <c r="I36" s="94"/>
      <c r="J36" s="194"/>
      <c r="K36" s="192"/>
      <c r="L36" s="196"/>
      <c r="M36" s="220"/>
      <c r="N36" s="189"/>
      <c r="O36" s="94"/>
      <c r="P36" s="114"/>
      <c r="Q36" s="95"/>
    </row>
    <row r="37" spans="1:17" s="11" customFormat="1" ht="18.899999999999999" customHeight="1" x14ac:dyDescent="0.25">
      <c r="A37" s="197">
        <v>31</v>
      </c>
      <c r="B37" s="93"/>
      <c r="C37" s="93"/>
      <c r="D37" s="94"/>
      <c r="E37" s="210"/>
      <c r="F37" s="95"/>
      <c r="G37" s="95"/>
      <c r="H37" s="94"/>
      <c r="I37" s="94"/>
      <c r="J37" s="194"/>
      <c r="K37" s="192"/>
      <c r="L37" s="196"/>
      <c r="M37" s="220"/>
      <c r="N37" s="189"/>
      <c r="O37" s="94"/>
      <c r="P37" s="114"/>
      <c r="Q37" s="95"/>
    </row>
    <row r="38" spans="1:17" s="11" customFormat="1" ht="18.899999999999999" customHeight="1" x14ac:dyDescent="0.25">
      <c r="A38" s="197">
        <v>32</v>
      </c>
      <c r="B38" s="93"/>
      <c r="C38" s="93"/>
      <c r="D38" s="94"/>
      <c r="E38" s="210"/>
      <c r="F38" s="95"/>
      <c r="G38" s="95"/>
      <c r="H38" s="377"/>
      <c r="I38" s="221"/>
      <c r="J38" s="194"/>
      <c r="K38" s="192"/>
      <c r="L38" s="196"/>
      <c r="M38" s="220"/>
      <c r="N38" s="189"/>
      <c r="O38" s="95"/>
      <c r="P38" s="114"/>
      <c r="Q38" s="95"/>
    </row>
    <row r="39" spans="1:17" s="11" customFormat="1" ht="18.899999999999999" customHeight="1" x14ac:dyDescent="0.25">
      <c r="A39" s="197">
        <v>33</v>
      </c>
      <c r="B39" s="93"/>
      <c r="C39" s="93"/>
      <c r="D39" s="94"/>
      <c r="E39" s="210"/>
      <c r="F39" s="95"/>
      <c r="G39" s="95"/>
      <c r="H39" s="377"/>
      <c r="I39" s="221"/>
      <c r="J39" s="194"/>
      <c r="K39" s="192"/>
      <c r="L39" s="196"/>
      <c r="M39" s="220"/>
      <c r="N39" s="216"/>
      <c r="O39" s="95"/>
      <c r="P39" s="114"/>
      <c r="Q39" s="95"/>
    </row>
    <row r="40" spans="1:17" s="11" customFormat="1" ht="18.899999999999999" customHeight="1" x14ac:dyDescent="0.25">
      <c r="A40" s="197">
        <v>34</v>
      </c>
      <c r="B40" s="93"/>
      <c r="C40" s="93"/>
      <c r="D40" s="94"/>
      <c r="E40" s="210"/>
      <c r="F40" s="95"/>
      <c r="G40" s="95"/>
      <c r="H40" s="377"/>
      <c r="I40" s="221"/>
      <c r="J40" s="194"/>
      <c r="K40" s="192"/>
      <c r="L40" s="196"/>
      <c r="M40" s="220"/>
      <c r="N40" s="216"/>
      <c r="O40" s="95"/>
      <c r="P40" s="114"/>
      <c r="Q40" s="95"/>
    </row>
    <row r="41" spans="1:17" s="11" customFormat="1" ht="18.899999999999999" customHeight="1" x14ac:dyDescent="0.25">
      <c r="A41" s="197">
        <v>35</v>
      </c>
      <c r="B41" s="93"/>
      <c r="C41" s="93"/>
      <c r="D41" s="94"/>
      <c r="E41" s="210"/>
      <c r="F41" s="95"/>
      <c r="G41" s="95"/>
      <c r="H41" s="377"/>
      <c r="I41" s="221"/>
      <c r="J41" s="194"/>
      <c r="K41" s="192"/>
      <c r="L41" s="196"/>
      <c r="M41" s="220"/>
      <c r="N41" s="216"/>
      <c r="O41" s="95"/>
      <c r="P41" s="114"/>
      <c r="Q41" s="95"/>
    </row>
    <row r="42" spans="1:17" s="11" customFormat="1" ht="18.899999999999999" customHeight="1" x14ac:dyDescent="0.25">
      <c r="A42" s="197">
        <v>36</v>
      </c>
      <c r="B42" s="93"/>
      <c r="C42" s="93"/>
      <c r="D42" s="94"/>
      <c r="E42" s="210"/>
      <c r="F42" s="95"/>
      <c r="G42" s="95"/>
      <c r="H42" s="377"/>
      <c r="I42" s="221"/>
      <c r="J42" s="194"/>
      <c r="K42" s="192"/>
      <c r="L42" s="196"/>
      <c r="M42" s="220"/>
      <c r="N42" s="216"/>
      <c r="O42" s="95"/>
      <c r="P42" s="114"/>
      <c r="Q42" s="95"/>
    </row>
    <row r="43" spans="1:17" s="11" customFormat="1" ht="18.899999999999999" customHeight="1" x14ac:dyDescent="0.25">
      <c r="A43" s="197">
        <v>37</v>
      </c>
      <c r="B43" s="93"/>
      <c r="C43" s="93"/>
      <c r="D43" s="94"/>
      <c r="E43" s="210"/>
      <c r="F43" s="95"/>
      <c r="G43" s="95"/>
      <c r="H43" s="377"/>
      <c r="I43" s="221"/>
      <c r="J43" s="194"/>
      <c r="K43" s="192"/>
      <c r="L43" s="196"/>
      <c r="M43" s="220"/>
      <c r="N43" s="216"/>
      <c r="O43" s="95"/>
      <c r="P43" s="114"/>
      <c r="Q43" s="95"/>
    </row>
    <row r="44" spans="1:17" s="11" customFormat="1" ht="18.899999999999999" customHeight="1" x14ac:dyDescent="0.25">
      <c r="A44" s="197">
        <v>38</v>
      </c>
      <c r="B44" s="93"/>
      <c r="C44" s="93"/>
      <c r="D44" s="94"/>
      <c r="E44" s="210"/>
      <c r="F44" s="95"/>
      <c r="G44" s="95"/>
      <c r="H44" s="377"/>
      <c r="I44" s="221"/>
      <c r="J44" s="194"/>
      <c r="K44" s="192"/>
      <c r="L44" s="196"/>
      <c r="M44" s="220"/>
      <c r="N44" s="216"/>
      <c r="O44" s="95"/>
      <c r="P44" s="114"/>
      <c r="Q44" s="95"/>
    </row>
    <row r="45" spans="1:17" s="11" customFormat="1" ht="18.899999999999999" customHeight="1" x14ac:dyDescent="0.25">
      <c r="A45" s="197">
        <v>39</v>
      </c>
      <c r="B45" s="93"/>
      <c r="C45" s="93"/>
      <c r="D45" s="94"/>
      <c r="E45" s="210"/>
      <c r="F45" s="95"/>
      <c r="G45" s="95"/>
      <c r="H45" s="377"/>
      <c r="I45" s="221"/>
      <c r="J45" s="194"/>
      <c r="K45" s="192"/>
      <c r="L45" s="196"/>
      <c r="M45" s="220"/>
      <c r="N45" s="216"/>
      <c r="O45" s="95"/>
      <c r="P45" s="114"/>
      <c r="Q45" s="95"/>
    </row>
    <row r="46" spans="1:17" s="11" customFormat="1" ht="18.899999999999999" customHeight="1" x14ac:dyDescent="0.25">
      <c r="A46" s="197">
        <v>40</v>
      </c>
      <c r="B46" s="93"/>
      <c r="C46" s="93"/>
      <c r="D46" s="94"/>
      <c r="E46" s="210"/>
      <c r="F46" s="95"/>
      <c r="G46" s="95"/>
      <c r="H46" s="377"/>
      <c r="I46" s="221"/>
      <c r="J46" s="194"/>
      <c r="K46" s="192"/>
      <c r="L46" s="196"/>
      <c r="M46" s="220"/>
      <c r="N46" s="216"/>
      <c r="O46" s="95"/>
      <c r="P46" s="114"/>
      <c r="Q46" s="95"/>
    </row>
    <row r="47" spans="1:17" s="11" customFormat="1" ht="18.899999999999999" customHeight="1" x14ac:dyDescent="0.25">
      <c r="A47" s="197">
        <v>41</v>
      </c>
      <c r="B47" s="93"/>
      <c r="C47" s="93"/>
      <c r="D47" s="94"/>
      <c r="E47" s="210"/>
      <c r="F47" s="95"/>
      <c r="G47" s="95"/>
      <c r="H47" s="377"/>
      <c r="I47" s="221"/>
      <c r="J47" s="194"/>
      <c r="K47" s="192"/>
      <c r="L47" s="196"/>
      <c r="M47" s="220"/>
      <c r="N47" s="216"/>
      <c r="O47" s="95"/>
      <c r="P47" s="114"/>
      <c r="Q47" s="95"/>
    </row>
    <row r="48" spans="1:17" s="11" customFormat="1" ht="18.899999999999999" customHeight="1" x14ac:dyDescent="0.25">
      <c r="A48" s="197">
        <v>42</v>
      </c>
      <c r="B48" s="93"/>
      <c r="C48" s="93"/>
      <c r="D48" s="94"/>
      <c r="E48" s="210"/>
      <c r="F48" s="95"/>
      <c r="G48" s="95"/>
      <c r="H48" s="377"/>
      <c r="I48" s="221"/>
      <c r="J48" s="194"/>
      <c r="K48" s="192"/>
      <c r="L48" s="196"/>
      <c r="M48" s="220"/>
      <c r="N48" s="216"/>
      <c r="O48" s="95"/>
      <c r="P48" s="114"/>
      <c r="Q48" s="95"/>
    </row>
    <row r="49" spans="1:17" s="11" customFormat="1" ht="18.899999999999999" customHeight="1" x14ac:dyDescent="0.25">
      <c r="A49" s="197">
        <v>43</v>
      </c>
      <c r="B49" s="93"/>
      <c r="C49" s="93"/>
      <c r="D49" s="94"/>
      <c r="E49" s="210"/>
      <c r="F49" s="95"/>
      <c r="G49" s="95"/>
      <c r="H49" s="377"/>
      <c r="I49" s="221"/>
      <c r="J49" s="194"/>
      <c r="K49" s="192"/>
      <c r="L49" s="196"/>
      <c r="M49" s="220"/>
      <c r="N49" s="216"/>
      <c r="O49" s="95"/>
      <c r="P49" s="114"/>
      <c r="Q49" s="95"/>
    </row>
    <row r="50" spans="1:17" s="11" customFormat="1" ht="18.899999999999999" customHeight="1" x14ac:dyDescent="0.25">
      <c r="A50" s="197">
        <v>44</v>
      </c>
      <c r="B50" s="93"/>
      <c r="C50" s="93"/>
      <c r="D50" s="94"/>
      <c r="E50" s="210"/>
      <c r="F50" s="95"/>
      <c r="G50" s="95"/>
      <c r="H50" s="377"/>
      <c r="I50" s="221"/>
      <c r="J50" s="194"/>
      <c r="K50" s="192"/>
      <c r="L50" s="196"/>
      <c r="M50" s="220"/>
      <c r="N50" s="216"/>
      <c r="O50" s="95"/>
      <c r="P50" s="114"/>
      <c r="Q50" s="95"/>
    </row>
    <row r="51" spans="1:17" s="11" customFormat="1" ht="18.899999999999999" customHeight="1" x14ac:dyDescent="0.25">
      <c r="A51" s="197">
        <v>45</v>
      </c>
      <c r="B51" s="93"/>
      <c r="C51" s="93"/>
      <c r="D51" s="94"/>
      <c r="E51" s="210"/>
      <c r="F51" s="95"/>
      <c r="G51" s="95"/>
      <c r="H51" s="377"/>
      <c r="I51" s="221"/>
      <c r="J51" s="194"/>
      <c r="K51" s="192"/>
      <c r="L51" s="196"/>
      <c r="M51" s="220"/>
      <c r="N51" s="216"/>
      <c r="O51" s="95"/>
      <c r="P51" s="114"/>
      <c r="Q51" s="95"/>
    </row>
    <row r="52" spans="1:17" s="11" customFormat="1" ht="18.899999999999999" customHeight="1" x14ac:dyDescent="0.25">
      <c r="A52" s="197">
        <v>46</v>
      </c>
      <c r="B52" s="93"/>
      <c r="C52" s="93"/>
      <c r="D52" s="94"/>
      <c r="E52" s="210"/>
      <c r="F52" s="95"/>
      <c r="G52" s="95"/>
      <c r="H52" s="377"/>
      <c r="I52" s="221"/>
      <c r="J52" s="194"/>
      <c r="K52" s="192"/>
      <c r="L52" s="196"/>
      <c r="M52" s="220"/>
      <c r="N52" s="216"/>
      <c r="O52" s="95"/>
      <c r="P52" s="114"/>
      <c r="Q52" s="95"/>
    </row>
    <row r="53" spans="1:17" s="11" customFormat="1" ht="18.899999999999999" customHeight="1" x14ac:dyDescent="0.25">
      <c r="A53" s="197">
        <v>47</v>
      </c>
      <c r="B53" s="93"/>
      <c r="C53" s="93"/>
      <c r="D53" s="94"/>
      <c r="E53" s="210"/>
      <c r="F53" s="95"/>
      <c r="G53" s="95"/>
      <c r="H53" s="377"/>
      <c r="I53" s="221"/>
      <c r="J53" s="194"/>
      <c r="K53" s="192"/>
      <c r="L53" s="196"/>
      <c r="M53" s="220"/>
      <c r="N53" s="216"/>
      <c r="O53" s="95"/>
      <c r="P53" s="114"/>
      <c r="Q53" s="95"/>
    </row>
    <row r="54" spans="1:17" s="11" customFormat="1" ht="18.899999999999999" customHeight="1" x14ac:dyDescent="0.25">
      <c r="A54" s="197">
        <v>48</v>
      </c>
      <c r="B54" s="93"/>
      <c r="C54" s="93"/>
      <c r="D54" s="94"/>
      <c r="E54" s="210"/>
      <c r="F54" s="95"/>
      <c r="G54" s="95"/>
      <c r="H54" s="377"/>
      <c r="I54" s="221"/>
      <c r="J54" s="194"/>
      <c r="K54" s="192"/>
      <c r="L54" s="196"/>
      <c r="M54" s="220"/>
      <c r="N54" s="216"/>
      <c r="O54" s="95"/>
      <c r="P54" s="114"/>
      <c r="Q54" s="95"/>
    </row>
    <row r="55" spans="1:17" s="11" customFormat="1" ht="18.899999999999999" customHeight="1" x14ac:dyDescent="0.25">
      <c r="A55" s="197">
        <v>49</v>
      </c>
      <c r="B55" s="93"/>
      <c r="C55" s="93"/>
      <c r="D55" s="94"/>
      <c r="E55" s="210"/>
      <c r="F55" s="95"/>
      <c r="G55" s="95"/>
      <c r="H55" s="377"/>
      <c r="I55" s="221"/>
      <c r="J55" s="194"/>
      <c r="K55" s="192"/>
      <c r="L55" s="196"/>
      <c r="M55" s="220"/>
      <c r="N55" s="216"/>
      <c r="O55" s="95"/>
      <c r="P55" s="114"/>
      <c r="Q55" s="95"/>
    </row>
    <row r="56" spans="1:17" s="11" customFormat="1" ht="18.899999999999999" customHeight="1" x14ac:dyDescent="0.25">
      <c r="A56" s="197">
        <v>50</v>
      </c>
      <c r="B56" s="93"/>
      <c r="C56" s="93"/>
      <c r="D56" s="94"/>
      <c r="E56" s="210"/>
      <c r="F56" s="95"/>
      <c r="G56" s="95"/>
      <c r="H56" s="377"/>
      <c r="I56" s="221"/>
      <c r="J56" s="194"/>
      <c r="K56" s="192"/>
      <c r="L56" s="196"/>
      <c r="M56" s="220"/>
      <c r="N56" s="216"/>
      <c r="O56" s="95"/>
      <c r="P56" s="114"/>
      <c r="Q56" s="95"/>
    </row>
    <row r="57" spans="1:17" s="11" customFormat="1" ht="18.899999999999999" customHeight="1" x14ac:dyDescent="0.25">
      <c r="A57" s="197">
        <v>51</v>
      </c>
      <c r="B57" s="93"/>
      <c r="C57" s="93"/>
      <c r="D57" s="94"/>
      <c r="E57" s="210"/>
      <c r="F57" s="95"/>
      <c r="G57" s="95"/>
      <c r="H57" s="377"/>
      <c r="I57" s="221"/>
      <c r="J57" s="194"/>
      <c r="K57" s="192"/>
      <c r="L57" s="196"/>
      <c r="M57" s="220"/>
      <c r="N57" s="216"/>
      <c r="O57" s="95"/>
      <c r="P57" s="114"/>
      <c r="Q57" s="95"/>
    </row>
    <row r="58" spans="1:17" s="11" customFormat="1" ht="18.899999999999999" customHeight="1" x14ac:dyDescent="0.25">
      <c r="A58" s="197">
        <v>52</v>
      </c>
      <c r="B58" s="93"/>
      <c r="C58" s="93"/>
      <c r="D58" s="94"/>
      <c r="E58" s="210"/>
      <c r="F58" s="95"/>
      <c r="G58" s="95"/>
      <c r="H58" s="377"/>
      <c r="I58" s="221"/>
      <c r="J58" s="194"/>
      <c r="K58" s="192"/>
      <c r="L58" s="196"/>
      <c r="M58" s="220"/>
      <c r="N58" s="216"/>
      <c r="O58" s="95"/>
      <c r="P58" s="114"/>
      <c r="Q58" s="95"/>
    </row>
    <row r="59" spans="1:17" s="11" customFormat="1" ht="18.899999999999999" customHeight="1" x14ac:dyDescent="0.25">
      <c r="A59" s="197">
        <v>53</v>
      </c>
      <c r="B59" s="93"/>
      <c r="C59" s="93"/>
      <c r="D59" s="94"/>
      <c r="E59" s="210"/>
      <c r="F59" s="95"/>
      <c r="G59" s="95"/>
      <c r="H59" s="377"/>
      <c r="I59" s="221"/>
      <c r="J59" s="194"/>
      <c r="K59" s="192"/>
      <c r="L59" s="196"/>
      <c r="M59" s="220"/>
      <c r="N59" s="216"/>
      <c r="O59" s="95"/>
      <c r="P59" s="114"/>
      <c r="Q59" s="95"/>
    </row>
    <row r="60" spans="1:17" s="11" customFormat="1" ht="18.899999999999999" customHeight="1" x14ac:dyDescent="0.25">
      <c r="A60" s="197">
        <v>54</v>
      </c>
      <c r="B60" s="93"/>
      <c r="C60" s="93"/>
      <c r="D60" s="94"/>
      <c r="E60" s="210"/>
      <c r="F60" s="95"/>
      <c r="G60" s="95"/>
      <c r="H60" s="377"/>
      <c r="I60" s="221"/>
      <c r="J60" s="194"/>
      <c r="K60" s="192"/>
      <c r="L60" s="196"/>
      <c r="M60" s="220"/>
      <c r="N60" s="216"/>
      <c r="O60" s="95"/>
      <c r="P60" s="114"/>
      <c r="Q60" s="95"/>
    </row>
    <row r="61" spans="1:17" s="11" customFormat="1" ht="18.899999999999999" customHeight="1" x14ac:dyDescent="0.25">
      <c r="A61" s="197">
        <v>55</v>
      </c>
      <c r="B61" s="93"/>
      <c r="C61" s="93"/>
      <c r="D61" s="94"/>
      <c r="E61" s="210"/>
      <c r="F61" s="95"/>
      <c r="G61" s="95"/>
      <c r="H61" s="377"/>
      <c r="I61" s="221"/>
      <c r="J61" s="194"/>
      <c r="K61" s="192"/>
      <c r="L61" s="196"/>
      <c r="M61" s="220"/>
      <c r="N61" s="216"/>
      <c r="O61" s="95"/>
      <c r="P61" s="114"/>
      <c r="Q61" s="95"/>
    </row>
    <row r="62" spans="1:17" s="11" customFormat="1" ht="18.899999999999999" customHeight="1" x14ac:dyDescent="0.25">
      <c r="A62" s="197">
        <v>56</v>
      </c>
      <c r="B62" s="93"/>
      <c r="C62" s="93"/>
      <c r="D62" s="94"/>
      <c r="E62" s="210"/>
      <c r="F62" s="95"/>
      <c r="G62" s="95"/>
      <c r="H62" s="377"/>
      <c r="I62" s="221"/>
      <c r="J62" s="194"/>
      <c r="K62" s="192"/>
      <c r="L62" s="196"/>
      <c r="M62" s="220"/>
      <c r="N62" s="216"/>
      <c r="O62" s="95"/>
      <c r="P62" s="114"/>
      <c r="Q62" s="95"/>
    </row>
    <row r="63" spans="1:17" s="11" customFormat="1" ht="18.899999999999999" customHeight="1" x14ac:dyDescent="0.25">
      <c r="A63" s="197">
        <v>57</v>
      </c>
      <c r="B63" s="93"/>
      <c r="C63" s="93"/>
      <c r="D63" s="94"/>
      <c r="E63" s="210"/>
      <c r="F63" s="95"/>
      <c r="G63" s="95"/>
      <c r="H63" s="377"/>
      <c r="I63" s="221"/>
      <c r="J63" s="194"/>
      <c r="K63" s="192"/>
      <c r="L63" s="196"/>
      <c r="M63" s="220"/>
      <c r="N63" s="216"/>
      <c r="O63" s="95"/>
      <c r="P63" s="114"/>
      <c r="Q63" s="95"/>
    </row>
    <row r="64" spans="1:17" s="11" customFormat="1" ht="18.899999999999999" customHeight="1" x14ac:dyDescent="0.25">
      <c r="A64" s="197">
        <v>58</v>
      </c>
      <c r="B64" s="93"/>
      <c r="C64" s="93"/>
      <c r="D64" s="94"/>
      <c r="E64" s="210"/>
      <c r="F64" s="95"/>
      <c r="G64" s="95"/>
      <c r="H64" s="377"/>
      <c r="I64" s="221"/>
      <c r="J64" s="194"/>
      <c r="K64" s="192"/>
      <c r="L64" s="196"/>
      <c r="M64" s="220"/>
      <c r="N64" s="216"/>
      <c r="O64" s="95"/>
      <c r="P64" s="114"/>
      <c r="Q64" s="95"/>
    </row>
    <row r="65" spans="1:17" s="11" customFormat="1" ht="18.899999999999999" customHeight="1" x14ac:dyDescent="0.25">
      <c r="A65" s="197">
        <v>59</v>
      </c>
      <c r="B65" s="93"/>
      <c r="C65" s="93"/>
      <c r="D65" s="94"/>
      <c r="E65" s="210"/>
      <c r="F65" s="95"/>
      <c r="G65" s="95"/>
      <c r="H65" s="377"/>
      <c r="I65" s="221"/>
      <c r="J65" s="194"/>
      <c r="K65" s="192"/>
      <c r="L65" s="196"/>
      <c r="M65" s="220"/>
      <c r="N65" s="216"/>
      <c r="O65" s="95"/>
      <c r="P65" s="114"/>
      <c r="Q65" s="95"/>
    </row>
    <row r="66" spans="1:17" s="11" customFormat="1" ht="18.899999999999999" customHeight="1" x14ac:dyDescent="0.25">
      <c r="A66" s="197">
        <v>60</v>
      </c>
      <c r="B66" s="93"/>
      <c r="C66" s="93"/>
      <c r="D66" s="94"/>
      <c r="E66" s="210"/>
      <c r="F66" s="95"/>
      <c r="G66" s="95"/>
      <c r="H66" s="377"/>
      <c r="I66" s="221"/>
      <c r="J66" s="194"/>
      <c r="K66" s="192"/>
      <c r="L66" s="196"/>
      <c r="M66" s="220"/>
      <c r="N66" s="216"/>
      <c r="O66" s="95"/>
      <c r="P66" s="114"/>
      <c r="Q66" s="95"/>
    </row>
    <row r="67" spans="1:17" s="11" customFormat="1" ht="18.899999999999999" customHeight="1" x14ac:dyDescent="0.25">
      <c r="A67" s="197">
        <v>61</v>
      </c>
      <c r="B67" s="93"/>
      <c r="C67" s="93"/>
      <c r="D67" s="94"/>
      <c r="E67" s="210"/>
      <c r="F67" s="95"/>
      <c r="G67" s="95"/>
      <c r="H67" s="377"/>
      <c r="I67" s="221"/>
      <c r="J67" s="194"/>
      <c r="K67" s="192"/>
      <c r="L67" s="196"/>
      <c r="M67" s="220"/>
      <c r="N67" s="216"/>
      <c r="O67" s="95"/>
      <c r="P67" s="114"/>
      <c r="Q67" s="95"/>
    </row>
    <row r="68" spans="1:17" s="11" customFormat="1" ht="18.899999999999999" customHeight="1" x14ac:dyDescent="0.25">
      <c r="A68" s="197">
        <v>62</v>
      </c>
      <c r="B68" s="93"/>
      <c r="C68" s="93"/>
      <c r="D68" s="94"/>
      <c r="E68" s="210"/>
      <c r="F68" s="95"/>
      <c r="G68" s="95"/>
      <c r="H68" s="377"/>
      <c r="I68" s="221"/>
      <c r="J68" s="194"/>
      <c r="K68" s="192"/>
      <c r="L68" s="196"/>
      <c r="M68" s="220"/>
      <c r="N68" s="216"/>
      <c r="O68" s="95"/>
      <c r="P68" s="114"/>
      <c r="Q68" s="95"/>
    </row>
    <row r="69" spans="1:17" s="11" customFormat="1" ht="18.899999999999999" customHeight="1" x14ac:dyDescent="0.25">
      <c r="A69" s="197">
        <v>63</v>
      </c>
      <c r="B69" s="93"/>
      <c r="C69" s="93"/>
      <c r="D69" s="94"/>
      <c r="E69" s="210"/>
      <c r="F69" s="95"/>
      <c r="G69" s="95"/>
      <c r="H69" s="377"/>
      <c r="I69" s="221"/>
      <c r="J69" s="194"/>
      <c r="K69" s="192"/>
      <c r="L69" s="196"/>
      <c r="M69" s="220"/>
      <c r="N69" s="216"/>
      <c r="O69" s="95"/>
      <c r="P69" s="114"/>
      <c r="Q69" s="95"/>
    </row>
    <row r="70" spans="1:17" s="11" customFormat="1" ht="18.899999999999999" customHeight="1" x14ac:dyDescent="0.25">
      <c r="A70" s="197">
        <v>64</v>
      </c>
      <c r="B70" s="93"/>
      <c r="C70" s="93"/>
      <c r="D70" s="94"/>
      <c r="E70" s="210"/>
      <c r="F70" s="95"/>
      <c r="G70" s="95"/>
      <c r="H70" s="377"/>
      <c r="I70" s="221"/>
      <c r="J70" s="194"/>
      <c r="K70" s="192"/>
      <c r="L70" s="196"/>
      <c r="M70" s="220"/>
      <c r="N70" s="216"/>
      <c r="O70" s="95"/>
      <c r="P70" s="114"/>
      <c r="Q70" s="95"/>
    </row>
    <row r="71" spans="1:17" s="11" customFormat="1" ht="18.899999999999999" customHeight="1" x14ac:dyDescent="0.25">
      <c r="A71" s="197">
        <v>65</v>
      </c>
      <c r="B71" s="93"/>
      <c r="C71" s="93"/>
      <c r="D71" s="94"/>
      <c r="E71" s="210"/>
      <c r="F71" s="95"/>
      <c r="G71" s="95"/>
      <c r="H71" s="377"/>
      <c r="I71" s="221"/>
      <c r="J71" s="194"/>
      <c r="K71" s="192"/>
      <c r="L71" s="196"/>
      <c r="M71" s="220"/>
      <c r="N71" s="216"/>
      <c r="O71" s="95"/>
      <c r="P71" s="114"/>
      <c r="Q71" s="95"/>
    </row>
    <row r="72" spans="1:17" s="11" customFormat="1" ht="18.899999999999999" customHeight="1" x14ac:dyDescent="0.25">
      <c r="A72" s="197">
        <v>66</v>
      </c>
      <c r="B72" s="93"/>
      <c r="C72" s="93"/>
      <c r="D72" s="94"/>
      <c r="E72" s="210"/>
      <c r="F72" s="95"/>
      <c r="G72" s="95"/>
      <c r="H72" s="377"/>
      <c r="I72" s="221"/>
      <c r="J72" s="194"/>
      <c r="K72" s="192"/>
      <c r="L72" s="196"/>
      <c r="M72" s="220"/>
      <c r="N72" s="216"/>
      <c r="O72" s="95"/>
      <c r="P72" s="114"/>
      <c r="Q72" s="95"/>
    </row>
    <row r="73" spans="1:17" s="11" customFormat="1" ht="18.899999999999999" customHeight="1" x14ac:dyDescent="0.25">
      <c r="A73" s="197">
        <v>67</v>
      </c>
      <c r="B73" s="93"/>
      <c r="C73" s="93"/>
      <c r="D73" s="94"/>
      <c r="E73" s="210"/>
      <c r="F73" s="95"/>
      <c r="G73" s="95"/>
      <c r="H73" s="377"/>
      <c r="I73" s="221"/>
      <c r="J73" s="194"/>
      <c r="K73" s="192"/>
      <c r="L73" s="196"/>
      <c r="M73" s="220"/>
      <c r="N73" s="216"/>
      <c r="O73" s="95"/>
      <c r="P73" s="114"/>
      <c r="Q73" s="95"/>
    </row>
    <row r="74" spans="1:17" s="11" customFormat="1" ht="18.899999999999999" customHeight="1" x14ac:dyDescent="0.25">
      <c r="A74" s="197">
        <v>68</v>
      </c>
      <c r="B74" s="93"/>
      <c r="C74" s="93"/>
      <c r="D74" s="94"/>
      <c r="E74" s="210"/>
      <c r="F74" s="95"/>
      <c r="G74" s="95"/>
      <c r="H74" s="377"/>
      <c r="I74" s="221"/>
      <c r="J74" s="194"/>
      <c r="K74" s="192"/>
      <c r="L74" s="196"/>
      <c r="M74" s="220"/>
      <c r="N74" s="216"/>
      <c r="O74" s="95"/>
      <c r="P74" s="114"/>
      <c r="Q74" s="95"/>
    </row>
    <row r="75" spans="1:17" s="11" customFormat="1" ht="18.899999999999999" customHeight="1" x14ac:dyDescent="0.25">
      <c r="A75" s="197">
        <v>69</v>
      </c>
      <c r="B75" s="93"/>
      <c r="C75" s="93"/>
      <c r="D75" s="94"/>
      <c r="E75" s="210"/>
      <c r="F75" s="95"/>
      <c r="G75" s="95"/>
      <c r="H75" s="377"/>
      <c r="I75" s="221"/>
      <c r="J75" s="194"/>
      <c r="K75" s="192"/>
      <c r="L75" s="196"/>
      <c r="M75" s="220"/>
      <c r="N75" s="216"/>
      <c r="O75" s="95"/>
      <c r="P75" s="114"/>
      <c r="Q75" s="95"/>
    </row>
    <row r="76" spans="1:17" s="11" customFormat="1" ht="18.899999999999999" customHeight="1" x14ac:dyDescent="0.25">
      <c r="A76" s="197">
        <v>70</v>
      </c>
      <c r="B76" s="93"/>
      <c r="C76" s="93"/>
      <c r="D76" s="94"/>
      <c r="E76" s="210"/>
      <c r="F76" s="95"/>
      <c r="G76" s="95"/>
      <c r="H76" s="377"/>
      <c r="I76" s="221"/>
      <c r="J76" s="194" t="e">
        <f>IF(AND(Q76="",#REF!&gt;0,#REF!&lt;5),K76,)</f>
        <v>#REF!</v>
      </c>
      <c r="K76" s="192" t="str">
        <f>IF(D76="","ZZZ9",IF(AND(#REF!&gt;0,#REF!&lt;5),D76&amp;#REF!,D76&amp;"9"))</f>
        <v>ZZZ9</v>
      </c>
      <c r="L76" s="196">
        <f t="shared" ref="L76:L103" si="0">IF(Q76="",999,Q76)</f>
        <v>999</v>
      </c>
      <c r="M76" s="220">
        <f t="shared" ref="M76:M103" si="1">IF(P76=999,999,1)</f>
        <v>999</v>
      </c>
      <c r="N76" s="216"/>
      <c r="O76" s="95"/>
      <c r="P76" s="114">
        <f t="shared" ref="P76:P103" si="2">IF(N76="DA",1,IF(N76="WC",2,IF(N76="SE",3,IF(N76="Q",4,IF(N76="LL",5,999)))))</f>
        <v>999</v>
      </c>
      <c r="Q76" s="95"/>
    </row>
    <row r="77" spans="1:17" s="11" customFormat="1" ht="18.899999999999999" customHeight="1" x14ac:dyDescent="0.25">
      <c r="A77" s="197">
        <v>71</v>
      </c>
      <c r="B77" s="93"/>
      <c r="C77" s="93"/>
      <c r="D77" s="94"/>
      <c r="E77" s="210"/>
      <c r="F77" s="95"/>
      <c r="G77" s="95"/>
      <c r="H77" s="377"/>
      <c r="I77" s="221"/>
      <c r="J77" s="194" t="e">
        <f>IF(AND(Q77="",#REF!&gt;0,#REF!&lt;5),K77,)</f>
        <v>#REF!</v>
      </c>
      <c r="K77" s="192" t="str">
        <f>IF(D77="","ZZZ9",IF(AND(#REF!&gt;0,#REF!&lt;5),D77&amp;#REF!,D77&amp;"9"))</f>
        <v>ZZZ9</v>
      </c>
      <c r="L77" s="196">
        <f t="shared" si="0"/>
        <v>999</v>
      </c>
      <c r="M77" s="220">
        <f t="shared" si="1"/>
        <v>999</v>
      </c>
      <c r="N77" s="216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197">
        <v>72</v>
      </c>
      <c r="B78" s="93"/>
      <c r="C78" s="93"/>
      <c r="D78" s="94"/>
      <c r="E78" s="210"/>
      <c r="F78" s="95"/>
      <c r="G78" s="95"/>
      <c r="H78" s="377"/>
      <c r="I78" s="221"/>
      <c r="J78" s="194" t="e">
        <f>IF(AND(Q78="",#REF!&gt;0,#REF!&lt;5),K78,)</f>
        <v>#REF!</v>
      </c>
      <c r="K78" s="192" t="str">
        <f>IF(D78="","ZZZ9",IF(AND(#REF!&gt;0,#REF!&lt;5),D78&amp;#REF!,D78&amp;"9"))</f>
        <v>ZZZ9</v>
      </c>
      <c r="L78" s="196">
        <f t="shared" si="0"/>
        <v>999</v>
      </c>
      <c r="M78" s="220">
        <f t="shared" si="1"/>
        <v>999</v>
      </c>
      <c r="N78" s="216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197">
        <v>73</v>
      </c>
      <c r="B79" s="93"/>
      <c r="C79" s="93"/>
      <c r="D79" s="94"/>
      <c r="E79" s="210"/>
      <c r="F79" s="95"/>
      <c r="G79" s="95"/>
      <c r="H79" s="377"/>
      <c r="I79" s="221"/>
      <c r="J79" s="194" t="e">
        <f>IF(AND(Q79="",#REF!&gt;0,#REF!&lt;5),K79,)</f>
        <v>#REF!</v>
      </c>
      <c r="K79" s="192" t="str">
        <f>IF(D79="","ZZZ9",IF(AND(#REF!&gt;0,#REF!&lt;5),D79&amp;#REF!,D79&amp;"9"))</f>
        <v>ZZZ9</v>
      </c>
      <c r="L79" s="196">
        <f t="shared" si="0"/>
        <v>999</v>
      </c>
      <c r="M79" s="220">
        <f t="shared" si="1"/>
        <v>999</v>
      </c>
      <c r="N79" s="216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197">
        <v>74</v>
      </c>
      <c r="B80" s="93"/>
      <c r="C80" s="93"/>
      <c r="D80" s="94"/>
      <c r="E80" s="210"/>
      <c r="F80" s="95"/>
      <c r="G80" s="95"/>
      <c r="H80" s="377"/>
      <c r="I80" s="221"/>
      <c r="J80" s="194" t="e">
        <f>IF(AND(Q80="",#REF!&gt;0,#REF!&lt;5),K80,)</f>
        <v>#REF!</v>
      </c>
      <c r="K80" s="192" t="str">
        <f>IF(D80="","ZZZ9",IF(AND(#REF!&gt;0,#REF!&lt;5),D80&amp;#REF!,D80&amp;"9"))</f>
        <v>ZZZ9</v>
      </c>
      <c r="L80" s="196">
        <f t="shared" si="0"/>
        <v>999</v>
      </c>
      <c r="M80" s="220">
        <f t="shared" si="1"/>
        <v>999</v>
      </c>
      <c r="N80" s="216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197">
        <v>75</v>
      </c>
      <c r="B81" s="93"/>
      <c r="C81" s="93"/>
      <c r="D81" s="94"/>
      <c r="E81" s="210"/>
      <c r="F81" s="95"/>
      <c r="G81" s="95"/>
      <c r="H81" s="377"/>
      <c r="I81" s="221"/>
      <c r="J81" s="194" t="e">
        <f>IF(AND(Q81="",#REF!&gt;0,#REF!&lt;5),K81,)</f>
        <v>#REF!</v>
      </c>
      <c r="K81" s="192" t="str">
        <f>IF(D81="","ZZZ9",IF(AND(#REF!&gt;0,#REF!&lt;5),D81&amp;#REF!,D81&amp;"9"))</f>
        <v>ZZZ9</v>
      </c>
      <c r="L81" s="196">
        <f t="shared" si="0"/>
        <v>999</v>
      </c>
      <c r="M81" s="220">
        <f t="shared" si="1"/>
        <v>999</v>
      </c>
      <c r="N81" s="216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197">
        <v>76</v>
      </c>
      <c r="B82" s="93"/>
      <c r="C82" s="93"/>
      <c r="D82" s="94"/>
      <c r="E82" s="210"/>
      <c r="F82" s="95"/>
      <c r="G82" s="95"/>
      <c r="H82" s="377"/>
      <c r="I82" s="221"/>
      <c r="J82" s="194" t="e">
        <f>IF(AND(Q82="",#REF!&gt;0,#REF!&lt;5),K82,)</f>
        <v>#REF!</v>
      </c>
      <c r="K82" s="192" t="str">
        <f>IF(D82="","ZZZ9",IF(AND(#REF!&gt;0,#REF!&lt;5),D82&amp;#REF!,D82&amp;"9"))</f>
        <v>ZZZ9</v>
      </c>
      <c r="L82" s="196">
        <f t="shared" si="0"/>
        <v>999</v>
      </c>
      <c r="M82" s="220">
        <f t="shared" si="1"/>
        <v>999</v>
      </c>
      <c r="N82" s="216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197">
        <v>77</v>
      </c>
      <c r="B83" s="93"/>
      <c r="C83" s="93"/>
      <c r="D83" s="94"/>
      <c r="E83" s="210"/>
      <c r="F83" s="95"/>
      <c r="G83" s="95"/>
      <c r="H83" s="377"/>
      <c r="I83" s="221"/>
      <c r="J83" s="194" t="e">
        <f>IF(AND(Q83="",#REF!&gt;0,#REF!&lt;5),K83,)</f>
        <v>#REF!</v>
      </c>
      <c r="K83" s="192" t="str">
        <f>IF(D83="","ZZZ9",IF(AND(#REF!&gt;0,#REF!&lt;5),D83&amp;#REF!,D83&amp;"9"))</f>
        <v>ZZZ9</v>
      </c>
      <c r="L83" s="196">
        <f t="shared" si="0"/>
        <v>999</v>
      </c>
      <c r="M83" s="220">
        <f t="shared" si="1"/>
        <v>999</v>
      </c>
      <c r="N83" s="216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197">
        <v>78</v>
      </c>
      <c r="B84" s="93"/>
      <c r="C84" s="93"/>
      <c r="D84" s="94"/>
      <c r="E84" s="210"/>
      <c r="F84" s="95"/>
      <c r="G84" s="95"/>
      <c r="H84" s="377"/>
      <c r="I84" s="221"/>
      <c r="J84" s="194" t="e">
        <f>IF(AND(Q84="",#REF!&gt;0,#REF!&lt;5),K84,)</f>
        <v>#REF!</v>
      </c>
      <c r="K84" s="192" t="str">
        <f>IF(D84="","ZZZ9",IF(AND(#REF!&gt;0,#REF!&lt;5),D84&amp;#REF!,D84&amp;"9"))</f>
        <v>ZZZ9</v>
      </c>
      <c r="L84" s="196">
        <f t="shared" si="0"/>
        <v>999</v>
      </c>
      <c r="M84" s="220">
        <f t="shared" si="1"/>
        <v>999</v>
      </c>
      <c r="N84" s="216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197">
        <v>79</v>
      </c>
      <c r="B85" s="93"/>
      <c r="C85" s="93"/>
      <c r="D85" s="94"/>
      <c r="E85" s="210"/>
      <c r="F85" s="95"/>
      <c r="G85" s="95"/>
      <c r="H85" s="377"/>
      <c r="I85" s="221"/>
      <c r="J85" s="194" t="e">
        <f>IF(AND(Q85="",#REF!&gt;0,#REF!&lt;5),K85,)</f>
        <v>#REF!</v>
      </c>
      <c r="K85" s="192" t="str">
        <f>IF(D85="","ZZZ9",IF(AND(#REF!&gt;0,#REF!&lt;5),D85&amp;#REF!,D85&amp;"9"))</f>
        <v>ZZZ9</v>
      </c>
      <c r="L85" s="196">
        <f t="shared" si="0"/>
        <v>999</v>
      </c>
      <c r="M85" s="220">
        <f t="shared" si="1"/>
        <v>999</v>
      </c>
      <c r="N85" s="216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197">
        <v>80</v>
      </c>
      <c r="B86" s="93"/>
      <c r="C86" s="93"/>
      <c r="D86" s="94"/>
      <c r="E86" s="210"/>
      <c r="F86" s="95"/>
      <c r="G86" s="95"/>
      <c r="H86" s="377"/>
      <c r="I86" s="221"/>
      <c r="J86" s="194" t="e">
        <f>IF(AND(Q86="",#REF!&gt;0,#REF!&lt;5),K86,)</f>
        <v>#REF!</v>
      </c>
      <c r="K86" s="192" t="str">
        <f>IF(D86="","ZZZ9",IF(AND(#REF!&gt;0,#REF!&lt;5),D86&amp;#REF!,D86&amp;"9"))</f>
        <v>ZZZ9</v>
      </c>
      <c r="L86" s="196">
        <f t="shared" si="0"/>
        <v>999</v>
      </c>
      <c r="M86" s="220">
        <f t="shared" si="1"/>
        <v>999</v>
      </c>
      <c r="N86" s="216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197">
        <v>81</v>
      </c>
      <c r="B87" s="93"/>
      <c r="C87" s="93"/>
      <c r="D87" s="94"/>
      <c r="E87" s="210"/>
      <c r="F87" s="95"/>
      <c r="G87" s="95"/>
      <c r="H87" s="377"/>
      <c r="I87" s="221"/>
      <c r="J87" s="194" t="e">
        <f>IF(AND(Q87="",#REF!&gt;0,#REF!&lt;5),K87,)</f>
        <v>#REF!</v>
      </c>
      <c r="K87" s="192" t="str">
        <f>IF(D87="","ZZZ9",IF(AND(#REF!&gt;0,#REF!&lt;5),D87&amp;#REF!,D87&amp;"9"))</f>
        <v>ZZZ9</v>
      </c>
      <c r="L87" s="196">
        <f t="shared" si="0"/>
        <v>999</v>
      </c>
      <c r="M87" s="220">
        <f t="shared" si="1"/>
        <v>999</v>
      </c>
      <c r="N87" s="216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197">
        <v>82</v>
      </c>
      <c r="B88" s="93"/>
      <c r="C88" s="93"/>
      <c r="D88" s="94"/>
      <c r="E88" s="210"/>
      <c r="F88" s="95"/>
      <c r="G88" s="95"/>
      <c r="H88" s="377"/>
      <c r="I88" s="221"/>
      <c r="J88" s="194" t="e">
        <f>IF(AND(Q88="",#REF!&gt;0,#REF!&lt;5),K88,)</f>
        <v>#REF!</v>
      </c>
      <c r="K88" s="192" t="str">
        <f>IF(D88="","ZZZ9",IF(AND(#REF!&gt;0,#REF!&lt;5),D88&amp;#REF!,D88&amp;"9"))</f>
        <v>ZZZ9</v>
      </c>
      <c r="L88" s="196">
        <f t="shared" si="0"/>
        <v>999</v>
      </c>
      <c r="M88" s="220">
        <f t="shared" si="1"/>
        <v>999</v>
      </c>
      <c r="N88" s="216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197">
        <v>83</v>
      </c>
      <c r="B89" s="93"/>
      <c r="C89" s="93"/>
      <c r="D89" s="94"/>
      <c r="E89" s="210"/>
      <c r="F89" s="95"/>
      <c r="G89" s="95"/>
      <c r="H89" s="377"/>
      <c r="I89" s="221"/>
      <c r="J89" s="194" t="e">
        <f>IF(AND(Q89="",#REF!&gt;0,#REF!&lt;5),K89,)</f>
        <v>#REF!</v>
      </c>
      <c r="K89" s="192" t="str">
        <f>IF(D89="","ZZZ9",IF(AND(#REF!&gt;0,#REF!&lt;5),D89&amp;#REF!,D89&amp;"9"))</f>
        <v>ZZZ9</v>
      </c>
      <c r="L89" s="196">
        <f t="shared" si="0"/>
        <v>999</v>
      </c>
      <c r="M89" s="220">
        <f t="shared" si="1"/>
        <v>999</v>
      </c>
      <c r="N89" s="216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197">
        <v>84</v>
      </c>
      <c r="B90" s="93"/>
      <c r="C90" s="93"/>
      <c r="D90" s="94"/>
      <c r="E90" s="210"/>
      <c r="F90" s="95"/>
      <c r="G90" s="95"/>
      <c r="H90" s="377"/>
      <c r="I90" s="221"/>
      <c r="J90" s="194" t="e">
        <f>IF(AND(Q90="",#REF!&gt;0,#REF!&lt;5),K90,)</f>
        <v>#REF!</v>
      </c>
      <c r="K90" s="192" t="str">
        <f>IF(D90="","ZZZ9",IF(AND(#REF!&gt;0,#REF!&lt;5),D90&amp;#REF!,D90&amp;"9"))</f>
        <v>ZZZ9</v>
      </c>
      <c r="L90" s="196">
        <f t="shared" si="0"/>
        <v>999</v>
      </c>
      <c r="M90" s="220">
        <f t="shared" si="1"/>
        <v>999</v>
      </c>
      <c r="N90" s="216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197">
        <v>85</v>
      </c>
      <c r="B91" s="93"/>
      <c r="C91" s="93"/>
      <c r="D91" s="94"/>
      <c r="E91" s="210"/>
      <c r="F91" s="95"/>
      <c r="G91" s="95"/>
      <c r="H91" s="377"/>
      <c r="I91" s="221"/>
      <c r="J91" s="194" t="e">
        <f>IF(AND(Q91="",#REF!&gt;0,#REF!&lt;5),K91,)</f>
        <v>#REF!</v>
      </c>
      <c r="K91" s="192" t="str">
        <f>IF(D91="","ZZZ9",IF(AND(#REF!&gt;0,#REF!&lt;5),D91&amp;#REF!,D91&amp;"9"))</f>
        <v>ZZZ9</v>
      </c>
      <c r="L91" s="196">
        <f t="shared" si="0"/>
        <v>999</v>
      </c>
      <c r="M91" s="220">
        <f t="shared" si="1"/>
        <v>999</v>
      </c>
      <c r="N91" s="216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197">
        <v>86</v>
      </c>
      <c r="B92" s="93"/>
      <c r="C92" s="93"/>
      <c r="D92" s="94"/>
      <c r="E92" s="210"/>
      <c r="F92" s="95"/>
      <c r="G92" s="95"/>
      <c r="H92" s="377"/>
      <c r="I92" s="221"/>
      <c r="J92" s="194" t="e">
        <f>IF(AND(Q92="",#REF!&gt;0,#REF!&lt;5),K92,)</f>
        <v>#REF!</v>
      </c>
      <c r="K92" s="192" t="str">
        <f>IF(D92="","ZZZ9",IF(AND(#REF!&gt;0,#REF!&lt;5),D92&amp;#REF!,D92&amp;"9"))</f>
        <v>ZZZ9</v>
      </c>
      <c r="L92" s="196">
        <f t="shared" si="0"/>
        <v>999</v>
      </c>
      <c r="M92" s="220">
        <f t="shared" si="1"/>
        <v>999</v>
      </c>
      <c r="N92" s="216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197">
        <v>87</v>
      </c>
      <c r="B93" s="93"/>
      <c r="C93" s="93"/>
      <c r="D93" s="94"/>
      <c r="E93" s="210"/>
      <c r="F93" s="95"/>
      <c r="G93" s="95"/>
      <c r="H93" s="377"/>
      <c r="I93" s="221"/>
      <c r="J93" s="194" t="e">
        <f>IF(AND(Q93="",#REF!&gt;0,#REF!&lt;5),K93,)</f>
        <v>#REF!</v>
      </c>
      <c r="K93" s="192" t="str">
        <f>IF(D93="","ZZZ9",IF(AND(#REF!&gt;0,#REF!&lt;5),D93&amp;#REF!,D93&amp;"9"))</f>
        <v>ZZZ9</v>
      </c>
      <c r="L93" s="196">
        <f t="shared" si="0"/>
        <v>999</v>
      </c>
      <c r="M93" s="220">
        <f t="shared" si="1"/>
        <v>999</v>
      </c>
      <c r="N93" s="216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197">
        <v>88</v>
      </c>
      <c r="B94" s="93"/>
      <c r="C94" s="93"/>
      <c r="D94" s="94"/>
      <c r="E94" s="210"/>
      <c r="F94" s="95"/>
      <c r="G94" s="95"/>
      <c r="H94" s="377"/>
      <c r="I94" s="221"/>
      <c r="J94" s="194" t="e">
        <f>IF(AND(Q94="",#REF!&gt;0,#REF!&lt;5),K94,)</f>
        <v>#REF!</v>
      </c>
      <c r="K94" s="192" t="str">
        <f>IF(D94="","ZZZ9",IF(AND(#REF!&gt;0,#REF!&lt;5),D94&amp;#REF!,D94&amp;"9"))</f>
        <v>ZZZ9</v>
      </c>
      <c r="L94" s="196">
        <f t="shared" si="0"/>
        <v>999</v>
      </c>
      <c r="M94" s="220">
        <f t="shared" si="1"/>
        <v>999</v>
      </c>
      <c r="N94" s="216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197">
        <v>89</v>
      </c>
      <c r="B95" s="93"/>
      <c r="C95" s="93"/>
      <c r="D95" s="94"/>
      <c r="E95" s="210"/>
      <c r="F95" s="95"/>
      <c r="G95" s="95"/>
      <c r="H95" s="377"/>
      <c r="I95" s="221"/>
      <c r="J95" s="194" t="e">
        <f>IF(AND(Q95="",#REF!&gt;0,#REF!&lt;5),K95,)</f>
        <v>#REF!</v>
      </c>
      <c r="K95" s="192" t="str">
        <f>IF(D95="","ZZZ9",IF(AND(#REF!&gt;0,#REF!&lt;5),D95&amp;#REF!,D95&amp;"9"))</f>
        <v>ZZZ9</v>
      </c>
      <c r="L95" s="196">
        <f t="shared" si="0"/>
        <v>999</v>
      </c>
      <c r="M95" s="220">
        <f t="shared" si="1"/>
        <v>999</v>
      </c>
      <c r="N95" s="216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197">
        <v>90</v>
      </c>
      <c r="B96" s="93"/>
      <c r="C96" s="93"/>
      <c r="D96" s="94"/>
      <c r="E96" s="210"/>
      <c r="F96" s="95"/>
      <c r="G96" s="95"/>
      <c r="H96" s="377"/>
      <c r="I96" s="221"/>
      <c r="J96" s="194" t="e">
        <f>IF(AND(Q96="",#REF!&gt;0,#REF!&lt;5),K96,)</f>
        <v>#REF!</v>
      </c>
      <c r="K96" s="192" t="str">
        <f>IF(D96="","ZZZ9",IF(AND(#REF!&gt;0,#REF!&lt;5),D96&amp;#REF!,D96&amp;"9"))</f>
        <v>ZZZ9</v>
      </c>
      <c r="L96" s="196">
        <f t="shared" si="0"/>
        <v>999</v>
      </c>
      <c r="M96" s="220">
        <f t="shared" si="1"/>
        <v>999</v>
      </c>
      <c r="N96" s="216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197">
        <v>91</v>
      </c>
      <c r="B97" s="93"/>
      <c r="C97" s="93"/>
      <c r="D97" s="94"/>
      <c r="E97" s="210"/>
      <c r="F97" s="95"/>
      <c r="G97" s="95"/>
      <c r="H97" s="377"/>
      <c r="I97" s="221"/>
      <c r="J97" s="194" t="e">
        <f>IF(AND(Q97="",#REF!&gt;0,#REF!&lt;5),K97,)</f>
        <v>#REF!</v>
      </c>
      <c r="K97" s="192" t="str">
        <f>IF(D97="","ZZZ9",IF(AND(#REF!&gt;0,#REF!&lt;5),D97&amp;#REF!,D97&amp;"9"))</f>
        <v>ZZZ9</v>
      </c>
      <c r="L97" s="196">
        <f t="shared" si="0"/>
        <v>999</v>
      </c>
      <c r="M97" s="220">
        <f t="shared" si="1"/>
        <v>999</v>
      </c>
      <c r="N97" s="216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197">
        <v>92</v>
      </c>
      <c r="B98" s="93"/>
      <c r="C98" s="93"/>
      <c r="D98" s="94"/>
      <c r="E98" s="210"/>
      <c r="F98" s="95"/>
      <c r="G98" s="95"/>
      <c r="H98" s="377"/>
      <c r="I98" s="221"/>
      <c r="J98" s="194" t="e">
        <f>IF(AND(Q98="",#REF!&gt;0,#REF!&lt;5),K98,)</f>
        <v>#REF!</v>
      </c>
      <c r="K98" s="192" t="str">
        <f>IF(D98="","ZZZ9",IF(AND(#REF!&gt;0,#REF!&lt;5),D98&amp;#REF!,D98&amp;"9"))</f>
        <v>ZZZ9</v>
      </c>
      <c r="L98" s="196">
        <f t="shared" si="0"/>
        <v>999</v>
      </c>
      <c r="M98" s="220">
        <f t="shared" si="1"/>
        <v>999</v>
      </c>
      <c r="N98" s="216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197">
        <v>93</v>
      </c>
      <c r="B99" s="93"/>
      <c r="C99" s="93"/>
      <c r="D99" s="94"/>
      <c r="E99" s="210"/>
      <c r="F99" s="95"/>
      <c r="G99" s="95"/>
      <c r="H99" s="377"/>
      <c r="I99" s="221"/>
      <c r="J99" s="194" t="e">
        <f>IF(AND(Q99="",#REF!&gt;0,#REF!&lt;5),K99,)</f>
        <v>#REF!</v>
      </c>
      <c r="K99" s="192" t="str">
        <f>IF(D99="","ZZZ9",IF(AND(#REF!&gt;0,#REF!&lt;5),D99&amp;#REF!,D99&amp;"9"))</f>
        <v>ZZZ9</v>
      </c>
      <c r="L99" s="196">
        <f t="shared" si="0"/>
        <v>999</v>
      </c>
      <c r="M99" s="220">
        <f t="shared" si="1"/>
        <v>999</v>
      </c>
      <c r="N99" s="216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197">
        <v>94</v>
      </c>
      <c r="B100" s="93"/>
      <c r="C100" s="93"/>
      <c r="D100" s="94"/>
      <c r="E100" s="210"/>
      <c r="F100" s="95"/>
      <c r="G100" s="95"/>
      <c r="H100" s="377"/>
      <c r="I100" s="221"/>
      <c r="J100" s="194" t="e">
        <f>IF(AND(Q100="",#REF!&gt;0,#REF!&lt;5),K100,)</f>
        <v>#REF!</v>
      </c>
      <c r="K100" s="192" t="str">
        <f>IF(D100="","ZZZ9",IF(AND(#REF!&gt;0,#REF!&lt;5),D100&amp;#REF!,D100&amp;"9"))</f>
        <v>ZZZ9</v>
      </c>
      <c r="L100" s="196">
        <f t="shared" si="0"/>
        <v>999</v>
      </c>
      <c r="M100" s="220">
        <f t="shared" si="1"/>
        <v>999</v>
      </c>
      <c r="N100" s="216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197">
        <v>95</v>
      </c>
      <c r="B101" s="93"/>
      <c r="C101" s="93"/>
      <c r="D101" s="94"/>
      <c r="E101" s="210"/>
      <c r="F101" s="95"/>
      <c r="G101" s="95"/>
      <c r="H101" s="377"/>
      <c r="I101" s="221"/>
      <c r="J101" s="194" t="e">
        <f>IF(AND(Q101="",#REF!&gt;0,#REF!&lt;5),K101,)</f>
        <v>#REF!</v>
      </c>
      <c r="K101" s="192" t="str">
        <f>IF(D101="","ZZZ9",IF(AND(#REF!&gt;0,#REF!&lt;5),D101&amp;#REF!,D101&amp;"9"))</f>
        <v>ZZZ9</v>
      </c>
      <c r="L101" s="196">
        <f t="shared" si="0"/>
        <v>999</v>
      </c>
      <c r="M101" s="220">
        <f t="shared" si="1"/>
        <v>999</v>
      </c>
      <c r="N101" s="216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197">
        <v>96</v>
      </c>
      <c r="B102" s="93"/>
      <c r="C102" s="93"/>
      <c r="D102" s="94"/>
      <c r="E102" s="210"/>
      <c r="F102" s="95"/>
      <c r="G102" s="95"/>
      <c r="H102" s="377"/>
      <c r="I102" s="221"/>
      <c r="J102" s="194" t="e">
        <f>IF(AND(Q102="",#REF!&gt;0,#REF!&lt;5),K102,)</f>
        <v>#REF!</v>
      </c>
      <c r="K102" s="192" t="str">
        <f>IF(D102="","ZZZ9",IF(AND(#REF!&gt;0,#REF!&lt;5),D102&amp;#REF!,D102&amp;"9"))</f>
        <v>ZZZ9</v>
      </c>
      <c r="L102" s="196">
        <f t="shared" si="0"/>
        <v>999</v>
      </c>
      <c r="M102" s="220">
        <f t="shared" si="1"/>
        <v>999</v>
      </c>
      <c r="N102" s="216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197">
        <v>97</v>
      </c>
      <c r="B103" s="93"/>
      <c r="C103" s="93"/>
      <c r="D103" s="94"/>
      <c r="E103" s="210"/>
      <c r="F103" s="95"/>
      <c r="G103" s="95"/>
      <c r="H103" s="377"/>
      <c r="I103" s="221"/>
      <c r="J103" s="194" t="e">
        <f>IF(AND(Q103="",#REF!&gt;0,#REF!&lt;5),K103,)</f>
        <v>#REF!</v>
      </c>
      <c r="K103" s="192" t="str">
        <f>IF(D103="","ZZZ9",IF(AND(#REF!&gt;0,#REF!&lt;5),D103&amp;#REF!,D103&amp;"9"))</f>
        <v>ZZZ9</v>
      </c>
      <c r="L103" s="196">
        <f t="shared" si="0"/>
        <v>999</v>
      </c>
      <c r="M103" s="220">
        <f t="shared" si="1"/>
        <v>999</v>
      </c>
      <c r="N103" s="216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197">
        <v>98</v>
      </c>
      <c r="B104" s="93"/>
      <c r="C104" s="93"/>
      <c r="D104" s="94"/>
      <c r="E104" s="210"/>
      <c r="F104" s="95"/>
      <c r="G104" s="95"/>
      <c r="H104" s="377"/>
      <c r="I104" s="221"/>
      <c r="J104" s="194" t="e">
        <f>IF(AND(Q104="",#REF!&gt;0,#REF!&lt;5),K104,)</f>
        <v>#REF!</v>
      </c>
      <c r="K104" s="192" t="str">
        <f>IF(D104="","ZZZ9",IF(AND(#REF!&gt;0,#REF!&lt;5),D104&amp;#REF!,D104&amp;"9"))</f>
        <v>ZZZ9</v>
      </c>
      <c r="L104" s="196">
        <f t="shared" ref="L104:L156" si="3">IF(Q104="",999,Q104)</f>
        <v>999</v>
      </c>
      <c r="M104" s="220">
        <f t="shared" ref="M104:M156" si="4">IF(P104=999,999,1)</f>
        <v>999</v>
      </c>
      <c r="N104" s="216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97">
        <v>99</v>
      </c>
      <c r="B105" s="93"/>
      <c r="C105" s="93"/>
      <c r="D105" s="94"/>
      <c r="E105" s="210"/>
      <c r="F105" s="95"/>
      <c r="G105" s="95"/>
      <c r="H105" s="377"/>
      <c r="I105" s="221"/>
      <c r="J105" s="194" t="e">
        <f>IF(AND(Q105="",#REF!&gt;0,#REF!&lt;5),K105,)</f>
        <v>#REF!</v>
      </c>
      <c r="K105" s="192" t="str">
        <f>IF(D105="","ZZZ9",IF(AND(#REF!&gt;0,#REF!&lt;5),D105&amp;#REF!,D105&amp;"9"))</f>
        <v>ZZZ9</v>
      </c>
      <c r="L105" s="196">
        <f t="shared" si="3"/>
        <v>999</v>
      </c>
      <c r="M105" s="220">
        <f t="shared" si="4"/>
        <v>999</v>
      </c>
      <c r="N105" s="216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197">
        <v>100</v>
      </c>
      <c r="B106" s="93"/>
      <c r="C106" s="93"/>
      <c r="D106" s="94"/>
      <c r="E106" s="210"/>
      <c r="F106" s="95"/>
      <c r="G106" s="95"/>
      <c r="H106" s="377"/>
      <c r="I106" s="221"/>
      <c r="J106" s="194" t="e">
        <f>IF(AND(Q106="",#REF!&gt;0,#REF!&lt;5),K106,)</f>
        <v>#REF!</v>
      </c>
      <c r="K106" s="192" t="str">
        <f>IF(D106="","ZZZ9",IF(AND(#REF!&gt;0,#REF!&lt;5),D106&amp;#REF!,D106&amp;"9"))</f>
        <v>ZZZ9</v>
      </c>
      <c r="L106" s="196">
        <f t="shared" si="3"/>
        <v>999</v>
      </c>
      <c r="M106" s="220">
        <f t="shared" si="4"/>
        <v>999</v>
      </c>
      <c r="N106" s="216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197">
        <v>101</v>
      </c>
      <c r="B107" s="93"/>
      <c r="C107" s="93"/>
      <c r="D107" s="94"/>
      <c r="E107" s="210"/>
      <c r="F107" s="95"/>
      <c r="G107" s="95"/>
      <c r="H107" s="377"/>
      <c r="I107" s="221"/>
      <c r="J107" s="194" t="e">
        <f>IF(AND(Q107="",#REF!&gt;0,#REF!&lt;5),K107,)</f>
        <v>#REF!</v>
      </c>
      <c r="K107" s="192" t="str">
        <f>IF(D107="","ZZZ9",IF(AND(#REF!&gt;0,#REF!&lt;5),D107&amp;#REF!,D107&amp;"9"))</f>
        <v>ZZZ9</v>
      </c>
      <c r="L107" s="196">
        <f t="shared" si="3"/>
        <v>999</v>
      </c>
      <c r="M107" s="220">
        <f t="shared" si="4"/>
        <v>999</v>
      </c>
      <c r="N107" s="216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197">
        <v>102</v>
      </c>
      <c r="B108" s="93"/>
      <c r="C108" s="93"/>
      <c r="D108" s="94"/>
      <c r="E108" s="210"/>
      <c r="F108" s="95"/>
      <c r="G108" s="95"/>
      <c r="H108" s="377"/>
      <c r="I108" s="221"/>
      <c r="J108" s="194" t="e">
        <f>IF(AND(Q108="",#REF!&gt;0,#REF!&lt;5),K108,)</f>
        <v>#REF!</v>
      </c>
      <c r="K108" s="192" t="str">
        <f>IF(D108="","ZZZ9",IF(AND(#REF!&gt;0,#REF!&lt;5),D108&amp;#REF!,D108&amp;"9"))</f>
        <v>ZZZ9</v>
      </c>
      <c r="L108" s="196">
        <f t="shared" si="3"/>
        <v>999</v>
      </c>
      <c r="M108" s="220">
        <f t="shared" si="4"/>
        <v>999</v>
      </c>
      <c r="N108" s="216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197">
        <v>103</v>
      </c>
      <c r="B109" s="93"/>
      <c r="C109" s="93"/>
      <c r="D109" s="94"/>
      <c r="E109" s="210"/>
      <c r="F109" s="95"/>
      <c r="G109" s="95"/>
      <c r="H109" s="377"/>
      <c r="I109" s="221"/>
      <c r="J109" s="194" t="e">
        <f>IF(AND(Q109="",#REF!&gt;0,#REF!&lt;5),K109,)</f>
        <v>#REF!</v>
      </c>
      <c r="K109" s="192" t="str">
        <f>IF(D109="","ZZZ9",IF(AND(#REF!&gt;0,#REF!&lt;5),D109&amp;#REF!,D109&amp;"9"))</f>
        <v>ZZZ9</v>
      </c>
      <c r="L109" s="196">
        <f t="shared" si="3"/>
        <v>999</v>
      </c>
      <c r="M109" s="220">
        <f t="shared" si="4"/>
        <v>999</v>
      </c>
      <c r="N109" s="216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197">
        <v>104</v>
      </c>
      <c r="B110" s="93"/>
      <c r="C110" s="93"/>
      <c r="D110" s="94"/>
      <c r="E110" s="210"/>
      <c r="F110" s="95"/>
      <c r="G110" s="95"/>
      <c r="H110" s="377"/>
      <c r="I110" s="221"/>
      <c r="J110" s="194" t="e">
        <f>IF(AND(Q110="",#REF!&gt;0,#REF!&lt;5),K110,)</f>
        <v>#REF!</v>
      </c>
      <c r="K110" s="192" t="str">
        <f>IF(D110="","ZZZ9",IF(AND(#REF!&gt;0,#REF!&lt;5),D110&amp;#REF!,D110&amp;"9"))</f>
        <v>ZZZ9</v>
      </c>
      <c r="L110" s="196">
        <f t="shared" si="3"/>
        <v>999</v>
      </c>
      <c r="M110" s="220">
        <f t="shared" si="4"/>
        <v>999</v>
      </c>
      <c r="N110" s="216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197">
        <v>105</v>
      </c>
      <c r="B111" s="93"/>
      <c r="C111" s="93"/>
      <c r="D111" s="94"/>
      <c r="E111" s="210"/>
      <c r="F111" s="95"/>
      <c r="G111" s="95"/>
      <c r="H111" s="377"/>
      <c r="I111" s="221"/>
      <c r="J111" s="194" t="e">
        <f>IF(AND(Q111="",#REF!&gt;0,#REF!&lt;5),K111,)</f>
        <v>#REF!</v>
      </c>
      <c r="K111" s="192" t="str">
        <f>IF(D111="","ZZZ9",IF(AND(#REF!&gt;0,#REF!&lt;5),D111&amp;#REF!,D111&amp;"9"))</f>
        <v>ZZZ9</v>
      </c>
      <c r="L111" s="196">
        <f t="shared" si="3"/>
        <v>999</v>
      </c>
      <c r="M111" s="220">
        <f t="shared" si="4"/>
        <v>999</v>
      </c>
      <c r="N111" s="216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197">
        <v>106</v>
      </c>
      <c r="B112" s="93"/>
      <c r="C112" s="93"/>
      <c r="D112" s="94"/>
      <c r="E112" s="210"/>
      <c r="F112" s="95"/>
      <c r="G112" s="95"/>
      <c r="H112" s="377"/>
      <c r="I112" s="221"/>
      <c r="J112" s="194" t="e">
        <f>IF(AND(Q112="",#REF!&gt;0,#REF!&lt;5),K112,)</f>
        <v>#REF!</v>
      </c>
      <c r="K112" s="192" t="str">
        <f>IF(D112="","ZZZ9",IF(AND(#REF!&gt;0,#REF!&lt;5),D112&amp;#REF!,D112&amp;"9"))</f>
        <v>ZZZ9</v>
      </c>
      <c r="L112" s="196">
        <f t="shared" si="3"/>
        <v>999</v>
      </c>
      <c r="M112" s="220">
        <f t="shared" si="4"/>
        <v>999</v>
      </c>
      <c r="N112" s="216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197">
        <v>107</v>
      </c>
      <c r="B113" s="93"/>
      <c r="C113" s="93"/>
      <c r="D113" s="94"/>
      <c r="E113" s="210"/>
      <c r="F113" s="95"/>
      <c r="G113" s="95"/>
      <c r="H113" s="377"/>
      <c r="I113" s="221"/>
      <c r="J113" s="194" t="e">
        <f>IF(AND(Q113="",#REF!&gt;0,#REF!&lt;5),K113,)</f>
        <v>#REF!</v>
      </c>
      <c r="K113" s="192" t="str">
        <f>IF(D113="","ZZZ9",IF(AND(#REF!&gt;0,#REF!&lt;5),D113&amp;#REF!,D113&amp;"9"))</f>
        <v>ZZZ9</v>
      </c>
      <c r="L113" s="196">
        <f t="shared" si="3"/>
        <v>999</v>
      </c>
      <c r="M113" s="220">
        <f t="shared" si="4"/>
        <v>999</v>
      </c>
      <c r="N113" s="216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197">
        <v>108</v>
      </c>
      <c r="B114" s="93"/>
      <c r="C114" s="93"/>
      <c r="D114" s="94"/>
      <c r="E114" s="210"/>
      <c r="F114" s="95"/>
      <c r="G114" s="95"/>
      <c r="H114" s="377"/>
      <c r="I114" s="221"/>
      <c r="J114" s="194" t="e">
        <f>IF(AND(Q114="",#REF!&gt;0,#REF!&lt;5),K114,)</f>
        <v>#REF!</v>
      </c>
      <c r="K114" s="192" t="str">
        <f>IF(D114="","ZZZ9",IF(AND(#REF!&gt;0,#REF!&lt;5),D114&amp;#REF!,D114&amp;"9"))</f>
        <v>ZZZ9</v>
      </c>
      <c r="L114" s="196">
        <f t="shared" si="3"/>
        <v>999</v>
      </c>
      <c r="M114" s="220">
        <f t="shared" si="4"/>
        <v>999</v>
      </c>
      <c r="N114" s="216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197">
        <v>109</v>
      </c>
      <c r="B115" s="93"/>
      <c r="C115" s="93"/>
      <c r="D115" s="94"/>
      <c r="E115" s="210"/>
      <c r="F115" s="95"/>
      <c r="G115" s="95"/>
      <c r="H115" s="377"/>
      <c r="I115" s="221"/>
      <c r="J115" s="194" t="e">
        <f>IF(AND(Q115="",#REF!&gt;0,#REF!&lt;5),K115,)</f>
        <v>#REF!</v>
      </c>
      <c r="K115" s="192" t="str">
        <f>IF(D115="","ZZZ9",IF(AND(#REF!&gt;0,#REF!&lt;5),D115&amp;#REF!,D115&amp;"9"))</f>
        <v>ZZZ9</v>
      </c>
      <c r="L115" s="196">
        <f t="shared" si="3"/>
        <v>999</v>
      </c>
      <c r="M115" s="220">
        <f t="shared" si="4"/>
        <v>999</v>
      </c>
      <c r="N115" s="216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197">
        <v>110</v>
      </c>
      <c r="B116" s="93"/>
      <c r="C116" s="93"/>
      <c r="D116" s="94"/>
      <c r="E116" s="210"/>
      <c r="F116" s="95"/>
      <c r="G116" s="95"/>
      <c r="H116" s="377"/>
      <c r="I116" s="221"/>
      <c r="J116" s="194" t="e">
        <f>IF(AND(Q116="",#REF!&gt;0,#REF!&lt;5),K116,)</f>
        <v>#REF!</v>
      </c>
      <c r="K116" s="192" t="str">
        <f>IF(D116="","ZZZ9",IF(AND(#REF!&gt;0,#REF!&lt;5),D116&amp;#REF!,D116&amp;"9"))</f>
        <v>ZZZ9</v>
      </c>
      <c r="L116" s="196">
        <f t="shared" si="3"/>
        <v>999</v>
      </c>
      <c r="M116" s="220">
        <f t="shared" si="4"/>
        <v>999</v>
      </c>
      <c r="N116" s="216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197">
        <v>111</v>
      </c>
      <c r="B117" s="93"/>
      <c r="C117" s="93"/>
      <c r="D117" s="94"/>
      <c r="E117" s="210"/>
      <c r="F117" s="95"/>
      <c r="G117" s="95"/>
      <c r="H117" s="377"/>
      <c r="I117" s="221"/>
      <c r="J117" s="194" t="e">
        <f>IF(AND(Q117="",#REF!&gt;0,#REF!&lt;5),K117,)</f>
        <v>#REF!</v>
      </c>
      <c r="K117" s="192" t="str">
        <f>IF(D117="","ZZZ9",IF(AND(#REF!&gt;0,#REF!&lt;5),D117&amp;#REF!,D117&amp;"9"))</f>
        <v>ZZZ9</v>
      </c>
      <c r="L117" s="196">
        <f t="shared" si="3"/>
        <v>999</v>
      </c>
      <c r="M117" s="220">
        <f t="shared" si="4"/>
        <v>999</v>
      </c>
      <c r="N117" s="216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197">
        <v>112</v>
      </c>
      <c r="B118" s="93"/>
      <c r="C118" s="93"/>
      <c r="D118" s="94"/>
      <c r="E118" s="210"/>
      <c r="F118" s="95"/>
      <c r="G118" s="95"/>
      <c r="H118" s="377"/>
      <c r="I118" s="221"/>
      <c r="J118" s="194" t="e">
        <f>IF(AND(Q118="",#REF!&gt;0,#REF!&lt;5),K118,)</f>
        <v>#REF!</v>
      </c>
      <c r="K118" s="192" t="str">
        <f>IF(D118="","ZZZ9",IF(AND(#REF!&gt;0,#REF!&lt;5),D118&amp;#REF!,D118&amp;"9"))</f>
        <v>ZZZ9</v>
      </c>
      <c r="L118" s="196">
        <f t="shared" si="3"/>
        <v>999</v>
      </c>
      <c r="M118" s="220">
        <f t="shared" si="4"/>
        <v>999</v>
      </c>
      <c r="N118" s="216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197">
        <v>113</v>
      </c>
      <c r="B119" s="93"/>
      <c r="C119" s="93"/>
      <c r="D119" s="94"/>
      <c r="E119" s="210"/>
      <c r="F119" s="95"/>
      <c r="G119" s="95"/>
      <c r="H119" s="377"/>
      <c r="I119" s="221"/>
      <c r="J119" s="194" t="e">
        <f>IF(AND(Q119="",#REF!&gt;0,#REF!&lt;5),K119,)</f>
        <v>#REF!</v>
      </c>
      <c r="K119" s="192" t="str">
        <f>IF(D119="","ZZZ9",IF(AND(#REF!&gt;0,#REF!&lt;5),D119&amp;#REF!,D119&amp;"9"))</f>
        <v>ZZZ9</v>
      </c>
      <c r="L119" s="196">
        <f t="shared" si="3"/>
        <v>999</v>
      </c>
      <c r="M119" s="220">
        <f t="shared" si="4"/>
        <v>999</v>
      </c>
      <c r="N119" s="216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197">
        <v>114</v>
      </c>
      <c r="B120" s="93"/>
      <c r="C120" s="93"/>
      <c r="D120" s="94"/>
      <c r="E120" s="210"/>
      <c r="F120" s="95"/>
      <c r="G120" s="95"/>
      <c r="H120" s="377"/>
      <c r="I120" s="221"/>
      <c r="J120" s="194" t="e">
        <f>IF(AND(Q120="",#REF!&gt;0,#REF!&lt;5),K120,)</f>
        <v>#REF!</v>
      </c>
      <c r="K120" s="192" t="str">
        <f>IF(D120="","ZZZ9",IF(AND(#REF!&gt;0,#REF!&lt;5),D120&amp;#REF!,D120&amp;"9"))</f>
        <v>ZZZ9</v>
      </c>
      <c r="L120" s="196">
        <f t="shared" si="3"/>
        <v>999</v>
      </c>
      <c r="M120" s="220">
        <f t="shared" si="4"/>
        <v>999</v>
      </c>
      <c r="N120" s="216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197">
        <v>115</v>
      </c>
      <c r="B121" s="93"/>
      <c r="C121" s="93"/>
      <c r="D121" s="94"/>
      <c r="E121" s="210"/>
      <c r="F121" s="95"/>
      <c r="G121" s="95"/>
      <c r="H121" s="377"/>
      <c r="I121" s="221"/>
      <c r="J121" s="194" t="e">
        <f>IF(AND(Q121="",#REF!&gt;0,#REF!&lt;5),K121,)</f>
        <v>#REF!</v>
      </c>
      <c r="K121" s="192" t="str">
        <f>IF(D121="","ZZZ9",IF(AND(#REF!&gt;0,#REF!&lt;5),D121&amp;#REF!,D121&amp;"9"))</f>
        <v>ZZZ9</v>
      </c>
      <c r="L121" s="196">
        <f t="shared" si="3"/>
        <v>999</v>
      </c>
      <c r="M121" s="220">
        <f t="shared" si="4"/>
        <v>999</v>
      </c>
      <c r="N121" s="216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197">
        <v>116</v>
      </c>
      <c r="B122" s="93"/>
      <c r="C122" s="93"/>
      <c r="D122" s="94"/>
      <c r="E122" s="210"/>
      <c r="F122" s="95"/>
      <c r="G122" s="95"/>
      <c r="H122" s="377"/>
      <c r="I122" s="221"/>
      <c r="J122" s="194" t="e">
        <f>IF(AND(Q122="",#REF!&gt;0,#REF!&lt;5),K122,)</f>
        <v>#REF!</v>
      </c>
      <c r="K122" s="192" t="str">
        <f>IF(D122="","ZZZ9",IF(AND(#REF!&gt;0,#REF!&lt;5),D122&amp;#REF!,D122&amp;"9"))</f>
        <v>ZZZ9</v>
      </c>
      <c r="L122" s="196">
        <f t="shared" si="3"/>
        <v>999</v>
      </c>
      <c r="M122" s="220">
        <f t="shared" si="4"/>
        <v>999</v>
      </c>
      <c r="N122" s="216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197">
        <v>117</v>
      </c>
      <c r="B123" s="93"/>
      <c r="C123" s="93"/>
      <c r="D123" s="94"/>
      <c r="E123" s="210"/>
      <c r="F123" s="95"/>
      <c r="G123" s="95"/>
      <c r="H123" s="377"/>
      <c r="I123" s="221"/>
      <c r="J123" s="194" t="e">
        <f>IF(AND(Q123="",#REF!&gt;0,#REF!&lt;5),K123,)</f>
        <v>#REF!</v>
      </c>
      <c r="K123" s="192" t="str">
        <f>IF(D123="","ZZZ9",IF(AND(#REF!&gt;0,#REF!&lt;5),D123&amp;#REF!,D123&amp;"9"))</f>
        <v>ZZZ9</v>
      </c>
      <c r="L123" s="196">
        <f t="shared" si="3"/>
        <v>999</v>
      </c>
      <c r="M123" s="220">
        <f t="shared" si="4"/>
        <v>999</v>
      </c>
      <c r="N123" s="216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197">
        <v>118</v>
      </c>
      <c r="B124" s="93"/>
      <c r="C124" s="93"/>
      <c r="D124" s="94"/>
      <c r="E124" s="210"/>
      <c r="F124" s="95"/>
      <c r="G124" s="95"/>
      <c r="H124" s="377"/>
      <c r="I124" s="221"/>
      <c r="J124" s="194" t="e">
        <f>IF(AND(Q124="",#REF!&gt;0,#REF!&lt;5),K124,)</f>
        <v>#REF!</v>
      </c>
      <c r="K124" s="192" t="str">
        <f>IF(D124="","ZZZ9",IF(AND(#REF!&gt;0,#REF!&lt;5),D124&amp;#REF!,D124&amp;"9"))</f>
        <v>ZZZ9</v>
      </c>
      <c r="L124" s="196">
        <f t="shared" si="3"/>
        <v>999</v>
      </c>
      <c r="M124" s="220">
        <f t="shared" si="4"/>
        <v>999</v>
      </c>
      <c r="N124" s="216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197">
        <v>119</v>
      </c>
      <c r="B125" s="93"/>
      <c r="C125" s="93"/>
      <c r="D125" s="94"/>
      <c r="E125" s="210"/>
      <c r="F125" s="95"/>
      <c r="G125" s="95"/>
      <c r="H125" s="377"/>
      <c r="I125" s="221"/>
      <c r="J125" s="194" t="e">
        <f>IF(AND(Q125="",#REF!&gt;0,#REF!&lt;5),K125,)</f>
        <v>#REF!</v>
      </c>
      <c r="K125" s="192" t="str">
        <f>IF(D125="","ZZZ9",IF(AND(#REF!&gt;0,#REF!&lt;5),D125&amp;#REF!,D125&amp;"9"))</f>
        <v>ZZZ9</v>
      </c>
      <c r="L125" s="196">
        <f t="shared" si="3"/>
        <v>999</v>
      </c>
      <c r="M125" s="220">
        <f t="shared" si="4"/>
        <v>999</v>
      </c>
      <c r="N125" s="216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197">
        <v>120</v>
      </c>
      <c r="B126" s="93"/>
      <c r="C126" s="93"/>
      <c r="D126" s="94"/>
      <c r="E126" s="210"/>
      <c r="F126" s="95"/>
      <c r="G126" s="95"/>
      <c r="H126" s="377"/>
      <c r="I126" s="221"/>
      <c r="J126" s="194" t="e">
        <f>IF(AND(Q126="",#REF!&gt;0,#REF!&lt;5),K126,)</f>
        <v>#REF!</v>
      </c>
      <c r="K126" s="192" t="str">
        <f>IF(D126="","ZZZ9",IF(AND(#REF!&gt;0,#REF!&lt;5),D126&amp;#REF!,D126&amp;"9"))</f>
        <v>ZZZ9</v>
      </c>
      <c r="L126" s="196">
        <f t="shared" si="3"/>
        <v>999</v>
      </c>
      <c r="M126" s="220">
        <f t="shared" si="4"/>
        <v>999</v>
      </c>
      <c r="N126" s="216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197">
        <v>121</v>
      </c>
      <c r="B127" s="93"/>
      <c r="C127" s="93"/>
      <c r="D127" s="94"/>
      <c r="E127" s="210"/>
      <c r="F127" s="95"/>
      <c r="G127" s="95"/>
      <c r="H127" s="377"/>
      <c r="I127" s="221"/>
      <c r="J127" s="194" t="e">
        <f>IF(AND(Q127="",#REF!&gt;0,#REF!&lt;5),K127,)</f>
        <v>#REF!</v>
      </c>
      <c r="K127" s="192" t="str">
        <f>IF(D127="","ZZZ9",IF(AND(#REF!&gt;0,#REF!&lt;5),D127&amp;#REF!,D127&amp;"9"))</f>
        <v>ZZZ9</v>
      </c>
      <c r="L127" s="196">
        <f t="shared" si="3"/>
        <v>999</v>
      </c>
      <c r="M127" s="220">
        <f t="shared" si="4"/>
        <v>999</v>
      </c>
      <c r="N127" s="216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197">
        <v>122</v>
      </c>
      <c r="B128" s="93"/>
      <c r="C128" s="93"/>
      <c r="D128" s="94"/>
      <c r="E128" s="210"/>
      <c r="F128" s="95"/>
      <c r="G128" s="95"/>
      <c r="H128" s="377"/>
      <c r="I128" s="221"/>
      <c r="J128" s="194" t="e">
        <f>IF(AND(Q128="",#REF!&gt;0,#REF!&lt;5),K128,)</f>
        <v>#REF!</v>
      </c>
      <c r="K128" s="192" t="str">
        <f>IF(D128="","ZZZ9",IF(AND(#REF!&gt;0,#REF!&lt;5),D128&amp;#REF!,D128&amp;"9"))</f>
        <v>ZZZ9</v>
      </c>
      <c r="L128" s="196">
        <f t="shared" si="3"/>
        <v>999</v>
      </c>
      <c r="M128" s="220">
        <f t="shared" si="4"/>
        <v>999</v>
      </c>
      <c r="N128" s="216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197">
        <v>123</v>
      </c>
      <c r="B129" s="93"/>
      <c r="C129" s="93"/>
      <c r="D129" s="94"/>
      <c r="E129" s="210"/>
      <c r="F129" s="95"/>
      <c r="G129" s="95"/>
      <c r="H129" s="377"/>
      <c r="I129" s="221"/>
      <c r="J129" s="194" t="e">
        <f>IF(AND(Q129="",#REF!&gt;0,#REF!&lt;5),K129,)</f>
        <v>#REF!</v>
      </c>
      <c r="K129" s="192" t="str">
        <f>IF(D129="","ZZZ9",IF(AND(#REF!&gt;0,#REF!&lt;5),D129&amp;#REF!,D129&amp;"9"))</f>
        <v>ZZZ9</v>
      </c>
      <c r="L129" s="196">
        <f t="shared" si="3"/>
        <v>999</v>
      </c>
      <c r="M129" s="220">
        <f t="shared" si="4"/>
        <v>999</v>
      </c>
      <c r="N129" s="216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197">
        <v>124</v>
      </c>
      <c r="B130" s="93"/>
      <c r="C130" s="93"/>
      <c r="D130" s="94"/>
      <c r="E130" s="210"/>
      <c r="F130" s="95"/>
      <c r="G130" s="95"/>
      <c r="H130" s="377"/>
      <c r="I130" s="221"/>
      <c r="J130" s="194" t="e">
        <f>IF(AND(Q130="",#REF!&gt;0,#REF!&lt;5),K130,)</f>
        <v>#REF!</v>
      </c>
      <c r="K130" s="192" t="str">
        <f>IF(D130="","ZZZ9",IF(AND(#REF!&gt;0,#REF!&lt;5),D130&amp;#REF!,D130&amp;"9"))</f>
        <v>ZZZ9</v>
      </c>
      <c r="L130" s="196">
        <f t="shared" si="3"/>
        <v>999</v>
      </c>
      <c r="M130" s="220">
        <f t="shared" si="4"/>
        <v>999</v>
      </c>
      <c r="N130" s="216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197">
        <v>125</v>
      </c>
      <c r="B131" s="93"/>
      <c r="C131" s="93"/>
      <c r="D131" s="94"/>
      <c r="E131" s="210"/>
      <c r="F131" s="95"/>
      <c r="G131" s="95"/>
      <c r="H131" s="377"/>
      <c r="I131" s="221"/>
      <c r="J131" s="194" t="e">
        <f>IF(AND(Q131="",#REF!&gt;0,#REF!&lt;5),K131,)</f>
        <v>#REF!</v>
      </c>
      <c r="K131" s="192" t="str">
        <f>IF(D131="","ZZZ9",IF(AND(#REF!&gt;0,#REF!&lt;5),D131&amp;#REF!,D131&amp;"9"))</f>
        <v>ZZZ9</v>
      </c>
      <c r="L131" s="196">
        <f t="shared" si="3"/>
        <v>999</v>
      </c>
      <c r="M131" s="220">
        <f t="shared" si="4"/>
        <v>999</v>
      </c>
      <c r="N131" s="216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197">
        <v>126</v>
      </c>
      <c r="B132" s="93"/>
      <c r="C132" s="93"/>
      <c r="D132" s="94"/>
      <c r="E132" s="210"/>
      <c r="F132" s="95"/>
      <c r="G132" s="95"/>
      <c r="H132" s="377"/>
      <c r="I132" s="221"/>
      <c r="J132" s="194" t="e">
        <f>IF(AND(Q132="",#REF!&gt;0,#REF!&lt;5),K132,)</f>
        <v>#REF!</v>
      </c>
      <c r="K132" s="192" t="str">
        <f>IF(D132="","ZZZ9",IF(AND(#REF!&gt;0,#REF!&lt;5),D132&amp;#REF!,D132&amp;"9"))</f>
        <v>ZZZ9</v>
      </c>
      <c r="L132" s="196">
        <f t="shared" si="3"/>
        <v>999</v>
      </c>
      <c r="M132" s="220">
        <f t="shared" si="4"/>
        <v>999</v>
      </c>
      <c r="N132" s="216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197">
        <v>127</v>
      </c>
      <c r="B133" s="93"/>
      <c r="C133" s="93"/>
      <c r="D133" s="94"/>
      <c r="E133" s="210"/>
      <c r="F133" s="95"/>
      <c r="G133" s="95"/>
      <c r="H133" s="377"/>
      <c r="I133" s="221"/>
      <c r="J133" s="194" t="e">
        <f>IF(AND(Q133="",#REF!&gt;0,#REF!&lt;5),K133,)</f>
        <v>#REF!</v>
      </c>
      <c r="K133" s="192" t="str">
        <f>IF(D133="","ZZZ9",IF(AND(#REF!&gt;0,#REF!&lt;5),D133&amp;#REF!,D133&amp;"9"))</f>
        <v>ZZZ9</v>
      </c>
      <c r="L133" s="196">
        <f t="shared" si="3"/>
        <v>999</v>
      </c>
      <c r="M133" s="220">
        <f t="shared" si="4"/>
        <v>999</v>
      </c>
      <c r="N133" s="216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197">
        <v>128</v>
      </c>
      <c r="B134" s="93"/>
      <c r="C134" s="93"/>
      <c r="D134" s="94"/>
      <c r="E134" s="210"/>
      <c r="F134" s="95"/>
      <c r="G134" s="95"/>
      <c r="H134" s="377"/>
      <c r="I134" s="221"/>
      <c r="J134" s="194" t="e">
        <f>IF(AND(Q134="",#REF!&gt;0,#REF!&lt;5),K134,)</f>
        <v>#REF!</v>
      </c>
      <c r="K134" s="192" t="str">
        <f>IF(D134="","ZZZ9",IF(AND(#REF!&gt;0,#REF!&lt;5),D134&amp;#REF!,D134&amp;"9"))</f>
        <v>ZZZ9</v>
      </c>
      <c r="L134" s="196">
        <f t="shared" si="3"/>
        <v>999</v>
      </c>
      <c r="M134" s="220">
        <f t="shared" si="4"/>
        <v>999</v>
      </c>
      <c r="N134" s="216"/>
      <c r="O134" s="221"/>
      <c r="P134" s="222">
        <f t="shared" si="5"/>
        <v>999</v>
      </c>
      <c r="Q134" s="221"/>
    </row>
    <row r="135" spans="1:17" x14ac:dyDescent="0.25">
      <c r="A135" s="197">
        <v>129</v>
      </c>
      <c r="B135" s="93"/>
      <c r="C135" s="93"/>
      <c r="D135" s="94"/>
      <c r="E135" s="210"/>
      <c r="F135" s="95"/>
      <c r="G135" s="95"/>
      <c r="H135" s="377"/>
      <c r="I135" s="221"/>
      <c r="J135" s="194" t="e">
        <f>IF(AND(Q135="",#REF!&gt;0,#REF!&lt;5),K135,)</f>
        <v>#REF!</v>
      </c>
      <c r="K135" s="192" t="str">
        <f>IF(D135="","ZZZ9",IF(AND(#REF!&gt;0,#REF!&lt;5),D135&amp;#REF!,D135&amp;"9"))</f>
        <v>ZZZ9</v>
      </c>
      <c r="L135" s="196">
        <f t="shared" si="3"/>
        <v>999</v>
      </c>
      <c r="M135" s="220">
        <f t="shared" si="4"/>
        <v>999</v>
      </c>
      <c r="N135" s="216"/>
      <c r="O135" s="95"/>
      <c r="P135" s="114">
        <f t="shared" si="5"/>
        <v>999</v>
      </c>
      <c r="Q135" s="95"/>
    </row>
    <row r="136" spans="1:17" x14ac:dyDescent="0.25">
      <c r="A136" s="197">
        <v>130</v>
      </c>
      <c r="B136" s="93"/>
      <c r="C136" s="93"/>
      <c r="D136" s="94"/>
      <c r="E136" s="210"/>
      <c r="F136" s="95"/>
      <c r="G136" s="95"/>
      <c r="H136" s="377"/>
      <c r="I136" s="221"/>
      <c r="J136" s="194" t="e">
        <f>IF(AND(Q136="",#REF!&gt;0,#REF!&lt;5),K136,)</f>
        <v>#REF!</v>
      </c>
      <c r="K136" s="192" t="str">
        <f>IF(D136="","ZZZ9",IF(AND(#REF!&gt;0,#REF!&lt;5),D136&amp;#REF!,D136&amp;"9"))</f>
        <v>ZZZ9</v>
      </c>
      <c r="L136" s="196">
        <f t="shared" si="3"/>
        <v>999</v>
      </c>
      <c r="M136" s="220">
        <f t="shared" si="4"/>
        <v>999</v>
      </c>
      <c r="N136" s="216"/>
      <c r="O136" s="95"/>
      <c r="P136" s="114">
        <f t="shared" si="5"/>
        <v>999</v>
      </c>
      <c r="Q136" s="95"/>
    </row>
    <row r="137" spans="1:17" x14ac:dyDescent="0.25">
      <c r="A137" s="197">
        <v>131</v>
      </c>
      <c r="B137" s="93"/>
      <c r="C137" s="93"/>
      <c r="D137" s="94"/>
      <c r="E137" s="210"/>
      <c r="F137" s="95"/>
      <c r="G137" s="95"/>
      <c r="H137" s="377"/>
      <c r="I137" s="221"/>
      <c r="J137" s="194" t="e">
        <f>IF(AND(Q137="",#REF!&gt;0,#REF!&lt;5),K137,)</f>
        <v>#REF!</v>
      </c>
      <c r="K137" s="192" t="str">
        <f>IF(D137="","ZZZ9",IF(AND(#REF!&gt;0,#REF!&lt;5),D137&amp;#REF!,D137&amp;"9"))</f>
        <v>ZZZ9</v>
      </c>
      <c r="L137" s="196">
        <f t="shared" si="3"/>
        <v>999</v>
      </c>
      <c r="M137" s="220">
        <f t="shared" si="4"/>
        <v>999</v>
      </c>
      <c r="N137" s="216"/>
      <c r="O137" s="95"/>
      <c r="P137" s="114">
        <f t="shared" si="5"/>
        <v>999</v>
      </c>
      <c r="Q137" s="95"/>
    </row>
    <row r="138" spans="1:17" x14ac:dyDescent="0.25">
      <c r="A138" s="197">
        <v>132</v>
      </c>
      <c r="B138" s="93"/>
      <c r="C138" s="93"/>
      <c r="D138" s="94"/>
      <c r="E138" s="210"/>
      <c r="F138" s="95"/>
      <c r="G138" s="95"/>
      <c r="H138" s="377"/>
      <c r="I138" s="221"/>
      <c r="J138" s="194" t="e">
        <f>IF(AND(Q138="",#REF!&gt;0,#REF!&lt;5),K138,)</f>
        <v>#REF!</v>
      </c>
      <c r="K138" s="192" t="str">
        <f>IF(D138="","ZZZ9",IF(AND(#REF!&gt;0,#REF!&lt;5),D138&amp;#REF!,D138&amp;"9"))</f>
        <v>ZZZ9</v>
      </c>
      <c r="L138" s="196">
        <f t="shared" si="3"/>
        <v>999</v>
      </c>
      <c r="M138" s="220">
        <f t="shared" si="4"/>
        <v>999</v>
      </c>
      <c r="N138" s="216"/>
      <c r="O138" s="95"/>
      <c r="P138" s="114">
        <f t="shared" si="5"/>
        <v>999</v>
      </c>
      <c r="Q138" s="95"/>
    </row>
    <row r="139" spans="1:17" x14ac:dyDescent="0.25">
      <c r="A139" s="197">
        <v>133</v>
      </c>
      <c r="B139" s="93"/>
      <c r="C139" s="93"/>
      <c r="D139" s="94"/>
      <c r="E139" s="210"/>
      <c r="F139" s="95"/>
      <c r="G139" s="95"/>
      <c r="H139" s="377"/>
      <c r="I139" s="221"/>
      <c r="J139" s="194" t="e">
        <f>IF(AND(Q139="",#REF!&gt;0,#REF!&lt;5),K139,)</f>
        <v>#REF!</v>
      </c>
      <c r="K139" s="192" t="str">
        <f>IF(D139="","ZZZ9",IF(AND(#REF!&gt;0,#REF!&lt;5),D139&amp;#REF!,D139&amp;"9"))</f>
        <v>ZZZ9</v>
      </c>
      <c r="L139" s="196">
        <f t="shared" si="3"/>
        <v>999</v>
      </c>
      <c r="M139" s="220">
        <f t="shared" si="4"/>
        <v>999</v>
      </c>
      <c r="N139" s="216"/>
      <c r="O139" s="95"/>
      <c r="P139" s="114">
        <f t="shared" si="5"/>
        <v>999</v>
      </c>
      <c r="Q139" s="95"/>
    </row>
    <row r="140" spans="1:17" x14ac:dyDescent="0.25">
      <c r="A140" s="197">
        <v>134</v>
      </c>
      <c r="B140" s="93"/>
      <c r="C140" s="93"/>
      <c r="D140" s="94"/>
      <c r="E140" s="210"/>
      <c r="F140" s="95"/>
      <c r="G140" s="95"/>
      <c r="H140" s="377"/>
      <c r="I140" s="221"/>
      <c r="J140" s="194" t="e">
        <f>IF(AND(Q140="",#REF!&gt;0,#REF!&lt;5),K140,)</f>
        <v>#REF!</v>
      </c>
      <c r="K140" s="192" t="str">
        <f>IF(D140="","ZZZ9",IF(AND(#REF!&gt;0,#REF!&lt;5),D140&amp;#REF!,D140&amp;"9"))</f>
        <v>ZZZ9</v>
      </c>
      <c r="L140" s="196">
        <f t="shared" si="3"/>
        <v>999</v>
      </c>
      <c r="M140" s="220">
        <f t="shared" si="4"/>
        <v>999</v>
      </c>
      <c r="N140" s="216"/>
      <c r="O140" s="95"/>
      <c r="P140" s="114">
        <f t="shared" si="5"/>
        <v>999</v>
      </c>
      <c r="Q140" s="95"/>
    </row>
    <row r="141" spans="1:17" x14ac:dyDescent="0.25">
      <c r="A141" s="197">
        <v>135</v>
      </c>
      <c r="B141" s="93"/>
      <c r="C141" s="93"/>
      <c r="D141" s="94"/>
      <c r="E141" s="210"/>
      <c r="F141" s="95"/>
      <c r="G141" s="95"/>
      <c r="H141" s="377"/>
      <c r="I141" s="221"/>
      <c r="J141" s="194" t="e">
        <f>IF(AND(Q141="",#REF!&gt;0,#REF!&lt;5),K141,)</f>
        <v>#REF!</v>
      </c>
      <c r="K141" s="192" t="str">
        <f>IF(D141="","ZZZ9",IF(AND(#REF!&gt;0,#REF!&lt;5),D141&amp;#REF!,D141&amp;"9"))</f>
        <v>ZZZ9</v>
      </c>
      <c r="L141" s="196">
        <f t="shared" si="3"/>
        <v>999</v>
      </c>
      <c r="M141" s="220">
        <f t="shared" si="4"/>
        <v>999</v>
      </c>
      <c r="N141" s="216"/>
      <c r="O141" s="221"/>
      <c r="P141" s="222">
        <f t="shared" si="5"/>
        <v>999</v>
      </c>
      <c r="Q141" s="221"/>
    </row>
    <row r="142" spans="1:17" x14ac:dyDescent="0.25">
      <c r="A142" s="197">
        <v>136</v>
      </c>
      <c r="B142" s="93"/>
      <c r="C142" s="93"/>
      <c r="D142" s="94"/>
      <c r="E142" s="210"/>
      <c r="F142" s="95"/>
      <c r="G142" s="95"/>
      <c r="H142" s="377"/>
      <c r="I142" s="221"/>
      <c r="J142" s="194" t="e">
        <f>IF(AND(Q142="",#REF!&gt;0,#REF!&lt;5),K142,)</f>
        <v>#REF!</v>
      </c>
      <c r="K142" s="192" t="str">
        <f>IF(D142="","ZZZ9",IF(AND(#REF!&gt;0,#REF!&lt;5),D142&amp;#REF!,D142&amp;"9"))</f>
        <v>ZZZ9</v>
      </c>
      <c r="L142" s="196">
        <f t="shared" si="3"/>
        <v>999</v>
      </c>
      <c r="M142" s="220">
        <f t="shared" si="4"/>
        <v>999</v>
      </c>
      <c r="N142" s="216"/>
      <c r="O142" s="95"/>
      <c r="P142" s="114">
        <f t="shared" si="5"/>
        <v>999</v>
      </c>
      <c r="Q142" s="95"/>
    </row>
    <row r="143" spans="1:17" x14ac:dyDescent="0.25">
      <c r="A143" s="197">
        <v>137</v>
      </c>
      <c r="B143" s="93"/>
      <c r="C143" s="93"/>
      <c r="D143" s="94"/>
      <c r="E143" s="210"/>
      <c r="F143" s="95"/>
      <c r="G143" s="95"/>
      <c r="H143" s="377"/>
      <c r="I143" s="221"/>
      <c r="J143" s="194" t="e">
        <f>IF(AND(Q143="",#REF!&gt;0,#REF!&lt;5),K143,)</f>
        <v>#REF!</v>
      </c>
      <c r="K143" s="192" t="str">
        <f>IF(D143="","ZZZ9",IF(AND(#REF!&gt;0,#REF!&lt;5),D143&amp;#REF!,D143&amp;"9"))</f>
        <v>ZZZ9</v>
      </c>
      <c r="L143" s="196">
        <f t="shared" si="3"/>
        <v>999</v>
      </c>
      <c r="M143" s="220">
        <f t="shared" si="4"/>
        <v>999</v>
      </c>
      <c r="N143" s="216"/>
      <c r="O143" s="95"/>
      <c r="P143" s="114">
        <f t="shared" si="5"/>
        <v>999</v>
      </c>
      <c r="Q143" s="95"/>
    </row>
    <row r="144" spans="1:17" x14ac:dyDescent="0.25">
      <c r="A144" s="197">
        <v>138</v>
      </c>
      <c r="B144" s="93"/>
      <c r="C144" s="93"/>
      <c r="D144" s="94"/>
      <c r="E144" s="210"/>
      <c r="F144" s="95"/>
      <c r="G144" s="95"/>
      <c r="H144" s="377"/>
      <c r="I144" s="221"/>
      <c r="J144" s="194" t="e">
        <f>IF(AND(Q144="",#REF!&gt;0,#REF!&lt;5),K144,)</f>
        <v>#REF!</v>
      </c>
      <c r="K144" s="192" t="str">
        <f>IF(D144="","ZZZ9",IF(AND(#REF!&gt;0,#REF!&lt;5),D144&amp;#REF!,D144&amp;"9"))</f>
        <v>ZZZ9</v>
      </c>
      <c r="L144" s="196">
        <f t="shared" si="3"/>
        <v>999</v>
      </c>
      <c r="M144" s="220">
        <f t="shared" si="4"/>
        <v>999</v>
      </c>
      <c r="N144" s="216"/>
      <c r="O144" s="95"/>
      <c r="P144" s="114">
        <f t="shared" si="5"/>
        <v>999</v>
      </c>
      <c r="Q144" s="95"/>
    </row>
    <row r="145" spans="1:17" x14ac:dyDescent="0.25">
      <c r="A145" s="197">
        <v>139</v>
      </c>
      <c r="B145" s="93"/>
      <c r="C145" s="93"/>
      <c r="D145" s="94"/>
      <c r="E145" s="210"/>
      <c r="F145" s="95"/>
      <c r="G145" s="95"/>
      <c r="H145" s="377"/>
      <c r="I145" s="221"/>
      <c r="J145" s="194" t="e">
        <f>IF(AND(Q145="",#REF!&gt;0,#REF!&lt;5),K145,)</f>
        <v>#REF!</v>
      </c>
      <c r="K145" s="192" t="str">
        <f>IF(D145="","ZZZ9",IF(AND(#REF!&gt;0,#REF!&lt;5),D145&amp;#REF!,D145&amp;"9"))</f>
        <v>ZZZ9</v>
      </c>
      <c r="L145" s="196">
        <f t="shared" si="3"/>
        <v>999</v>
      </c>
      <c r="M145" s="220">
        <f t="shared" si="4"/>
        <v>999</v>
      </c>
      <c r="N145" s="216"/>
      <c r="O145" s="95"/>
      <c r="P145" s="114">
        <f t="shared" si="5"/>
        <v>999</v>
      </c>
      <c r="Q145" s="95"/>
    </row>
    <row r="146" spans="1:17" x14ac:dyDescent="0.25">
      <c r="A146" s="197">
        <v>140</v>
      </c>
      <c r="B146" s="93"/>
      <c r="C146" s="93"/>
      <c r="D146" s="94"/>
      <c r="E146" s="210"/>
      <c r="F146" s="95"/>
      <c r="G146" s="95"/>
      <c r="H146" s="377"/>
      <c r="I146" s="221"/>
      <c r="J146" s="194" t="e">
        <f>IF(AND(Q146="",#REF!&gt;0,#REF!&lt;5),K146,)</f>
        <v>#REF!</v>
      </c>
      <c r="K146" s="192" t="str">
        <f>IF(D146="","ZZZ9",IF(AND(#REF!&gt;0,#REF!&lt;5),D146&amp;#REF!,D146&amp;"9"))</f>
        <v>ZZZ9</v>
      </c>
      <c r="L146" s="196">
        <f t="shared" si="3"/>
        <v>999</v>
      </c>
      <c r="M146" s="220">
        <f t="shared" si="4"/>
        <v>999</v>
      </c>
      <c r="N146" s="216"/>
      <c r="O146" s="95"/>
      <c r="P146" s="114">
        <f t="shared" si="5"/>
        <v>999</v>
      </c>
      <c r="Q146" s="95"/>
    </row>
    <row r="147" spans="1:17" x14ac:dyDescent="0.25">
      <c r="A147" s="197">
        <v>141</v>
      </c>
      <c r="B147" s="93"/>
      <c r="C147" s="93"/>
      <c r="D147" s="94"/>
      <c r="E147" s="210"/>
      <c r="F147" s="95"/>
      <c r="G147" s="95"/>
      <c r="H147" s="377"/>
      <c r="I147" s="221"/>
      <c r="J147" s="194" t="e">
        <f>IF(AND(Q147="",#REF!&gt;0,#REF!&lt;5),K147,)</f>
        <v>#REF!</v>
      </c>
      <c r="K147" s="192" t="str">
        <f>IF(D147="","ZZZ9",IF(AND(#REF!&gt;0,#REF!&lt;5),D147&amp;#REF!,D147&amp;"9"))</f>
        <v>ZZZ9</v>
      </c>
      <c r="L147" s="196">
        <f t="shared" si="3"/>
        <v>999</v>
      </c>
      <c r="M147" s="220">
        <f t="shared" si="4"/>
        <v>999</v>
      </c>
      <c r="N147" s="216"/>
      <c r="O147" s="95"/>
      <c r="P147" s="114">
        <f t="shared" si="5"/>
        <v>999</v>
      </c>
      <c r="Q147" s="95"/>
    </row>
    <row r="148" spans="1:17" x14ac:dyDescent="0.25">
      <c r="A148" s="197">
        <v>142</v>
      </c>
      <c r="B148" s="93"/>
      <c r="C148" s="93"/>
      <c r="D148" s="94"/>
      <c r="E148" s="210"/>
      <c r="F148" s="95"/>
      <c r="G148" s="95"/>
      <c r="H148" s="377"/>
      <c r="I148" s="221"/>
      <c r="J148" s="194" t="e">
        <f>IF(AND(Q148="",#REF!&gt;0,#REF!&lt;5),K148,)</f>
        <v>#REF!</v>
      </c>
      <c r="K148" s="192" t="str">
        <f>IF(D148="","ZZZ9",IF(AND(#REF!&gt;0,#REF!&lt;5),D148&amp;#REF!,D148&amp;"9"))</f>
        <v>ZZZ9</v>
      </c>
      <c r="L148" s="196">
        <f t="shared" si="3"/>
        <v>999</v>
      </c>
      <c r="M148" s="220">
        <f t="shared" si="4"/>
        <v>999</v>
      </c>
      <c r="N148" s="216"/>
      <c r="O148" s="221"/>
      <c r="P148" s="222">
        <f t="shared" si="5"/>
        <v>999</v>
      </c>
      <c r="Q148" s="221"/>
    </row>
    <row r="149" spans="1:17" x14ac:dyDescent="0.25">
      <c r="A149" s="197">
        <v>143</v>
      </c>
      <c r="B149" s="93"/>
      <c r="C149" s="93"/>
      <c r="D149" s="94"/>
      <c r="E149" s="210"/>
      <c r="F149" s="95"/>
      <c r="G149" s="95"/>
      <c r="H149" s="377"/>
      <c r="I149" s="221"/>
      <c r="J149" s="194" t="e">
        <f>IF(AND(Q149="",#REF!&gt;0,#REF!&lt;5),K149,)</f>
        <v>#REF!</v>
      </c>
      <c r="K149" s="192" t="str">
        <f>IF(D149="","ZZZ9",IF(AND(#REF!&gt;0,#REF!&lt;5),D149&amp;#REF!,D149&amp;"9"))</f>
        <v>ZZZ9</v>
      </c>
      <c r="L149" s="196">
        <f t="shared" si="3"/>
        <v>999</v>
      </c>
      <c r="M149" s="220">
        <f t="shared" si="4"/>
        <v>999</v>
      </c>
      <c r="N149" s="216"/>
      <c r="O149" s="95"/>
      <c r="P149" s="114">
        <f t="shared" si="5"/>
        <v>999</v>
      </c>
      <c r="Q149" s="95"/>
    </row>
    <row r="150" spans="1:17" x14ac:dyDescent="0.25">
      <c r="A150" s="197">
        <v>144</v>
      </c>
      <c r="B150" s="93"/>
      <c r="C150" s="93"/>
      <c r="D150" s="94"/>
      <c r="E150" s="210"/>
      <c r="F150" s="95"/>
      <c r="G150" s="95"/>
      <c r="H150" s="377"/>
      <c r="I150" s="221"/>
      <c r="J150" s="194" t="e">
        <f>IF(AND(Q150="",#REF!&gt;0,#REF!&lt;5),K150,)</f>
        <v>#REF!</v>
      </c>
      <c r="K150" s="192" t="str">
        <f>IF(D150="","ZZZ9",IF(AND(#REF!&gt;0,#REF!&lt;5),D150&amp;#REF!,D150&amp;"9"))</f>
        <v>ZZZ9</v>
      </c>
      <c r="L150" s="196">
        <f t="shared" si="3"/>
        <v>999</v>
      </c>
      <c r="M150" s="220">
        <f t="shared" si="4"/>
        <v>999</v>
      </c>
      <c r="N150" s="216"/>
      <c r="O150" s="95"/>
      <c r="P150" s="114">
        <f t="shared" si="5"/>
        <v>999</v>
      </c>
      <c r="Q150" s="95"/>
    </row>
    <row r="151" spans="1:17" x14ac:dyDescent="0.25">
      <c r="A151" s="197">
        <v>145</v>
      </c>
      <c r="B151" s="93"/>
      <c r="C151" s="93"/>
      <c r="D151" s="94"/>
      <c r="E151" s="210"/>
      <c r="F151" s="95"/>
      <c r="G151" s="95"/>
      <c r="H151" s="377"/>
      <c r="I151" s="221"/>
      <c r="J151" s="194" t="e">
        <f>IF(AND(Q151="",#REF!&gt;0,#REF!&lt;5),K151,)</f>
        <v>#REF!</v>
      </c>
      <c r="K151" s="192" t="str">
        <f>IF(D151="","ZZZ9",IF(AND(#REF!&gt;0,#REF!&lt;5),D151&amp;#REF!,D151&amp;"9"))</f>
        <v>ZZZ9</v>
      </c>
      <c r="L151" s="196">
        <f t="shared" si="3"/>
        <v>999</v>
      </c>
      <c r="M151" s="220">
        <f t="shared" si="4"/>
        <v>999</v>
      </c>
      <c r="N151" s="216"/>
      <c r="O151" s="95"/>
      <c r="P151" s="114">
        <f t="shared" si="5"/>
        <v>999</v>
      </c>
      <c r="Q151" s="95"/>
    </row>
    <row r="152" spans="1:17" x14ac:dyDescent="0.25">
      <c r="A152" s="197">
        <v>146</v>
      </c>
      <c r="B152" s="93"/>
      <c r="C152" s="93"/>
      <c r="D152" s="94"/>
      <c r="E152" s="210"/>
      <c r="F152" s="95"/>
      <c r="G152" s="95"/>
      <c r="H152" s="377"/>
      <c r="I152" s="221"/>
      <c r="J152" s="194" t="e">
        <f>IF(AND(Q152="",#REF!&gt;0,#REF!&lt;5),K152,)</f>
        <v>#REF!</v>
      </c>
      <c r="K152" s="192" t="str">
        <f>IF(D152="","ZZZ9",IF(AND(#REF!&gt;0,#REF!&lt;5),D152&amp;#REF!,D152&amp;"9"))</f>
        <v>ZZZ9</v>
      </c>
      <c r="L152" s="196">
        <f t="shared" si="3"/>
        <v>999</v>
      </c>
      <c r="M152" s="220">
        <f t="shared" si="4"/>
        <v>999</v>
      </c>
      <c r="N152" s="216"/>
      <c r="O152" s="95"/>
      <c r="P152" s="114">
        <f t="shared" si="5"/>
        <v>999</v>
      </c>
      <c r="Q152" s="95"/>
    </row>
    <row r="153" spans="1:17" x14ac:dyDescent="0.25">
      <c r="A153" s="197">
        <v>147</v>
      </c>
      <c r="B153" s="93"/>
      <c r="C153" s="93"/>
      <c r="D153" s="94"/>
      <c r="E153" s="210"/>
      <c r="F153" s="95"/>
      <c r="G153" s="95"/>
      <c r="H153" s="377"/>
      <c r="I153" s="221"/>
      <c r="J153" s="194" t="e">
        <f>IF(AND(Q153="",#REF!&gt;0,#REF!&lt;5),K153,)</f>
        <v>#REF!</v>
      </c>
      <c r="K153" s="192" t="str">
        <f>IF(D153="","ZZZ9",IF(AND(#REF!&gt;0,#REF!&lt;5),D153&amp;#REF!,D153&amp;"9"))</f>
        <v>ZZZ9</v>
      </c>
      <c r="L153" s="196">
        <f t="shared" si="3"/>
        <v>999</v>
      </c>
      <c r="M153" s="220">
        <f t="shared" si="4"/>
        <v>999</v>
      </c>
      <c r="N153" s="216"/>
      <c r="O153" s="95"/>
      <c r="P153" s="114">
        <f t="shared" si="5"/>
        <v>999</v>
      </c>
      <c r="Q153" s="95"/>
    </row>
    <row r="154" spans="1:17" x14ac:dyDescent="0.25">
      <c r="A154" s="197">
        <v>148</v>
      </c>
      <c r="B154" s="93"/>
      <c r="C154" s="93"/>
      <c r="D154" s="94"/>
      <c r="E154" s="210"/>
      <c r="F154" s="95"/>
      <c r="G154" s="95"/>
      <c r="H154" s="377"/>
      <c r="I154" s="221"/>
      <c r="J154" s="194" t="e">
        <f>IF(AND(Q154="",#REF!&gt;0,#REF!&lt;5),K154,)</f>
        <v>#REF!</v>
      </c>
      <c r="K154" s="192" t="str">
        <f>IF(D154="","ZZZ9",IF(AND(#REF!&gt;0,#REF!&lt;5),D154&amp;#REF!,D154&amp;"9"))</f>
        <v>ZZZ9</v>
      </c>
      <c r="L154" s="196">
        <f t="shared" si="3"/>
        <v>999</v>
      </c>
      <c r="M154" s="220">
        <f t="shared" si="4"/>
        <v>999</v>
      </c>
      <c r="N154" s="216"/>
      <c r="O154" s="95"/>
      <c r="P154" s="114">
        <f t="shared" si="5"/>
        <v>999</v>
      </c>
      <c r="Q154" s="95"/>
    </row>
    <row r="155" spans="1:17" x14ac:dyDescent="0.25">
      <c r="A155" s="197">
        <v>149</v>
      </c>
      <c r="B155" s="93"/>
      <c r="C155" s="93"/>
      <c r="D155" s="94"/>
      <c r="E155" s="210"/>
      <c r="F155" s="95"/>
      <c r="G155" s="95"/>
      <c r="H155" s="377"/>
      <c r="I155" s="221"/>
      <c r="J155" s="194" t="e">
        <f>IF(AND(Q155="",#REF!&gt;0,#REF!&lt;5),K155,)</f>
        <v>#REF!</v>
      </c>
      <c r="K155" s="192" t="str">
        <f>IF(D155="","ZZZ9",IF(AND(#REF!&gt;0,#REF!&lt;5),D155&amp;#REF!,D155&amp;"9"))</f>
        <v>ZZZ9</v>
      </c>
      <c r="L155" s="196">
        <f t="shared" si="3"/>
        <v>999</v>
      </c>
      <c r="M155" s="220">
        <f t="shared" si="4"/>
        <v>999</v>
      </c>
      <c r="N155" s="216"/>
      <c r="O155" s="95"/>
      <c r="P155" s="114">
        <f t="shared" si="5"/>
        <v>999</v>
      </c>
      <c r="Q155" s="95"/>
    </row>
    <row r="156" spans="1:17" x14ac:dyDescent="0.25">
      <c r="A156" s="197">
        <v>150</v>
      </c>
      <c r="B156" s="93"/>
      <c r="C156" s="93"/>
      <c r="D156" s="94"/>
      <c r="E156" s="210"/>
      <c r="F156" s="95"/>
      <c r="G156" s="95"/>
      <c r="H156" s="377"/>
      <c r="I156" s="221"/>
      <c r="J156" s="194" t="e">
        <f>IF(AND(Q156="",#REF!&gt;0,#REF!&lt;5),K156,)</f>
        <v>#REF!</v>
      </c>
      <c r="K156" s="192" t="str">
        <f>IF(D156="","ZZZ9",IF(AND(#REF!&gt;0,#REF!&lt;5),D156&amp;#REF!,D156&amp;"9"))</f>
        <v>ZZZ9</v>
      </c>
      <c r="L156" s="196">
        <f t="shared" si="3"/>
        <v>999</v>
      </c>
      <c r="M156" s="220">
        <f t="shared" si="4"/>
        <v>999</v>
      </c>
      <c r="N156" s="216"/>
      <c r="O156" s="95"/>
      <c r="P156" s="114">
        <f t="shared" si="5"/>
        <v>999</v>
      </c>
      <c r="Q156" s="95"/>
    </row>
  </sheetData>
  <conditionalFormatting sqref="A7:D156">
    <cfRule type="expression" dxfId="302" priority="18" stopIfTrue="1">
      <formula>$Q7&gt;=1</formula>
    </cfRule>
  </conditionalFormatting>
  <conditionalFormatting sqref="B7:D37">
    <cfRule type="expression" dxfId="301" priority="1" stopIfTrue="1">
      <formula>$Q7&gt;=1</formula>
    </cfRule>
  </conditionalFormatting>
  <conditionalFormatting sqref="E7:E14">
    <cfRule type="expression" dxfId="300" priority="6" stopIfTrue="1">
      <formula>AND(ROUNDDOWN(($A$4-E7)/365.25,0)&lt;=13,G7&lt;&gt;"OK")</formula>
    </cfRule>
    <cfRule type="expression" dxfId="299" priority="7" stopIfTrue="1">
      <formula>AND(ROUNDDOWN(($A$4-E7)/365.25,0)&lt;=14,G7&lt;&gt;"OK")</formula>
    </cfRule>
    <cfRule type="expression" dxfId="298" priority="8" stopIfTrue="1">
      <formula>AND(ROUNDDOWN(($A$4-E7)/365.25,0)&lt;=17,G7&lt;&gt;"OK")</formula>
    </cfRule>
    <cfRule type="expression" dxfId="297" priority="11" stopIfTrue="1">
      <formula>AND(ROUNDDOWN(($A$4-E7)/365.25,0)&lt;=13,G7&lt;&gt;"OK")</formula>
    </cfRule>
    <cfRule type="expression" dxfId="296" priority="12" stopIfTrue="1">
      <formula>AND(ROUNDDOWN(($A$4-E7)/365.25,0)&lt;=14,G7&lt;&gt;"OK")</formula>
    </cfRule>
    <cfRule type="expression" dxfId="295" priority="13" stopIfTrue="1">
      <formula>AND(ROUNDDOWN(($A$4-E7)/365.25,0)&lt;=17,G7&lt;&gt;"OK")</formula>
    </cfRule>
  </conditionalFormatting>
  <conditionalFormatting sqref="E7:E27 E29:E37">
    <cfRule type="expression" dxfId="294" priority="2" stopIfTrue="1">
      <formula>AND(ROUNDDOWN(($A$4-E7)/365.25,0)&lt;=13,G7&lt;&gt;"OK")</formula>
    </cfRule>
    <cfRule type="expression" dxfId="293" priority="3" stopIfTrue="1">
      <formula>AND(ROUNDDOWN(($A$4-E7)/365.25,0)&lt;=14,G7&lt;&gt;"OK")</formula>
    </cfRule>
    <cfRule type="expression" dxfId="292" priority="4" stopIfTrue="1">
      <formula>AND(ROUNDDOWN(($A$4-E7)/365.25,0)&lt;=17,G7&lt;&gt;"OK")</formula>
    </cfRule>
  </conditionalFormatting>
  <conditionalFormatting sqref="E7:E156">
    <cfRule type="expression" dxfId="291" priority="14" stopIfTrue="1">
      <formula>AND(ROUNDDOWN(($A$4-E7)/365.25,0)&lt;=13,G7&lt;&gt;"OK")</formula>
    </cfRule>
    <cfRule type="expression" dxfId="290" priority="15" stopIfTrue="1">
      <formula>AND(ROUNDDOWN(($A$4-E7)/365.25,0)&lt;=14,G7&lt;&gt;"OK")</formula>
    </cfRule>
    <cfRule type="expression" dxfId="289" priority="16" stopIfTrue="1">
      <formula>AND(ROUNDDOWN(($A$4-E7)/365.25,0)&lt;=17,G7&lt;&gt;"OK")</formula>
    </cfRule>
  </conditionalFormatting>
  <conditionalFormatting sqref="J7:J156">
    <cfRule type="cellIs" dxfId="288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9025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213360</xdr:colOff>
                    <xdr:row>0</xdr:row>
                    <xdr:rowOff>68580</xdr:rowOff>
                  </from>
                  <to>
                    <xdr:col>14</xdr:col>
                    <xdr:colOff>137160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AK53"/>
  <sheetViews>
    <sheetView topLeftCell="A28" workbookViewId="0">
      <selection activeCell="C37" sqref="C37:I39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519" t="str">
        <f>Altalanos!$A$6</f>
        <v>SOMOGY VÁRMEGYE DIÁKOLIMPIA</v>
      </c>
      <c r="B1" s="519"/>
      <c r="C1" s="519"/>
      <c r="D1" s="519"/>
      <c r="E1" s="519"/>
      <c r="F1" s="519"/>
      <c r="G1" s="228"/>
      <c r="H1" s="231" t="s">
        <v>54</v>
      </c>
      <c r="I1" s="229"/>
      <c r="J1" s="230"/>
      <c r="L1" s="232"/>
      <c r="M1" s="233"/>
      <c r="N1" s="119"/>
      <c r="O1" s="119" t="s">
        <v>13</v>
      </c>
      <c r="P1" s="119"/>
      <c r="Q1" s="118"/>
      <c r="R1" s="119"/>
      <c r="AB1" s="363" t="e">
        <f>IF(Y5=1,CONCATENATE(VLOOKUP(Y3,AA16:AH30,2)),CONCATENATE(VLOOKUP(Y3,AA2:AK13,2)))</f>
        <v>#N/A</v>
      </c>
      <c r="AC1" s="363" t="e">
        <f>IF(Y5=1,CONCATENATE(VLOOKUP(Y3,AA16:AK30,3)),CONCATENATE(VLOOKUP(Y3,AA2:AK13,3)))</f>
        <v>#N/A</v>
      </c>
      <c r="AD1" s="363" t="e">
        <f>IF(Y5=1,CONCATENATE(VLOOKUP(Y3,AA16:AK30,4)),CONCATENATE(VLOOKUP(Y3,AA2:AK13,4)))</f>
        <v>#N/A</v>
      </c>
      <c r="AE1" s="363" t="e">
        <f>IF(Y5=1,CONCATENATE(VLOOKUP(Y3,AA16:AK30,5)),CONCATENATE(VLOOKUP(Y3,AA2:AK13,5)))</f>
        <v>#N/A</v>
      </c>
      <c r="AF1" s="363" t="e">
        <f>IF(Y5=1,CONCATENATE(VLOOKUP(Y3,AA16:AK30,6)),CONCATENATE(VLOOKUP(Y3,AA2:AK13,6)))</f>
        <v>#N/A</v>
      </c>
      <c r="AG1" s="363" t="e">
        <f>IF(Y5=1,CONCATENATE(VLOOKUP(Y3,AA16:AK30,7)),CONCATENATE(VLOOKUP(Y3,AA2:AK13,7)))</f>
        <v>#N/A</v>
      </c>
      <c r="AH1" s="363" t="e">
        <f>IF(Y5=1,CONCATENATE(VLOOKUP(Y3,AA16:AK30,8)),CONCATENATE(VLOOKUP(Y3,AA2:AK13,8)))</f>
        <v>#N/A</v>
      </c>
      <c r="AI1" s="363" t="e">
        <f>IF(Y5=1,CONCATENATE(VLOOKUP(Y3,AA16:AK30,9)),CONCATENATE(VLOOKUP(Y3,AA2:AK13,9)))</f>
        <v>#N/A</v>
      </c>
      <c r="AJ1" s="363" t="e">
        <f>IF(Y5=1,CONCATENATE(VLOOKUP(Y3,AA16:AK30,10)),CONCATENATE(VLOOKUP(Y3,AA2:AK13,10)))</f>
        <v>#N/A</v>
      </c>
      <c r="AK1" s="363" t="e">
        <f>IF(Y5=1,CONCATENATE(VLOOKUP(Y3,AA16:AK30,11)),CONCATENATE(VLOOKUP(Y3,AA2:AK13,11)))</f>
        <v>#N/A</v>
      </c>
    </row>
    <row r="2" spans="1:37" x14ac:dyDescent="0.25">
      <c r="A2" s="234" t="s">
        <v>53</v>
      </c>
      <c r="B2" s="235"/>
      <c r="C2" s="235"/>
      <c r="D2" s="235"/>
      <c r="E2" s="235" t="s">
        <v>552</v>
      </c>
      <c r="F2" s="235"/>
      <c r="G2" s="236"/>
      <c r="H2" s="237"/>
      <c r="I2" s="237"/>
      <c r="J2" s="238"/>
      <c r="K2" s="232"/>
      <c r="L2" s="232"/>
      <c r="M2" s="232"/>
      <c r="N2" s="120"/>
      <c r="O2" s="97"/>
      <c r="P2" s="120"/>
      <c r="Q2" s="97"/>
      <c r="R2" s="120"/>
      <c r="Y2" s="358"/>
      <c r="Z2" s="357"/>
      <c r="AA2" s="357" t="s">
        <v>66</v>
      </c>
      <c r="AB2" s="348">
        <v>150</v>
      </c>
      <c r="AC2" s="348">
        <v>120</v>
      </c>
      <c r="AD2" s="348">
        <v>100</v>
      </c>
      <c r="AE2" s="348">
        <v>80</v>
      </c>
      <c r="AF2" s="348">
        <v>70</v>
      </c>
      <c r="AG2" s="348">
        <v>60</v>
      </c>
      <c r="AH2" s="348">
        <v>55</v>
      </c>
      <c r="AI2" s="348">
        <v>50</v>
      </c>
      <c r="AJ2" s="348">
        <v>45</v>
      </c>
      <c r="AK2" s="348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21"/>
      <c r="K3" s="50"/>
      <c r="L3" s="51" t="s">
        <v>30</v>
      </c>
      <c r="M3" s="50"/>
      <c r="N3" s="306"/>
      <c r="O3" s="305"/>
      <c r="P3" s="306"/>
      <c r="Q3" s="347" t="s">
        <v>80</v>
      </c>
      <c r="R3" s="348" t="s">
        <v>86</v>
      </c>
      <c r="S3" s="348" t="s">
        <v>81</v>
      </c>
      <c r="Y3" s="357">
        <f>IF(H4="OB","A",IF(H4="IX","W",H4))</f>
        <v>0</v>
      </c>
      <c r="Z3" s="357"/>
      <c r="AA3" s="357" t="s">
        <v>96</v>
      </c>
      <c r="AB3" s="348">
        <v>120</v>
      </c>
      <c r="AC3" s="348">
        <v>90</v>
      </c>
      <c r="AD3" s="348">
        <v>65</v>
      </c>
      <c r="AE3" s="348">
        <v>55</v>
      </c>
      <c r="AF3" s="348">
        <v>50</v>
      </c>
      <c r="AG3" s="348">
        <v>45</v>
      </c>
      <c r="AH3" s="348">
        <v>40</v>
      </c>
      <c r="AI3" s="348">
        <v>35</v>
      </c>
      <c r="AJ3" s="348">
        <v>25</v>
      </c>
      <c r="AK3" s="348">
        <v>20</v>
      </c>
    </row>
    <row r="4" spans="1:37" ht="13.8" thickBot="1" x14ac:dyDescent="0.3">
      <c r="A4" s="520">
        <v>45775</v>
      </c>
      <c r="B4" s="520"/>
      <c r="C4" s="520"/>
      <c r="D4" s="239"/>
      <c r="E4" s="240" t="str">
        <f>Altalanos!$C$10</f>
        <v>Balatonboglár</v>
      </c>
      <c r="F4" s="240"/>
      <c r="G4" s="240"/>
      <c r="H4" s="243"/>
      <c r="I4" s="240"/>
      <c r="J4" s="242"/>
      <c r="K4" s="243"/>
      <c r="L4" s="245" t="str">
        <f>Altalanos!$E$10</f>
        <v>Paszér Éva</v>
      </c>
      <c r="M4" s="243"/>
      <c r="N4" s="308"/>
      <c r="O4" s="309"/>
      <c r="P4" s="308"/>
      <c r="Q4" s="349" t="s">
        <v>87</v>
      </c>
      <c r="R4" s="350" t="s">
        <v>82</v>
      </c>
      <c r="S4" s="350" t="s">
        <v>83</v>
      </c>
      <c r="Y4" s="357"/>
      <c r="Z4" s="357"/>
      <c r="AA4" s="357" t="s">
        <v>97</v>
      </c>
      <c r="AB4" s="348">
        <v>90</v>
      </c>
      <c r="AC4" s="348">
        <v>60</v>
      </c>
      <c r="AD4" s="348">
        <v>45</v>
      </c>
      <c r="AE4" s="348">
        <v>34</v>
      </c>
      <c r="AF4" s="348">
        <v>27</v>
      </c>
      <c r="AG4" s="348">
        <v>22</v>
      </c>
      <c r="AH4" s="348">
        <v>18</v>
      </c>
      <c r="AI4" s="348">
        <v>15</v>
      </c>
      <c r="AJ4" s="348">
        <v>12</v>
      </c>
      <c r="AK4" s="348">
        <v>9</v>
      </c>
    </row>
    <row r="5" spans="1:37" x14ac:dyDescent="0.25">
      <c r="A5" s="33"/>
      <c r="B5" s="33" t="s">
        <v>51</v>
      </c>
      <c r="C5" s="301" t="s">
        <v>64</v>
      </c>
      <c r="D5" s="33" t="s">
        <v>45</v>
      </c>
      <c r="E5" s="33" t="s">
        <v>69</v>
      </c>
      <c r="F5" s="33"/>
      <c r="G5" s="33" t="s">
        <v>28</v>
      </c>
      <c r="H5" s="33"/>
      <c r="I5" s="33" t="s">
        <v>31</v>
      </c>
      <c r="J5" s="33"/>
      <c r="K5" s="334" t="s">
        <v>70</v>
      </c>
      <c r="L5" s="334" t="s">
        <v>71</v>
      </c>
      <c r="M5" s="334" t="s">
        <v>72</v>
      </c>
      <c r="Q5" s="351" t="s">
        <v>88</v>
      </c>
      <c r="R5" s="352" t="s">
        <v>84</v>
      </c>
      <c r="S5" s="352" t="s">
        <v>85</v>
      </c>
      <c r="Y5" s="357">
        <f>IF(OR(Altalanos!$A$8="F1",Altalanos!$A$8="F2",Altalanos!$A$8="N1",Altalanos!$A$8="N2"),1,2)</f>
        <v>2</v>
      </c>
      <c r="Z5" s="357"/>
      <c r="AA5" s="357" t="s">
        <v>98</v>
      </c>
      <c r="AB5" s="348">
        <v>60</v>
      </c>
      <c r="AC5" s="348">
        <v>40</v>
      </c>
      <c r="AD5" s="348">
        <v>30</v>
      </c>
      <c r="AE5" s="348">
        <v>20</v>
      </c>
      <c r="AF5" s="348">
        <v>18</v>
      </c>
      <c r="AG5" s="348">
        <v>15</v>
      </c>
      <c r="AH5" s="348">
        <v>12</v>
      </c>
      <c r="AI5" s="348">
        <v>10</v>
      </c>
      <c r="AJ5" s="348">
        <v>8</v>
      </c>
      <c r="AK5" s="348">
        <v>6</v>
      </c>
    </row>
    <row r="6" spans="1:37" x14ac:dyDescent="0.25">
      <c r="A6" s="279"/>
      <c r="B6" s="279"/>
      <c r="C6" s="333"/>
      <c r="D6" s="279"/>
      <c r="E6" s="279"/>
      <c r="F6" s="279"/>
      <c r="G6" s="279"/>
      <c r="H6" s="279"/>
      <c r="I6" s="279"/>
      <c r="J6" s="279"/>
      <c r="K6" s="279"/>
      <c r="L6" s="279"/>
      <c r="M6" s="279"/>
      <c r="Y6" s="357"/>
      <c r="Z6" s="357"/>
      <c r="AA6" s="357" t="s">
        <v>99</v>
      </c>
      <c r="AB6" s="348">
        <v>40</v>
      </c>
      <c r="AC6" s="348">
        <v>25</v>
      </c>
      <c r="AD6" s="348">
        <v>18</v>
      </c>
      <c r="AE6" s="348">
        <v>13</v>
      </c>
      <c r="AF6" s="348">
        <v>10</v>
      </c>
      <c r="AG6" s="348">
        <v>8</v>
      </c>
      <c r="AH6" s="348">
        <v>6</v>
      </c>
      <c r="AI6" s="348">
        <v>5</v>
      </c>
      <c r="AJ6" s="348">
        <v>4</v>
      </c>
      <c r="AK6" s="348">
        <v>3</v>
      </c>
    </row>
    <row r="7" spans="1:37" x14ac:dyDescent="0.25">
      <c r="A7" s="341" t="s">
        <v>66</v>
      </c>
      <c r="B7" s="353"/>
      <c r="C7" s="303" t="str">
        <f>IF($B7="","",VLOOKUP($B7,'I. KCS LÁNY B ELŐ'!$A$7:$O$22,5))</f>
        <v/>
      </c>
      <c r="D7" s="303" t="str">
        <f>IF($B7="","",VLOOKUP($B7,'I. KCS LÁNY B ELŐ'!$A$7:$O$22,15))</f>
        <v/>
      </c>
      <c r="E7" s="450" t="s">
        <v>546</v>
      </c>
      <c r="F7" s="302"/>
      <c r="G7" s="450" t="s">
        <v>312</v>
      </c>
      <c r="H7" s="302"/>
      <c r="I7" s="299" t="str">
        <f>IF($B7="","",VLOOKUP($B7,'I. KCS LÁNY B ELŐ'!$A$7:$O$22,4))</f>
        <v/>
      </c>
      <c r="J7" s="279"/>
      <c r="K7" s="364"/>
      <c r="L7" s="359" t="str">
        <f>IF(K7="","",CONCATENATE(VLOOKUP($Y$3,$AB$1:$AK$1,K7)," pont"))</f>
        <v/>
      </c>
      <c r="M7" s="365"/>
      <c r="Q7" s="347" t="s">
        <v>80</v>
      </c>
      <c r="R7" s="418" t="s">
        <v>123</v>
      </c>
      <c r="S7" s="418" t="s">
        <v>124</v>
      </c>
      <c r="Y7" s="357"/>
      <c r="Z7" s="357"/>
      <c r="AA7" s="357" t="s">
        <v>100</v>
      </c>
      <c r="AB7" s="348">
        <v>25</v>
      </c>
      <c r="AC7" s="348">
        <v>15</v>
      </c>
      <c r="AD7" s="348">
        <v>13</v>
      </c>
      <c r="AE7" s="348">
        <v>8</v>
      </c>
      <c r="AF7" s="348">
        <v>6</v>
      </c>
      <c r="AG7" s="348">
        <v>4</v>
      </c>
      <c r="AH7" s="348">
        <v>3</v>
      </c>
      <c r="AI7" s="348">
        <v>2</v>
      </c>
      <c r="AJ7" s="348">
        <v>1</v>
      </c>
      <c r="AK7" s="348">
        <v>0</v>
      </c>
    </row>
    <row r="8" spans="1:37" x14ac:dyDescent="0.25">
      <c r="A8" s="310"/>
      <c r="B8" s="354"/>
      <c r="C8" s="311"/>
      <c r="D8" s="311"/>
      <c r="E8" s="311"/>
      <c r="F8" s="311"/>
      <c r="G8" s="311"/>
      <c r="H8" s="311"/>
      <c r="I8" s="311"/>
      <c r="J8" s="279"/>
      <c r="K8" s="310"/>
      <c r="L8" s="310"/>
      <c r="M8" s="366"/>
      <c r="Q8" s="349" t="s">
        <v>87</v>
      </c>
      <c r="R8" s="419" t="s">
        <v>121</v>
      </c>
      <c r="S8" s="419" t="s">
        <v>125</v>
      </c>
      <c r="Y8" s="357"/>
      <c r="Z8" s="357"/>
      <c r="AA8" s="357" t="s">
        <v>101</v>
      </c>
      <c r="AB8" s="348">
        <v>15</v>
      </c>
      <c r="AC8" s="348">
        <v>10</v>
      </c>
      <c r="AD8" s="348">
        <v>7</v>
      </c>
      <c r="AE8" s="348">
        <v>5</v>
      </c>
      <c r="AF8" s="348">
        <v>4</v>
      </c>
      <c r="AG8" s="348">
        <v>3</v>
      </c>
      <c r="AH8" s="348">
        <v>2</v>
      </c>
      <c r="AI8" s="348">
        <v>1</v>
      </c>
      <c r="AJ8" s="348">
        <v>0</v>
      </c>
      <c r="AK8" s="348">
        <v>0</v>
      </c>
    </row>
    <row r="9" spans="1:37" x14ac:dyDescent="0.25">
      <c r="A9" s="310" t="s">
        <v>67</v>
      </c>
      <c r="B9" s="355"/>
      <c r="C9" s="303" t="str">
        <f>IF($B9="","",VLOOKUP($B9,'I. KCS LÁNY B ELŐ'!$A$7:$O$22,5))</f>
        <v/>
      </c>
      <c r="D9" s="303" t="str">
        <f>IF($B9="","",VLOOKUP($B9,'I. KCS LÁNY B ELŐ'!$A$7:$O$22,15))</f>
        <v/>
      </c>
      <c r="E9" s="443" t="s">
        <v>277</v>
      </c>
      <c r="F9" s="304"/>
      <c r="G9" s="443" t="s">
        <v>278</v>
      </c>
      <c r="H9" s="304"/>
      <c r="I9" s="298" t="str">
        <f>IF($B9="","",VLOOKUP($B9,'I. KCS LÁNY B ELŐ'!$A$7:$O$22,4))</f>
        <v/>
      </c>
      <c r="J9" s="279"/>
      <c r="K9" s="364"/>
      <c r="L9" s="359" t="str">
        <f>IF(K9="","",CONCATENATE(VLOOKUP($Y$3,$AB$1:$AK$1,K9)," pont"))</f>
        <v/>
      </c>
      <c r="M9" s="365"/>
      <c r="Q9" s="351" t="s">
        <v>88</v>
      </c>
      <c r="R9" s="420" t="s">
        <v>118</v>
      </c>
      <c r="S9" s="420" t="s">
        <v>126</v>
      </c>
      <c r="Y9" s="357"/>
      <c r="Z9" s="357"/>
      <c r="AA9" s="357" t="s">
        <v>102</v>
      </c>
      <c r="AB9" s="348">
        <v>10</v>
      </c>
      <c r="AC9" s="348">
        <v>6</v>
      </c>
      <c r="AD9" s="348">
        <v>4</v>
      </c>
      <c r="AE9" s="348">
        <v>2</v>
      </c>
      <c r="AF9" s="348">
        <v>1</v>
      </c>
      <c r="AG9" s="348">
        <v>0</v>
      </c>
      <c r="AH9" s="348">
        <v>0</v>
      </c>
      <c r="AI9" s="348">
        <v>0</v>
      </c>
      <c r="AJ9" s="348">
        <v>0</v>
      </c>
      <c r="AK9" s="348">
        <v>0</v>
      </c>
    </row>
    <row r="10" spans="1:37" x14ac:dyDescent="0.25">
      <c r="A10" s="310"/>
      <c r="B10" s="354"/>
      <c r="C10" s="311"/>
      <c r="D10" s="311"/>
      <c r="E10" s="311"/>
      <c r="F10" s="311"/>
      <c r="G10" s="311"/>
      <c r="H10" s="311"/>
      <c r="I10" s="311"/>
      <c r="J10" s="279"/>
      <c r="K10" s="310"/>
      <c r="L10" s="310"/>
      <c r="M10" s="366"/>
      <c r="Y10" s="357"/>
      <c r="Z10" s="357"/>
      <c r="AA10" s="357" t="s">
        <v>103</v>
      </c>
      <c r="AB10" s="348">
        <v>6</v>
      </c>
      <c r="AC10" s="348">
        <v>3</v>
      </c>
      <c r="AD10" s="348">
        <v>2</v>
      </c>
      <c r="AE10" s="348">
        <v>1</v>
      </c>
      <c r="AF10" s="348">
        <v>0</v>
      </c>
      <c r="AG10" s="348">
        <v>0</v>
      </c>
      <c r="AH10" s="348">
        <v>0</v>
      </c>
      <c r="AI10" s="348">
        <v>0</v>
      </c>
      <c r="AJ10" s="348">
        <v>0</v>
      </c>
      <c r="AK10" s="348">
        <v>0</v>
      </c>
    </row>
    <row r="11" spans="1:37" x14ac:dyDescent="0.25">
      <c r="A11" s="310" t="s">
        <v>68</v>
      </c>
      <c r="B11" s="355"/>
      <c r="C11" s="303" t="str">
        <f>IF($B11="","",VLOOKUP($B11,'I. KCS LÁNY B ELŐ'!$A$7:$O$22,5))</f>
        <v/>
      </c>
      <c r="D11" s="303" t="str">
        <f>IF($B11="","",VLOOKUP($B11,'I. KCS LÁNY B ELŐ'!$A$7:$O$22,15))</f>
        <v/>
      </c>
      <c r="E11" s="443" t="s">
        <v>547</v>
      </c>
      <c r="F11" s="304"/>
      <c r="G11" s="443" t="s">
        <v>548</v>
      </c>
      <c r="H11" s="304"/>
      <c r="I11" s="298" t="str">
        <f>IF($B11="","",VLOOKUP($B11,'I. KCS LÁNY B ELŐ'!$A$7:$O$22,4))</f>
        <v/>
      </c>
      <c r="J11" s="279"/>
      <c r="K11" s="364"/>
      <c r="L11" s="359" t="str">
        <f>IF(K11="","",CONCATENATE(VLOOKUP($Y$3,$AB$1:$AK$1,K11)," pont"))</f>
        <v/>
      </c>
      <c r="M11" s="365"/>
      <c r="Y11" s="357"/>
      <c r="Z11" s="357"/>
      <c r="AA11" s="357" t="s">
        <v>108</v>
      </c>
      <c r="AB11" s="348">
        <v>3</v>
      </c>
      <c r="AC11" s="348">
        <v>2</v>
      </c>
      <c r="AD11" s="348">
        <v>1</v>
      </c>
      <c r="AE11" s="348">
        <v>0</v>
      </c>
      <c r="AF11" s="348">
        <v>0</v>
      </c>
      <c r="AG11" s="348">
        <v>0</v>
      </c>
      <c r="AH11" s="348">
        <v>0</v>
      </c>
      <c r="AI11" s="348">
        <v>0</v>
      </c>
      <c r="AJ11" s="348">
        <v>0</v>
      </c>
      <c r="AK11" s="348">
        <v>0</v>
      </c>
    </row>
    <row r="12" spans="1:37" x14ac:dyDescent="0.25">
      <c r="A12" s="279"/>
      <c r="B12" s="341"/>
      <c r="C12" s="333"/>
      <c r="D12" s="279"/>
      <c r="E12" s="279"/>
      <c r="F12" s="279"/>
      <c r="G12" s="279"/>
      <c r="H12" s="279"/>
      <c r="I12" s="279"/>
      <c r="J12" s="279"/>
      <c r="K12" s="333"/>
      <c r="L12" s="333"/>
      <c r="M12" s="366"/>
      <c r="Y12" s="357"/>
      <c r="Z12" s="357"/>
      <c r="AA12" s="357" t="s">
        <v>104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408" t="s">
        <v>73</v>
      </c>
      <c r="B13" s="411"/>
      <c r="C13" s="303" t="str">
        <f>IF($B13="","",VLOOKUP($B13,'I. KCS LÁNY B ELŐ'!$A$7:$O$22,5))</f>
        <v/>
      </c>
      <c r="D13" s="303" t="str">
        <f>IF($B13="","",VLOOKUP($B13,'I. KCS LÁNY B ELŐ'!$A$7:$O$22,15))</f>
        <v/>
      </c>
      <c r="E13" s="443" t="s">
        <v>257</v>
      </c>
      <c r="F13" s="304"/>
      <c r="G13" s="443" t="s">
        <v>549</v>
      </c>
      <c r="H13" s="304"/>
      <c r="I13" s="298" t="str">
        <f>IF($B13="","",VLOOKUP($B13,'I. KCS LÁNY B ELŐ'!$A$7:$O$22,4))</f>
        <v/>
      </c>
      <c r="J13" s="279"/>
      <c r="K13" s="364"/>
      <c r="L13" s="359" t="str">
        <f>IF(K13="","",CONCATENATE(VLOOKUP($Y$3,$AB$1:$AK$1,K13)," pont"))</f>
        <v/>
      </c>
      <c r="M13" s="365"/>
      <c r="Y13" s="357"/>
      <c r="Z13" s="357"/>
      <c r="AA13" s="357" t="s">
        <v>105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310"/>
      <c r="B14" s="354"/>
      <c r="C14" s="311"/>
      <c r="D14" s="311"/>
      <c r="E14" s="311"/>
      <c r="F14" s="311"/>
      <c r="G14" s="311"/>
      <c r="H14" s="311"/>
      <c r="I14" s="311"/>
      <c r="J14" s="279"/>
      <c r="K14" s="310"/>
      <c r="L14" s="310"/>
      <c r="M14" s="366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</row>
    <row r="15" spans="1:37" x14ac:dyDescent="0.25">
      <c r="A15" s="341" t="s">
        <v>74</v>
      </c>
      <c r="B15" s="410"/>
      <c r="C15" s="303" t="str">
        <f>IF($B15="","",VLOOKUP($B15,'I. KCS LÁNY B ELŐ'!$A$7:$O$22,5))</f>
        <v/>
      </c>
      <c r="D15" s="409" t="str">
        <f>IF($B15="","",VLOOKUP($B15,'I. KCS LÁNY B ELŐ'!$A$7:$O$22,15))</f>
        <v/>
      </c>
      <c r="E15" s="450" t="s">
        <v>564</v>
      </c>
      <c r="F15" s="302"/>
      <c r="G15" s="450" t="s">
        <v>565</v>
      </c>
      <c r="H15" s="302"/>
      <c r="I15" s="299" t="str">
        <f>IF($B15="","",VLOOKUP($B15,'I. KCS LÁNY B ELŐ'!$A$7:$O$22,4))</f>
        <v/>
      </c>
      <c r="J15" s="279"/>
      <c r="K15" s="364"/>
      <c r="L15" s="359" t="str">
        <f>IF(K15="","",CONCATENATE(VLOOKUP($Y$3,$AB$1:$AK$1,K15)," pont"))</f>
        <v/>
      </c>
      <c r="M15" s="365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</row>
    <row r="16" spans="1:37" x14ac:dyDescent="0.25">
      <c r="A16" s="310"/>
      <c r="B16" s="354"/>
      <c r="C16" s="311"/>
      <c r="D16" s="311"/>
      <c r="E16" s="311"/>
      <c r="F16" s="311"/>
      <c r="G16" s="311"/>
      <c r="H16" s="311"/>
      <c r="I16" s="311"/>
      <c r="J16" s="279"/>
      <c r="K16" s="310"/>
      <c r="L16" s="310"/>
      <c r="M16" s="366"/>
      <c r="Y16" s="357"/>
      <c r="Z16" s="357"/>
      <c r="AA16" s="357" t="s">
        <v>66</v>
      </c>
      <c r="AB16" s="357">
        <v>300</v>
      </c>
      <c r="AC16" s="357">
        <v>250</v>
      </c>
      <c r="AD16" s="357">
        <v>220</v>
      </c>
      <c r="AE16" s="357">
        <v>180</v>
      </c>
      <c r="AF16" s="357">
        <v>160</v>
      </c>
      <c r="AG16" s="357">
        <v>150</v>
      </c>
      <c r="AH16" s="357">
        <v>140</v>
      </c>
      <c r="AI16" s="357">
        <v>130</v>
      </c>
      <c r="AJ16" s="357">
        <v>120</v>
      </c>
      <c r="AK16" s="357">
        <v>110</v>
      </c>
    </row>
    <row r="17" spans="1:37" x14ac:dyDescent="0.25">
      <c r="A17" s="310" t="s">
        <v>75</v>
      </c>
      <c r="B17" s="355"/>
      <c r="C17" s="303" t="str">
        <f>IF($B17="","",VLOOKUP($B17,'I. KCS LÁNY B ELŐ'!$A$7:$O$22,5))</f>
        <v/>
      </c>
      <c r="D17" s="303" t="str">
        <f>IF($B17="","",VLOOKUP($B17,'I. KCS LÁNY B ELŐ'!$A$7:$O$22,15))</f>
        <v/>
      </c>
      <c r="E17" s="443" t="s">
        <v>566</v>
      </c>
      <c r="F17" s="304"/>
      <c r="G17" s="443" t="s">
        <v>567</v>
      </c>
      <c r="H17" s="304"/>
      <c r="I17" s="443" t="s">
        <v>146</v>
      </c>
      <c r="J17" s="279"/>
      <c r="K17" s="364"/>
      <c r="L17" s="359" t="str">
        <f>IF(K17="","",CONCATENATE(VLOOKUP($Y$3,$AB$1:$AK$1,K17)," pont"))</f>
        <v/>
      </c>
      <c r="M17" s="365"/>
      <c r="Y17" s="357"/>
      <c r="Z17" s="357"/>
      <c r="AA17" s="357" t="s">
        <v>96</v>
      </c>
      <c r="AB17" s="357">
        <v>250</v>
      </c>
      <c r="AC17" s="357">
        <v>200</v>
      </c>
      <c r="AD17" s="357">
        <v>160</v>
      </c>
      <c r="AE17" s="357">
        <v>140</v>
      </c>
      <c r="AF17" s="357">
        <v>120</v>
      </c>
      <c r="AG17" s="357">
        <v>110</v>
      </c>
      <c r="AH17" s="357">
        <v>100</v>
      </c>
      <c r="AI17" s="357">
        <v>90</v>
      </c>
      <c r="AJ17" s="357">
        <v>80</v>
      </c>
      <c r="AK17" s="357">
        <v>70</v>
      </c>
    </row>
    <row r="18" spans="1:37" x14ac:dyDescent="0.25">
      <c r="A18" s="310"/>
      <c r="B18" s="354"/>
      <c r="C18" s="311"/>
      <c r="D18" s="311"/>
      <c r="E18" s="311"/>
      <c r="F18" s="311"/>
      <c r="G18" s="311"/>
      <c r="H18" s="311"/>
      <c r="I18" s="311"/>
      <c r="J18" s="279"/>
      <c r="K18" s="310"/>
      <c r="L18" s="310"/>
      <c r="M18" s="366"/>
      <c r="Y18" s="357"/>
      <c r="Z18" s="357"/>
      <c r="AA18" s="357" t="s">
        <v>97</v>
      </c>
      <c r="AB18" s="357">
        <v>200</v>
      </c>
      <c r="AC18" s="357">
        <v>150</v>
      </c>
      <c r="AD18" s="357">
        <v>130</v>
      </c>
      <c r="AE18" s="357">
        <v>110</v>
      </c>
      <c r="AF18" s="357">
        <v>95</v>
      </c>
      <c r="AG18" s="357">
        <v>80</v>
      </c>
      <c r="AH18" s="357">
        <v>70</v>
      </c>
      <c r="AI18" s="357">
        <v>60</v>
      </c>
      <c r="AJ18" s="357">
        <v>55</v>
      </c>
      <c r="AK18" s="357">
        <v>50</v>
      </c>
    </row>
    <row r="19" spans="1:37" x14ac:dyDescent="0.25">
      <c r="A19" s="408" t="s">
        <v>79</v>
      </c>
      <c r="B19" s="355"/>
      <c r="C19" s="303" t="str">
        <f>IF($B19="","",VLOOKUP($B19,'I. KCS LÁNY B ELŐ'!$A$7:$O$22,5))</f>
        <v/>
      </c>
      <c r="D19" s="303" t="str">
        <f>IF($B19="","",VLOOKUP($B19,'I. KCS LÁNY B ELŐ'!$A$7:$O$22,15))</f>
        <v/>
      </c>
      <c r="E19" s="443" t="s">
        <v>550</v>
      </c>
      <c r="F19" s="304"/>
      <c r="G19" s="443" t="s">
        <v>245</v>
      </c>
      <c r="H19" s="304"/>
      <c r="I19" s="298" t="str">
        <f>IF($B19="","",VLOOKUP($B19,'I. KCS LÁNY B ELŐ'!$A$7:$O$22,4))</f>
        <v/>
      </c>
      <c r="J19" s="279"/>
      <c r="K19" s="364"/>
      <c r="L19" s="359" t="str">
        <f>IF(K19="","",CONCATENATE(VLOOKUP($Y$3,$AB$1:$AK$1,K19)," pont"))</f>
        <v/>
      </c>
      <c r="M19" s="365"/>
      <c r="Y19" s="357"/>
      <c r="Z19" s="357"/>
      <c r="AA19" s="357" t="s">
        <v>98</v>
      </c>
      <c r="AB19" s="357">
        <v>150</v>
      </c>
      <c r="AC19" s="357">
        <v>120</v>
      </c>
      <c r="AD19" s="357">
        <v>100</v>
      </c>
      <c r="AE19" s="357">
        <v>80</v>
      </c>
      <c r="AF19" s="357">
        <v>70</v>
      </c>
      <c r="AG19" s="357">
        <v>60</v>
      </c>
      <c r="AH19" s="357">
        <v>55</v>
      </c>
      <c r="AI19" s="357">
        <v>50</v>
      </c>
      <c r="AJ19" s="357">
        <v>45</v>
      </c>
      <c r="AK19" s="357">
        <v>40</v>
      </c>
    </row>
    <row r="20" spans="1:37" x14ac:dyDescent="0.25">
      <c r="A20" s="310"/>
      <c r="B20" s="354"/>
      <c r="C20" s="311"/>
      <c r="D20" s="311"/>
      <c r="E20" s="311"/>
      <c r="F20" s="311"/>
      <c r="G20" s="311"/>
      <c r="H20" s="311"/>
      <c r="I20" s="311"/>
      <c r="J20" s="279"/>
      <c r="K20" s="310"/>
      <c r="L20" s="310"/>
      <c r="M20" s="366"/>
      <c r="Y20" s="357"/>
      <c r="Z20" s="357"/>
      <c r="AA20" s="357" t="s">
        <v>97</v>
      </c>
      <c r="AB20" s="357">
        <v>200</v>
      </c>
      <c r="AC20" s="357">
        <v>150</v>
      </c>
      <c r="AD20" s="357">
        <v>130</v>
      </c>
      <c r="AE20" s="357">
        <v>110</v>
      </c>
      <c r="AF20" s="357">
        <v>95</v>
      </c>
      <c r="AG20" s="357">
        <v>80</v>
      </c>
      <c r="AH20" s="357">
        <v>70</v>
      </c>
      <c r="AI20" s="357">
        <v>60</v>
      </c>
      <c r="AJ20" s="357">
        <v>55</v>
      </c>
      <c r="AK20" s="357">
        <v>50</v>
      </c>
    </row>
    <row r="21" spans="1:37" x14ac:dyDescent="0.25">
      <c r="A21" s="408" t="s">
        <v>116</v>
      </c>
      <c r="B21" s="355"/>
      <c r="C21" s="303" t="str">
        <f>IF($B21="","",VLOOKUP($B21,'I. KCS LÁNY B ELŐ'!$A$7:$O$22,5))</f>
        <v/>
      </c>
      <c r="D21" s="303" t="str">
        <f>IF($B21="","",VLOOKUP($B21,'I. KCS LÁNY B ELŐ'!$A$7:$O$22,15))</f>
        <v/>
      </c>
      <c r="E21" s="443" t="s">
        <v>254</v>
      </c>
      <c r="F21" s="304"/>
      <c r="G21" s="443" t="s">
        <v>274</v>
      </c>
      <c r="H21" s="304"/>
      <c r="I21" s="298" t="str">
        <f>IF($B21="","",VLOOKUP($B21,'I. KCS LÁNY B ELŐ'!$A$7:$O$22,4))</f>
        <v/>
      </c>
      <c r="J21" s="279"/>
      <c r="K21" s="364"/>
      <c r="L21" s="359" t="str">
        <f>IF(K21="","",CONCATENATE(VLOOKUP($Y$3,$AB$1:$AK$1,K21)," pont"))</f>
        <v/>
      </c>
      <c r="M21" s="365"/>
      <c r="Y21" s="357"/>
      <c r="Z21" s="357"/>
      <c r="AA21" s="357" t="s">
        <v>98</v>
      </c>
      <c r="AB21" s="357">
        <v>150</v>
      </c>
      <c r="AC21" s="357">
        <v>120</v>
      </c>
      <c r="AD21" s="357">
        <v>100</v>
      </c>
      <c r="AE21" s="357">
        <v>80</v>
      </c>
      <c r="AF21" s="357">
        <v>70</v>
      </c>
      <c r="AG21" s="357">
        <v>60</v>
      </c>
      <c r="AH21" s="357">
        <v>55</v>
      </c>
      <c r="AI21" s="357">
        <v>50</v>
      </c>
      <c r="AJ21" s="357">
        <v>45</v>
      </c>
      <c r="AK21" s="357">
        <v>40</v>
      </c>
    </row>
    <row r="22" spans="1:37" x14ac:dyDescent="0.25">
      <c r="A22" s="279"/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Y22" s="357"/>
      <c r="Z22" s="357"/>
      <c r="AA22" s="357" t="s">
        <v>99</v>
      </c>
      <c r="AB22" s="357">
        <v>120</v>
      </c>
      <c r="AC22" s="357">
        <v>90</v>
      </c>
      <c r="AD22" s="357">
        <v>65</v>
      </c>
      <c r="AE22" s="357">
        <v>55</v>
      </c>
      <c r="AF22" s="357">
        <v>50</v>
      </c>
      <c r="AG22" s="357">
        <v>45</v>
      </c>
      <c r="AH22" s="357">
        <v>40</v>
      </c>
      <c r="AI22" s="357">
        <v>35</v>
      </c>
      <c r="AJ22" s="357">
        <v>25</v>
      </c>
      <c r="AK22" s="357">
        <v>20</v>
      </c>
    </row>
    <row r="23" spans="1:37" x14ac:dyDescent="0.25">
      <c r="A23" s="279"/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Y23" s="357"/>
      <c r="Z23" s="357"/>
      <c r="AA23" s="357" t="s">
        <v>100</v>
      </c>
      <c r="AB23" s="357">
        <v>90</v>
      </c>
      <c r="AC23" s="357">
        <v>60</v>
      </c>
      <c r="AD23" s="357">
        <v>45</v>
      </c>
      <c r="AE23" s="357">
        <v>34</v>
      </c>
      <c r="AF23" s="357">
        <v>27</v>
      </c>
      <c r="AG23" s="357">
        <v>22</v>
      </c>
      <c r="AH23" s="357">
        <v>18</v>
      </c>
      <c r="AI23" s="357">
        <v>15</v>
      </c>
      <c r="AJ23" s="357">
        <v>12</v>
      </c>
      <c r="AK23" s="357">
        <v>9</v>
      </c>
    </row>
    <row r="24" spans="1:37" ht="18.75" customHeight="1" x14ac:dyDescent="0.25">
      <c r="A24" s="279"/>
      <c r="B24" s="521"/>
      <c r="C24" s="521"/>
      <c r="D24" s="523" t="str">
        <f>E7</f>
        <v>Kapiny</v>
      </c>
      <c r="E24" s="523"/>
      <c r="F24" s="523" t="str">
        <f>E9</f>
        <v>Márkus</v>
      </c>
      <c r="G24" s="523"/>
      <c r="H24" s="523" t="str">
        <f>E11</f>
        <v>Kollár</v>
      </c>
      <c r="I24" s="523"/>
      <c r="J24" s="523" t="str">
        <f>E13</f>
        <v>Steiner</v>
      </c>
      <c r="K24" s="523"/>
      <c r="L24" s="279"/>
      <c r="M24" s="342" t="s">
        <v>70</v>
      </c>
      <c r="Y24" s="357"/>
      <c r="Z24" s="357"/>
      <c r="AA24" s="357" t="s">
        <v>101</v>
      </c>
      <c r="AB24" s="357">
        <v>60</v>
      </c>
      <c r="AC24" s="357">
        <v>40</v>
      </c>
      <c r="AD24" s="357">
        <v>30</v>
      </c>
      <c r="AE24" s="357">
        <v>20</v>
      </c>
      <c r="AF24" s="357">
        <v>18</v>
      </c>
      <c r="AG24" s="357">
        <v>15</v>
      </c>
      <c r="AH24" s="357">
        <v>12</v>
      </c>
      <c r="AI24" s="357">
        <v>10</v>
      </c>
      <c r="AJ24" s="357">
        <v>8</v>
      </c>
      <c r="AK24" s="357">
        <v>6</v>
      </c>
    </row>
    <row r="25" spans="1:37" ht="18.75" customHeight="1" x14ac:dyDescent="0.25">
      <c r="A25" s="340" t="s">
        <v>66</v>
      </c>
      <c r="B25" s="525" t="str">
        <f>E7</f>
        <v>Kapiny</v>
      </c>
      <c r="C25" s="525"/>
      <c r="D25" s="526"/>
      <c r="E25" s="526"/>
      <c r="F25" s="529" t="s">
        <v>655</v>
      </c>
      <c r="G25" s="528"/>
      <c r="H25" s="529" t="s">
        <v>656</v>
      </c>
      <c r="I25" s="528"/>
      <c r="J25" s="523"/>
      <c r="K25" s="523"/>
      <c r="L25" s="279"/>
      <c r="M25" s="343">
        <v>2</v>
      </c>
      <c r="Y25" s="357"/>
      <c r="Z25" s="357"/>
      <c r="AA25" s="357" t="s">
        <v>102</v>
      </c>
      <c r="AB25" s="357">
        <v>40</v>
      </c>
      <c r="AC25" s="357">
        <v>25</v>
      </c>
      <c r="AD25" s="357">
        <v>18</v>
      </c>
      <c r="AE25" s="357">
        <v>13</v>
      </c>
      <c r="AF25" s="357">
        <v>8</v>
      </c>
      <c r="AG25" s="357">
        <v>7</v>
      </c>
      <c r="AH25" s="357">
        <v>6</v>
      </c>
      <c r="AI25" s="357">
        <v>5</v>
      </c>
      <c r="AJ25" s="357">
        <v>4</v>
      </c>
      <c r="AK25" s="357">
        <v>3</v>
      </c>
    </row>
    <row r="26" spans="1:37" ht="18.75" customHeight="1" x14ac:dyDescent="0.25">
      <c r="A26" s="340" t="s">
        <v>67</v>
      </c>
      <c r="B26" s="525" t="str">
        <f>E9</f>
        <v>Márkus</v>
      </c>
      <c r="C26" s="525"/>
      <c r="D26" s="529" t="s">
        <v>657</v>
      </c>
      <c r="E26" s="528"/>
      <c r="F26" s="526"/>
      <c r="G26" s="526"/>
      <c r="H26" s="529" t="s">
        <v>657</v>
      </c>
      <c r="I26" s="528"/>
      <c r="J26" s="528"/>
      <c r="K26" s="528"/>
      <c r="L26" s="279"/>
      <c r="M26" s="343">
        <v>1</v>
      </c>
      <c r="Y26" s="357"/>
      <c r="Z26" s="357"/>
      <c r="AA26" s="357" t="s">
        <v>103</v>
      </c>
      <c r="AB26" s="357">
        <v>25</v>
      </c>
      <c r="AC26" s="357">
        <v>15</v>
      </c>
      <c r="AD26" s="357">
        <v>13</v>
      </c>
      <c r="AE26" s="357">
        <v>7</v>
      </c>
      <c r="AF26" s="357">
        <v>6</v>
      </c>
      <c r="AG26" s="357">
        <v>5</v>
      </c>
      <c r="AH26" s="357">
        <v>4</v>
      </c>
      <c r="AI26" s="357">
        <v>3</v>
      </c>
      <c r="AJ26" s="357">
        <v>2</v>
      </c>
      <c r="AK26" s="357">
        <v>1</v>
      </c>
    </row>
    <row r="27" spans="1:37" ht="18.75" customHeight="1" x14ac:dyDescent="0.25">
      <c r="A27" s="340" t="s">
        <v>68</v>
      </c>
      <c r="B27" s="525" t="str">
        <f>E11</f>
        <v>Kollár</v>
      </c>
      <c r="C27" s="525"/>
      <c r="D27" s="529" t="s">
        <v>658</v>
      </c>
      <c r="E27" s="528"/>
      <c r="F27" s="529" t="s">
        <v>658</v>
      </c>
      <c r="G27" s="528"/>
      <c r="H27" s="526"/>
      <c r="I27" s="526"/>
      <c r="J27" s="528"/>
      <c r="K27" s="528"/>
      <c r="L27" s="279"/>
      <c r="M27" s="343">
        <v>3</v>
      </c>
      <c r="Y27" s="357"/>
      <c r="Z27" s="357"/>
      <c r="AA27" s="357" t="s">
        <v>108</v>
      </c>
      <c r="AB27" s="357">
        <v>15</v>
      </c>
      <c r="AC27" s="357">
        <v>10</v>
      </c>
      <c r="AD27" s="357">
        <v>8</v>
      </c>
      <c r="AE27" s="357">
        <v>4</v>
      </c>
      <c r="AF27" s="357">
        <v>3</v>
      </c>
      <c r="AG27" s="357">
        <v>2</v>
      </c>
      <c r="AH27" s="357">
        <v>1</v>
      </c>
      <c r="AI27" s="357">
        <v>0</v>
      </c>
      <c r="AJ27" s="357">
        <v>0</v>
      </c>
      <c r="AK27" s="357">
        <v>0</v>
      </c>
    </row>
    <row r="28" spans="1:37" ht="18.75" customHeight="1" x14ac:dyDescent="0.25">
      <c r="A28" s="407" t="s">
        <v>73</v>
      </c>
      <c r="B28" s="525" t="str">
        <f>E13</f>
        <v>Steiner</v>
      </c>
      <c r="C28" s="525"/>
      <c r="D28" s="529"/>
      <c r="E28" s="528"/>
      <c r="F28" s="528"/>
      <c r="G28" s="528"/>
      <c r="H28" s="523"/>
      <c r="I28" s="523"/>
      <c r="J28" s="526"/>
      <c r="K28" s="526"/>
      <c r="L28" s="279"/>
      <c r="M28" s="343"/>
      <c r="Y28" s="357"/>
      <c r="Z28" s="357"/>
      <c r="AA28" s="357" t="s">
        <v>108</v>
      </c>
      <c r="AB28" s="357">
        <v>15</v>
      </c>
      <c r="AC28" s="357">
        <v>10</v>
      </c>
      <c r="AD28" s="357">
        <v>8</v>
      </c>
      <c r="AE28" s="357">
        <v>4</v>
      </c>
      <c r="AF28" s="357">
        <v>3</v>
      </c>
      <c r="AG28" s="357">
        <v>2</v>
      </c>
      <c r="AH28" s="357">
        <v>1</v>
      </c>
      <c r="AI28" s="357">
        <v>0</v>
      </c>
      <c r="AJ28" s="357">
        <v>0</v>
      </c>
      <c r="AK28" s="357">
        <v>0</v>
      </c>
    </row>
    <row r="29" spans="1:37" x14ac:dyDescent="0.25">
      <c r="A29" s="279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344"/>
      <c r="Y29" s="357"/>
      <c r="Z29" s="357"/>
      <c r="AA29" s="357" t="s">
        <v>104</v>
      </c>
      <c r="AB29" s="357">
        <v>10</v>
      </c>
      <c r="AC29" s="357">
        <v>6</v>
      </c>
      <c r="AD29" s="357">
        <v>4</v>
      </c>
      <c r="AE29" s="357">
        <v>2</v>
      </c>
      <c r="AF29" s="357">
        <v>1</v>
      </c>
      <c r="AG29" s="357">
        <v>0</v>
      </c>
      <c r="AH29" s="357">
        <v>0</v>
      </c>
      <c r="AI29" s="357">
        <v>0</v>
      </c>
      <c r="AJ29" s="357">
        <v>0</v>
      </c>
      <c r="AK29" s="357">
        <v>0</v>
      </c>
    </row>
    <row r="30" spans="1:37" ht="18.75" customHeight="1" x14ac:dyDescent="0.25">
      <c r="A30" s="279"/>
      <c r="B30" s="521"/>
      <c r="C30" s="521"/>
      <c r="D30" s="523" t="str">
        <f>E15</f>
        <v>Győry L</v>
      </c>
      <c r="E30" s="523"/>
      <c r="F30" s="523" t="str">
        <f>E17</f>
        <v>Horváth Z</v>
      </c>
      <c r="G30" s="523"/>
      <c r="H30" s="540" t="str">
        <f>E19</f>
        <v>Kopp</v>
      </c>
      <c r="I30" s="531"/>
      <c r="J30" s="523" t="str">
        <f>E21</f>
        <v>Horváth</v>
      </c>
      <c r="K30" s="523"/>
      <c r="L30" s="279"/>
      <c r="M30" s="344"/>
      <c r="Y30" s="357"/>
      <c r="Z30" s="357"/>
      <c r="AA30" s="357" t="s">
        <v>105</v>
      </c>
      <c r="AB30" s="357">
        <v>3</v>
      </c>
      <c r="AC30" s="357">
        <v>2</v>
      </c>
      <c r="AD30" s="357">
        <v>1</v>
      </c>
      <c r="AE30" s="357">
        <v>0</v>
      </c>
      <c r="AF30" s="357">
        <v>0</v>
      </c>
      <c r="AG30" s="357">
        <v>0</v>
      </c>
      <c r="AH30" s="357">
        <v>0</v>
      </c>
      <c r="AI30" s="357">
        <v>0</v>
      </c>
      <c r="AJ30" s="357">
        <v>0</v>
      </c>
      <c r="AK30" s="357">
        <v>0</v>
      </c>
    </row>
    <row r="31" spans="1:37" ht="18.75" customHeight="1" x14ac:dyDescent="0.25">
      <c r="A31" s="407" t="s">
        <v>74</v>
      </c>
      <c r="B31" s="541" t="str">
        <f>E15</f>
        <v>Győry L</v>
      </c>
      <c r="C31" s="533"/>
      <c r="D31" s="526"/>
      <c r="E31" s="526"/>
      <c r="F31" s="529" t="s">
        <v>659</v>
      </c>
      <c r="G31" s="528"/>
      <c r="H31" s="529" t="s">
        <v>660</v>
      </c>
      <c r="I31" s="528"/>
      <c r="J31" s="523"/>
      <c r="K31" s="523"/>
      <c r="L31" s="279"/>
      <c r="M31" s="343">
        <v>1</v>
      </c>
    </row>
    <row r="32" spans="1:37" ht="18.75" customHeight="1" x14ac:dyDescent="0.25">
      <c r="A32" s="407" t="s">
        <v>75</v>
      </c>
      <c r="B32" s="525" t="str">
        <f>E17</f>
        <v>Horváth Z</v>
      </c>
      <c r="C32" s="525"/>
      <c r="D32" s="529" t="s">
        <v>661</v>
      </c>
      <c r="E32" s="528"/>
      <c r="F32" s="526"/>
      <c r="G32" s="526"/>
      <c r="H32" s="529" t="s">
        <v>661</v>
      </c>
      <c r="I32" s="528"/>
      <c r="J32" s="528"/>
      <c r="K32" s="528"/>
      <c r="L32" s="279"/>
      <c r="M32" s="343">
        <v>3</v>
      </c>
    </row>
    <row r="33" spans="1:18" ht="18.75" customHeight="1" x14ac:dyDescent="0.25">
      <c r="A33" s="407" t="s">
        <v>79</v>
      </c>
      <c r="B33" s="525" t="str">
        <f>E19</f>
        <v>Kopp</v>
      </c>
      <c r="C33" s="525"/>
      <c r="D33" s="529" t="s">
        <v>662</v>
      </c>
      <c r="E33" s="528"/>
      <c r="F33" s="529" t="s">
        <v>659</v>
      </c>
      <c r="G33" s="528"/>
      <c r="H33" s="526"/>
      <c r="I33" s="526"/>
      <c r="J33" s="528"/>
      <c r="K33" s="528"/>
      <c r="L33" s="279"/>
      <c r="M33" s="343">
        <v>2</v>
      </c>
    </row>
    <row r="34" spans="1:18" ht="18.75" customHeight="1" x14ac:dyDescent="0.25">
      <c r="A34" s="407" t="s">
        <v>116</v>
      </c>
      <c r="B34" s="525" t="str">
        <f>E21</f>
        <v>Horváth</v>
      </c>
      <c r="C34" s="525"/>
      <c r="D34" s="528"/>
      <c r="E34" s="528"/>
      <c r="F34" s="528"/>
      <c r="G34" s="528"/>
      <c r="H34" s="523"/>
      <c r="I34" s="523"/>
      <c r="J34" s="526"/>
      <c r="K34" s="526"/>
      <c r="L34" s="279"/>
      <c r="M34" s="343"/>
    </row>
    <row r="35" spans="1:18" ht="18.75" customHeight="1" x14ac:dyDescent="0.25">
      <c r="A35" s="162"/>
      <c r="B35" s="345"/>
      <c r="C35" s="345"/>
      <c r="D35" s="162"/>
      <c r="E35" s="162"/>
      <c r="F35" s="162"/>
      <c r="G35" s="162"/>
      <c r="H35" s="162"/>
      <c r="I35" s="162"/>
      <c r="J35" s="279"/>
      <c r="K35" s="279"/>
      <c r="L35" s="279"/>
      <c r="M35" s="346"/>
    </row>
    <row r="36" spans="1:18" x14ac:dyDescent="0.25">
      <c r="A36" s="279"/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</row>
    <row r="37" spans="1:18" x14ac:dyDescent="0.25">
      <c r="A37" s="279" t="s">
        <v>60</v>
      </c>
      <c r="B37" s="279"/>
      <c r="C37" s="534"/>
      <c r="D37" s="535"/>
      <c r="E37" s="310"/>
      <c r="F37" s="534"/>
      <c r="G37" s="535"/>
      <c r="H37" s="279"/>
      <c r="I37" s="462"/>
      <c r="J37" s="279"/>
      <c r="K37" s="279"/>
      <c r="L37" s="279"/>
      <c r="M37" s="279"/>
    </row>
    <row r="38" spans="1:18" x14ac:dyDescent="0.25">
      <c r="A38" s="279"/>
      <c r="B38" s="279"/>
      <c r="C38" s="279"/>
      <c r="D38" s="279"/>
      <c r="E38" s="279"/>
      <c r="F38" s="310"/>
      <c r="G38" s="310"/>
      <c r="H38" s="279"/>
      <c r="I38" s="279"/>
      <c r="J38" s="279"/>
      <c r="K38" s="279"/>
      <c r="L38" s="279"/>
      <c r="M38" s="279"/>
    </row>
    <row r="39" spans="1:18" x14ac:dyDescent="0.25">
      <c r="A39" s="279" t="s">
        <v>76</v>
      </c>
      <c r="B39" s="279"/>
      <c r="C39" s="534"/>
      <c r="D39" s="535"/>
      <c r="E39" s="310"/>
      <c r="F39" s="534"/>
      <c r="G39" s="535"/>
      <c r="H39" s="279"/>
      <c r="I39" s="462"/>
      <c r="J39" s="279"/>
      <c r="K39" s="279"/>
      <c r="L39" s="279"/>
      <c r="M39" s="279"/>
    </row>
    <row r="40" spans="1:18" x14ac:dyDescent="0.25">
      <c r="A40" s="279"/>
      <c r="B40" s="279"/>
      <c r="C40" s="310"/>
      <c r="D40" s="310"/>
      <c r="E40" s="310"/>
      <c r="F40" s="310"/>
      <c r="G40" s="310"/>
      <c r="H40" s="279"/>
      <c r="I40" s="279"/>
      <c r="J40" s="279"/>
      <c r="K40" s="279"/>
      <c r="L40" s="279"/>
      <c r="M40" s="279"/>
    </row>
    <row r="41" spans="1:18" x14ac:dyDescent="0.25">
      <c r="A41" s="279" t="s">
        <v>78</v>
      </c>
      <c r="B41" s="279"/>
      <c r="C41" s="535"/>
      <c r="D41" s="535"/>
      <c r="E41" s="310" t="s">
        <v>77</v>
      </c>
      <c r="F41" s="535"/>
      <c r="G41" s="535"/>
      <c r="H41" s="279"/>
      <c r="I41" s="257"/>
      <c r="J41" s="279"/>
      <c r="K41" s="279"/>
      <c r="L41" s="279"/>
      <c r="M41" s="279"/>
    </row>
    <row r="42" spans="1:18" x14ac:dyDescent="0.25">
      <c r="A42" s="279"/>
      <c r="B42" s="279"/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</row>
    <row r="43" spans="1:18" x14ac:dyDescent="0.25">
      <c r="A43" s="311" t="s">
        <v>117</v>
      </c>
      <c r="B43" s="279"/>
      <c r="C43" s="535">
        <f>IF(M25=4,B25,IF(M26=4,B26,IF(M27=4,B27,IF(M28=4,B28,))))</f>
        <v>0</v>
      </c>
      <c r="D43" s="535"/>
      <c r="E43" s="310" t="s">
        <v>77</v>
      </c>
      <c r="F43" s="535"/>
      <c r="G43" s="535"/>
      <c r="H43" s="279"/>
      <c r="I43" s="257"/>
      <c r="J43" s="279"/>
      <c r="K43" s="279"/>
      <c r="L43" s="279"/>
      <c r="M43" s="279"/>
    </row>
    <row r="44" spans="1:18" x14ac:dyDescent="0.25">
      <c r="A44" s="279"/>
      <c r="B44" s="279"/>
      <c r="C44" s="279"/>
      <c r="D44" s="279"/>
      <c r="E44" s="279"/>
      <c r="F44" s="279"/>
      <c r="G44" s="279"/>
      <c r="H44" s="279"/>
      <c r="I44" s="279"/>
      <c r="J44" s="279"/>
      <c r="K44" s="279"/>
      <c r="L44" s="257"/>
      <c r="M44" s="279"/>
      <c r="P44" s="312"/>
      <c r="Q44" s="312"/>
      <c r="R44" s="313"/>
    </row>
    <row r="45" spans="1:18" x14ac:dyDescent="0.25">
      <c r="A45" s="142" t="s">
        <v>45</v>
      </c>
      <c r="B45" s="143"/>
      <c r="C45" s="214"/>
      <c r="D45" s="316" t="s">
        <v>4</v>
      </c>
      <c r="E45" s="317" t="s">
        <v>47</v>
      </c>
      <c r="F45" s="331"/>
      <c r="G45" s="316" t="s">
        <v>4</v>
      </c>
      <c r="H45" s="317" t="s">
        <v>56</v>
      </c>
      <c r="I45" s="170"/>
      <c r="J45" s="317" t="s">
        <v>57</v>
      </c>
      <c r="K45" s="169" t="s">
        <v>58</v>
      </c>
      <c r="L45" s="33"/>
      <c r="M45" s="331"/>
      <c r="P45" s="314"/>
      <c r="Q45" s="314"/>
      <c r="R45" s="155"/>
    </row>
    <row r="46" spans="1:18" x14ac:dyDescent="0.25">
      <c r="A46" s="290" t="s">
        <v>46</v>
      </c>
      <c r="B46" s="291"/>
      <c r="C46" s="293"/>
      <c r="D46" s="318">
        <v>1</v>
      </c>
      <c r="E46" s="536" t="str">
        <f>IF(D46&gt;$R$47,,UPPER(VLOOKUP(D46,'I. KCS LÁNY B ELŐ'!$A$7:$Q$134,2)))</f>
        <v xml:space="preserve">CZENE </v>
      </c>
      <c r="F46" s="536"/>
      <c r="G46" s="325" t="s">
        <v>5</v>
      </c>
      <c r="H46" s="291"/>
      <c r="I46" s="319"/>
      <c r="J46" s="326"/>
      <c r="K46" s="285" t="s">
        <v>48</v>
      </c>
      <c r="L46" s="332"/>
      <c r="M46" s="320"/>
      <c r="P46" s="155"/>
      <c r="Q46" s="153"/>
      <c r="R46" s="155"/>
    </row>
    <row r="47" spans="1:18" x14ac:dyDescent="0.25">
      <c r="A47" s="294" t="s">
        <v>55</v>
      </c>
      <c r="B47" s="168"/>
      <c r="C47" s="296"/>
      <c r="D47" s="321">
        <v>2</v>
      </c>
      <c r="E47" s="537" t="str">
        <f>IF(D47&gt;$R$47,,UPPER(VLOOKUP(D47,'I. KCS LÁNY B ELŐ'!$A$7:$Q$134,2)))</f>
        <v>STEINER</v>
      </c>
      <c r="F47" s="537"/>
      <c r="G47" s="327" t="s">
        <v>6</v>
      </c>
      <c r="H47" s="83"/>
      <c r="I47" s="283"/>
      <c r="J47" s="84"/>
      <c r="K47" s="329"/>
      <c r="L47" s="257"/>
      <c r="M47" s="324"/>
      <c r="P47" s="314"/>
      <c r="Q47" s="314"/>
      <c r="R47" s="315">
        <f>MIN(4,'I. KCS LÁNY B ELŐ'!Q2)</f>
        <v>4</v>
      </c>
    </row>
    <row r="48" spans="1:18" x14ac:dyDescent="0.25">
      <c r="A48" s="183"/>
      <c r="B48" s="184"/>
      <c r="C48" s="185"/>
      <c r="D48" s="321"/>
      <c r="E48" s="85"/>
      <c r="F48" s="279"/>
      <c r="G48" s="327" t="s">
        <v>7</v>
      </c>
      <c r="H48" s="83"/>
      <c r="I48" s="283"/>
      <c r="J48" s="84"/>
      <c r="K48" s="285" t="s">
        <v>49</v>
      </c>
      <c r="L48" s="332"/>
      <c r="M48" s="320"/>
      <c r="P48" s="155"/>
      <c r="Q48" s="153"/>
      <c r="R48" s="155"/>
    </row>
    <row r="49" spans="1:18" x14ac:dyDescent="0.25">
      <c r="A49" s="156"/>
      <c r="B49" s="122"/>
      <c r="C49" s="157"/>
      <c r="D49" s="321"/>
      <c r="E49" s="85"/>
      <c r="F49" s="279"/>
      <c r="G49" s="327" t="s">
        <v>8</v>
      </c>
      <c r="H49" s="83"/>
      <c r="I49" s="283"/>
      <c r="J49" s="84"/>
      <c r="K49" s="330"/>
      <c r="L49" s="279"/>
      <c r="M49" s="322"/>
      <c r="P49" s="155"/>
      <c r="Q49" s="153"/>
      <c r="R49" s="155"/>
    </row>
    <row r="50" spans="1:18" x14ac:dyDescent="0.25">
      <c r="A50" s="172"/>
      <c r="B50" s="186"/>
      <c r="C50" s="213"/>
      <c r="D50" s="321"/>
      <c r="E50" s="85"/>
      <c r="F50" s="279"/>
      <c r="G50" s="327" t="s">
        <v>9</v>
      </c>
      <c r="H50" s="83"/>
      <c r="I50" s="283"/>
      <c r="J50" s="84"/>
      <c r="K50" s="294"/>
      <c r="L50" s="257"/>
      <c r="M50" s="324"/>
      <c r="P50" s="314"/>
      <c r="Q50" s="314"/>
      <c r="R50" s="155"/>
    </row>
    <row r="51" spans="1:18" x14ac:dyDescent="0.25">
      <c r="A51" s="173"/>
      <c r="B51" s="22"/>
      <c r="C51" s="157"/>
      <c r="D51" s="321"/>
      <c r="E51" s="85"/>
      <c r="F51" s="279"/>
      <c r="G51" s="327" t="s">
        <v>10</v>
      </c>
      <c r="H51" s="83"/>
      <c r="I51" s="283"/>
      <c r="J51" s="84"/>
      <c r="K51" s="285" t="s">
        <v>33</v>
      </c>
      <c r="L51" s="332"/>
      <c r="M51" s="320"/>
      <c r="P51" s="155"/>
      <c r="Q51" s="153"/>
      <c r="R51" s="155"/>
    </row>
    <row r="52" spans="1:18" x14ac:dyDescent="0.25">
      <c r="A52" s="173"/>
      <c r="B52" s="22"/>
      <c r="C52" s="181"/>
      <c r="D52" s="321"/>
      <c r="E52" s="85"/>
      <c r="F52" s="279"/>
      <c r="G52" s="327" t="s">
        <v>11</v>
      </c>
      <c r="H52" s="83"/>
      <c r="I52" s="283"/>
      <c r="J52" s="84"/>
      <c r="K52" s="330"/>
      <c r="L52" s="279"/>
      <c r="M52" s="322"/>
      <c r="P52" s="155"/>
      <c r="Q52" s="153"/>
      <c r="R52" s="315"/>
    </row>
    <row r="53" spans="1:18" x14ac:dyDescent="0.25">
      <c r="A53" s="174"/>
      <c r="B53" s="171"/>
      <c r="C53" s="182"/>
      <c r="D53" s="323"/>
      <c r="E53" s="158"/>
      <c r="F53" s="257"/>
      <c r="G53" s="328" t="s">
        <v>12</v>
      </c>
      <c r="H53" s="168"/>
      <c r="I53" s="287"/>
      <c r="J53" s="160"/>
      <c r="K53" s="294" t="str">
        <f>L4</f>
        <v>Paszér Éva</v>
      </c>
      <c r="L53" s="257"/>
      <c r="M53" s="324"/>
    </row>
  </sheetData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J30:K30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J24:K24"/>
    <mergeCell ref="B25:C25"/>
    <mergeCell ref="D25:E25"/>
    <mergeCell ref="F25:G25"/>
    <mergeCell ref="H25:I25"/>
    <mergeCell ref="J25:K25"/>
    <mergeCell ref="H24:I24"/>
    <mergeCell ref="A1:F1"/>
    <mergeCell ref="A4:C4"/>
    <mergeCell ref="B24:C24"/>
    <mergeCell ref="D24:E24"/>
    <mergeCell ref="F24:G24"/>
  </mergeCells>
  <conditionalFormatting sqref="E7 E9 E11 E13 E15 E17 E19:E21">
    <cfRule type="cellIs" dxfId="287" priority="1" stopIfTrue="1" operator="equal">
      <formula>"Bye"</formula>
    </cfRule>
  </conditionalFormatting>
  <conditionalFormatting sqref="R47 R52">
    <cfRule type="expression" dxfId="286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AK47"/>
  <sheetViews>
    <sheetView topLeftCell="A22" workbookViewId="0">
      <selection activeCell="J21" sqref="J21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519" t="str">
        <f>Altalanos!$A$6</f>
        <v>SOMOGY VÁRMEGYE DIÁKOLIMPIA</v>
      </c>
      <c r="B1" s="519"/>
      <c r="C1" s="519"/>
      <c r="D1" s="519"/>
      <c r="E1" s="519"/>
      <c r="F1" s="519"/>
      <c r="G1" s="228"/>
      <c r="H1" s="231" t="s">
        <v>54</v>
      </c>
      <c r="I1" s="229"/>
      <c r="J1" s="230"/>
      <c r="L1" s="232"/>
      <c r="M1" s="233"/>
      <c r="N1" s="119"/>
      <c r="O1" s="119" t="s">
        <v>13</v>
      </c>
      <c r="P1" s="119"/>
      <c r="Q1" s="118"/>
      <c r="R1" s="119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34" t="s">
        <v>53</v>
      </c>
      <c r="B2" s="235"/>
      <c r="C2" s="235"/>
      <c r="D2" s="235"/>
      <c r="E2" s="235" t="s">
        <v>570</v>
      </c>
      <c r="F2" s="235"/>
      <c r="G2" s="236"/>
      <c r="H2" s="237"/>
      <c r="I2" s="237"/>
      <c r="J2" s="238"/>
      <c r="K2" s="232"/>
      <c r="L2" s="232"/>
      <c r="M2" s="232"/>
      <c r="N2" s="120"/>
      <c r="O2" s="97"/>
      <c r="P2" s="120"/>
      <c r="Q2" s="97"/>
      <c r="R2" s="120"/>
      <c r="Y2" s="358"/>
      <c r="Z2" s="357"/>
      <c r="AA2" s="357" t="s">
        <v>66</v>
      </c>
      <c r="AB2" s="348">
        <v>150</v>
      </c>
      <c r="AC2" s="348">
        <v>120</v>
      </c>
      <c r="AD2" s="348">
        <v>100</v>
      </c>
      <c r="AE2" s="348">
        <v>80</v>
      </c>
      <c r="AF2" s="348">
        <v>70</v>
      </c>
      <c r="AG2" s="348">
        <v>60</v>
      </c>
      <c r="AH2" s="348">
        <v>55</v>
      </c>
      <c r="AI2" s="348">
        <v>50</v>
      </c>
      <c r="AJ2" s="348">
        <v>45</v>
      </c>
      <c r="AK2" s="348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21"/>
      <c r="K3" s="50"/>
      <c r="L3" s="51" t="s">
        <v>30</v>
      </c>
      <c r="M3" s="50"/>
      <c r="N3" s="306"/>
      <c r="O3" s="305"/>
      <c r="P3" s="306"/>
      <c r="Y3" s="357">
        <f>IF(H4="OB","A",IF(H4="IX","W",H4))</f>
        <v>0</v>
      </c>
      <c r="Z3" s="357"/>
      <c r="AA3" s="357" t="s">
        <v>96</v>
      </c>
      <c r="AB3" s="348">
        <v>120</v>
      </c>
      <c r="AC3" s="348">
        <v>90</v>
      </c>
      <c r="AD3" s="348">
        <v>65</v>
      </c>
      <c r="AE3" s="348">
        <v>55</v>
      </c>
      <c r="AF3" s="348">
        <v>50</v>
      </c>
      <c r="AG3" s="348">
        <v>45</v>
      </c>
      <c r="AH3" s="348">
        <v>40</v>
      </c>
      <c r="AI3" s="348">
        <v>35</v>
      </c>
      <c r="AJ3" s="348">
        <v>25</v>
      </c>
      <c r="AK3" s="348">
        <v>20</v>
      </c>
    </row>
    <row r="4" spans="1:37" ht="13.8" thickBot="1" x14ac:dyDescent="0.3">
      <c r="A4" s="520">
        <v>45775</v>
      </c>
      <c r="B4" s="520"/>
      <c r="C4" s="520"/>
      <c r="D4" s="239"/>
      <c r="E4" s="240" t="str">
        <f>Altalanos!$C$10</f>
        <v>Balatonboglár</v>
      </c>
      <c r="F4" s="240"/>
      <c r="G4" s="240"/>
      <c r="H4" s="243"/>
      <c r="I4" s="240"/>
      <c r="J4" s="242"/>
      <c r="K4" s="243"/>
      <c r="L4" s="245" t="str">
        <f>Altalanos!$E$10</f>
        <v>Paszér Éva</v>
      </c>
      <c r="M4" s="243"/>
      <c r="N4" s="308"/>
      <c r="O4" s="309"/>
      <c r="P4" s="308"/>
      <c r="Y4" s="357"/>
      <c r="Z4" s="357"/>
      <c r="AA4" s="357" t="s">
        <v>97</v>
      </c>
      <c r="AB4" s="348">
        <v>90</v>
      </c>
      <c r="AC4" s="348">
        <v>60</v>
      </c>
      <c r="AD4" s="348">
        <v>45</v>
      </c>
      <c r="AE4" s="348">
        <v>34</v>
      </c>
      <c r="AF4" s="348">
        <v>27</v>
      </c>
      <c r="AG4" s="348">
        <v>22</v>
      </c>
      <c r="AH4" s="348">
        <v>18</v>
      </c>
      <c r="AI4" s="348">
        <v>15</v>
      </c>
      <c r="AJ4" s="348">
        <v>12</v>
      </c>
      <c r="AK4" s="348">
        <v>9</v>
      </c>
    </row>
    <row r="5" spans="1:37" x14ac:dyDescent="0.25">
      <c r="A5" s="33"/>
      <c r="B5" s="33" t="s">
        <v>51</v>
      </c>
      <c r="C5" s="301" t="s">
        <v>64</v>
      </c>
      <c r="D5" s="33" t="s">
        <v>45</v>
      </c>
      <c r="E5" s="33" t="s">
        <v>69</v>
      </c>
      <c r="F5" s="33"/>
      <c r="G5" s="33" t="s">
        <v>28</v>
      </c>
      <c r="H5" s="33"/>
      <c r="I5" s="33" t="s">
        <v>31</v>
      </c>
      <c r="J5" s="33"/>
      <c r="K5" s="334" t="s">
        <v>70</v>
      </c>
      <c r="L5" s="334" t="s">
        <v>71</v>
      </c>
      <c r="M5" s="334" t="s">
        <v>72</v>
      </c>
      <c r="O5" s="347" t="s">
        <v>80</v>
      </c>
      <c r="P5" s="348" t="s">
        <v>86</v>
      </c>
      <c r="R5" s="347" t="s">
        <v>80</v>
      </c>
      <c r="S5" s="418" t="s">
        <v>118</v>
      </c>
      <c r="Y5" s="357">
        <f>IF(OR(Altalanos!$A$8="F1",Altalanos!$A$8="F2",Altalanos!$A$8="N1",Altalanos!$A$8="N2"),1,2)</f>
        <v>2</v>
      </c>
      <c r="Z5" s="357"/>
      <c r="AA5" s="357" t="s">
        <v>98</v>
      </c>
      <c r="AB5" s="348">
        <v>60</v>
      </c>
      <c r="AC5" s="348">
        <v>40</v>
      </c>
      <c r="AD5" s="348">
        <v>30</v>
      </c>
      <c r="AE5" s="348">
        <v>20</v>
      </c>
      <c r="AF5" s="348">
        <v>18</v>
      </c>
      <c r="AG5" s="348">
        <v>15</v>
      </c>
      <c r="AH5" s="348">
        <v>12</v>
      </c>
      <c r="AI5" s="348">
        <v>10</v>
      </c>
      <c r="AJ5" s="348">
        <v>8</v>
      </c>
      <c r="AK5" s="348">
        <v>6</v>
      </c>
    </row>
    <row r="6" spans="1:37" x14ac:dyDescent="0.25">
      <c r="A6" s="279"/>
      <c r="B6" s="279"/>
      <c r="C6" s="333"/>
      <c r="D6" s="279"/>
      <c r="E6" s="279"/>
      <c r="F6" s="279"/>
      <c r="G6" s="279"/>
      <c r="H6" s="279"/>
      <c r="I6" s="279"/>
      <c r="J6" s="279"/>
      <c r="K6" s="279"/>
      <c r="L6" s="279"/>
      <c r="M6" s="279"/>
      <c r="O6" s="349" t="s">
        <v>87</v>
      </c>
      <c r="P6" s="350" t="s">
        <v>82</v>
      </c>
      <c r="R6" s="349" t="s">
        <v>87</v>
      </c>
      <c r="S6" s="419" t="s">
        <v>119</v>
      </c>
      <c r="Y6" s="357"/>
      <c r="Z6" s="357"/>
      <c r="AA6" s="357" t="s">
        <v>99</v>
      </c>
      <c r="AB6" s="348">
        <v>40</v>
      </c>
      <c r="AC6" s="348">
        <v>25</v>
      </c>
      <c r="AD6" s="348">
        <v>18</v>
      </c>
      <c r="AE6" s="348">
        <v>13</v>
      </c>
      <c r="AF6" s="348">
        <v>10</v>
      </c>
      <c r="AG6" s="348">
        <v>8</v>
      </c>
      <c r="AH6" s="348">
        <v>6</v>
      </c>
      <c r="AI6" s="348">
        <v>5</v>
      </c>
      <c r="AJ6" s="348">
        <v>4</v>
      </c>
      <c r="AK6" s="348">
        <v>3</v>
      </c>
    </row>
    <row r="7" spans="1:37" x14ac:dyDescent="0.25">
      <c r="A7" s="341" t="s">
        <v>66</v>
      </c>
      <c r="B7" s="353"/>
      <c r="C7" s="303" t="str">
        <f>IF($B7="","",VLOOKUP($B7,'I. KCS LÁNY B ELŐ'!$A$7:$O$22,5))</f>
        <v/>
      </c>
      <c r="D7" s="303" t="str">
        <f>IF($B7="","",VLOOKUP($B7,'I. KCS LÁNY B ELŐ'!$A$7:$O$22,15))</f>
        <v/>
      </c>
      <c r="E7" s="450" t="s">
        <v>551</v>
      </c>
      <c r="F7" s="302"/>
      <c r="G7" s="450" t="s">
        <v>255</v>
      </c>
      <c r="H7" s="302"/>
      <c r="I7" s="299" t="str">
        <f>IF($B7="","",VLOOKUP($B7,'I. KCS LÁNY B ELŐ'!$A$7:$O$22,4))</f>
        <v/>
      </c>
      <c r="J7" s="279"/>
      <c r="K7" s="364"/>
      <c r="L7" s="359" t="str">
        <f>IF(K7="","",CONCATENATE(VLOOKUP($Y$3,$AB$1:$AK$1,K7)," pont"))</f>
        <v/>
      </c>
      <c r="M7" s="365"/>
      <c r="O7" s="351" t="s">
        <v>88</v>
      </c>
      <c r="P7" s="352" t="s">
        <v>84</v>
      </c>
      <c r="R7" s="351" t="s">
        <v>88</v>
      </c>
      <c r="S7" s="420" t="s">
        <v>92</v>
      </c>
      <c r="Y7" s="357"/>
      <c r="Z7" s="357"/>
      <c r="AA7" s="357" t="s">
        <v>100</v>
      </c>
      <c r="AB7" s="348">
        <v>25</v>
      </c>
      <c r="AC7" s="348">
        <v>15</v>
      </c>
      <c r="AD7" s="348">
        <v>13</v>
      </c>
      <c r="AE7" s="348">
        <v>8</v>
      </c>
      <c r="AF7" s="348">
        <v>6</v>
      </c>
      <c r="AG7" s="348">
        <v>4</v>
      </c>
      <c r="AH7" s="348">
        <v>3</v>
      </c>
      <c r="AI7" s="348">
        <v>2</v>
      </c>
      <c r="AJ7" s="348">
        <v>1</v>
      </c>
      <c r="AK7" s="348">
        <v>0</v>
      </c>
    </row>
    <row r="8" spans="1:37" x14ac:dyDescent="0.25">
      <c r="A8" s="310"/>
      <c r="B8" s="354"/>
      <c r="C8" s="311"/>
      <c r="D8" s="311"/>
      <c r="E8" s="311"/>
      <c r="F8" s="311"/>
      <c r="G8" s="311"/>
      <c r="H8" s="311"/>
      <c r="I8" s="311"/>
      <c r="J8" s="279"/>
      <c r="K8" s="310"/>
      <c r="L8" s="310"/>
      <c r="M8" s="366"/>
      <c r="Y8" s="357"/>
      <c r="Z8" s="357"/>
      <c r="AA8" s="357" t="s">
        <v>101</v>
      </c>
      <c r="AB8" s="348">
        <v>15</v>
      </c>
      <c r="AC8" s="348">
        <v>10</v>
      </c>
      <c r="AD8" s="348">
        <v>7</v>
      </c>
      <c r="AE8" s="348">
        <v>5</v>
      </c>
      <c r="AF8" s="348">
        <v>4</v>
      </c>
      <c r="AG8" s="348">
        <v>3</v>
      </c>
      <c r="AH8" s="348">
        <v>2</v>
      </c>
      <c r="AI8" s="348">
        <v>1</v>
      </c>
      <c r="AJ8" s="348">
        <v>0</v>
      </c>
      <c r="AK8" s="348">
        <v>0</v>
      </c>
    </row>
    <row r="9" spans="1:37" x14ac:dyDescent="0.25">
      <c r="A9" s="310" t="s">
        <v>67</v>
      </c>
      <c r="B9" s="355"/>
      <c r="C9" s="303" t="str">
        <f>IF($B9="","",VLOOKUP($B9,'I. KCS LÁNY B ELŐ'!$A$7:$O$22,5))</f>
        <v/>
      </c>
      <c r="D9" s="303" t="str">
        <f>IF($B9="","",VLOOKUP($B9,'I. KCS LÁNY B ELŐ'!$A$7:$O$22,15))</f>
        <v/>
      </c>
      <c r="E9" s="443" t="s">
        <v>568</v>
      </c>
      <c r="F9" s="304"/>
      <c r="G9" s="443" t="s">
        <v>246</v>
      </c>
      <c r="H9" s="304"/>
      <c r="I9" s="298" t="str">
        <f>IF($B9="","",VLOOKUP($B9,'I. KCS LÁNY B ELŐ'!$A$7:$O$22,4))</f>
        <v/>
      </c>
      <c r="J9" s="279"/>
      <c r="K9" s="364"/>
      <c r="L9" s="359" t="str">
        <f>IF(K9="","",CONCATENATE(VLOOKUP($Y$3,$AB$1:$AK$1,K9)," pont"))</f>
        <v/>
      </c>
      <c r="M9" s="365"/>
      <c r="Y9" s="357"/>
      <c r="Z9" s="357"/>
      <c r="AA9" s="357" t="s">
        <v>102</v>
      </c>
      <c r="AB9" s="348">
        <v>10</v>
      </c>
      <c r="AC9" s="348">
        <v>6</v>
      </c>
      <c r="AD9" s="348">
        <v>4</v>
      </c>
      <c r="AE9" s="348">
        <v>2</v>
      </c>
      <c r="AF9" s="348">
        <v>1</v>
      </c>
      <c r="AG9" s="348">
        <v>0</v>
      </c>
      <c r="AH9" s="348">
        <v>0</v>
      </c>
      <c r="AI9" s="348">
        <v>0</v>
      </c>
      <c r="AJ9" s="348">
        <v>0</v>
      </c>
      <c r="AK9" s="348">
        <v>0</v>
      </c>
    </row>
    <row r="10" spans="1:37" x14ac:dyDescent="0.25">
      <c r="A10" s="310"/>
      <c r="B10" s="354"/>
      <c r="C10" s="311"/>
      <c r="D10" s="311"/>
      <c r="E10" s="311"/>
      <c r="F10" s="311"/>
      <c r="G10" s="311"/>
      <c r="H10" s="311"/>
      <c r="I10" s="311"/>
      <c r="J10" s="279"/>
      <c r="K10" s="310"/>
      <c r="L10" s="310"/>
      <c r="M10" s="366"/>
      <c r="Y10" s="357"/>
      <c r="Z10" s="357"/>
      <c r="AA10" s="357" t="s">
        <v>103</v>
      </c>
      <c r="AB10" s="348">
        <v>6</v>
      </c>
      <c r="AC10" s="348">
        <v>3</v>
      </c>
      <c r="AD10" s="348">
        <v>2</v>
      </c>
      <c r="AE10" s="348">
        <v>1</v>
      </c>
      <c r="AF10" s="348">
        <v>0</v>
      </c>
      <c r="AG10" s="348">
        <v>0</v>
      </c>
      <c r="AH10" s="348">
        <v>0</v>
      </c>
      <c r="AI10" s="348">
        <v>0</v>
      </c>
      <c r="AJ10" s="348">
        <v>0</v>
      </c>
      <c r="AK10" s="348">
        <v>0</v>
      </c>
    </row>
    <row r="11" spans="1:37" x14ac:dyDescent="0.25">
      <c r="A11" s="310" t="s">
        <v>68</v>
      </c>
      <c r="B11" s="355"/>
      <c r="C11" s="303" t="str">
        <f>IF($B11="","",VLOOKUP($B11,'I. KCS LÁNY B ELŐ'!$A$7:$O$22,5))</f>
        <v/>
      </c>
      <c r="D11" s="303" t="str">
        <f>IF($B11="","",VLOOKUP($B11,'I. KCS LÁNY B ELŐ'!$A$7:$O$22,15))</f>
        <v/>
      </c>
      <c r="E11" s="443" t="s">
        <v>569</v>
      </c>
      <c r="F11" s="304"/>
      <c r="G11" s="443" t="s">
        <v>273</v>
      </c>
      <c r="H11" s="304"/>
      <c r="I11" s="298" t="str">
        <f>IF($B11="","",VLOOKUP($B11,'I. KCS LÁNY B ELŐ'!$A$7:$O$22,4))</f>
        <v/>
      </c>
      <c r="J11" s="279"/>
      <c r="K11" s="364"/>
      <c r="L11" s="359" t="str">
        <f>IF(K11="","",CONCATENATE(VLOOKUP($Y$3,$AB$1:$AK$1,K11)," pont"))</f>
        <v/>
      </c>
      <c r="M11" s="365"/>
      <c r="Y11" s="357"/>
      <c r="Z11" s="357"/>
      <c r="AA11" s="357" t="s">
        <v>108</v>
      </c>
      <c r="AB11" s="348">
        <v>3</v>
      </c>
      <c r="AC11" s="348">
        <v>2</v>
      </c>
      <c r="AD11" s="348">
        <v>1</v>
      </c>
      <c r="AE11" s="348">
        <v>0</v>
      </c>
      <c r="AF11" s="348">
        <v>0</v>
      </c>
      <c r="AG11" s="348">
        <v>0</v>
      </c>
      <c r="AH11" s="348">
        <v>0</v>
      </c>
      <c r="AI11" s="348">
        <v>0</v>
      </c>
      <c r="AJ11" s="348">
        <v>0</v>
      </c>
      <c r="AK11" s="348">
        <v>0</v>
      </c>
    </row>
    <row r="12" spans="1:37" x14ac:dyDescent="0.25">
      <c r="A12" s="279"/>
      <c r="B12" s="341"/>
      <c r="C12" s="333"/>
      <c r="D12" s="279"/>
      <c r="E12" s="279"/>
      <c r="F12" s="279"/>
      <c r="G12" s="279"/>
      <c r="H12" s="279"/>
      <c r="I12" s="279"/>
      <c r="J12" s="279"/>
      <c r="K12" s="333"/>
      <c r="L12" s="333"/>
      <c r="M12" s="366"/>
      <c r="Y12" s="357"/>
      <c r="Z12" s="357"/>
      <c r="AA12" s="357" t="s">
        <v>104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341" t="s">
        <v>73</v>
      </c>
      <c r="B13" s="353"/>
      <c r="C13" s="303" t="str">
        <f>IF($B13="","",VLOOKUP($B13,'I. KCS LÁNY B ELŐ'!$A$7:$O$22,5))</f>
        <v/>
      </c>
      <c r="D13" s="303" t="str">
        <f>IF($B13="","",VLOOKUP($B13,'I. KCS LÁNY B ELŐ'!$A$7:$O$22,15))</f>
        <v/>
      </c>
      <c r="E13" s="450" t="s">
        <v>254</v>
      </c>
      <c r="F13" s="302"/>
      <c r="G13" s="450" t="s">
        <v>258</v>
      </c>
      <c r="H13" s="302"/>
      <c r="I13" s="450" t="s">
        <v>151</v>
      </c>
      <c r="J13" s="279"/>
      <c r="K13" s="364"/>
      <c r="L13" s="359" t="str">
        <f>IF(K13="","",CONCATENATE(VLOOKUP($Y$3,$AB$1:$AK$1,K13)," pont"))</f>
        <v/>
      </c>
      <c r="M13" s="365"/>
      <c r="Y13" s="357"/>
      <c r="Z13" s="357"/>
      <c r="AA13" s="357" t="s">
        <v>105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310"/>
      <c r="B14" s="354"/>
      <c r="C14" s="311"/>
      <c r="D14" s="311"/>
      <c r="E14" s="311"/>
      <c r="F14" s="311"/>
      <c r="G14" s="311"/>
      <c r="H14" s="311"/>
      <c r="I14" s="311"/>
      <c r="J14" s="279"/>
      <c r="K14" s="310"/>
      <c r="L14" s="310"/>
      <c r="M14" s="366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</row>
    <row r="15" spans="1:37" x14ac:dyDescent="0.25">
      <c r="A15" s="310" t="s">
        <v>74</v>
      </c>
      <c r="B15" s="355"/>
      <c r="C15" s="303" t="str">
        <f>IF($B15="","",VLOOKUP($B15,'I. KCS LÁNY B ELŐ'!$A$7:$O$22,5))</f>
        <v/>
      </c>
      <c r="D15" s="303" t="str">
        <f>IF($B15="","",VLOOKUP($B15,'I. KCS LÁNY B ELŐ'!$A$7:$O$22,15))</f>
        <v/>
      </c>
      <c r="E15" s="443" t="s">
        <v>252</v>
      </c>
      <c r="F15" s="304"/>
      <c r="G15" s="443" t="s">
        <v>253</v>
      </c>
      <c r="H15" s="304"/>
      <c r="I15" s="298" t="str">
        <f>IF($B15="","",VLOOKUP($B15,'I. KCS LÁNY B ELŐ'!$A$7:$O$22,4))</f>
        <v/>
      </c>
      <c r="J15" s="279"/>
      <c r="K15" s="364"/>
      <c r="L15" s="359" t="str">
        <f>IF(K15="","",CONCATENATE(VLOOKUP($Y$3,$AB$1:$AK$1,K15)," pont"))</f>
        <v/>
      </c>
      <c r="M15" s="365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</row>
    <row r="16" spans="1:37" x14ac:dyDescent="0.25">
      <c r="A16" s="310"/>
      <c r="B16" s="354"/>
      <c r="C16" s="311"/>
      <c r="D16" s="311"/>
      <c r="E16" s="311"/>
      <c r="F16" s="311"/>
      <c r="G16" s="311"/>
      <c r="H16" s="311"/>
      <c r="I16" s="311"/>
      <c r="J16" s="279"/>
      <c r="K16" s="310"/>
      <c r="L16" s="310"/>
      <c r="M16" s="366"/>
      <c r="Y16" s="357"/>
      <c r="Z16" s="357"/>
      <c r="AA16" s="357" t="s">
        <v>66</v>
      </c>
      <c r="AB16" s="357">
        <v>300</v>
      </c>
      <c r="AC16" s="357">
        <v>250</v>
      </c>
      <c r="AD16" s="357">
        <v>220</v>
      </c>
      <c r="AE16" s="357">
        <v>180</v>
      </c>
      <c r="AF16" s="357">
        <v>160</v>
      </c>
      <c r="AG16" s="357">
        <v>150</v>
      </c>
      <c r="AH16" s="357">
        <v>140</v>
      </c>
      <c r="AI16" s="357">
        <v>130</v>
      </c>
      <c r="AJ16" s="357">
        <v>120</v>
      </c>
      <c r="AK16" s="357">
        <v>110</v>
      </c>
    </row>
    <row r="17" spans="1:37" x14ac:dyDescent="0.25">
      <c r="A17" s="310" t="s">
        <v>75</v>
      </c>
      <c r="B17" s="355"/>
      <c r="C17" s="303" t="str">
        <f>IF($B17="","",VLOOKUP($B17,'I. KCS LÁNY B ELŐ'!$A$7:$O$22,5))</f>
        <v/>
      </c>
      <c r="D17" s="303" t="str">
        <f>IF($B17="","",VLOOKUP($B17,'I. KCS LÁNY B ELŐ'!$A$7:$O$22,15))</f>
        <v/>
      </c>
      <c r="E17" s="443" t="s">
        <v>625</v>
      </c>
      <c r="F17" s="304"/>
      <c r="G17" s="443" t="s">
        <v>272</v>
      </c>
      <c r="H17" s="304"/>
      <c r="I17" s="298" t="str">
        <f>IF($B17="","",VLOOKUP($B17,'I. KCS LÁNY B ELŐ'!$A$7:$O$22,4))</f>
        <v/>
      </c>
      <c r="J17" s="279"/>
      <c r="K17" s="364"/>
      <c r="L17" s="359" t="str">
        <f>IF(K17="","",CONCATENATE(VLOOKUP($Y$3,$AB$1:$AK$1,K17)," pont"))</f>
        <v/>
      </c>
      <c r="M17" s="365"/>
      <c r="Y17" s="357"/>
      <c r="Z17" s="357"/>
      <c r="AA17" s="357" t="s">
        <v>96</v>
      </c>
      <c r="AB17" s="357">
        <v>250</v>
      </c>
      <c r="AC17" s="357">
        <v>200</v>
      </c>
      <c r="AD17" s="357">
        <v>160</v>
      </c>
      <c r="AE17" s="357">
        <v>140</v>
      </c>
      <c r="AF17" s="357">
        <v>120</v>
      </c>
      <c r="AG17" s="357">
        <v>110</v>
      </c>
      <c r="AH17" s="357">
        <v>100</v>
      </c>
      <c r="AI17" s="357">
        <v>90</v>
      </c>
      <c r="AJ17" s="357">
        <v>80</v>
      </c>
      <c r="AK17" s="357">
        <v>70</v>
      </c>
    </row>
    <row r="18" spans="1:37" x14ac:dyDescent="0.25">
      <c r="A18" s="279"/>
      <c r="B18" s="279"/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79"/>
      <c r="Y18" s="357"/>
      <c r="Z18" s="357"/>
      <c r="AA18" s="357" t="s">
        <v>97</v>
      </c>
      <c r="AB18" s="357">
        <v>200</v>
      </c>
      <c r="AC18" s="357">
        <v>150</v>
      </c>
      <c r="AD18" s="357">
        <v>130</v>
      </c>
      <c r="AE18" s="357">
        <v>110</v>
      </c>
      <c r="AF18" s="357">
        <v>95</v>
      </c>
      <c r="AG18" s="357">
        <v>80</v>
      </c>
      <c r="AH18" s="357">
        <v>70</v>
      </c>
      <c r="AI18" s="357">
        <v>60</v>
      </c>
      <c r="AJ18" s="357">
        <v>55</v>
      </c>
      <c r="AK18" s="357">
        <v>50</v>
      </c>
    </row>
    <row r="19" spans="1:37" x14ac:dyDescent="0.25">
      <c r="A19" s="279"/>
      <c r="B19" s="279"/>
      <c r="C19" s="279"/>
      <c r="D19" s="279"/>
      <c r="E19" s="279"/>
      <c r="F19" s="279"/>
      <c r="G19" s="279"/>
      <c r="H19" s="279"/>
      <c r="I19" s="279"/>
      <c r="J19" s="279"/>
      <c r="K19" s="279"/>
      <c r="L19" s="279"/>
      <c r="M19" s="279"/>
      <c r="Y19" s="357"/>
      <c r="Z19" s="357"/>
      <c r="AA19" s="357" t="s">
        <v>98</v>
      </c>
      <c r="AB19" s="357">
        <v>150</v>
      </c>
      <c r="AC19" s="357">
        <v>120</v>
      </c>
      <c r="AD19" s="357">
        <v>100</v>
      </c>
      <c r="AE19" s="357">
        <v>80</v>
      </c>
      <c r="AF19" s="357">
        <v>70</v>
      </c>
      <c r="AG19" s="357">
        <v>60</v>
      </c>
      <c r="AH19" s="357">
        <v>55</v>
      </c>
      <c r="AI19" s="357">
        <v>50</v>
      </c>
      <c r="AJ19" s="357">
        <v>45</v>
      </c>
      <c r="AK19" s="357">
        <v>40</v>
      </c>
    </row>
    <row r="20" spans="1:37" x14ac:dyDescent="0.25">
      <c r="A20" s="279"/>
      <c r="B20" s="279"/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Y20" s="357"/>
      <c r="Z20" s="357"/>
      <c r="AA20" s="357" t="s">
        <v>99</v>
      </c>
      <c r="AB20" s="357">
        <v>120</v>
      </c>
      <c r="AC20" s="357">
        <v>90</v>
      </c>
      <c r="AD20" s="357">
        <v>65</v>
      </c>
      <c r="AE20" s="357">
        <v>55</v>
      </c>
      <c r="AF20" s="357">
        <v>50</v>
      </c>
      <c r="AG20" s="357">
        <v>45</v>
      </c>
      <c r="AH20" s="357">
        <v>40</v>
      </c>
      <c r="AI20" s="357">
        <v>35</v>
      </c>
      <c r="AJ20" s="357">
        <v>25</v>
      </c>
      <c r="AK20" s="357">
        <v>20</v>
      </c>
    </row>
    <row r="21" spans="1:37" x14ac:dyDescent="0.25">
      <c r="A21" s="279"/>
      <c r="B21" s="279"/>
      <c r="C21" s="279"/>
      <c r="D21" s="279"/>
      <c r="E21" s="279"/>
      <c r="F21" s="279"/>
      <c r="G21" s="279"/>
      <c r="H21" s="279"/>
      <c r="I21" s="279"/>
      <c r="J21" s="279"/>
      <c r="K21" s="279"/>
      <c r="L21" s="279"/>
      <c r="M21" s="279"/>
      <c r="Y21" s="357"/>
      <c r="Z21" s="357"/>
      <c r="AA21" s="357" t="s">
        <v>100</v>
      </c>
      <c r="AB21" s="357">
        <v>90</v>
      </c>
      <c r="AC21" s="357">
        <v>60</v>
      </c>
      <c r="AD21" s="357">
        <v>45</v>
      </c>
      <c r="AE21" s="357">
        <v>34</v>
      </c>
      <c r="AF21" s="357">
        <v>27</v>
      </c>
      <c r="AG21" s="357">
        <v>22</v>
      </c>
      <c r="AH21" s="357">
        <v>18</v>
      </c>
      <c r="AI21" s="357">
        <v>15</v>
      </c>
      <c r="AJ21" s="357">
        <v>12</v>
      </c>
      <c r="AK21" s="357">
        <v>9</v>
      </c>
    </row>
    <row r="22" spans="1:37" ht="18.75" customHeight="1" x14ac:dyDescent="0.25">
      <c r="A22" s="279"/>
      <c r="B22" s="521"/>
      <c r="C22" s="521"/>
      <c r="D22" s="523" t="str">
        <f>E7</f>
        <v>Győry N</v>
      </c>
      <c r="E22" s="523"/>
      <c r="F22" s="523" t="str">
        <f>E9</f>
        <v>Csécs-Varga</v>
      </c>
      <c r="G22" s="523"/>
      <c r="H22" s="523" t="str">
        <f>E11</f>
        <v>Völcsei</v>
      </c>
      <c r="I22" s="523"/>
      <c r="J22" s="279"/>
      <c r="K22" s="279"/>
      <c r="L22" s="279"/>
      <c r="M22" s="342" t="s">
        <v>70</v>
      </c>
      <c r="Y22" s="357"/>
      <c r="Z22" s="357"/>
      <c r="AA22" s="357" t="s">
        <v>101</v>
      </c>
      <c r="AB22" s="357">
        <v>60</v>
      </c>
      <c r="AC22" s="357">
        <v>40</v>
      </c>
      <c r="AD22" s="357">
        <v>30</v>
      </c>
      <c r="AE22" s="357">
        <v>20</v>
      </c>
      <c r="AF22" s="357">
        <v>18</v>
      </c>
      <c r="AG22" s="357">
        <v>15</v>
      </c>
      <c r="AH22" s="357">
        <v>12</v>
      </c>
      <c r="AI22" s="357">
        <v>10</v>
      </c>
      <c r="AJ22" s="357">
        <v>8</v>
      </c>
      <c r="AK22" s="357">
        <v>6</v>
      </c>
    </row>
    <row r="23" spans="1:37" ht="18.75" customHeight="1" x14ac:dyDescent="0.25">
      <c r="A23" s="340" t="s">
        <v>66</v>
      </c>
      <c r="B23" s="525" t="str">
        <f>E7</f>
        <v>Győry N</v>
      </c>
      <c r="C23" s="525"/>
      <c r="D23" s="526"/>
      <c r="E23" s="526"/>
      <c r="F23" s="529" t="s">
        <v>657</v>
      </c>
      <c r="G23" s="528"/>
      <c r="H23" s="529" t="s">
        <v>663</v>
      </c>
      <c r="I23" s="528"/>
      <c r="J23" s="279"/>
      <c r="K23" s="279"/>
      <c r="L23" s="279"/>
      <c r="M23" s="343">
        <v>1</v>
      </c>
      <c r="Y23" s="357"/>
      <c r="Z23" s="357"/>
      <c r="AA23" s="357" t="s">
        <v>102</v>
      </c>
      <c r="AB23" s="357">
        <v>40</v>
      </c>
      <c r="AC23" s="357">
        <v>25</v>
      </c>
      <c r="AD23" s="357">
        <v>18</v>
      </c>
      <c r="AE23" s="357">
        <v>13</v>
      </c>
      <c r="AF23" s="357">
        <v>8</v>
      </c>
      <c r="AG23" s="357">
        <v>7</v>
      </c>
      <c r="AH23" s="357">
        <v>6</v>
      </c>
      <c r="AI23" s="357">
        <v>5</v>
      </c>
      <c r="AJ23" s="357">
        <v>4</v>
      </c>
      <c r="AK23" s="357">
        <v>3</v>
      </c>
    </row>
    <row r="24" spans="1:37" ht="18.75" customHeight="1" x14ac:dyDescent="0.25">
      <c r="A24" s="340" t="s">
        <v>67</v>
      </c>
      <c r="B24" s="525" t="str">
        <f>E9</f>
        <v>Csécs-Varga</v>
      </c>
      <c r="C24" s="525"/>
      <c r="D24" s="529" t="s">
        <v>658</v>
      </c>
      <c r="E24" s="528"/>
      <c r="F24" s="526"/>
      <c r="G24" s="526"/>
      <c r="H24" s="529" t="s">
        <v>661</v>
      </c>
      <c r="I24" s="528"/>
      <c r="J24" s="279"/>
      <c r="K24" s="279"/>
      <c r="L24" s="279"/>
      <c r="M24" s="343">
        <v>3</v>
      </c>
      <c r="Y24" s="357"/>
      <c r="Z24" s="357"/>
      <c r="AA24" s="357" t="s">
        <v>103</v>
      </c>
      <c r="AB24" s="357">
        <v>25</v>
      </c>
      <c r="AC24" s="357">
        <v>15</v>
      </c>
      <c r="AD24" s="357">
        <v>13</v>
      </c>
      <c r="AE24" s="357">
        <v>7</v>
      </c>
      <c r="AF24" s="357">
        <v>6</v>
      </c>
      <c r="AG24" s="357">
        <v>5</v>
      </c>
      <c r="AH24" s="357">
        <v>4</v>
      </c>
      <c r="AI24" s="357">
        <v>3</v>
      </c>
      <c r="AJ24" s="357">
        <v>2</v>
      </c>
      <c r="AK24" s="357">
        <v>1</v>
      </c>
    </row>
    <row r="25" spans="1:37" ht="18.75" customHeight="1" x14ac:dyDescent="0.25">
      <c r="A25" s="340" t="s">
        <v>68</v>
      </c>
      <c r="B25" s="525" t="str">
        <f>E11</f>
        <v>Völcsei</v>
      </c>
      <c r="C25" s="525"/>
      <c r="D25" s="529" t="s">
        <v>662</v>
      </c>
      <c r="E25" s="528"/>
      <c r="F25" s="529" t="s">
        <v>659</v>
      </c>
      <c r="G25" s="528"/>
      <c r="H25" s="526"/>
      <c r="I25" s="526"/>
      <c r="J25" s="279"/>
      <c r="K25" s="279"/>
      <c r="L25" s="279"/>
      <c r="M25" s="343">
        <v>2</v>
      </c>
      <c r="Y25" s="357"/>
      <c r="Z25" s="357"/>
      <c r="AA25" s="357" t="s">
        <v>108</v>
      </c>
      <c r="AB25" s="357">
        <v>15</v>
      </c>
      <c r="AC25" s="357">
        <v>10</v>
      </c>
      <c r="AD25" s="357">
        <v>8</v>
      </c>
      <c r="AE25" s="357">
        <v>4</v>
      </c>
      <c r="AF25" s="357">
        <v>3</v>
      </c>
      <c r="AG25" s="357">
        <v>2</v>
      </c>
      <c r="AH25" s="357">
        <v>1</v>
      </c>
      <c r="AI25" s="357">
        <v>0</v>
      </c>
      <c r="AJ25" s="357">
        <v>0</v>
      </c>
      <c r="AK25" s="357">
        <v>0</v>
      </c>
    </row>
    <row r="26" spans="1:37" x14ac:dyDescent="0.25">
      <c r="A26" s="279"/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344"/>
      <c r="Y26" s="357"/>
      <c r="Z26" s="357"/>
      <c r="AA26" s="357" t="s">
        <v>104</v>
      </c>
      <c r="AB26" s="357">
        <v>10</v>
      </c>
      <c r="AC26" s="357">
        <v>6</v>
      </c>
      <c r="AD26" s="357">
        <v>4</v>
      </c>
      <c r="AE26" s="357">
        <v>2</v>
      </c>
      <c r="AF26" s="357">
        <v>1</v>
      </c>
      <c r="AG26" s="357">
        <v>0</v>
      </c>
      <c r="AH26" s="357">
        <v>0</v>
      </c>
      <c r="AI26" s="357">
        <v>0</v>
      </c>
      <c r="AJ26" s="357">
        <v>0</v>
      </c>
      <c r="AK26" s="357">
        <v>0</v>
      </c>
    </row>
    <row r="27" spans="1:37" ht="18.75" customHeight="1" x14ac:dyDescent="0.25">
      <c r="A27" s="279"/>
      <c r="B27" s="521"/>
      <c r="C27" s="521"/>
      <c r="D27" s="523" t="str">
        <f>E13</f>
        <v>Horváth</v>
      </c>
      <c r="E27" s="523"/>
      <c r="F27" s="523" t="str">
        <f>E15</f>
        <v>Burkhalter</v>
      </c>
      <c r="G27" s="523"/>
      <c r="H27" s="523" t="str">
        <f>E17</f>
        <v>Mayer</v>
      </c>
      <c r="I27" s="523"/>
      <c r="J27" s="279"/>
      <c r="K27" s="279"/>
      <c r="L27" s="279"/>
      <c r="M27" s="344"/>
      <c r="Y27" s="357"/>
      <c r="Z27" s="357"/>
      <c r="AA27" s="357" t="s">
        <v>105</v>
      </c>
      <c r="AB27" s="357">
        <v>3</v>
      </c>
      <c r="AC27" s="357">
        <v>2</v>
      </c>
      <c r="AD27" s="357">
        <v>1</v>
      </c>
      <c r="AE27" s="357">
        <v>0</v>
      </c>
      <c r="AF27" s="357">
        <v>0</v>
      </c>
      <c r="AG27" s="357">
        <v>0</v>
      </c>
      <c r="AH27" s="357">
        <v>0</v>
      </c>
      <c r="AI27" s="357">
        <v>0</v>
      </c>
      <c r="AJ27" s="357">
        <v>0</v>
      </c>
      <c r="AK27" s="357">
        <v>0</v>
      </c>
    </row>
    <row r="28" spans="1:37" ht="18.75" customHeight="1" x14ac:dyDescent="0.25">
      <c r="A28" s="340" t="s">
        <v>73</v>
      </c>
      <c r="B28" s="525" t="str">
        <f>E13</f>
        <v>Horváth</v>
      </c>
      <c r="C28" s="525"/>
      <c r="D28" s="526"/>
      <c r="E28" s="526"/>
      <c r="F28" s="529" t="s">
        <v>658</v>
      </c>
      <c r="G28" s="528"/>
      <c r="H28" s="529" t="s">
        <v>658</v>
      </c>
      <c r="I28" s="528"/>
      <c r="J28" s="279"/>
      <c r="K28" s="279"/>
      <c r="L28" s="279"/>
      <c r="M28" s="343">
        <v>3</v>
      </c>
    </row>
    <row r="29" spans="1:37" ht="18.75" customHeight="1" x14ac:dyDescent="0.25">
      <c r="A29" s="340" t="s">
        <v>74</v>
      </c>
      <c r="B29" s="525" t="str">
        <f>E15</f>
        <v>Burkhalter</v>
      </c>
      <c r="C29" s="525"/>
      <c r="D29" s="529" t="s">
        <v>657</v>
      </c>
      <c r="E29" s="528"/>
      <c r="F29" s="526"/>
      <c r="G29" s="526"/>
      <c r="H29" s="529" t="s">
        <v>664</v>
      </c>
      <c r="I29" s="528"/>
      <c r="J29" s="279"/>
      <c r="K29" s="279"/>
      <c r="L29" s="279"/>
      <c r="M29" s="343">
        <v>2</v>
      </c>
    </row>
    <row r="30" spans="1:37" ht="18.75" customHeight="1" x14ac:dyDescent="0.25">
      <c r="A30" s="340" t="s">
        <v>75</v>
      </c>
      <c r="B30" s="525" t="str">
        <f>E17</f>
        <v>Mayer</v>
      </c>
      <c r="C30" s="525"/>
      <c r="D30" s="529" t="s">
        <v>656</v>
      </c>
      <c r="E30" s="528"/>
      <c r="F30" s="529" t="s">
        <v>663</v>
      </c>
      <c r="G30" s="528"/>
      <c r="H30" s="526"/>
      <c r="I30" s="526"/>
      <c r="J30" s="279"/>
      <c r="K30" s="279"/>
      <c r="L30" s="279"/>
      <c r="M30" s="343">
        <v>1</v>
      </c>
    </row>
    <row r="31" spans="1:37" x14ac:dyDescent="0.25">
      <c r="A31" s="279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</row>
    <row r="32" spans="1:37" x14ac:dyDescent="0.25">
      <c r="A32" s="279" t="s">
        <v>60</v>
      </c>
      <c r="B32" s="279"/>
      <c r="C32" s="534"/>
      <c r="D32" s="535"/>
      <c r="E32" s="310" t="s">
        <v>77</v>
      </c>
      <c r="F32" s="534"/>
      <c r="G32" s="535"/>
      <c r="H32" s="279"/>
      <c r="I32" s="257"/>
      <c r="J32" s="279"/>
      <c r="K32" s="279"/>
      <c r="L32" s="279"/>
      <c r="M32" s="279"/>
    </row>
    <row r="33" spans="1:18" x14ac:dyDescent="0.25">
      <c r="A33" s="279"/>
      <c r="B33" s="279"/>
      <c r="C33" s="279"/>
      <c r="D33" s="279"/>
      <c r="E33" s="279"/>
      <c r="F33" s="310"/>
      <c r="G33" s="310"/>
      <c r="H33" s="279"/>
      <c r="I33" s="279"/>
      <c r="J33" s="279"/>
      <c r="K33" s="279"/>
      <c r="L33" s="279"/>
      <c r="M33" s="279"/>
    </row>
    <row r="34" spans="1:18" x14ac:dyDescent="0.25">
      <c r="A34" s="279" t="s">
        <v>76</v>
      </c>
      <c r="B34" s="279"/>
      <c r="C34" s="534"/>
      <c r="D34" s="535"/>
      <c r="E34" s="310" t="s">
        <v>77</v>
      </c>
      <c r="F34" s="534"/>
      <c r="G34" s="535"/>
      <c r="H34" s="279"/>
      <c r="I34" s="257"/>
      <c r="J34" s="279"/>
      <c r="K34" s="279"/>
      <c r="L34" s="279"/>
      <c r="M34" s="279"/>
    </row>
    <row r="35" spans="1:18" x14ac:dyDescent="0.25">
      <c r="A35" s="279"/>
      <c r="B35" s="279"/>
      <c r="C35" s="310"/>
      <c r="D35" s="310"/>
      <c r="E35" s="310"/>
      <c r="F35" s="310"/>
      <c r="G35" s="310"/>
      <c r="H35" s="279"/>
      <c r="I35" s="279"/>
      <c r="J35" s="279"/>
      <c r="K35" s="279"/>
      <c r="L35" s="279"/>
      <c r="M35" s="279"/>
    </row>
    <row r="36" spans="1:18" x14ac:dyDescent="0.25">
      <c r="A36" s="279" t="s">
        <v>78</v>
      </c>
      <c r="B36" s="279"/>
      <c r="C36" s="535"/>
      <c r="D36" s="535"/>
      <c r="E36" s="310" t="s">
        <v>77</v>
      </c>
      <c r="F36" s="535"/>
      <c r="G36" s="535"/>
      <c r="H36" s="279"/>
      <c r="I36" s="257"/>
      <c r="J36" s="279"/>
      <c r="K36" s="279"/>
      <c r="L36" s="279"/>
      <c r="M36" s="279"/>
    </row>
    <row r="37" spans="1:18" x14ac:dyDescent="0.25">
      <c r="A37" s="279"/>
      <c r="B37" s="27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</row>
    <row r="38" spans="1:18" x14ac:dyDescent="0.25">
      <c r="A38" s="279"/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L38" s="257"/>
      <c r="M38" s="279"/>
    </row>
    <row r="39" spans="1:18" x14ac:dyDescent="0.25">
      <c r="A39" s="142" t="s">
        <v>45</v>
      </c>
      <c r="B39" s="143"/>
      <c r="C39" s="214"/>
      <c r="D39" s="316" t="s">
        <v>4</v>
      </c>
      <c r="E39" s="317" t="s">
        <v>47</v>
      </c>
      <c r="F39" s="331"/>
      <c r="G39" s="316" t="s">
        <v>4</v>
      </c>
      <c r="H39" s="317" t="s">
        <v>56</v>
      </c>
      <c r="I39" s="170"/>
      <c r="J39" s="317" t="s">
        <v>57</v>
      </c>
      <c r="K39" s="169" t="s">
        <v>58</v>
      </c>
      <c r="L39" s="33"/>
      <c r="M39" s="331"/>
      <c r="P39" s="312"/>
      <c r="Q39" s="312"/>
      <c r="R39" s="313"/>
    </row>
    <row r="40" spans="1:18" x14ac:dyDescent="0.25">
      <c r="A40" s="290" t="s">
        <v>46</v>
      </c>
      <c r="B40" s="291"/>
      <c r="C40" s="293"/>
      <c r="D40" s="318">
        <v>1</v>
      </c>
      <c r="E40" s="536" t="str">
        <f>IF(D40&gt;$R$47,,UPPER(VLOOKUP(D40,'I. KCS LÁNY B ELŐ'!$A$7:$Q$134,2)))</f>
        <v xml:space="preserve">CZENE </v>
      </c>
      <c r="F40" s="536"/>
      <c r="G40" s="325" t="s">
        <v>5</v>
      </c>
      <c r="H40" s="291"/>
      <c r="I40" s="319"/>
      <c r="J40" s="326"/>
      <c r="K40" s="285" t="s">
        <v>48</v>
      </c>
      <c r="L40" s="332"/>
      <c r="M40" s="320"/>
      <c r="P40" s="314"/>
      <c r="Q40" s="314"/>
      <c r="R40" s="155"/>
    </row>
    <row r="41" spans="1:18" x14ac:dyDescent="0.25">
      <c r="A41" s="294" t="s">
        <v>55</v>
      </c>
      <c r="B41" s="168"/>
      <c r="C41" s="296"/>
      <c r="D41" s="321">
        <v>2</v>
      </c>
      <c r="E41" s="537" t="str">
        <f>IF(D41&gt;$R$47,,UPPER(VLOOKUP(D41,'I. KCS LÁNY B ELŐ'!$A$7:$Q$134,2)))</f>
        <v>STEINER</v>
      </c>
      <c r="F41" s="537"/>
      <c r="G41" s="327" t="s">
        <v>6</v>
      </c>
      <c r="H41" s="83"/>
      <c r="I41" s="283"/>
      <c r="J41" s="84"/>
      <c r="K41" s="329"/>
      <c r="L41" s="257"/>
      <c r="M41" s="324"/>
      <c r="P41" s="155"/>
      <c r="Q41" s="153"/>
      <c r="R41" s="155"/>
    </row>
    <row r="42" spans="1:18" x14ac:dyDescent="0.25">
      <c r="A42" s="183"/>
      <c r="B42" s="184"/>
      <c r="C42" s="185"/>
      <c r="D42" s="321"/>
      <c r="E42" s="85"/>
      <c r="F42" s="279"/>
      <c r="G42" s="327" t="s">
        <v>7</v>
      </c>
      <c r="H42" s="83"/>
      <c r="I42" s="283"/>
      <c r="J42" s="84"/>
      <c r="K42" s="285" t="s">
        <v>49</v>
      </c>
      <c r="L42" s="332"/>
      <c r="M42" s="320"/>
      <c r="P42" s="314"/>
      <c r="Q42" s="314"/>
      <c r="R42" s="155"/>
    </row>
    <row r="43" spans="1:18" x14ac:dyDescent="0.25">
      <c r="A43" s="156"/>
      <c r="B43" s="122"/>
      <c r="C43" s="157"/>
      <c r="D43" s="321"/>
      <c r="E43" s="85"/>
      <c r="F43" s="279"/>
      <c r="G43" s="327" t="s">
        <v>8</v>
      </c>
      <c r="H43" s="83"/>
      <c r="I43" s="283"/>
      <c r="J43" s="84"/>
      <c r="K43" s="330"/>
      <c r="L43" s="279"/>
      <c r="M43" s="322"/>
      <c r="P43" s="155"/>
      <c r="Q43" s="153"/>
      <c r="R43" s="155"/>
    </row>
    <row r="44" spans="1:18" x14ac:dyDescent="0.25">
      <c r="A44" s="172"/>
      <c r="B44" s="186"/>
      <c r="C44" s="213"/>
      <c r="D44" s="321"/>
      <c r="E44" s="85"/>
      <c r="F44" s="279"/>
      <c r="G44" s="327" t="s">
        <v>9</v>
      </c>
      <c r="H44" s="83"/>
      <c r="I44" s="283"/>
      <c r="J44" s="84"/>
      <c r="K44" s="294"/>
      <c r="L44" s="257"/>
      <c r="M44" s="324"/>
      <c r="P44" s="155"/>
      <c r="Q44" s="153"/>
      <c r="R44" s="155"/>
    </row>
    <row r="45" spans="1:18" x14ac:dyDescent="0.25">
      <c r="A45" s="173"/>
      <c r="B45" s="22"/>
      <c r="C45" s="157"/>
      <c r="D45" s="321"/>
      <c r="E45" s="85"/>
      <c r="F45" s="279"/>
      <c r="G45" s="327" t="s">
        <v>10</v>
      </c>
      <c r="H45" s="83"/>
      <c r="I45" s="283"/>
      <c r="J45" s="84"/>
      <c r="K45" s="285" t="s">
        <v>33</v>
      </c>
      <c r="L45" s="332"/>
      <c r="M45" s="320"/>
      <c r="P45" s="314"/>
      <c r="Q45" s="314"/>
      <c r="R45" s="155"/>
    </row>
    <row r="46" spans="1:18" x14ac:dyDescent="0.25">
      <c r="A46" s="173"/>
      <c r="B46" s="22"/>
      <c r="C46" s="181"/>
      <c r="D46" s="321"/>
      <c r="E46" s="85"/>
      <c r="F46" s="279"/>
      <c r="G46" s="327" t="s">
        <v>11</v>
      </c>
      <c r="H46" s="83"/>
      <c r="I46" s="283"/>
      <c r="J46" s="84"/>
      <c r="K46" s="330"/>
      <c r="L46" s="279"/>
      <c r="M46" s="322"/>
      <c r="P46" s="155"/>
      <c r="Q46" s="153"/>
      <c r="R46" s="155"/>
    </row>
    <row r="47" spans="1:18" x14ac:dyDescent="0.25">
      <c r="A47" s="174"/>
      <c r="B47" s="171"/>
      <c r="C47" s="182"/>
      <c r="D47" s="323"/>
      <c r="E47" s="158"/>
      <c r="F47" s="257"/>
      <c r="G47" s="328" t="s">
        <v>12</v>
      </c>
      <c r="H47" s="168"/>
      <c r="I47" s="287"/>
      <c r="J47" s="160"/>
      <c r="K47" s="294" t="str">
        <f>L4</f>
        <v>Paszér Éva</v>
      </c>
      <c r="L47" s="257"/>
      <c r="M47" s="324"/>
      <c r="P47" s="155"/>
      <c r="Q47" s="153"/>
      <c r="R47" s="315">
        <f>MIN(4,'I. KCS LÁNY B ELŐ'!Q5)</f>
        <v>4</v>
      </c>
    </row>
  </sheetData>
  <mergeCells count="42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</mergeCells>
  <conditionalFormatting sqref="E7 E9 E11 E13 E15 E17">
    <cfRule type="cellIs" dxfId="285" priority="2" stopIfTrue="1" operator="equal">
      <formula>"Bye"</formula>
    </cfRule>
  </conditionalFormatting>
  <conditionalFormatting sqref="R47">
    <cfRule type="expression" dxfId="28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AK41"/>
  <sheetViews>
    <sheetView workbookViewId="0">
      <selection activeCell="M16" sqref="M1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519" t="str">
        <f>Altalanos!$A$6</f>
        <v>SOMOGY VÁRMEGYE DIÁKOLIMPIA</v>
      </c>
      <c r="B1" s="519"/>
      <c r="C1" s="519"/>
      <c r="D1" s="519"/>
      <c r="E1" s="519"/>
      <c r="F1" s="519"/>
      <c r="G1" s="228"/>
      <c r="H1" s="231" t="s">
        <v>54</v>
      </c>
      <c r="I1" s="229"/>
      <c r="J1" s="230"/>
      <c r="L1" s="232"/>
      <c r="M1" s="233"/>
      <c r="N1" s="119"/>
      <c r="O1" s="119" t="s">
        <v>13</v>
      </c>
      <c r="P1" s="119"/>
      <c r="Q1" s="118"/>
      <c r="R1" s="119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34" t="s">
        <v>53</v>
      </c>
      <c r="B2" s="235"/>
      <c r="C2" s="235"/>
      <c r="D2" s="235"/>
      <c r="E2" s="235" t="s">
        <v>771</v>
      </c>
      <c r="F2" s="235"/>
      <c r="G2" s="236"/>
      <c r="H2" s="237"/>
      <c r="I2" s="237"/>
      <c r="J2" s="238"/>
      <c r="K2" s="232"/>
      <c r="L2" s="232"/>
      <c r="M2" s="232"/>
      <c r="N2" s="120"/>
      <c r="O2" s="97"/>
      <c r="P2" s="120"/>
      <c r="Q2" s="97"/>
      <c r="R2" s="120"/>
      <c r="Y2" s="358"/>
      <c r="Z2" s="357"/>
      <c r="AA2" s="357" t="s">
        <v>66</v>
      </c>
      <c r="AB2" s="348">
        <v>150</v>
      </c>
      <c r="AC2" s="348">
        <v>120</v>
      </c>
      <c r="AD2" s="348">
        <v>100</v>
      </c>
      <c r="AE2" s="348">
        <v>80</v>
      </c>
      <c r="AF2" s="348">
        <v>70</v>
      </c>
      <c r="AG2" s="348">
        <v>60</v>
      </c>
      <c r="AH2" s="348">
        <v>55</v>
      </c>
      <c r="AI2" s="348">
        <v>50</v>
      </c>
      <c r="AJ2" s="348">
        <v>45</v>
      </c>
      <c r="AK2" s="348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21"/>
      <c r="K3" s="50"/>
      <c r="L3" s="51"/>
      <c r="M3" s="51" t="s">
        <v>30</v>
      </c>
      <c r="N3" s="306"/>
      <c r="O3" s="305"/>
      <c r="P3" s="306"/>
      <c r="Q3" s="347" t="s">
        <v>80</v>
      </c>
      <c r="R3" s="348" t="s">
        <v>86</v>
      </c>
      <c r="S3" s="348" t="s">
        <v>81</v>
      </c>
      <c r="Y3" s="357">
        <f>IF(H4="OB","A",IF(H4="IX","W",H4))</f>
        <v>0</v>
      </c>
      <c r="Z3" s="357"/>
      <c r="AA3" s="357" t="s">
        <v>96</v>
      </c>
      <c r="AB3" s="348">
        <v>120</v>
      </c>
      <c r="AC3" s="348">
        <v>90</v>
      </c>
      <c r="AD3" s="348">
        <v>65</v>
      </c>
      <c r="AE3" s="348">
        <v>55</v>
      </c>
      <c r="AF3" s="348">
        <v>50</v>
      </c>
      <c r="AG3" s="348">
        <v>45</v>
      </c>
      <c r="AH3" s="348">
        <v>40</v>
      </c>
      <c r="AI3" s="348">
        <v>35</v>
      </c>
      <c r="AJ3" s="348">
        <v>25</v>
      </c>
      <c r="AK3" s="348">
        <v>20</v>
      </c>
    </row>
    <row r="4" spans="1:37" ht="13.8" thickBot="1" x14ac:dyDescent="0.3">
      <c r="A4" s="520">
        <v>45775</v>
      </c>
      <c r="B4" s="520"/>
      <c r="C4" s="520"/>
      <c r="D4" s="239"/>
      <c r="E4" s="240" t="str">
        <f>Altalanos!$C$10</f>
        <v>Balatonboglár</v>
      </c>
      <c r="F4" s="240"/>
      <c r="G4" s="240"/>
      <c r="H4" s="243"/>
      <c r="I4" s="240"/>
      <c r="J4" s="242"/>
      <c r="K4" s="243"/>
      <c r="L4" s="360"/>
      <c r="M4" s="245" t="str">
        <f>Altalanos!$E$10</f>
        <v>Paszér Éva</v>
      </c>
      <c r="N4" s="308"/>
      <c r="O4" s="309"/>
      <c r="P4" s="308"/>
      <c r="Q4" s="349" t="s">
        <v>87</v>
      </c>
      <c r="R4" s="350" t="s">
        <v>82</v>
      </c>
      <c r="S4" s="350" t="s">
        <v>83</v>
      </c>
      <c r="Y4" s="357"/>
      <c r="Z4" s="357"/>
      <c r="AA4" s="357" t="s">
        <v>97</v>
      </c>
      <c r="AB4" s="348">
        <v>90</v>
      </c>
      <c r="AC4" s="348">
        <v>60</v>
      </c>
      <c r="AD4" s="348">
        <v>45</v>
      </c>
      <c r="AE4" s="348">
        <v>34</v>
      </c>
      <c r="AF4" s="348">
        <v>27</v>
      </c>
      <c r="AG4" s="348">
        <v>22</v>
      </c>
      <c r="AH4" s="348">
        <v>18</v>
      </c>
      <c r="AI4" s="348">
        <v>15</v>
      </c>
      <c r="AJ4" s="348">
        <v>12</v>
      </c>
      <c r="AK4" s="348">
        <v>9</v>
      </c>
    </row>
    <row r="5" spans="1:37" x14ac:dyDescent="0.25">
      <c r="A5" s="33"/>
      <c r="B5" s="33" t="s">
        <v>51</v>
      </c>
      <c r="C5" s="301" t="s">
        <v>64</v>
      </c>
      <c r="D5" s="33" t="s">
        <v>45</v>
      </c>
      <c r="E5" s="33" t="s">
        <v>69</v>
      </c>
      <c r="F5" s="33"/>
      <c r="G5" s="33" t="s">
        <v>28</v>
      </c>
      <c r="H5" s="33"/>
      <c r="I5" s="33" t="s">
        <v>31</v>
      </c>
      <c r="J5" s="33"/>
      <c r="K5" s="334" t="s">
        <v>70</v>
      </c>
      <c r="L5" s="334" t="s">
        <v>71</v>
      </c>
      <c r="M5" s="334" t="s">
        <v>72</v>
      </c>
      <c r="Q5" s="351" t="s">
        <v>88</v>
      </c>
      <c r="R5" s="352" t="s">
        <v>84</v>
      </c>
      <c r="S5" s="352" t="s">
        <v>85</v>
      </c>
      <c r="Y5" s="357">
        <f>IF(OR(Altalanos!$A$8="F1",Altalanos!$A$8="F2",Altalanos!$A$8="N1",Altalanos!$A$8="N2"),1,2)</f>
        <v>2</v>
      </c>
      <c r="Z5" s="357"/>
      <c r="AA5" s="357" t="s">
        <v>98</v>
      </c>
      <c r="AB5" s="348">
        <v>60</v>
      </c>
      <c r="AC5" s="348">
        <v>40</v>
      </c>
      <c r="AD5" s="348">
        <v>30</v>
      </c>
      <c r="AE5" s="348">
        <v>20</v>
      </c>
      <c r="AF5" s="348">
        <v>18</v>
      </c>
      <c r="AG5" s="348">
        <v>15</v>
      </c>
      <c r="AH5" s="348">
        <v>12</v>
      </c>
      <c r="AI5" s="348">
        <v>10</v>
      </c>
      <c r="AJ5" s="348">
        <v>8</v>
      </c>
      <c r="AK5" s="348">
        <v>6</v>
      </c>
    </row>
    <row r="6" spans="1:37" x14ac:dyDescent="0.25">
      <c r="A6" s="279"/>
      <c r="B6" s="279"/>
      <c r="C6" s="333"/>
      <c r="D6" s="279"/>
      <c r="E6" s="279"/>
      <c r="F6" s="279"/>
      <c r="G6" s="279"/>
      <c r="H6" s="279"/>
      <c r="I6" s="279"/>
      <c r="J6" s="279"/>
      <c r="K6" s="279"/>
      <c r="L6" s="279"/>
      <c r="M6" s="279"/>
      <c r="Y6" s="357"/>
      <c r="Z6" s="357"/>
      <c r="AA6" s="357" t="s">
        <v>99</v>
      </c>
      <c r="AB6" s="348">
        <v>40</v>
      </c>
      <c r="AC6" s="348">
        <v>25</v>
      </c>
      <c r="AD6" s="348">
        <v>18</v>
      </c>
      <c r="AE6" s="348">
        <v>13</v>
      </c>
      <c r="AF6" s="348">
        <v>10</v>
      </c>
      <c r="AG6" s="348">
        <v>8</v>
      </c>
      <c r="AH6" s="348">
        <v>6</v>
      </c>
      <c r="AI6" s="348">
        <v>5</v>
      </c>
      <c r="AJ6" s="348">
        <v>4</v>
      </c>
      <c r="AK6" s="348">
        <v>3</v>
      </c>
    </row>
    <row r="7" spans="1:37" x14ac:dyDescent="0.25">
      <c r="A7" s="310" t="s">
        <v>66</v>
      </c>
      <c r="B7" s="335"/>
      <c r="C7" s="337"/>
      <c r="D7" s="337"/>
      <c r="E7" s="538" t="s">
        <v>277</v>
      </c>
      <c r="F7" s="539"/>
      <c r="G7" s="538" t="s">
        <v>278</v>
      </c>
      <c r="H7" s="539"/>
      <c r="I7" s="448"/>
      <c r="J7" s="279"/>
      <c r="K7" s="364">
        <v>1</v>
      </c>
      <c r="L7" s="359"/>
      <c r="M7" s="365"/>
      <c r="Y7" s="357"/>
      <c r="Z7" s="357"/>
      <c r="AA7" s="357" t="s">
        <v>100</v>
      </c>
      <c r="AB7" s="348">
        <v>25</v>
      </c>
      <c r="AC7" s="348">
        <v>15</v>
      </c>
      <c r="AD7" s="348">
        <v>13</v>
      </c>
      <c r="AE7" s="348">
        <v>8</v>
      </c>
      <c r="AF7" s="348">
        <v>6</v>
      </c>
      <c r="AG7" s="348">
        <v>4</v>
      </c>
      <c r="AH7" s="348">
        <v>3</v>
      </c>
      <c r="AI7" s="348">
        <v>2</v>
      </c>
      <c r="AJ7" s="348">
        <v>1</v>
      </c>
      <c r="AK7" s="348">
        <v>0</v>
      </c>
    </row>
    <row r="8" spans="1:37" x14ac:dyDescent="0.25">
      <c r="A8" s="310"/>
      <c r="B8" s="336"/>
      <c r="C8" s="339"/>
      <c r="D8" s="339"/>
      <c r="E8" s="339"/>
      <c r="F8" s="339"/>
      <c r="G8" s="339"/>
      <c r="H8" s="339"/>
      <c r="I8" s="339"/>
      <c r="J8" s="279"/>
      <c r="K8" s="310"/>
      <c r="L8" s="310"/>
      <c r="M8" s="366"/>
      <c r="Y8" s="357"/>
      <c r="Z8" s="357"/>
      <c r="AA8" s="357" t="s">
        <v>101</v>
      </c>
      <c r="AB8" s="348">
        <v>15</v>
      </c>
      <c r="AC8" s="348">
        <v>10</v>
      </c>
      <c r="AD8" s="348">
        <v>7</v>
      </c>
      <c r="AE8" s="348">
        <v>5</v>
      </c>
      <c r="AF8" s="348">
        <v>4</v>
      </c>
      <c r="AG8" s="348">
        <v>3</v>
      </c>
      <c r="AH8" s="348">
        <v>2</v>
      </c>
      <c r="AI8" s="348">
        <v>1</v>
      </c>
      <c r="AJ8" s="348">
        <v>0</v>
      </c>
      <c r="AK8" s="348">
        <v>0</v>
      </c>
    </row>
    <row r="9" spans="1:37" x14ac:dyDescent="0.25">
      <c r="A9" s="310" t="s">
        <v>67</v>
      </c>
      <c r="B9" s="335"/>
      <c r="C9" s="337"/>
      <c r="D9" s="337"/>
      <c r="E9" s="538" t="s">
        <v>627</v>
      </c>
      <c r="F9" s="539"/>
      <c r="G9" s="538" t="s">
        <v>565</v>
      </c>
      <c r="H9" s="539"/>
      <c r="I9" s="448"/>
      <c r="J9" s="279"/>
      <c r="K9" s="364">
        <v>4</v>
      </c>
      <c r="L9" s="359"/>
      <c r="M9" s="365"/>
      <c r="Y9" s="357"/>
      <c r="Z9" s="357"/>
      <c r="AA9" s="357" t="s">
        <v>102</v>
      </c>
      <c r="AB9" s="348">
        <v>10</v>
      </c>
      <c r="AC9" s="348">
        <v>6</v>
      </c>
      <c r="AD9" s="348">
        <v>4</v>
      </c>
      <c r="AE9" s="348">
        <v>2</v>
      </c>
      <c r="AF9" s="348">
        <v>1</v>
      </c>
      <c r="AG9" s="348">
        <v>0</v>
      </c>
      <c r="AH9" s="348">
        <v>0</v>
      </c>
      <c r="AI9" s="348">
        <v>0</v>
      </c>
      <c r="AJ9" s="348">
        <v>0</v>
      </c>
      <c r="AK9" s="348">
        <v>0</v>
      </c>
    </row>
    <row r="10" spans="1:37" x14ac:dyDescent="0.25">
      <c r="A10" s="310"/>
      <c r="B10" s="336"/>
      <c r="C10" s="339"/>
      <c r="D10" s="339"/>
      <c r="E10" s="339"/>
      <c r="F10" s="339"/>
      <c r="G10" s="339"/>
      <c r="H10" s="339"/>
      <c r="I10" s="339"/>
      <c r="J10" s="279"/>
      <c r="K10" s="310"/>
      <c r="L10" s="310"/>
      <c r="M10" s="366"/>
      <c r="Y10" s="357"/>
      <c r="Z10" s="357"/>
      <c r="AA10" s="357" t="s">
        <v>103</v>
      </c>
      <c r="AB10" s="348">
        <v>6</v>
      </c>
      <c r="AC10" s="348">
        <v>3</v>
      </c>
      <c r="AD10" s="348">
        <v>2</v>
      </c>
      <c r="AE10" s="348">
        <v>1</v>
      </c>
      <c r="AF10" s="348">
        <v>0</v>
      </c>
      <c r="AG10" s="348">
        <v>0</v>
      </c>
      <c r="AH10" s="348">
        <v>0</v>
      </c>
      <c r="AI10" s="348">
        <v>0</v>
      </c>
      <c r="AJ10" s="348">
        <v>0</v>
      </c>
      <c r="AK10" s="348">
        <v>0</v>
      </c>
    </row>
    <row r="11" spans="1:37" x14ac:dyDescent="0.25">
      <c r="A11" s="310" t="s">
        <v>68</v>
      </c>
      <c r="B11" s="335"/>
      <c r="C11" s="337"/>
      <c r="D11" s="337"/>
      <c r="E11" s="538" t="s">
        <v>627</v>
      </c>
      <c r="F11" s="539"/>
      <c r="G11" s="538" t="s">
        <v>255</v>
      </c>
      <c r="H11" s="539"/>
      <c r="I11" s="448"/>
      <c r="J11" s="279"/>
      <c r="K11" s="364">
        <v>2</v>
      </c>
      <c r="L11" s="359"/>
      <c r="M11" s="365"/>
      <c r="Y11" s="357"/>
      <c r="Z11" s="357"/>
      <c r="AA11" s="357" t="s">
        <v>108</v>
      </c>
      <c r="AB11" s="348">
        <v>3</v>
      </c>
      <c r="AC11" s="348">
        <v>2</v>
      </c>
      <c r="AD11" s="348">
        <v>1</v>
      </c>
      <c r="AE11" s="348">
        <v>0</v>
      </c>
      <c r="AF11" s="348">
        <v>0</v>
      </c>
      <c r="AG11" s="348">
        <v>0</v>
      </c>
      <c r="AH11" s="348">
        <v>0</v>
      </c>
      <c r="AI11" s="348">
        <v>0</v>
      </c>
      <c r="AJ11" s="348">
        <v>0</v>
      </c>
      <c r="AK11" s="348">
        <v>0</v>
      </c>
    </row>
    <row r="12" spans="1:37" x14ac:dyDescent="0.25">
      <c r="A12" s="310"/>
      <c r="B12" s="336"/>
      <c r="C12" s="339"/>
      <c r="D12" s="339"/>
      <c r="E12" s="339"/>
      <c r="F12" s="339"/>
      <c r="G12" s="339"/>
      <c r="H12" s="339"/>
      <c r="I12" s="339"/>
      <c r="J12" s="279"/>
      <c r="K12" s="333"/>
      <c r="L12" s="333"/>
      <c r="M12" s="366"/>
      <c r="Y12" s="357"/>
      <c r="Z12" s="357"/>
      <c r="AA12" s="357" t="s">
        <v>104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310" t="s">
        <v>73</v>
      </c>
      <c r="B13" s="335"/>
      <c r="C13" s="337"/>
      <c r="D13" s="337"/>
      <c r="E13" s="538" t="s">
        <v>625</v>
      </c>
      <c r="F13" s="539"/>
      <c r="G13" s="538" t="s">
        <v>272</v>
      </c>
      <c r="H13" s="539"/>
      <c r="I13" s="448"/>
      <c r="J13" s="279"/>
      <c r="K13" s="364">
        <v>3</v>
      </c>
      <c r="L13" s="359"/>
      <c r="M13" s="365"/>
      <c r="Y13" s="357"/>
      <c r="Z13" s="357"/>
      <c r="AA13" s="357" t="s">
        <v>105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279"/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79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</row>
    <row r="15" spans="1:37" x14ac:dyDescent="0.25">
      <c r="A15" s="279"/>
      <c r="B15" s="279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</row>
    <row r="16" spans="1:37" x14ac:dyDescent="0.25">
      <c r="A16" s="279"/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Y16" s="357"/>
      <c r="Z16" s="357"/>
      <c r="AA16" s="357" t="s">
        <v>66</v>
      </c>
      <c r="AB16" s="357">
        <v>300</v>
      </c>
      <c r="AC16" s="357">
        <v>250</v>
      </c>
      <c r="AD16" s="357">
        <v>220</v>
      </c>
      <c r="AE16" s="357">
        <v>180</v>
      </c>
      <c r="AF16" s="357">
        <v>160</v>
      </c>
      <c r="AG16" s="357">
        <v>150</v>
      </c>
      <c r="AH16" s="357">
        <v>140</v>
      </c>
      <c r="AI16" s="357">
        <v>130</v>
      </c>
      <c r="AJ16" s="357">
        <v>120</v>
      </c>
      <c r="AK16" s="357">
        <v>110</v>
      </c>
    </row>
    <row r="17" spans="1:37" x14ac:dyDescent="0.25">
      <c r="A17" s="279"/>
      <c r="B17" s="279"/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Y17" s="357"/>
      <c r="Z17" s="357"/>
      <c r="AA17" s="357" t="s">
        <v>96</v>
      </c>
      <c r="AB17" s="357">
        <v>250</v>
      </c>
      <c r="AC17" s="357">
        <v>200</v>
      </c>
      <c r="AD17" s="357">
        <v>160</v>
      </c>
      <c r="AE17" s="357">
        <v>140</v>
      </c>
      <c r="AF17" s="357">
        <v>120</v>
      </c>
      <c r="AG17" s="357">
        <v>110</v>
      </c>
      <c r="AH17" s="357">
        <v>100</v>
      </c>
      <c r="AI17" s="357">
        <v>90</v>
      </c>
      <c r="AJ17" s="357">
        <v>80</v>
      </c>
      <c r="AK17" s="357">
        <v>70</v>
      </c>
    </row>
    <row r="18" spans="1:37" ht="18.75" customHeight="1" x14ac:dyDescent="0.25">
      <c r="A18" s="279"/>
      <c r="B18" s="521"/>
      <c r="C18" s="521"/>
      <c r="D18" s="522" t="s">
        <v>277</v>
      </c>
      <c r="E18" s="523"/>
      <c r="F18" s="522" t="s">
        <v>774</v>
      </c>
      <c r="G18" s="523"/>
      <c r="H18" s="522" t="s">
        <v>773</v>
      </c>
      <c r="I18" s="523"/>
      <c r="J18" s="522" t="s">
        <v>775</v>
      </c>
      <c r="K18" s="523"/>
      <c r="L18" s="279"/>
      <c r="M18" s="279"/>
      <c r="Y18" s="357"/>
      <c r="Z18" s="357"/>
      <c r="AA18" s="357" t="s">
        <v>97</v>
      </c>
      <c r="AB18" s="357">
        <v>200</v>
      </c>
      <c r="AC18" s="357">
        <v>150</v>
      </c>
      <c r="AD18" s="357">
        <v>130</v>
      </c>
      <c r="AE18" s="357">
        <v>110</v>
      </c>
      <c r="AF18" s="357">
        <v>95</v>
      </c>
      <c r="AG18" s="357">
        <v>80</v>
      </c>
      <c r="AH18" s="357">
        <v>70</v>
      </c>
      <c r="AI18" s="357">
        <v>60</v>
      </c>
      <c r="AJ18" s="357">
        <v>55</v>
      </c>
      <c r="AK18" s="357">
        <v>50</v>
      </c>
    </row>
    <row r="19" spans="1:37" ht="18.75" customHeight="1" x14ac:dyDescent="0.25">
      <c r="A19" s="340" t="s">
        <v>66</v>
      </c>
      <c r="B19" s="522" t="s">
        <v>277</v>
      </c>
      <c r="C19" s="523"/>
      <c r="D19" s="526"/>
      <c r="E19" s="526"/>
      <c r="F19" s="529">
        <v>40</v>
      </c>
      <c r="G19" s="528"/>
      <c r="H19" s="529">
        <v>53</v>
      </c>
      <c r="I19" s="528"/>
      <c r="J19" s="522">
        <v>41</v>
      </c>
      <c r="K19" s="523"/>
      <c r="L19" s="279"/>
      <c r="M19" s="279"/>
      <c r="Y19" s="357"/>
      <c r="Z19" s="357"/>
      <c r="AA19" s="357" t="s">
        <v>98</v>
      </c>
      <c r="AB19" s="357">
        <v>150</v>
      </c>
      <c r="AC19" s="357">
        <v>120</v>
      </c>
      <c r="AD19" s="357">
        <v>100</v>
      </c>
      <c r="AE19" s="357">
        <v>80</v>
      </c>
      <c r="AF19" s="357">
        <v>70</v>
      </c>
      <c r="AG19" s="357">
        <v>60</v>
      </c>
      <c r="AH19" s="357">
        <v>55</v>
      </c>
      <c r="AI19" s="357">
        <v>50</v>
      </c>
      <c r="AJ19" s="357">
        <v>45</v>
      </c>
      <c r="AK19" s="357">
        <v>40</v>
      </c>
    </row>
    <row r="20" spans="1:37" ht="18.75" customHeight="1" x14ac:dyDescent="0.25">
      <c r="A20" s="340" t="s">
        <v>67</v>
      </c>
      <c r="B20" s="522" t="s">
        <v>772</v>
      </c>
      <c r="C20" s="523"/>
      <c r="D20" s="529">
        <v>4</v>
      </c>
      <c r="E20" s="528"/>
      <c r="F20" s="526"/>
      <c r="G20" s="526"/>
      <c r="H20" s="529">
        <v>24</v>
      </c>
      <c r="I20" s="528"/>
      <c r="J20" s="529">
        <v>24</v>
      </c>
      <c r="K20" s="528"/>
      <c r="L20" s="279"/>
      <c r="M20" s="279"/>
      <c r="Y20" s="357"/>
      <c r="Z20" s="357"/>
      <c r="AA20" s="357" t="s">
        <v>99</v>
      </c>
      <c r="AB20" s="357">
        <v>120</v>
      </c>
      <c r="AC20" s="357">
        <v>90</v>
      </c>
      <c r="AD20" s="357">
        <v>65</v>
      </c>
      <c r="AE20" s="357">
        <v>55</v>
      </c>
      <c r="AF20" s="357">
        <v>50</v>
      </c>
      <c r="AG20" s="357">
        <v>45</v>
      </c>
      <c r="AH20" s="357">
        <v>40</v>
      </c>
      <c r="AI20" s="357">
        <v>35</v>
      </c>
      <c r="AJ20" s="357">
        <v>25</v>
      </c>
      <c r="AK20" s="357">
        <v>20</v>
      </c>
    </row>
    <row r="21" spans="1:37" ht="18.75" customHeight="1" x14ac:dyDescent="0.25">
      <c r="A21" s="340" t="s">
        <v>68</v>
      </c>
      <c r="B21" s="522" t="s">
        <v>773</v>
      </c>
      <c r="C21" s="523"/>
      <c r="D21" s="529">
        <v>35</v>
      </c>
      <c r="E21" s="528"/>
      <c r="F21" s="529">
        <v>42</v>
      </c>
      <c r="G21" s="528"/>
      <c r="H21" s="526"/>
      <c r="I21" s="526"/>
      <c r="J21" s="529">
        <v>41</v>
      </c>
      <c r="K21" s="528"/>
      <c r="L21" s="279"/>
      <c r="M21" s="279"/>
      <c r="Y21" s="357"/>
      <c r="Z21" s="357"/>
      <c r="AA21" s="357" t="s">
        <v>100</v>
      </c>
      <c r="AB21" s="357">
        <v>90</v>
      </c>
      <c r="AC21" s="357">
        <v>60</v>
      </c>
      <c r="AD21" s="357">
        <v>45</v>
      </c>
      <c r="AE21" s="357">
        <v>34</v>
      </c>
      <c r="AF21" s="357">
        <v>27</v>
      </c>
      <c r="AG21" s="357">
        <v>22</v>
      </c>
      <c r="AH21" s="357">
        <v>18</v>
      </c>
      <c r="AI21" s="357">
        <v>15</v>
      </c>
      <c r="AJ21" s="357">
        <v>12</v>
      </c>
      <c r="AK21" s="357">
        <v>9</v>
      </c>
    </row>
    <row r="22" spans="1:37" ht="18.75" customHeight="1" x14ac:dyDescent="0.25">
      <c r="A22" s="340" t="s">
        <v>73</v>
      </c>
      <c r="B22" s="522" t="s">
        <v>625</v>
      </c>
      <c r="C22" s="523"/>
      <c r="D22" s="529">
        <v>14</v>
      </c>
      <c r="E22" s="528"/>
      <c r="F22" s="529">
        <v>42</v>
      </c>
      <c r="G22" s="528"/>
      <c r="H22" s="522">
        <v>14</v>
      </c>
      <c r="I22" s="523"/>
      <c r="J22" s="526"/>
      <c r="K22" s="526"/>
      <c r="L22" s="279"/>
      <c r="M22" s="279"/>
      <c r="Y22" s="357"/>
      <c r="Z22" s="357"/>
      <c r="AA22" s="357" t="s">
        <v>101</v>
      </c>
      <c r="AB22" s="357">
        <v>60</v>
      </c>
      <c r="AC22" s="357">
        <v>40</v>
      </c>
      <c r="AD22" s="357">
        <v>30</v>
      </c>
      <c r="AE22" s="357">
        <v>20</v>
      </c>
      <c r="AF22" s="357">
        <v>18</v>
      </c>
      <c r="AG22" s="357">
        <v>15</v>
      </c>
      <c r="AH22" s="357">
        <v>12</v>
      </c>
      <c r="AI22" s="357">
        <v>10</v>
      </c>
      <c r="AJ22" s="357">
        <v>8</v>
      </c>
      <c r="AK22" s="357">
        <v>6</v>
      </c>
    </row>
    <row r="23" spans="1:37" x14ac:dyDescent="0.25">
      <c r="A23" s="279"/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Y23" s="357"/>
      <c r="Z23" s="357"/>
      <c r="AA23" s="357" t="s">
        <v>102</v>
      </c>
      <c r="AB23" s="357">
        <v>40</v>
      </c>
      <c r="AC23" s="357">
        <v>25</v>
      </c>
      <c r="AD23" s="357">
        <v>18</v>
      </c>
      <c r="AE23" s="357">
        <v>13</v>
      </c>
      <c r="AF23" s="357">
        <v>8</v>
      </c>
      <c r="AG23" s="357">
        <v>7</v>
      </c>
      <c r="AH23" s="357">
        <v>6</v>
      </c>
      <c r="AI23" s="357">
        <v>5</v>
      </c>
      <c r="AJ23" s="357">
        <v>4</v>
      </c>
      <c r="AK23" s="357">
        <v>3</v>
      </c>
    </row>
    <row r="24" spans="1:37" x14ac:dyDescent="0.25">
      <c r="A24" s="279"/>
      <c r="B24" s="279"/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Y24" s="357"/>
      <c r="Z24" s="357"/>
      <c r="AA24" s="357" t="s">
        <v>103</v>
      </c>
      <c r="AB24" s="357">
        <v>25</v>
      </c>
      <c r="AC24" s="357">
        <v>15</v>
      </c>
      <c r="AD24" s="357">
        <v>13</v>
      </c>
      <c r="AE24" s="357">
        <v>7</v>
      </c>
      <c r="AF24" s="357">
        <v>6</v>
      </c>
      <c r="AG24" s="357">
        <v>5</v>
      </c>
      <c r="AH24" s="357">
        <v>4</v>
      </c>
      <c r="AI24" s="357">
        <v>3</v>
      </c>
      <c r="AJ24" s="357">
        <v>2</v>
      </c>
      <c r="AK24" s="357">
        <v>1</v>
      </c>
    </row>
    <row r="25" spans="1:37" x14ac:dyDescent="0.25">
      <c r="A25" s="279"/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Y25" s="357"/>
      <c r="Z25" s="357"/>
      <c r="AA25" s="357" t="s">
        <v>108</v>
      </c>
      <c r="AB25" s="357">
        <v>15</v>
      </c>
      <c r="AC25" s="357">
        <v>10</v>
      </c>
      <c r="AD25" s="357">
        <v>8</v>
      </c>
      <c r="AE25" s="357">
        <v>4</v>
      </c>
      <c r="AF25" s="357">
        <v>3</v>
      </c>
      <c r="AG25" s="357">
        <v>2</v>
      </c>
      <c r="AH25" s="357">
        <v>1</v>
      </c>
      <c r="AI25" s="357">
        <v>0</v>
      </c>
      <c r="AJ25" s="357">
        <v>0</v>
      </c>
      <c r="AK25" s="357">
        <v>0</v>
      </c>
    </row>
    <row r="26" spans="1:37" x14ac:dyDescent="0.25">
      <c r="A26" s="279"/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Y26" s="357"/>
      <c r="Z26" s="357"/>
      <c r="AA26" s="357" t="s">
        <v>104</v>
      </c>
      <c r="AB26" s="357">
        <v>10</v>
      </c>
      <c r="AC26" s="357">
        <v>6</v>
      </c>
      <c r="AD26" s="357">
        <v>4</v>
      </c>
      <c r="AE26" s="357">
        <v>2</v>
      </c>
      <c r="AF26" s="357">
        <v>1</v>
      </c>
      <c r="AG26" s="357">
        <v>0</v>
      </c>
      <c r="AH26" s="357">
        <v>0</v>
      </c>
      <c r="AI26" s="357">
        <v>0</v>
      </c>
      <c r="AJ26" s="357">
        <v>0</v>
      </c>
      <c r="AK26" s="357">
        <v>0</v>
      </c>
    </row>
    <row r="27" spans="1:37" x14ac:dyDescent="0.25">
      <c r="A27" s="279"/>
      <c r="B27" s="279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Y27" s="357"/>
      <c r="Z27" s="357"/>
      <c r="AA27" s="357" t="s">
        <v>105</v>
      </c>
      <c r="AB27" s="357">
        <v>3</v>
      </c>
      <c r="AC27" s="357">
        <v>2</v>
      </c>
      <c r="AD27" s="357">
        <v>1</v>
      </c>
      <c r="AE27" s="357">
        <v>0</v>
      </c>
      <c r="AF27" s="357">
        <v>0</v>
      </c>
      <c r="AG27" s="357">
        <v>0</v>
      </c>
      <c r="AH27" s="357">
        <v>0</v>
      </c>
      <c r="AI27" s="357">
        <v>0</v>
      </c>
      <c r="AJ27" s="357">
        <v>0</v>
      </c>
      <c r="AK27" s="357">
        <v>0</v>
      </c>
    </row>
    <row r="28" spans="1:37" x14ac:dyDescent="0.25">
      <c r="A28" s="279"/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</row>
    <row r="29" spans="1:37" x14ac:dyDescent="0.25">
      <c r="A29" s="279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</row>
    <row r="30" spans="1:37" x14ac:dyDescent="0.25">
      <c r="A30" s="279"/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</row>
    <row r="31" spans="1:37" x14ac:dyDescent="0.25">
      <c r="A31" s="279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</row>
    <row r="32" spans="1:37" x14ac:dyDescent="0.25">
      <c r="A32" s="279"/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57"/>
      <c r="M32" s="279"/>
    </row>
    <row r="33" spans="1:18" x14ac:dyDescent="0.25">
      <c r="A33" s="142" t="s">
        <v>45</v>
      </c>
      <c r="B33" s="143"/>
      <c r="C33" s="214"/>
      <c r="D33" s="316" t="s">
        <v>4</v>
      </c>
      <c r="E33" s="317" t="s">
        <v>47</v>
      </c>
      <c r="F33" s="331"/>
      <c r="G33" s="316" t="s">
        <v>4</v>
      </c>
      <c r="H33" s="317" t="s">
        <v>56</v>
      </c>
      <c r="I33" s="170"/>
      <c r="J33" s="317" t="s">
        <v>57</v>
      </c>
      <c r="K33" s="169" t="s">
        <v>58</v>
      </c>
      <c r="L33" s="33"/>
      <c r="M33" s="331"/>
      <c r="P33" s="312"/>
      <c r="Q33" s="312"/>
      <c r="R33" s="313"/>
    </row>
    <row r="34" spans="1:18" x14ac:dyDescent="0.25">
      <c r="A34" s="290" t="s">
        <v>46</v>
      </c>
      <c r="B34" s="291"/>
      <c r="C34" s="293"/>
      <c r="D34" s="318"/>
      <c r="E34" s="536"/>
      <c r="F34" s="536"/>
      <c r="G34" s="325" t="s">
        <v>5</v>
      </c>
      <c r="H34" s="291"/>
      <c r="I34" s="319"/>
      <c r="J34" s="326"/>
      <c r="K34" s="285" t="s">
        <v>48</v>
      </c>
      <c r="L34" s="332"/>
      <c r="M34" s="320"/>
      <c r="P34" s="314"/>
      <c r="Q34" s="314"/>
      <c r="R34" s="155"/>
    </row>
    <row r="35" spans="1:18" x14ac:dyDescent="0.25">
      <c r="A35" s="294" t="s">
        <v>55</v>
      </c>
      <c r="B35" s="168"/>
      <c r="C35" s="296"/>
      <c r="D35" s="321"/>
      <c r="E35" s="537"/>
      <c r="F35" s="537"/>
      <c r="G35" s="327" t="s">
        <v>6</v>
      </c>
      <c r="H35" s="83"/>
      <c r="I35" s="283"/>
      <c r="J35" s="84"/>
      <c r="K35" s="329"/>
      <c r="L35" s="257"/>
      <c r="M35" s="324"/>
      <c r="P35" s="155"/>
      <c r="Q35" s="153"/>
      <c r="R35" s="155"/>
    </row>
    <row r="36" spans="1:18" x14ac:dyDescent="0.25">
      <c r="A36" s="183"/>
      <c r="B36" s="184"/>
      <c r="C36" s="185"/>
      <c r="D36" s="321"/>
      <c r="E36" s="85"/>
      <c r="F36" s="279"/>
      <c r="G36" s="327" t="s">
        <v>7</v>
      </c>
      <c r="H36" s="83"/>
      <c r="I36" s="283"/>
      <c r="J36" s="84"/>
      <c r="K36" s="285" t="s">
        <v>49</v>
      </c>
      <c r="L36" s="332"/>
      <c r="M36" s="320"/>
      <c r="P36" s="314"/>
      <c r="Q36" s="314"/>
      <c r="R36" s="155"/>
    </row>
    <row r="37" spans="1:18" x14ac:dyDescent="0.25">
      <c r="A37" s="156"/>
      <c r="B37" s="122"/>
      <c r="C37" s="157"/>
      <c r="D37" s="321"/>
      <c r="E37" s="85"/>
      <c r="F37" s="279"/>
      <c r="G37" s="327" t="s">
        <v>8</v>
      </c>
      <c r="H37" s="83"/>
      <c r="I37" s="283"/>
      <c r="J37" s="84"/>
      <c r="K37" s="330"/>
      <c r="L37" s="279"/>
      <c r="M37" s="322"/>
      <c r="P37" s="155"/>
      <c r="Q37" s="153"/>
      <c r="R37" s="155"/>
    </row>
    <row r="38" spans="1:18" x14ac:dyDescent="0.25">
      <c r="A38" s="172"/>
      <c r="B38" s="186"/>
      <c r="C38" s="213"/>
      <c r="D38" s="321"/>
      <c r="E38" s="85"/>
      <c r="F38" s="279"/>
      <c r="G38" s="327" t="s">
        <v>9</v>
      </c>
      <c r="H38" s="83"/>
      <c r="I38" s="283"/>
      <c r="J38" s="84"/>
      <c r="K38" s="294"/>
      <c r="L38" s="257"/>
      <c r="M38" s="324"/>
      <c r="P38" s="155"/>
      <c r="Q38" s="153"/>
      <c r="R38" s="155"/>
    </row>
    <row r="39" spans="1:18" x14ac:dyDescent="0.25">
      <c r="A39" s="173"/>
      <c r="B39" s="22"/>
      <c r="C39" s="157"/>
      <c r="D39" s="321"/>
      <c r="E39" s="85"/>
      <c r="F39" s="279"/>
      <c r="G39" s="327" t="s">
        <v>10</v>
      </c>
      <c r="H39" s="83"/>
      <c r="I39" s="283"/>
      <c r="J39" s="84"/>
      <c r="K39" s="285" t="s">
        <v>33</v>
      </c>
      <c r="L39" s="332"/>
      <c r="M39" s="320"/>
      <c r="P39" s="314"/>
      <c r="Q39" s="314"/>
      <c r="R39" s="155"/>
    </row>
    <row r="40" spans="1:18" x14ac:dyDescent="0.25">
      <c r="A40" s="173"/>
      <c r="B40" s="22"/>
      <c r="C40" s="181"/>
      <c r="D40" s="321"/>
      <c r="E40" s="85"/>
      <c r="F40" s="279"/>
      <c r="G40" s="327" t="s">
        <v>11</v>
      </c>
      <c r="H40" s="83"/>
      <c r="I40" s="283"/>
      <c r="J40" s="84"/>
      <c r="K40" s="330"/>
      <c r="L40" s="279"/>
      <c r="M40" s="322"/>
      <c r="P40" s="155"/>
      <c r="Q40" s="153"/>
      <c r="R40" s="155"/>
    </row>
    <row r="41" spans="1:18" x14ac:dyDescent="0.25">
      <c r="A41" s="174"/>
      <c r="B41" s="171"/>
      <c r="C41" s="182"/>
      <c r="D41" s="323"/>
      <c r="E41" s="158"/>
      <c r="F41" s="257"/>
      <c r="G41" s="328" t="s">
        <v>12</v>
      </c>
      <c r="H41" s="168"/>
      <c r="I41" s="287"/>
      <c r="J41" s="160"/>
      <c r="K41" s="294" t="str">
        <f>M4</f>
        <v>Paszér Éva</v>
      </c>
      <c r="L41" s="257"/>
      <c r="M41" s="324"/>
      <c r="P41" s="155"/>
      <c r="Q41" s="153"/>
      <c r="R41" s="315"/>
    </row>
  </sheetData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283" priority="1" stopIfTrue="1" operator="equal">
      <formula>"Bye"</formula>
    </cfRule>
  </conditionalFormatting>
  <conditionalFormatting sqref="R41">
    <cfRule type="expression" dxfId="282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20">
    <tabColor theme="0" tint="-4.9989318521683403E-2"/>
  </sheetPr>
  <dimension ref="A1:Q156"/>
  <sheetViews>
    <sheetView showGridLines="0" showZeros="0" workbookViewId="0">
      <pane ySplit="6" topLeftCell="A13" activePane="bottomLeft" state="frozen"/>
      <selection activeCell="C12" sqref="C12"/>
      <selection pane="bottomLeft" activeCell="D7" sqref="D7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40" customWidth="1"/>
    <col min="5" max="5" width="10.5546875" style="394" customWidth="1"/>
    <col min="6" max="6" width="6.109375" style="91" hidden="1" customWidth="1"/>
    <col min="7" max="7" width="28.66406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91" t="str">
        <f>Altalanos!$A$6</f>
        <v>SOMOGY VÁRMEGYE DIÁKOLIMPIA</v>
      </c>
      <c r="B1" s="86"/>
      <c r="C1" s="86"/>
      <c r="D1" s="187"/>
      <c r="E1" s="207" t="s">
        <v>54</v>
      </c>
      <c r="F1" s="105"/>
      <c r="G1" s="198"/>
      <c r="H1" s="87"/>
      <c r="I1" s="87"/>
      <c r="J1" s="199"/>
      <c r="K1" s="199"/>
      <c r="L1" s="199"/>
      <c r="M1" s="199"/>
      <c r="N1" s="199"/>
      <c r="O1" s="199"/>
      <c r="P1" s="199"/>
      <c r="Q1" s="200"/>
    </row>
    <row r="2" spans="1:17" ht="13.8" thickBot="1" x14ac:dyDescent="0.3">
      <c r="B2" s="88" t="s">
        <v>53</v>
      </c>
      <c r="C2" s="88" t="s">
        <v>281</v>
      </c>
      <c r="D2" s="105"/>
      <c r="E2" s="207" t="s">
        <v>35</v>
      </c>
      <c r="F2" s="92"/>
      <c r="G2" s="92"/>
      <c r="H2" s="381"/>
      <c r="I2" s="381"/>
      <c r="J2" s="87"/>
      <c r="K2" s="87"/>
      <c r="L2" s="87"/>
      <c r="M2" s="87"/>
      <c r="N2" s="98"/>
      <c r="O2" s="80"/>
      <c r="P2" s="80"/>
      <c r="Q2" s="98"/>
    </row>
    <row r="3" spans="1:17" s="2" customFormat="1" ht="13.8" thickBot="1" x14ac:dyDescent="0.3">
      <c r="A3" s="373" t="s">
        <v>52</v>
      </c>
      <c r="B3" s="379"/>
      <c r="C3" s="379"/>
      <c r="D3" s="379"/>
      <c r="E3" s="379"/>
      <c r="F3" s="379"/>
      <c r="G3" s="379"/>
      <c r="H3" s="379"/>
      <c r="I3" s="380"/>
      <c r="J3" s="99"/>
      <c r="K3" s="106"/>
      <c r="L3" s="106"/>
      <c r="M3" s="106"/>
      <c r="N3" s="226" t="s">
        <v>33</v>
      </c>
      <c r="O3" s="100"/>
      <c r="P3" s="107"/>
      <c r="Q3" s="208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8"/>
      <c r="H4" s="404" t="s">
        <v>30</v>
      </c>
      <c r="I4" s="385"/>
      <c r="J4" s="109"/>
      <c r="K4" s="110"/>
      <c r="L4" s="110"/>
      <c r="M4" s="110"/>
      <c r="N4" s="109"/>
      <c r="O4" s="209"/>
      <c r="P4" s="209"/>
      <c r="Q4" s="111"/>
    </row>
    <row r="5" spans="1:17" s="2" customFormat="1" ht="13.8" thickBot="1" x14ac:dyDescent="0.3">
      <c r="A5" s="201">
        <v>45775</v>
      </c>
      <c r="B5" s="474"/>
      <c r="C5" s="493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23" t="str">
        <f>Altalanos!$E$10</f>
        <v>Paszér Éva</v>
      </c>
      <c r="I5" s="405"/>
      <c r="J5" s="112"/>
      <c r="K5" s="82"/>
      <c r="L5" s="82"/>
      <c r="M5" s="82"/>
      <c r="N5" s="112"/>
      <c r="O5" s="90"/>
      <c r="P5" s="90"/>
      <c r="Q5" s="415"/>
    </row>
    <row r="6" spans="1:17" ht="30" customHeight="1" thickBot="1" x14ac:dyDescent="0.3">
      <c r="A6" s="190" t="s">
        <v>36</v>
      </c>
      <c r="B6" s="475" t="s">
        <v>27</v>
      </c>
      <c r="C6" s="475" t="s">
        <v>28</v>
      </c>
      <c r="D6" s="101" t="s">
        <v>31</v>
      </c>
      <c r="E6" s="102" t="s">
        <v>32</v>
      </c>
      <c r="F6" s="102" t="s">
        <v>37</v>
      </c>
      <c r="G6" s="102" t="s">
        <v>115</v>
      </c>
      <c r="H6" s="382" t="s">
        <v>38</v>
      </c>
      <c r="I6" s="383"/>
      <c r="J6" s="193" t="s">
        <v>16</v>
      </c>
      <c r="K6" s="103" t="s">
        <v>14</v>
      </c>
      <c r="L6" s="195" t="s">
        <v>1</v>
      </c>
      <c r="M6" s="163" t="s">
        <v>15</v>
      </c>
      <c r="N6" s="215" t="s">
        <v>50</v>
      </c>
      <c r="O6" s="205" t="s">
        <v>40</v>
      </c>
      <c r="P6" s="206" t="s">
        <v>2</v>
      </c>
      <c r="Q6" s="102" t="s">
        <v>41</v>
      </c>
    </row>
    <row r="7" spans="1:17" s="11" customFormat="1" ht="18.899999999999999" customHeight="1" x14ac:dyDescent="0.25">
      <c r="A7" s="197">
        <v>1</v>
      </c>
      <c r="B7" s="473" t="s">
        <v>467</v>
      </c>
      <c r="C7" s="478" t="s">
        <v>462</v>
      </c>
      <c r="D7" s="483" t="s">
        <v>381</v>
      </c>
      <c r="E7" s="487" t="s">
        <v>382</v>
      </c>
      <c r="F7" s="375"/>
      <c r="G7" s="376"/>
      <c r="H7" s="94"/>
      <c r="I7" s="94"/>
      <c r="J7" s="194"/>
      <c r="K7" s="192"/>
      <c r="L7" s="196"/>
      <c r="M7" s="192"/>
      <c r="N7" s="189"/>
      <c r="O7" s="94"/>
      <c r="P7" s="114"/>
      <c r="Q7" s="95"/>
    </row>
    <row r="8" spans="1:17" s="11" customFormat="1" ht="18.899999999999999" customHeight="1" x14ac:dyDescent="0.25">
      <c r="A8" s="197">
        <v>2</v>
      </c>
      <c r="B8" s="473" t="s">
        <v>468</v>
      </c>
      <c r="C8" s="478" t="s">
        <v>463</v>
      </c>
      <c r="D8" s="476" t="s">
        <v>186</v>
      </c>
      <c r="E8" s="491" t="s">
        <v>151</v>
      </c>
      <c r="F8" s="377"/>
      <c r="G8" s="221"/>
      <c r="H8" s="94"/>
      <c r="I8" s="94"/>
      <c r="J8" s="194"/>
      <c r="K8" s="192"/>
      <c r="L8" s="196"/>
      <c r="M8" s="192"/>
      <c r="N8" s="189"/>
      <c r="O8" s="94"/>
      <c r="P8" s="114"/>
      <c r="Q8" s="95"/>
    </row>
    <row r="9" spans="1:17" s="11" customFormat="1" ht="18.899999999999999" customHeight="1" x14ac:dyDescent="0.25">
      <c r="A9" s="197">
        <v>3</v>
      </c>
      <c r="B9" s="473" t="s">
        <v>469</v>
      </c>
      <c r="C9" s="478" t="s">
        <v>464</v>
      </c>
      <c r="D9" s="476" t="s">
        <v>173</v>
      </c>
      <c r="E9" s="485" t="s">
        <v>171</v>
      </c>
      <c r="F9" s="482"/>
      <c r="G9" s="95"/>
      <c r="H9" s="94"/>
      <c r="I9" s="94"/>
      <c r="J9" s="194"/>
      <c r="K9" s="192"/>
      <c r="L9" s="196"/>
      <c r="M9" s="192"/>
      <c r="N9" s="189"/>
      <c r="O9" s="94"/>
      <c r="P9" s="387"/>
      <c r="Q9" s="216"/>
    </row>
    <row r="10" spans="1:17" s="11" customFormat="1" ht="18.899999999999999" customHeight="1" x14ac:dyDescent="0.25">
      <c r="A10" s="197">
        <v>4</v>
      </c>
      <c r="B10" s="473" t="s">
        <v>470</v>
      </c>
      <c r="C10" s="478" t="s">
        <v>322</v>
      </c>
      <c r="D10" s="476" t="s">
        <v>170</v>
      </c>
      <c r="E10" s="485" t="s">
        <v>171</v>
      </c>
      <c r="F10" s="445"/>
      <c r="G10" s="446"/>
      <c r="H10" s="94"/>
      <c r="I10" s="94"/>
      <c r="J10" s="194"/>
      <c r="K10" s="192"/>
      <c r="L10" s="196"/>
      <c r="M10" s="192"/>
      <c r="N10" s="189"/>
      <c r="O10" s="94"/>
      <c r="P10" s="386"/>
      <c r="Q10" s="384"/>
    </row>
    <row r="11" spans="1:17" s="11" customFormat="1" ht="18.899999999999999" customHeight="1" x14ac:dyDescent="0.25">
      <c r="A11" s="197">
        <v>5</v>
      </c>
      <c r="B11" s="473" t="s">
        <v>471</v>
      </c>
      <c r="C11" s="478" t="s">
        <v>263</v>
      </c>
      <c r="D11" s="442" t="s">
        <v>133</v>
      </c>
      <c r="E11" s="441" t="s">
        <v>134</v>
      </c>
      <c r="F11" s="445"/>
      <c r="G11" s="446"/>
      <c r="H11" s="94"/>
      <c r="I11" s="94"/>
      <c r="J11" s="194"/>
      <c r="K11" s="192"/>
      <c r="L11" s="196"/>
      <c r="M11" s="192"/>
      <c r="N11" s="189"/>
      <c r="O11" s="94"/>
      <c r="P11" s="386"/>
      <c r="Q11" s="384"/>
    </row>
    <row r="12" spans="1:17" s="11" customFormat="1" ht="18.899999999999999" customHeight="1" x14ac:dyDescent="0.25">
      <c r="A12" s="197">
        <v>6</v>
      </c>
      <c r="B12" s="473" t="s">
        <v>472</v>
      </c>
      <c r="C12" s="478" t="s">
        <v>265</v>
      </c>
      <c r="D12" s="476" t="s">
        <v>133</v>
      </c>
      <c r="E12" s="491" t="s">
        <v>134</v>
      </c>
      <c r="F12" s="445"/>
      <c r="G12" s="446"/>
      <c r="H12" s="94"/>
      <c r="I12" s="94"/>
      <c r="J12" s="194"/>
      <c r="K12" s="192"/>
      <c r="L12" s="196"/>
      <c r="M12" s="192"/>
      <c r="N12" s="189"/>
      <c r="O12" s="94"/>
      <c r="P12" s="386"/>
      <c r="Q12" s="384"/>
    </row>
    <row r="13" spans="1:17" s="11" customFormat="1" ht="18.899999999999999" customHeight="1" x14ac:dyDescent="0.25">
      <c r="A13" s="197">
        <v>7</v>
      </c>
      <c r="B13" s="473" t="s">
        <v>261</v>
      </c>
      <c r="C13" s="478" t="s">
        <v>262</v>
      </c>
      <c r="D13" s="476" t="s">
        <v>133</v>
      </c>
      <c r="E13" s="491" t="s">
        <v>134</v>
      </c>
      <c r="F13" s="445"/>
      <c r="G13" s="446"/>
      <c r="H13" s="94"/>
      <c r="I13" s="94"/>
      <c r="J13" s="194"/>
      <c r="K13" s="192"/>
      <c r="L13" s="196"/>
      <c r="M13" s="192"/>
      <c r="N13" s="189"/>
      <c r="O13" s="94"/>
      <c r="P13" s="386"/>
      <c r="Q13" s="384"/>
    </row>
    <row r="14" spans="1:17" s="11" customFormat="1" ht="18.899999999999999" customHeight="1" x14ac:dyDescent="0.25">
      <c r="A14" s="197">
        <v>8</v>
      </c>
      <c r="B14" s="473" t="s">
        <v>473</v>
      </c>
      <c r="C14" s="478" t="s">
        <v>465</v>
      </c>
      <c r="D14" s="476" t="s">
        <v>133</v>
      </c>
      <c r="E14" s="491" t="s">
        <v>134</v>
      </c>
      <c r="F14" s="445"/>
      <c r="G14" s="446"/>
      <c r="H14" s="94"/>
      <c r="I14" s="94"/>
      <c r="J14" s="194"/>
      <c r="K14" s="192"/>
      <c r="L14" s="196"/>
      <c r="M14" s="192"/>
      <c r="N14" s="189"/>
      <c r="O14" s="94"/>
      <c r="P14" s="386"/>
      <c r="Q14" s="384"/>
    </row>
    <row r="15" spans="1:17" s="11" customFormat="1" ht="18.899999999999999" customHeight="1" thickBot="1" x14ac:dyDescent="0.3">
      <c r="A15" s="197">
        <v>9</v>
      </c>
      <c r="B15" s="473" t="s">
        <v>279</v>
      </c>
      <c r="C15" s="478" t="s">
        <v>466</v>
      </c>
      <c r="D15" s="360" t="s">
        <v>133</v>
      </c>
      <c r="E15" s="360" t="s">
        <v>134</v>
      </c>
      <c r="F15" s="447"/>
      <c r="G15" s="447"/>
      <c r="H15" s="94"/>
      <c r="I15" s="94"/>
      <c r="J15" s="194"/>
      <c r="K15" s="192"/>
      <c r="L15" s="196"/>
      <c r="M15" s="220"/>
      <c r="N15" s="189"/>
      <c r="O15" s="94"/>
      <c r="P15" s="95"/>
      <c r="Q15" s="95"/>
    </row>
    <row r="16" spans="1:17" s="11" customFormat="1" ht="18.899999999999999" customHeight="1" x14ac:dyDescent="0.25">
      <c r="A16" s="197">
        <v>10</v>
      </c>
      <c r="B16" s="449"/>
      <c r="C16" s="93"/>
      <c r="D16" s="164"/>
      <c r="E16" s="444"/>
      <c r="F16" s="447"/>
      <c r="G16" s="447"/>
      <c r="H16" s="94"/>
      <c r="I16" s="94"/>
      <c r="J16" s="194"/>
      <c r="K16" s="192"/>
      <c r="L16" s="196"/>
      <c r="M16" s="220"/>
      <c r="N16" s="189"/>
      <c r="O16" s="94"/>
      <c r="P16" s="114"/>
      <c r="Q16" s="95"/>
    </row>
    <row r="17" spans="1:17" s="11" customFormat="1" ht="18.899999999999999" customHeight="1" x14ac:dyDescent="0.25">
      <c r="A17" s="197">
        <v>11</v>
      </c>
      <c r="B17" s="93"/>
      <c r="C17" s="93"/>
      <c r="D17" s="164"/>
      <c r="E17" s="444"/>
      <c r="F17" s="447"/>
      <c r="G17" s="447"/>
      <c r="H17" s="94"/>
      <c r="I17" s="94"/>
      <c r="J17" s="194"/>
      <c r="K17" s="192"/>
      <c r="L17" s="196"/>
      <c r="M17" s="220"/>
      <c r="N17" s="189"/>
      <c r="O17" s="94"/>
      <c r="P17" s="114"/>
      <c r="Q17" s="95"/>
    </row>
    <row r="18" spans="1:17" s="11" customFormat="1" ht="18.899999999999999" customHeight="1" x14ac:dyDescent="0.25">
      <c r="A18" s="197">
        <v>12</v>
      </c>
      <c r="B18" s="93"/>
      <c r="C18" s="93"/>
      <c r="D18" s="164"/>
      <c r="E18" s="444"/>
      <c r="F18" s="447"/>
      <c r="G18" s="447"/>
      <c r="H18" s="94"/>
      <c r="I18" s="94"/>
      <c r="J18" s="194"/>
      <c r="K18" s="192"/>
      <c r="L18" s="196"/>
      <c r="M18" s="220"/>
      <c r="N18" s="189"/>
      <c r="O18" s="94"/>
      <c r="P18" s="114"/>
      <c r="Q18" s="95"/>
    </row>
    <row r="19" spans="1:17" s="11" customFormat="1" ht="18.899999999999999" customHeight="1" x14ac:dyDescent="0.25">
      <c r="A19" s="197">
        <v>13</v>
      </c>
      <c r="B19" s="93"/>
      <c r="C19" s="93"/>
      <c r="D19" s="164"/>
      <c r="E19" s="444"/>
      <c r="F19" s="447"/>
      <c r="G19" s="447"/>
      <c r="H19" s="94"/>
      <c r="I19" s="94"/>
      <c r="J19" s="194"/>
      <c r="K19" s="192"/>
      <c r="L19" s="196"/>
      <c r="M19" s="220"/>
      <c r="N19" s="189"/>
      <c r="O19" s="94"/>
      <c r="P19" s="114"/>
      <c r="Q19" s="95"/>
    </row>
    <row r="20" spans="1:17" s="11" customFormat="1" ht="18.899999999999999" customHeight="1" x14ac:dyDescent="0.25">
      <c r="A20" s="197">
        <v>14</v>
      </c>
      <c r="B20" s="93"/>
      <c r="C20" s="93"/>
      <c r="D20" s="164"/>
      <c r="E20" s="210"/>
      <c r="F20" s="95"/>
      <c r="G20" s="95"/>
      <c r="H20" s="94"/>
      <c r="I20" s="94"/>
      <c r="J20" s="194"/>
      <c r="K20" s="192"/>
      <c r="L20" s="196"/>
      <c r="M20" s="220"/>
      <c r="N20" s="189"/>
      <c r="O20" s="94"/>
      <c r="P20" s="114"/>
      <c r="Q20" s="95"/>
    </row>
    <row r="21" spans="1:17" s="11" customFormat="1" ht="18.899999999999999" customHeight="1" x14ac:dyDescent="0.25">
      <c r="A21" s="197">
        <v>15</v>
      </c>
      <c r="B21" s="93"/>
      <c r="C21" s="93"/>
      <c r="D21" s="94"/>
      <c r="E21" s="210"/>
      <c r="F21" s="95"/>
      <c r="G21" s="95"/>
      <c r="H21" s="94"/>
      <c r="I21" s="94"/>
      <c r="J21" s="194"/>
      <c r="K21" s="192"/>
      <c r="L21" s="196"/>
      <c r="M21" s="220"/>
      <c r="N21" s="189"/>
      <c r="O21" s="94"/>
      <c r="P21" s="114"/>
      <c r="Q21" s="95"/>
    </row>
    <row r="22" spans="1:17" s="11" customFormat="1" ht="18.899999999999999" customHeight="1" x14ac:dyDescent="0.25">
      <c r="A22" s="197">
        <v>16</v>
      </c>
      <c r="B22" s="93"/>
      <c r="C22" s="93"/>
      <c r="D22" s="94"/>
      <c r="E22" s="210"/>
      <c r="F22" s="95"/>
      <c r="G22" s="95"/>
      <c r="H22" s="94"/>
      <c r="I22" s="94"/>
      <c r="J22" s="194"/>
      <c r="K22" s="192"/>
      <c r="L22" s="196"/>
      <c r="M22" s="220"/>
      <c r="N22" s="189"/>
      <c r="O22" s="94"/>
      <c r="P22" s="114"/>
      <c r="Q22" s="95"/>
    </row>
    <row r="23" spans="1:17" s="11" customFormat="1" ht="18.899999999999999" customHeight="1" x14ac:dyDescent="0.25">
      <c r="A23" s="197">
        <v>17</v>
      </c>
      <c r="B23" s="93"/>
      <c r="C23" s="93"/>
      <c r="D23" s="94"/>
      <c r="E23" s="210"/>
      <c r="F23" s="95"/>
      <c r="G23" s="95"/>
      <c r="H23" s="94"/>
      <c r="I23" s="94"/>
      <c r="J23" s="194"/>
      <c r="K23" s="192"/>
      <c r="L23" s="196"/>
      <c r="M23" s="220"/>
      <c r="N23" s="189"/>
      <c r="O23" s="94"/>
      <c r="P23" s="114"/>
      <c r="Q23" s="95"/>
    </row>
    <row r="24" spans="1:17" s="11" customFormat="1" ht="18.899999999999999" customHeight="1" x14ac:dyDescent="0.25">
      <c r="A24" s="197">
        <v>18</v>
      </c>
      <c r="B24" s="93"/>
      <c r="C24" s="93"/>
      <c r="D24" s="94"/>
      <c r="E24" s="210"/>
      <c r="F24" s="95"/>
      <c r="G24" s="95"/>
      <c r="H24" s="94"/>
      <c r="I24" s="94"/>
      <c r="J24" s="194"/>
      <c r="K24" s="192"/>
      <c r="L24" s="196"/>
      <c r="M24" s="220"/>
      <c r="N24" s="189"/>
      <c r="O24" s="94"/>
      <c r="P24" s="114"/>
      <c r="Q24" s="95"/>
    </row>
    <row r="25" spans="1:17" s="11" customFormat="1" ht="18.899999999999999" customHeight="1" x14ac:dyDescent="0.25">
      <c r="A25" s="197">
        <v>19</v>
      </c>
      <c r="B25" s="93"/>
      <c r="C25" s="93"/>
      <c r="D25" s="94"/>
      <c r="E25" s="210"/>
      <c r="F25" s="95"/>
      <c r="G25" s="95"/>
      <c r="H25" s="94"/>
      <c r="I25" s="94"/>
      <c r="J25" s="194"/>
      <c r="K25" s="192"/>
      <c r="L25" s="196"/>
      <c r="M25" s="220"/>
      <c r="N25" s="189"/>
      <c r="O25" s="94"/>
      <c r="P25" s="114"/>
      <c r="Q25" s="95"/>
    </row>
    <row r="26" spans="1:17" s="11" customFormat="1" ht="18.899999999999999" customHeight="1" x14ac:dyDescent="0.25">
      <c r="A26" s="197">
        <v>20</v>
      </c>
      <c r="B26" s="93"/>
      <c r="C26" s="93"/>
      <c r="D26" s="94"/>
      <c r="E26" s="210"/>
      <c r="F26" s="95"/>
      <c r="G26" s="95"/>
      <c r="H26" s="94"/>
      <c r="I26" s="94"/>
      <c r="J26" s="194"/>
      <c r="K26" s="192"/>
      <c r="L26" s="196"/>
      <c r="M26" s="220"/>
      <c r="N26" s="189"/>
      <c r="O26" s="94"/>
      <c r="P26" s="114"/>
      <c r="Q26" s="95"/>
    </row>
    <row r="27" spans="1:17" s="11" customFormat="1" ht="18.899999999999999" customHeight="1" x14ac:dyDescent="0.25">
      <c r="A27" s="197">
        <v>21</v>
      </c>
      <c r="B27" s="93"/>
      <c r="C27" s="93"/>
      <c r="D27" s="94"/>
      <c r="E27" s="210"/>
      <c r="F27" s="95"/>
      <c r="G27" s="95"/>
      <c r="H27" s="94"/>
      <c r="I27" s="94"/>
      <c r="J27" s="194"/>
      <c r="K27" s="192"/>
      <c r="L27" s="196"/>
      <c r="M27" s="220"/>
      <c r="N27" s="189"/>
      <c r="O27" s="94"/>
      <c r="P27" s="114"/>
      <c r="Q27" s="95"/>
    </row>
    <row r="28" spans="1:17" s="11" customFormat="1" ht="18.899999999999999" customHeight="1" x14ac:dyDescent="0.25">
      <c r="A28" s="197">
        <v>22</v>
      </c>
      <c r="B28" s="93"/>
      <c r="C28" s="93"/>
      <c r="D28" s="94"/>
      <c r="E28" s="426"/>
      <c r="F28" s="388"/>
      <c r="G28" s="216"/>
      <c r="H28" s="94"/>
      <c r="I28" s="94"/>
      <c r="J28" s="194"/>
      <c r="K28" s="192"/>
      <c r="L28" s="196"/>
      <c r="M28" s="220"/>
      <c r="N28" s="189"/>
      <c r="O28" s="94"/>
      <c r="P28" s="114"/>
      <c r="Q28" s="95"/>
    </row>
    <row r="29" spans="1:17" s="11" customFormat="1" ht="18.899999999999999" customHeight="1" x14ac:dyDescent="0.25">
      <c r="A29" s="197">
        <v>23</v>
      </c>
      <c r="B29" s="93"/>
      <c r="C29" s="93"/>
      <c r="D29" s="94"/>
      <c r="E29" s="427"/>
      <c r="F29" s="95"/>
      <c r="G29" s="95"/>
      <c r="H29" s="94"/>
      <c r="I29" s="94"/>
      <c r="J29" s="194"/>
      <c r="K29" s="192"/>
      <c r="L29" s="196"/>
      <c r="M29" s="220"/>
      <c r="N29" s="189"/>
      <c r="O29" s="94"/>
      <c r="P29" s="114"/>
      <c r="Q29" s="95"/>
    </row>
    <row r="30" spans="1:17" s="11" customFormat="1" ht="18.899999999999999" customHeight="1" x14ac:dyDescent="0.25">
      <c r="A30" s="197">
        <v>24</v>
      </c>
      <c r="B30" s="93"/>
      <c r="C30" s="93"/>
      <c r="D30" s="94"/>
      <c r="E30" s="210"/>
      <c r="F30" s="95"/>
      <c r="G30" s="95"/>
      <c r="H30" s="94"/>
      <c r="I30" s="94"/>
      <c r="J30" s="194"/>
      <c r="K30" s="192"/>
      <c r="L30" s="196"/>
      <c r="M30" s="220"/>
      <c r="N30" s="189"/>
      <c r="O30" s="94"/>
      <c r="P30" s="114"/>
      <c r="Q30" s="95"/>
    </row>
    <row r="31" spans="1:17" s="11" customFormat="1" ht="18.899999999999999" customHeight="1" x14ac:dyDescent="0.25">
      <c r="A31" s="197">
        <v>25</v>
      </c>
      <c r="B31" s="93"/>
      <c r="C31" s="93"/>
      <c r="D31" s="94"/>
      <c r="E31" s="210"/>
      <c r="F31" s="95"/>
      <c r="G31" s="95"/>
      <c r="H31" s="94"/>
      <c r="I31" s="94"/>
      <c r="J31" s="194"/>
      <c r="K31" s="192"/>
      <c r="L31" s="196"/>
      <c r="M31" s="220"/>
      <c r="N31" s="189"/>
      <c r="O31" s="94"/>
      <c r="P31" s="114"/>
      <c r="Q31" s="95"/>
    </row>
    <row r="32" spans="1:17" s="11" customFormat="1" ht="18.899999999999999" customHeight="1" x14ac:dyDescent="0.25">
      <c r="A32" s="197">
        <v>26</v>
      </c>
      <c r="B32" s="93"/>
      <c r="C32" s="93"/>
      <c r="D32" s="94"/>
      <c r="E32" s="403"/>
      <c r="F32" s="95"/>
      <c r="G32" s="95"/>
      <c r="H32" s="94"/>
      <c r="I32" s="94"/>
      <c r="J32" s="194"/>
      <c r="K32" s="192"/>
      <c r="L32" s="196"/>
      <c r="M32" s="220"/>
      <c r="N32" s="189"/>
      <c r="O32" s="94"/>
      <c r="P32" s="114"/>
      <c r="Q32" s="95"/>
    </row>
    <row r="33" spans="1:17" s="11" customFormat="1" ht="18.899999999999999" customHeight="1" x14ac:dyDescent="0.25">
      <c r="A33" s="197">
        <v>27</v>
      </c>
      <c r="B33" s="93"/>
      <c r="C33" s="93"/>
      <c r="D33" s="94"/>
      <c r="E33" s="210"/>
      <c r="F33" s="95"/>
      <c r="G33" s="95"/>
      <c r="H33" s="94"/>
      <c r="I33" s="94"/>
      <c r="J33" s="194"/>
      <c r="K33" s="192"/>
      <c r="L33" s="196"/>
      <c r="M33" s="220"/>
      <c r="N33" s="189"/>
      <c r="O33" s="94"/>
      <c r="P33" s="114"/>
      <c r="Q33" s="95"/>
    </row>
    <row r="34" spans="1:17" s="11" customFormat="1" ht="18.899999999999999" customHeight="1" x14ac:dyDescent="0.25">
      <c r="A34" s="197">
        <v>28</v>
      </c>
      <c r="B34" s="93"/>
      <c r="C34" s="93"/>
      <c r="D34" s="94"/>
      <c r="E34" s="210"/>
      <c r="F34" s="95"/>
      <c r="G34" s="95"/>
      <c r="H34" s="94"/>
      <c r="I34" s="94"/>
      <c r="J34" s="194"/>
      <c r="K34" s="192"/>
      <c r="L34" s="196"/>
      <c r="M34" s="220"/>
      <c r="N34" s="189"/>
      <c r="O34" s="94"/>
      <c r="P34" s="114"/>
      <c r="Q34" s="95"/>
    </row>
    <row r="35" spans="1:17" s="11" customFormat="1" ht="18.899999999999999" customHeight="1" x14ac:dyDescent="0.25">
      <c r="A35" s="197">
        <v>29</v>
      </c>
      <c r="B35" s="93"/>
      <c r="C35" s="93"/>
      <c r="D35" s="94"/>
      <c r="E35" s="210"/>
      <c r="F35" s="95"/>
      <c r="G35" s="95"/>
      <c r="H35" s="94"/>
      <c r="I35" s="94"/>
      <c r="J35" s="194"/>
      <c r="K35" s="192"/>
      <c r="L35" s="196"/>
      <c r="M35" s="220"/>
      <c r="N35" s="189"/>
      <c r="O35" s="94"/>
      <c r="P35" s="114"/>
      <c r="Q35" s="95"/>
    </row>
    <row r="36" spans="1:17" s="11" customFormat="1" ht="18.899999999999999" customHeight="1" x14ac:dyDescent="0.25">
      <c r="A36" s="197">
        <v>30</v>
      </c>
      <c r="B36" s="93"/>
      <c r="C36" s="93"/>
      <c r="D36" s="94"/>
      <c r="E36" s="210"/>
      <c r="F36" s="95"/>
      <c r="G36" s="95"/>
      <c r="H36" s="94"/>
      <c r="I36" s="94"/>
      <c r="J36" s="194"/>
      <c r="K36" s="192"/>
      <c r="L36" s="196"/>
      <c r="M36" s="220"/>
      <c r="N36" s="189"/>
      <c r="O36" s="94"/>
      <c r="P36" s="114"/>
      <c r="Q36" s="95"/>
    </row>
    <row r="37" spans="1:17" s="11" customFormat="1" ht="18.899999999999999" customHeight="1" x14ac:dyDescent="0.25">
      <c r="A37" s="197">
        <v>31</v>
      </c>
      <c r="B37" s="93"/>
      <c r="C37" s="93"/>
      <c r="D37" s="94"/>
      <c r="E37" s="210"/>
      <c r="F37" s="95"/>
      <c r="G37" s="95"/>
      <c r="H37" s="94"/>
      <c r="I37" s="94"/>
      <c r="J37" s="194"/>
      <c r="K37" s="192"/>
      <c r="L37" s="196"/>
      <c r="M37" s="220"/>
      <c r="N37" s="189"/>
      <c r="O37" s="94"/>
      <c r="P37" s="114"/>
      <c r="Q37" s="95"/>
    </row>
    <row r="38" spans="1:17" s="11" customFormat="1" ht="18.899999999999999" customHeight="1" x14ac:dyDescent="0.25">
      <c r="A38" s="197">
        <v>32</v>
      </c>
      <c r="B38" s="93"/>
      <c r="C38" s="93"/>
      <c r="D38" s="94"/>
      <c r="E38" s="210"/>
      <c r="F38" s="95"/>
      <c r="G38" s="95"/>
      <c r="H38" s="377"/>
      <c r="I38" s="221"/>
      <c r="J38" s="194"/>
      <c r="K38" s="192"/>
      <c r="L38" s="196"/>
      <c r="M38" s="220"/>
      <c r="N38" s="189"/>
      <c r="O38" s="95"/>
      <c r="P38" s="114"/>
      <c r="Q38" s="95"/>
    </row>
    <row r="39" spans="1:17" s="11" customFormat="1" ht="18.899999999999999" customHeight="1" x14ac:dyDescent="0.25">
      <c r="A39" s="197">
        <v>33</v>
      </c>
      <c r="B39" s="93"/>
      <c r="C39" s="93"/>
      <c r="D39" s="94"/>
      <c r="E39" s="210"/>
      <c r="F39" s="95"/>
      <c r="G39" s="95"/>
      <c r="H39" s="377"/>
      <c r="I39" s="221"/>
      <c r="J39" s="194"/>
      <c r="K39" s="192"/>
      <c r="L39" s="196"/>
      <c r="M39" s="220"/>
      <c r="N39" s="216"/>
      <c r="O39" s="95"/>
      <c r="P39" s="114"/>
      <c r="Q39" s="95"/>
    </row>
    <row r="40" spans="1:17" s="11" customFormat="1" ht="18.899999999999999" customHeight="1" x14ac:dyDescent="0.25">
      <c r="A40" s="197">
        <v>34</v>
      </c>
      <c r="B40" s="93"/>
      <c r="C40" s="93"/>
      <c r="D40" s="94"/>
      <c r="E40" s="210"/>
      <c r="F40" s="95"/>
      <c r="G40" s="95"/>
      <c r="H40" s="377"/>
      <c r="I40" s="221"/>
      <c r="J40" s="194" t="e">
        <f>IF(AND(Q40="",#REF!&gt;0,#REF!&lt;5),K40,)</f>
        <v>#REF!</v>
      </c>
      <c r="K40" s="192" t="str">
        <f>IF(D40="","ZZZ9",IF(AND(#REF!&gt;0,#REF!&lt;5),D40&amp;#REF!,D40&amp;"9"))</f>
        <v>ZZZ9</v>
      </c>
      <c r="L40" s="196">
        <f t="shared" ref="L40:L103" si="0">IF(Q40="",999,Q40)</f>
        <v>999</v>
      </c>
      <c r="M40" s="220">
        <f t="shared" ref="M40:M103" si="1">IF(P40=999,999,1)</f>
        <v>999</v>
      </c>
      <c r="N40" s="216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97">
        <v>35</v>
      </c>
      <c r="B41" s="93"/>
      <c r="C41" s="93"/>
      <c r="D41" s="94"/>
      <c r="E41" s="210"/>
      <c r="F41" s="95"/>
      <c r="G41" s="95"/>
      <c r="H41" s="377"/>
      <c r="I41" s="221"/>
      <c r="J41" s="194" t="e">
        <f>IF(AND(Q41="",#REF!&gt;0,#REF!&lt;5),K41,)</f>
        <v>#REF!</v>
      </c>
      <c r="K41" s="192" t="str">
        <f>IF(D41="","ZZZ9",IF(AND(#REF!&gt;0,#REF!&lt;5),D41&amp;#REF!,D41&amp;"9"))</f>
        <v>ZZZ9</v>
      </c>
      <c r="L41" s="196">
        <f t="shared" si="0"/>
        <v>999</v>
      </c>
      <c r="M41" s="220">
        <f t="shared" si="1"/>
        <v>999</v>
      </c>
      <c r="N41" s="216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197">
        <v>36</v>
      </c>
      <c r="B42" s="93"/>
      <c r="C42" s="93"/>
      <c r="D42" s="94"/>
      <c r="E42" s="210"/>
      <c r="F42" s="95"/>
      <c r="G42" s="95"/>
      <c r="H42" s="377"/>
      <c r="I42" s="221"/>
      <c r="J42" s="194" t="e">
        <f>IF(AND(Q42="",#REF!&gt;0,#REF!&lt;5),K42,)</f>
        <v>#REF!</v>
      </c>
      <c r="K42" s="192" t="str">
        <f>IF(D42="","ZZZ9",IF(AND(#REF!&gt;0,#REF!&lt;5),D42&amp;#REF!,D42&amp;"9"))</f>
        <v>ZZZ9</v>
      </c>
      <c r="L42" s="196">
        <f t="shared" si="0"/>
        <v>999</v>
      </c>
      <c r="M42" s="220">
        <f t="shared" si="1"/>
        <v>999</v>
      </c>
      <c r="N42" s="216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197">
        <v>37</v>
      </c>
      <c r="B43" s="93"/>
      <c r="C43" s="93"/>
      <c r="D43" s="94"/>
      <c r="E43" s="210"/>
      <c r="F43" s="95"/>
      <c r="G43" s="95"/>
      <c r="H43" s="377"/>
      <c r="I43" s="221"/>
      <c r="J43" s="194" t="e">
        <f>IF(AND(Q43="",#REF!&gt;0,#REF!&lt;5),K43,)</f>
        <v>#REF!</v>
      </c>
      <c r="K43" s="192" t="str">
        <f>IF(D43="","ZZZ9",IF(AND(#REF!&gt;0,#REF!&lt;5),D43&amp;#REF!,D43&amp;"9"))</f>
        <v>ZZZ9</v>
      </c>
      <c r="L43" s="196">
        <f t="shared" si="0"/>
        <v>999</v>
      </c>
      <c r="M43" s="220">
        <f t="shared" si="1"/>
        <v>999</v>
      </c>
      <c r="N43" s="216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197">
        <v>38</v>
      </c>
      <c r="B44" s="93"/>
      <c r="C44" s="93"/>
      <c r="D44" s="94"/>
      <c r="E44" s="210"/>
      <c r="F44" s="95"/>
      <c r="G44" s="95"/>
      <c r="H44" s="377"/>
      <c r="I44" s="221"/>
      <c r="J44" s="194" t="e">
        <f>IF(AND(Q44="",#REF!&gt;0,#REF!&lt;5),K44,)</f>
        <v>#REF!</v>
      </c>
      <c r="K44" s="192" t="str">
        <f>IF(D44="","ZZZ9",IF(AND(#REF!&gt;0,#REF!&lt;5),D44&amp;#REF!,D44&amp;"9"))</f>
        <v>ZZZ9</v>
      </c>
      <c r="L44" s="196">
        <f t="shared" si="0"/>
        <v>999</v>
      </c>
      <c r="M44" s="220">
        <f t="shared" si="1"/>
        <v>999</v>
      </c>
      <c r="N44" s="216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197">
        <v>39</v>
      </c>
      <c r="B45" s="93"/>
      <c r="C45" s="93"/>
      <c r="D45" s="94"/>
      <c r="E45" s="210"/>
      <c r="F45" s="95"/>
      <c r="G45" s="95"/>
      <c r="H45" s="377"/>
      <c r="I45" s="221"/>
      <c r="J45" s="194" t="e">
        <f>IF(AND(Q45="",#REF!&gt;0,#REF!&lt;5),K45,)</f>
        <v>#REF!</v>
      </c>
      <c r="K45" s="192" t="str">
        <f>IF(D45="","ZZZ9",IF(AND(#REF!&gt;0,#REF!&lt;5),D45&amp;#REF!,D45&amp;"9"))</f>
        <v>ZZZ9</v>
      </c>
      <c r="L45" s="196">
        <f t="shared" si="0"/>
        <v>999</v>
      </c>
      <c r="M45" s="220">
        <f t="shared" si="1"/>
        <v>999</v>
      </c>
      <c r="N45" s="216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197">
        <v>40</v>
      </c>
      <c r="B46" s="93"/>
      <c r="C46" s="93"/>
      <c r="D46" s="94"/>
      <c r="E46" s="210"/>
      <c r="F46" s="95"/>
      <c r="G46" s="95"/>
      <c r="H46" s="377"/>
      <c r="I46" s="221"/>
      <c r="J46" s="194" t="e">
        <f>IF(AND(Q46="",#REF!&gt;0,#REF!&lt;5),K46,)</f>
        <v>#REF!</v>
      </c>
      <c r="K46" s="192" t="str">
        <f>IF(D46="","ZZZ9",IF(AND(#REF!&gt;0,#REF!&lt;5),D46&amp;#REF!,D46&amp;"9"))</f>
        <v>ZZZ9</v>
      </c>
      <c r="L46" s="196">
        <f t="shared" si="0"/>
        <v>999</v>
      </c>
      <c r="M46" s="220">
        <f t="shared" si="1"/>
        <v>999</v>
      </c>
      <c r="N46" s="216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197">
        <v>41</v>
      </c>
      <c r="B47" s="93"/>
      <c r="C47" s="93"/>
      <c r="D47" s="94"/>
      <c r="E47" s="210"/>
      <c r="F47" s="95"/>
      <c r="G47" s="95"/>
      <c r="H47" s="377"/>
      <c r="I47" s="221"/>
      <c r="J47" s="194" t="e">
        <f>IF(AND(Q47="",#REF!&gt;0,#REF!&lt;5),K47,)</f>
        <v>#REF!</v>
      </c>
      <c r="K47" s="192" t="str">
        <f>IF(D47="","ZZZ9",IF(AND(#REF!&gt;0,#REF!&lt;5),D47&amp;#REF!,D47&amp;"9"))</f>
        <v>ZZZ9</v>
      </c>
      <c r="L47" s="196">
        <f t="shared" si="0"/>
        <v>999</v>
      </c>
      <c r="M47" s="220">
        <f t="shared" si="1"/>
        <v>999</v>
      </c>
      <c r="N47" s="216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197">
        <v>42</v>
      </c>
      <c r="B48" s="93"/>
      <c r="C48" s="93"/>
      <c r="D48" s="94"/>
      <c r="E48" s="210"/>
      <c r="F48" s="95"/>
      <c r="G48" s="95"/>
      <c r="H48" s="377"/>
      <c r="I48" s="221"/>
      <c r="J48" s="194" t="e">
        <f>IF(AND(Q48="",#REF!&gt;0,#REF!&lt;5),K48,)</f>
        <v>#REF!</v>
      </c>
      <c r="K48" s="192" t="str">
        <f>IF(D48="","ZZZ9",IF(AND(#REF!&gt;0,#REF!&lt;5),D48&amp;#REF!,D48&amp;"9"))</f>
        <v>ZZZ9</v>
      </c>
      <c r="L48" s="196">
        <f t="shared" si="0"/>
        <v>999</v>
      </c>
      <c r="M48" s="220">
        <f t="shared" si="1"/>
        <v>999</v>
      </c>
      <c r="N48" s="216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197">
        <v>43</v>
      </c>
      <c r="B49" s="93"/>
      <c r="C49" s="93"/>
      <c r="D49" s="94"/>
      <c r="E49" s="210"/>
      <c r="F49" s="95"/>
      <c r="G49" s="95"/>
      <c r="H49" s="377"/>
      <c r="I49" s="221"/>
      <c r="J49" s="194" t="e">
        <f>IF(AND(Q49="",#REF!&gt;0,#REF!&lt;5),K49,)</f>
        <v>#REF!</v>
      </c>
      <c r="K49" s="192" t="str">
        <f>IF(D49="","ZZZ9",IF(AND(#REF!&gt;0,#REF!&lt;5),D49&amp;#REF!,D49&amp;"9"))</f>
        <v>ZZZ9</v>
      </c>
      <c r="L49" s="196">
        <f t="shared" si="0"/>
        <v>999</v>
      </c>
      <c r="M49" s="220">
        <f t="shared" si="1"/>
        <v>999</v>
      </c>
      <c r="N49" s="216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197">
        <v>44</v>
      </c>
      <c r="B50" s="93"/>
      <c r="C50" s="93"/>
      <c r="D50" s="94"/>
      <c r="E50" s="210"/>
      <c r="F50" s="95"/>
      <c r="G50" s="95"/>
      <c r="H50" s="377"/>
      <c r="I50" s="221"/>
      <c r="J50" s="194" t="e">
        <f>IF(AND(Q50="",#REF!&gt;0,#REF!&lt;5),K50,)</f>
        <v>#REF!</v>
      </c>
      <c r="K50" s="192" t="str">
        <f>IF(D50="","ZZZ9",IF(AND(#REF!&gt;0,#REF!&lt;5),D50&amp;#REF!,D50&amp;"9"))</f>
        <v>ZZZ9</v>
      </c>
      <c r="L50" s="196">
        <f t="shared" si="0"/>
        <v>999</v>
      </c>
      <c r="M50" s="220">
        <f t="shared" si="1"/>
        <v>999</v>
      </c>
      <c r="N50" s="216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197">
        <v>45</v>
      </c>
      <c r="B51" s="93"/>
      <c r="C51" s="93"/>
      <c r="D51" s="94"/>
      <c r="E51" s="210"/>
      <c r="F51" s="95"/>
      <c r="G51" s="95"/>
      <c r="H51" s="377"/>
      <c r="I51" s="221"/>
      <c r="J51" s="194" t="e">
        <f>IF(AND(Q51="",#REF!&gt;0,#REF!&lt;5),K51,)</f>
        <v>#REF!</v>
      </c>
      <c r="K51" s="192" t="str">
        <f>IF(D51="","ZZZ9",IF(AND(#REF!&gt;0,#REF!&lt;5),D51&amp;#REF!,D51&amp;"9"))</f>
        <v>ZZZ9</v>
      </c>
      <c r="L51" s="196">
        <f t="shared" si="0"/>
        <v>999</v>
      </c>
      <c r="M51" s="220">
        <f t="shared" si="1"/>
        <v>999</v>
      </c>
      <c r="N51" s="216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197">
        <v>46</v>
      </c>
      <c r="B52" s="93"/>
      <c r="C52" s="93"/>
      <c r="D52" s="94"/>
      <c r="E52" s="210"/>
      <c r="F52" s="95"/>
      <c r="G52" s="95"/>
      <c r="H52" s="377"/>
      <c r="I52" s="221"/>
      <c r="J52" s="194" t="e">
        <f>IF(AND(Q52="",#REF!&gt;0,#REF!&lt;5),K52,)</f>
        <v>#REF!</v>
      </c>
      <c r="K52" s="192" t="str">
        <f>IF(D52="","ZZZ9",IF(AND(#REF!&gt;0,#REF!&lt;5),D52&amp;#REF!,D52&amp;"9"))</f>
        <v>ZZZ9</v>
      </c>
      <c r="L52" s="196">
        <f t="shared" si="0"/>
        <v>999</v>
      </c>
      <c r="M52" s="220">
        <f t="shared" si="1"/>
        <v>999</v>
      </c>
      <c r="N52" s="216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197">
        <v>47</v>
      </c>
      <c r="B53" s="93"/>
      <c r="C53" s="93"/>
      <c r="D53" s="94"/>
      <c r="E53" s="210"/>
      <c r="F53" s="95"/>
      <c r="G53" s="95"/>
      <c r="H53" s="377"/>
      <c r="I53" s="221"/>
      <c r="J53" s="194" t="e">
        <f>IF(AND(Q53="",#REF!&gt;0,#REF!&lt;5),K53,)</f>
        <v>#REF!</v>
      </c>
      <c r="K53" s="192" t="str">
        <f>IF(D53="","ZZZ9",IF(AND(#REF!&gt;0,#REF!&lt;5),D53&amp;#REF!,D53&amp;"9"))</f>
        <v>ZZZ9</v>
      </c>
      <c r="L53" s="196">
        <f t="shared" si="0"/>
        <v>999</v>
      </c>
      <c r="M53" s="220">
        <f t="shared" si="1"/>
        <v>999</v>
      </c>
      <c r="N53" s="216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197">
        <v>48</v>
      </c>
      <c r="B54" s="93"/>
      <c r="C54" s="93"/>
      <c r="D54" s="94"/>
      <c r="E54" s="210"/>
      <c r="F54" s="95"/>
      <c r="G54" s="95"/>
      <c r="H54" s="377"/>
      <c r="I54" s="221"/>
      <c r="J54" s="194" t="e">
        <f>IF(AND(Q54="",#REF!&gt;0,#REF!&lt;5),K54,)</f>
        <v>#REF!</v>
      </c>
      <c r="K54" s="192" t="str">
        <f>IF(D54="","ZZZ9",IF(AND(#REF!&gt;0,#REF!&lt;5),D54&amp;#REF!,D54&amp;"9"))</f>
        <v>ZZZ9</v>
      </c>
      <c r="L54" s="196">
        <f t="shared" si="0"/>
        <v>999</v>
      </c>
      <c r="M54" s="220">
        <f t="shared" si="1"/>
        <v>999</v>
      </c>
      <c r="N54" s="216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197">
        <v>49</v>
      </c>
      <c r="B55" s="93"/>
      <c r="C55" s="93"/>
      <c r="D55" s="94"/>
      <c r="E55" s="210"/>
      <c r="F55" s="95"/>
      <c r="G55" s="95"/>
      <c r="H55" s="377"/>
      <c r="I55" s="221"/>
      <c r="J55" s="194" t="e">
        <f>IF(AND(Q55="",#REF!&gt;0,#REF!&lt;5),K55,)</f>
        <v>#REF!</v>
      </c>
      <c r="K55" s="192" t="str">
        <f>IF(D55="","ZZZ9",IF(AND(#REF!&gt;0,#REF!&lt;5),D55&amp;#REF!,D55&amp;"9"))</f>
        <v>ZZZ9</v>
      </c>
      <c r="L55" s="196">
        <f t="shared" si="0"/>
        <v>999</v>
      </c>
      <c r="M55" s="220">
        <f t="shared" si="1"/>
        <v>999</v>
      </c>
      <c r="N55" s="216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197">
        <v>50</v>
      </c>
      <c r="B56" s="93"/>
      <c r="C56" s="93"/>
      <c r="D56" s="94"/>
      <c r="E56" s="210"/>
      <c r="F56" s="95"/>
      <c r="G56" s="95"/>
      <c r="H56" s="377"/>
      <c r="I56" s="221"/>
      <c r="J56" s="194" t="e">
        <f>IF(AND(Q56="",#REF!&gt;0,#REF!&lt;5),K56,)</f>
        <v>#REF!</v>
      </c>
      <c r="K56" s="192" t="str">
        <f>IF(D56="","ZZZ9",IF(AND(#REF!&gt;0,#REF!&lt;5),D56&amp;#REF!,D56&amp;"9"))</f>
        <v>ZZZ9</v>
      </c>
      <c r="L56" s="196">
        <f t="shared" si="0"/>
        <v>999</v>
      </c>
      <c r="M56" s="220">
        <f t="shared" si="1"/>
        <v>999</v>
      </c>
      <c r="N56" s="216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197">
        <v>51</v>
      </c>
      <c r="B57" s="93"/>
      <c r="C57" s="93"/>
      <c r="D57" s="94"/>
      <c r="E57" s="210"/>
      <c r="F57" s="95"/>
      <c r="G57" s="95"/>
      <c r="H57" s="377"/>
      <c r="I57" s="221"/>
      <c r="J57" s="194" t="e">
        <f>IF(AND(Q57="",#REF!&gt;0,#REF!&lt;5),K57,)</f>
        <v>#REF!</v>
      </c>
      <c r="K57" s="192" t="str">
        <f>IF(D57="","ZZZ9",IF(AND(#REF!&gt;0,#REF!&lt;5),D57&amp;#REF!,D57&amp;"9"))</f>
        <v>ZZZ9</v>
      </c>
      <c r="L57" s="196">
        <f t="shared" si="0"/>
        <v>999</v>
      </c>
      <c r="M57" s="220">
        <f t="shared" si="1"/>
        <v>999</v>
      </c>
      <c r="N57" s="216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197">
        <v>52</v>
      </c>
      <c r="B58" s="93"/>
      <c r="C58" s="93"/>
      <c r="D58" s="94"/>
      <c r="E58" s="210"/>
      <c r="F58" s="95"/>
      <c r="G58" s="95"/>
      <c r="H58" s="377"/>
      <c r="I58" s="221"/>
      <c r="J58" s="194" t="e">
        <f>IF(AND(Q58="",#REF!&gt;0,#REF!&lt;5),K58,)</f>
        <v>#REF!</v>
      </c>
      <c r="K58" s="192" t="str">
        <f>IF(D58="","ZZZ9",IF(AND(#REF!&gt;0,#REF!&lt;5),D58&amp;#REF!,D58&amp;"9"))</f>
        <v>ZZZ9</v>
      </c>
      <c r="L58" s="196">
        <f t="shared" si="0"/>
        <v>999</v>
      </c>
      <c r="M58" s="220">
        <f t="shared" si="1"/>
        <v>999</v>
      </c>
      <c r="N58" s="216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197">
        <v>53</v>
      </c>
      <c r="B59" s="93"/>
      <c r="C59" s="93"/>
      <c r="D59" s="94"/>
      <c r="E59" s="210"/>
      <c r="F59" s="95"/>
      <c r="G59" s="95"/>
      <c r="H59" s="377"/>
      <c r="I59" s="221"/>
      <c r="J59" s="194" t="e">
        <f>IF(AND(Q59="",#REF!&gt;0,#REF!&lt;5),K59,)</f>
        <v>#REF!</v>
      </c>
      <c r="K59" s="192" t="str">
        <f>IF(D59="","ZZZ9",IF(AND(#REF!&gt;0,#REF!&lt;5),D59&amp;#REF!,D59&amp;"9"))</f>
        <v>ZZZ9</v>
      </c>
      <c r="L59" s="196">
        <f t="shared" si="0"/>
        <v>999</v>
      </c>
      <c r="M59" s="220">
        <f t="shared" si="1"/>
        <v>999</v>
      </c>
      <c r="N59" s="216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197">
        <v>54</v>
      </c>
      <c r="B60" s="93"/>
      <c r="C60" s="93"/>
      <c r="D60" s="94"/>
      <c r="E60" s="210"/>
      <c r="F60" s="95"/>
      <c r="G60" s="95"/>
      <c r="H60" s="377"/>
      <c r="I60" s="221"/>
      <c r="J60" s="194" t="e">
        <f>IF(AND(Q60="",#REF!&gt;0,#REF!&lt;5),K60,)</f>
        <v>#REF!</v>
      </c>
      <c r="K60" s="192" t="str">
        <f>IF(D60="","ZZZ9",IF(AND(#REF!&gt;0,#REF!&lt;5),D60&amp;#REF!,D60&amp;"9"))</f>
        <v>ZZZ9</v>
      </c>
      <c r="L60" s="196">
        <f t="shared" si="0"/>
        <v>999</v>
      </c>
      <c r="M60" s="220">
        <f t="shared" si="1"/>
        <v>999</v>
      </c>
      <c r="N60" s="216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197">
        <v>55</v>
      </c>
      <c r="B61" s="93"/>
      <c r="C61" s="93"/>
      <c r="D61" s="94"/>
      <c r="E61" s="210"/>
      <c r="F61" s="95"/>
      <c r="G61" s="95"/>
      <c r="H61" s="377"/>
      <c r="I61" s="221"/>
      <c r="J61" s="194" t="e">
        <f>IF(AND(Q61="",#REF!&gt;0,#REF!&lt;5),K61,)</f>
        <v>#REF!</v>
      </c>
      <c r="K61" s="192" t="str">
        <f>IF(D61="","ZZZ9",IF(AND(#REF!&gt;0,#REF!&lt;5),D61&amp;#REF!,D61&amp;"9"))</f>
        <v>ZZZ9</v>
      </c>
      <c r="L61" s="196">
        <f t="shared" si="0"/>
        <v>999</v>
      </c>
      <c r="M61" s="220">
        <f t="shared" si="1"/>
        <v>999</v>
      </c>
      <c r="N61" s="216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197">
        <v>56</v>
      </c>
      <c r="B62" s="93"/>
      <c r="C62" s="93"/>
      <c r="D62" s="94"/>
      <c r="E62" s="210"/>
      <c r="F62" s="95"/>
      <c r="G62" s="95"/>
      <c r="H62" s="377"/>
      <c r="I62" s="221"/>
      <c r="J62" s="194" t="e">
        <f>IF(AND(Q62="",#REF!&gt;0,#REF!&lt;5),K62,)</f>
        <v>#REF!</v>
      </c>
      <c r="K62" s="192" t="str">
        <f>IF(D62="","ZZZ9",IF(AND(#REF!&gt;0,#REF!&lt;5),D62&amp;#REF!,D62&amp;"9"))</f>
        <v>ZZZ9</v>
      </c>
      <c r="L62" s="196">
        <f t="shared" si="0"/>
        <v>999</v>
      </c>
      <c r="M62" s="220">
        <f t="shared" si="1"/>
        <v>999</v>
      </c>
      <c r="N62" s="216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197">
        <v>57</v>
      </c>
      <c r="B63" s="93"/>
      <c r="C63" s="93"/>
      <c r="D63" s="94"/>
      <c r="E63" s="210"/>
      <c r="F63" s="95"/>
      <c r="G63" s="95"/>
      <c r="H63" s="377"/>
      <c r="I63" s="221"/>
      <c r="J63" s="194" t="e">
        <f>IF(AND(Q63="",#REF!&gt;0,#REF!&lt;5),K63,)</f>
        <v>#REF!</v>
      </c>
      <c r="K63" s="192" t="str">
        <f>IF(D63="","ZZZ9",IF(AND(#REF!&gt;0,#REF!&lt;5),D63&amp;#REF!,D63&amp;"9"))</f>
        <v>ZZZ9</v>
      </c>
      <c r="L63" s="196">
        <f t="shared" si="0"/>
        <v>999</v>
      </c>
      <c r="M63" s="220">
        <f t="shared" si="1"/>
        <v>999</v>
      </c>
      <c r="N63" s="216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197">
        <v>58</v>
      </c>
      <c r="B64" s="93"/>
      <c r="C64" s="93"/>
      <c r="D64" s="94"/>
      <c r="E64" s="210"/>
      <c r="F64" s="95"/>
      <c r="G64" s="95"/>
      <c r="H64" s="377"/>
      <c r="I64" s="221"/>
      <c r="J64" s="194" t="e">
        <f>IF(AND(Q64="",#REF!&gt;0,#REF!&lt;5),K64,)</f>
        <v>#REF!</v>
      </c>
      <c r="K64" s="192" t="str">
        <f>IF(D64="","ZZZ9",IF(AND(#REF!&gt;0,#REF!&lt;5),D64&amp;#REF!,D64&amp;"9"))</f>
        <v>ZZZ9</v>
      </c>
      <c r="L64" s="196">
        <f t="shared" si="0"/>
        <v>999</v>
      </c>
      <c r="M64" s="220">
        <f t="shared" si="1"/>
        <v>999</v>
      </c>
      <c r="N64" s="216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197">
        <v>59</v>
      </c>
      <c r="B65" s="93"/>
      <c r="C65" s="93"/>
      <c r="D65" s="94"/>
      <c r="E65" s="210"/>
      <c r="F65" s="95"/>
      <c r="G65" s="95"/>
      <c r="H65" s="377"/>
      <c r="I65" s="221"/>
      <c r="J65" s="194" t="e">
        <f>IF(AND(Q65="",#REF!&gt;0,#REF!&lt;5),K65,)</f>
        <v>#REF!</v>
      </c>
      <c r="K65" s="192" t="str">
        <f>IF(D65="","ZZZ9",IF(AND(#REF!&gt;0,#REF!&lt;5),D65&amp;#REF!,D65&amp;"9"))</f>
        <v>ZZZ9</v>
      </c>
      <c r="L65" s="196">
        <f t="shared" si="0"/>
        <v>999</v>
      </c>
      <c r="M65" s="220">
        <f t="shared" si="1"/>
        <v>999</v>
      </c>
      <c r="N65" s="216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197">
        <v>60</v>
      </c>
      <c r="B66" s="93"/>
      <c r="C66" s="93"/>
      <c r="D66" s="94"/>
      <c r="E66" s="210"/>
      <c r="F66" s="95"/>
      <c r="G66" s="95"/>
      <c r="H66" s="377"/>
      <c r="I66" s="221"/>
      <c r="J66" s="194" t="e">
        <f>IF(AND(Q66="",#REF!&gt;0,#REF!&lt;5),K66,)</f>
        <v>#REF!</v>
      </c>
      <c r="K66" s="192" t="str">
        <f>IF(D66="","ZZZ9",IF(AND(#REF!&gt;0,#REF!&lt;5),D66&amp;#REF!,D66&amp;"9"))</f>
        <v>ZZZ9</v>
      </c>
      <c r="L66" s="196">
        <f t="shared" si="0"/>
        <v>999</v>
      </c>
      <c r="M66" s="220">
        <f t="shared" si="1"/>
        <v>999</v>
      </c>
      <c r="N66" s="216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197">
        <v>61</v>
      </c>
      <c r="B67" s="93"/>
      <c r="C67" s="93"/>
      <c r="D67" s="94"/>
      <c r="E67" s="210"/>
      <c r="F67" s="95"/>
      <c r="G67" s="95"/>
      <c r="H67" s="377"/>
      <c r="I67" s="221"/>
      <c r="J67" s="194" t="e">
        <f>IF(AND(Q67="",#REF!&gt;0,#REF!&lt;5),K67,)</f>
        <v>#REF!</v>
      </c>
      <c r="K67" s="192" t="str">
        <f>IF(D67="","ZZZ9",IF(AND(#REF!&gt;0,#REF!&lt;5),D67&amp;#REF!,D67&amp;"9"))</f>
        <v>ZZZ9</v>
      </c>
      <c r="L67" s="196">
        <f t="shared" si="0"/>
        <v>999</v>
      </c>
      <c r="M67" s="220">
        <f t="shared" si="1"/>
        <v>999</v>
      </c>
      <c r="N67" s="216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197">
        <v>62</v>
      </c>
      <c r="B68" s="93"/>
      <c r="C68" s="93"/>
      <c r="D68" s="94"/>
      <c r="E68" s="210"/>
      <c r="F68" s="95"/>
      <c r="G68" s="95"/>
      <c r="H68" s="377"/>
      <c r="I68" s="221"/>
      <c r="J68" s="194" t="e">
        <f>IF(AND(Q68="",#REF!&gt;0,#REF!&lt;5),K68,)</f>
        <v>#REF!</v>
      </c>
      <c r="K68" s="192" t="str">
        <f>IF(D68="","ZZZ9",IF(AND(#REF!&gt;0,#REF!&lt;5),D68&amp;#REF!,D68&amp;"9"))</f>
        <v>ZZZ9</v>
      </c>
      <c r="L68" s="196">
        <f t="shared" si="0"/>
        <v>999</v>
      </c>
      <c r="M68" s="220">
        <f t="shared" si="1"/>
        <v>999</v>
      </c>
      <c r="N68" s="216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197">
        <v>63</v>
      </c>
      <c r="B69" s="93"/>
      <c r="C69" s="93"/>
      <c r="D69" s="94"/>
      <c r="E69" s="210"/>
      <c r="F69" s="95"/>
      <c r="G69" s="95"/>
      <c r="H69" s="377"/>
      <c r="I69" s="221"/>
      <c r="J69" s="194" t="e">
        <f>IF(AND(Q69="",#REF!&gt;0,#REF!&lt;5),K69,)</f>
        <v>#REF!</v>
      </c>
      <c r="K69" s="192" t="str">
        <f>IF(D69="","ZZZ9",IF(AND(#REF!&gt;0,#REF!&lt;5),D69&amp;#REF!,D69&amp;"9"))</f>
        <v>ZZZ9</v>
      </c>
      <c r="L69" s="196">
        <f t="shared" si="0"/>
        <v>999</v>
      </c>
      <c r="M69" s="220">
        <f t="shared" si="1"/>
        <v>999</v>
      </c>
      <c r="N69" s="216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197">
        <v>64</v>
      </c>
      <c r="B70" s="93"/>
      <c r="C70" s="93"/>
      <c r="D70" s="94"/>
      <c r="E70" s="210"/>
      <c r="F70" s="95"/>
      <c r="G70" s="95"/>
      <c r="H70" s="377"/>
      <c r="I70" s="221"/>
      <c r="J70" s="194" t="e">
        <f>IF(AND(Q70="",#REF!&gt;0,#REF!&lt;5),K70,)</f>
        <v>#REF!</v>
      </c>
      <c r="K70" s="192" t="str">
        <f>IF(D70="","ZZZ9",IF(AND(#REF!&gt;0,#REF!&lt;5),D70&amp;#REF!,D70&amp;"9"))</f>
        <v>ZZZ9</v>
      </c>
      <c r="L70" s="196">
        <f t="shared" si="0"/>
        <v>999</v>
      </c>
      <c r="M70" s="220">
        <f t="shared" si="1"/>
        <v>999</v>
      </c>
      <c r="N70" s="216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197">
        <v>65</v>
      </c>
      <c r="B71" s="93"/>
      <c r="C71" s="93"/>
      <c r="D71" s="94"/>
      <c r="E71" s="210"/>
      <c r="F71" s="95"/>
      <c r="G71" s="95"/>
      <c r="H71" s="377"/>
      <c r="I71" s="221"/>
      <c r="J71" s="194" t="e">
        <f>IF(AND(Q71="",#REF!&gt;0,#REF!&lt;5),K71,)</f>
        <v>#REF!</v>
      </c>
      <c r="K71" s="192" t="str">
        <f>IF(D71="","ZZZ9",IF(AND(#REF!&gt;0,#REF!&lt;5),D71&amp;#REF!,D71&amp;"9"))</f>
        <v>ZZZ9</v>
      </c>
      <c r="L71" s="196">
        <f t="shared" si="0"/>
        <v>999</v>
      </c>
      <c r="M71" s="220">
        <f t="shared" si="1"/>
        <v>999</v>
      </c>
      <c r="N71" s="216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197">
        <v>66</v>
      </c>
      <c r="B72" s="93"/>
      <c r="C72" s="93"/>
      <c r="D72" s="94"/>
      <c r="E72" s="210"/>
      <c r="F72" s="95"/>
      <c r="G72" s="95"/>
      <c r="H72" s="377"/>
      <c r="I72" s="221"/>
      <c r="J72" s="194" t="e">
        <f>IF(AND(Q72="",#REF!&gt;0,#REF!&lt;5),K72,)</f>
        <v>#REF!</v>
      </c>
      <c r="K72" s="192" t="str">
        <f>IF(D72="","ZZZ9",IF(AND(#REF!&gt;0,#REF!&lt;5),D72&amp;#REF!,D72&amp;"9"))</f>
        <v>ZZZ9</v>
      </c>
      <c r="L72" s="196">
        <f t="shared" si="0"/>
        <v>999</v>
      </c>
      <c r="M72" s="220">
        <f t="shared" si="1"/>
        <v>999</v>
      </c>
      <c r="N72" s="216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197">
        <v>67</v>
      </c>
      <c r="B73" s="93"/>
      <c r="C73" s="93"/>
      <c r="D73" s="94"/>
      <c r="E73" s="210"/>
      <c r="F73" s="95"/>
      <c r="G73" s="95"/>
      <c r="H73" s="377"/>
      <c r="I73" s="221"/>
      <c r="J73" s="194" t="e">
        <f>IF(AND(Q73="",#REF!&gt;0,#REF!&lt;5),K73,)</f>
        <v>#REF!</v>
      </c>
      <c r="K73" s="192" t="str">
        <f>IF(D73="","ZZZ9",IF(AND(#REF!&gt;0,#REF!&lt;5),D73&amp;#REF!,D73&amp;"9"))</f>
        <v>ZZZ9</v>
      </c>
      <c r="L73" s="196">
        <f t="shared" si="0"/>
        <v>999</v>
      </c>
      <c r="M73" s="220">
        <f t="shared" si="1"/>
        <v>999</v>
      </c>
      <c r="N73" s="216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197">
        <v>68</v>
      </c>
      <c r="B74" s="93"/>
      <c r="C74" s="93"/>
      <c r="D74" s="94"/>
      <c r="E74" s="210"/>
      <c r="F74" s="95"/>
      <c r="G74" s="95"/>
      <c r="H74" s="377"/>
      <c r="I74" s="221"/>
      <c r="J74" s="194" t="e">
        <f>IF(AND(Q74="",#REF!&gt;0,#REF!&lt;5),K74,)</f>
        <v>#REF!</v>
      </c>
      <c r="K74" s="192" t="str">
        <f>IF(D74="","ZZZ9",IF(AND(#REF!&gt;0,#REF!&lt;5),D74&amp;#REF!,D74&amp;"9"))</f>
        <v>ZZZ9</v>
      </c>
      <c r="L74" s="196">
        <f t="shared" si="0"/>
        <v>999</v>
      </c>
      <c r="M74" s="220">
        <f t="shared" si="1"/>
        <v>999</v>
      </c>
      <c r="N74" s="216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197">
        <v>69</v>
      </c>
      <c r="B75" s="93"/>
      <c r="C75" s="93"/>
      <c r="D75" s="94"/>
      <c r="E75" s="210"/>
      <c r="F75" s="95"/>
      <c r="G75" s="95"/>
      <c r="H75" s="377"/>
      <c r="I75" s="221"/>
      <c r="J75" s="194" t="e">
        <f>IF(AND(Q75="",#REF!&gt;0,#REF!&lt;5),K75,)</f>
        <v>#REF!</v>
      </c>
      <c r="K75" s="192" t="str">
        <f>IF(D75="","ZZZ9",IF(AND(#REF!&gt;0,#REF!&lt;5),D75&amp;#REF!,D75&amp;"9"))</f>
        <v>ZZZ9</v>
      </c>
      <c r="L75" s="196">
        <f t="shared" si="0"/>
        <v>999</v>
      </c>
      <c r="M75" s="220">
        <f t="shared" si="1"/>
        <v>999</v>
      </c>
      <c r="N75" s="216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197">
        <v>70</v>
      </c>
      <c r="B76" s="93"/>
      <c r="C76" s="93"/>
      <c r="D76" s="94"/>
      <c r="E76" s="210"/>
      <c r="F76" s="95"/>
      <c r="G76" s="95"/>
      <c r="H76" s="377"/>
      <c r="I76" s="221"/>
      <c r="J76" s="194" t="e">
        <f>IF(AND(Q76="",#REF!&gt;0,#REF!&lt;5),K76,)</f>
        <v>#REF!</v>
      </c>
      <c r="K76" s="192" t="str">
        <f>IF(D76="","ZZZ9",IF(AND(#REF!&gt;0,#REF!&lt;5),D76&amp;#REF!,D76&amp;"9"))</f>
        <v>ZZZ9</v>
      </c>
      <c r="L76" s="196">
        <f t="shared" si="0"/>
        <v>999</v>
      </c>
      <c r="M76" s="220">
        <f t="shared" si="1"/>
        <v>999</v>
      </c>
      <c r="N76" s="216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197">
        <v>71</v>
      </c>
      <c r="B77" s="93"/>
      <c r="C77" s="93"/>
      <c r="D77" s="94"/>
      <c r="E77" s="210"/>
      <c r="F77" s="95"/>
      <c r="G77" s="95"/>
      <c r="H77" s="377"/>
      <c r="I77" s="221"/>
      <c r="J77" s="194" t="e">
        <f>IF(AND(Q77="",#REF!&gt;0,#REF!&lt;5),K77,)</f>
        <v>#REF!</v>
      </c>
      <c r="K77" s="192" t="str">
        <f>IF(D77="","ZZZ9",IF(AND(#REF!&gt;0,#REF!&lt;5),D77&amp;#REF!,D77&amp;"9"))</f>
        <v>ZZZ9</v>
      </c>
      <c r="L77" s="196">
        <f t="shared" si="0"/>
        <v>999</v>
      </c>
      <c r="M77" s="220">
        <f t="shared" si="1"/>
        <v>999</v>
      </c>
      <c r="N77" s="216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197">
        <v>72</v>
      </c>
      <c r="B78" s="93"/>
      <c r="C78" s="93"/>
      <c r="D78" s="94"/>
      <c r="E78" s="210"/>
      <c r="F78" s="95"/>
      <c r="G78" s="95"/>
      <c r="H78" s="377"/>
      <c r="I78" s="221"/>
      <c r="J78" s="194" t="e">
        <f>IF(AND(Q78="",#REF!&gt;0,#REF!&lt;5),K78,)</f>
        <v>#REF!</v>
      </c>
      <c r="K78" s="192" t="str">
        <f>IF(D78="","ZZZ9",IF(AND(#REF!&gt;0,#REF!&lt;5),D78&amp;#REF!,D78&amp;"9"))</f>
        <v>ZZZ9</v>
      </c>
      <c r="L78" s="196">
        <f t="shared" si="0"/>
        <v>999</v>
      </c>
      <c r="M78" s="220">
        <f t="shared" si="1"/>
        <v>999</v>
      </c>
      <c r="N78" s="216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197">
        <v>73</v>
      </c>
      <c r="B79" s="93"/>
      <c r="C79" s="93"/>
      <c r="D79" s="94"/>
      <c r="E79" s="210"/>
      <c r="F79" s="95"/>
      <c r="G79" s="95"/>
      <c r="H79" s="377"/>
      <c r="I79" s="221"/>
      <c r="J79" s="194" t="e">
        <f>IF(AND(Q79="",#REF!&gt;0,#REF!&lt;5),K79,)</f>
        <v>#REF!</v>
      </c>
      <c r="K79" s="192" t="str">
        <f>IF(D79="","ZZZ9",IF(AND(#REF!&gt;0,#REF!&lt;5),D79&amp;#REF!,D79&amp;"9"))</f>
        <v>ZZZ9</v>
      </c>
      <c r="L79" s="196">
        <f t="shared" si="0"/>
        <v>999</v>
      </c>
      <c r="M79" s="220">
        <f t="shared" si="1"/>
        <v>999</v>
      </c>
      <c r="N79" s="216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197">
        <v>74</v>
      </c>
      <c r="B80" s="93"/>
      <c r="C80" s="93"/>
      <c r="D80" s="94"/>
      <c r="E80" s="210"/>
      <c r="F80" s="95"/>
      <c r="G80" s="95"/>
      <c r="H80" s="377"/>
      <c r="I80" s="221"/>
      <c r="J80" s="194" t="e">
        <f>IF(AND(Q80="",#REF!&gt;0,#REF!&lt;5),K80,)</f>
        <v>#REF!</v>
      </c>
      <c r="K80" s="192" t="str">
        <f>IF(D80="","ZZZ9",IF(AND(#REF!&gt;0,#REF!&lt;5),D80&amp;#REF!,D80&amp;"9"))</f>
        <v>ZZZ9</v>
      </c>
      <c r="L80" s="196">
        <f t="shared" si="0"/>
        <v>999</v>
      </c>
      <c r="M80" s="220">
        <f t="shared" si="1"/>
        <v>999</v>
      </c>
      <c r="N80" s="216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197">
        <v>75</v>
      </c>
      <c r="B81" s="93"/>
      <c r="C81" s="93"/>
      <c r="D81" s="94"/>
      <c r="E81" s="210"/>
      <c r="F81" s="95"/>
      <c r="G81" s="95"/>
      <c r="H81" s="377"/>
      <c r="I81" s="221"/>
      <c r="J81" s="194" t="e">
        <f>IF(AND(Q81="",#REF!&gt;0,#REF!&lt;5),K81,)</f>
        <v>#REF!</v>
      </c>
      <c r="K81" s="192" t="str">
        <f>IF(D81="","ZZZ9",IF(AND(#REF!&gt;0,#REF!&lt;5),D81&amp;#REF!,D81&amp;"9"))</f>
        <v>ZZZ9</v>
      </c>
      <c r="L81" s="196">
        <f t="shared" si="0"/>
        <v>999</v>
      </c>
      <c r="M81" s="220">
        <f t="shared" si="1"/>
        <v>999</v>
      </c>
      <c r="N81" s="216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197">
        <v>76</v>
      </c>
      <c r="B82" s="93"/>
      <c r="C82" s="93"/>
      <c r="D82" s="94"/>
      <c r="E82" s="210"/>
      <c r="F82" s="95"/>
      <c r="G82" s="95"/>
      <c r="H82" s="377"/>
      <c r="I82" s="221"/>
      <c r="J82" s="194" t="e">
        <f>IF(AND(Q82="",#REF!&gt;0,#REF!&lt;5),K82,)</f>
        <v>#REF!</v>
      </c>
      <c r="K82" s="192" t="str">
        <f>IF(D82="","ZZZ9",IF(AND(#REF!&gt;0,#REF!&lt;5),D82&amp;#REF!,D82&amp;"9"))</f>
        <v>ZZZ9</v>
      </c>
      <c r="L82" s="196">
        <f t="shared" si="0"/>
        <v>999</v>
      </c>
      <c r="M82" s="220">
        <f t="shared" si="1"/>
        <v>999</v>
      </c>
      <c r="N82" s="216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197">
        <v>77</v>
      </c>
      <c r="B83" s="93"/>
      <c r="C83" s="93"/>
      <c r="D83" s="94"/>
      <c r="E83" s="210"/>
      <c r="F83" s="95"/>
      <c r="G83" s="95"/>
      <c r="H83" s="377"/>
      <c r="I83" s="221"/>
      <c r="J83" s="194" t="e">
        <f>IF(AND(Q83="",#REF!&gt;0,#REF!&lt;5),K83,)</f>
        <v>#REF!</v>
      </c>
      <c r="K83" s="192" t="str">
        <f>IF(D83="","ZZZ9",IF(AND(#REF!&gt;0,#REF!&lt;5),D83&amp;#REF!,D83&amp;"9"))</f>
        <v>ZZZ9</v>
      </c>
      <c r="L83" s="196">
        <f t="shared" si="0"/>
        <v>999</v>
      </c>
      <c r="M83" s="220">
        <f t="shared" si="1"/>
        <v>999</v>
      </c>
      <c r="N83" s="216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197">
        <v>78</v>
      </c>
      <c r="B84" s="93"/>
      <c r="C84" s="93"/>
      <c r="D84" s="94"/>
      <c r="E84" s="210"/>
      <c r="F84" s="95"/>
      <c r="G84" s="95"/>
      <c r="H84" s="377"/>
      <c r="I84" s="221"/>
      <c r="J84" s="194" t="e">
        <f>IF(AND(Q84="",#REF!&gt;0,#REF!&lt;5),K84,)</f>
        <v>#REF!</v>
      </c>
      <c r="K84" s="192" t="str">
        <f>IF(D84="","ZZZ9",IF(AND(#REF!&gt;0,#REF!&lt;5),D84&amp;#REF!,D84&amp;"9"))</f>
        <v>ZZZ9</v>
      </c>
      <c r="L84" s="196">
        <f t="shared" si="0"/>
        <v>999</v>
      </c>
      <c r="M84" s="220">
        <f t="shared" si="1"/>
        <v>999</v>
      </c>
      <c r="N84" s="216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197">
        <v>79</v>
      </c>
      <c r="B85" s="93"/>
      <c r="C85" s="93"/>
      <c r="D85" s="94"/>
      <c r="E85" s="210"/>
      <c r="F85" s="95"/>
      <c r="G85" s="95"/>
      <c r="H85" s="377"/>
      <c r="I85" s="221"/>
      <c r="J85" s="194" t="e">
        <f>IF(AND(Q85="",#REF!&gt;0,#REF!&lt;5),K85,)</f>
        <v>#REF!</v>
      </c>
      <c r="K85" s="192" t="str">
        <f>IF(D85="","ZZZ9",IF(AND(#REF!&gt;0,#REF!&lt;5),D85&amp;#REF!,D85&amp;"9"))</f>
        <v>ZZZ9</v>
      </c>
      <c r="L85" s="196">
        <f t="shared" si="0"/>
        <v>999</v>
      </c>
      <c r="M85" s="220">
        <f t="shared" si="1"/>
        <v>999</v>
      </c>
      <c r="N85" s="216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197">
        <v>80</v>
      </c>
      <c r="B86" s="93"/>
      <c r="C86" s="93"/>
      <c r="D86" s="94"/>
      <c r="E86" s="210"/>
      <c r="F86" s="95"/>
      <c r="G86" s="95"/>
      <c r="H86" s="377"/>
      <c r="I86" s="221"/>
      <c r="J86" s="194" t="e">
        <f>IF(AND(Q86="",#REF!&gt;0,#REF!&lt;5),K86,)</f>
        <v>#REF!</v>
      </c>
      <c r="K86" s="192" t="str">
        <f>IF(D86="","ZZZ9",IF(AND(#REF!&gt;0,#REF!&lt;5),D86&amp;#REF!,D86&amp;"9"))</f>
        <v>ZZZ9</v>
      </c>
      <c r="L86" s="196">
        <f t="shared" si="0"/>
        <v>999</v>
      </c>
      <c r="M86" s="220">
        <f t="shared" si="1"/>
        <v>999</v>
      </c>
      <c r="N86" s="216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197">
        <v>81</v>
      </c>
      <c r="B87" s="93"/>
      <c r="C87" s="93"/>
      <c r="D87" s="94"/>
      <c r="E87" s="210"/>
      <c r="F87" s="95"/>
      <c r="G87" s="95"/>
      <c r="H87" s="377"/>
      <c r="I87" s="221"/>
      <c r="J87" s="194" t="e">
        <f>IF(AND(Q87="",#REF!&gt;0,#REF!&lt;5),K87,)</f>
        <v>#REF!</v>
      </c>
      <c r="K87" s="192" t="str">
        <f>IF(D87="","ZZZ9",IF(AND(#REF!&gt;0,#REF!&lt;5),D87&amp;#REF!,D87&amp;"9"))</f>
        <v>ZZZ9</v>
      </c>
      <c r="L87" s="196">
        <f t="shared" si="0"/>
        <v>999</v>
      </c>
      <c r="M87" s="220">
        <f t="shared" si="1"/>
        <v>999</v>
      </c>
      <c r="N87" s="216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197">
        <v>82</v>
      </c>
      <c r="B88" s="93"/>
      <c r="C88" s="93"/>
      <c r="D88" s="94"/>
      <c r="E88" s="210"/>
      <c r="F88" s="95"/>
      <c r="G88" s="95"/>
      <c r="H88" s="377"/>
      <c r="I88" s="221"/>
      <c r="J88" s="194" t="e">
        <f>IF(AND(Q88="",#REF!&gt;0,#REF!&lt;5),K88,)</f>
        <v>#REF!</v>
      </c>
      <c r="K88" s="192" t="str">
        <f>IF(D88="","ZZZ9",IF(AND(#REF!&gt;0,#REF!&lt;5),D88&amp;#REF!,D88&amp;"9"))</f>
        <v>ZZZ9</v>
      </c>
      <c r="L88" s="196">
        <f t="shared" si="0"/>
        <v>999</v>
      </c>
      <c r="M88" s="220">
        <f t="shared" si="1"/>
        <v>999</v>
      </c>
      <c r="N88" s="216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197">
        <v>83</v>
      </c>
      <c r="B89" s="93"/>
      <c r="C89" s="93"/>
      <c r="D89" s="94"/>
      <c r="E89" s="210"/>
      <c r="F89" s="95"/>
      <c r="G89" s="95"/>
      <c r="H89" s="377"/>
      <c r="I89" s="221"/>
      <c r="J89" s="194" t="e">
        <f>IF(AND(Q89="",#REF!&gt;0,#REF!&lt;5),K89,)</f>
        <v>#REF!</v>
      </c>
      <c r="K89" s="192" t="str">
        <f>IF(D89="","ZZZ9",IF(AND(#REF!&gt;0,#REF!&lt;5),D89&amp;#REF!,D89&amp;"9"))</f>
        <v>ZZZ9</v>
      </c>
      <c r="L89" s="196">
        <f t="shared" si="0"/>
        <v>999</v>
      </c>
      <c r="M89" s="220">
        <f t="shared" si="1"/>
        <v>999</v>
      </c>
      <c r="N89" s="216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197">
        <v>84</v>
      </c>
      <c r="B90" s="93"/>
      <c r="C90" s="93"/>
      <c r="D90" s="94"/>
      <c r="E90" s="210"/>
      <c r="F90" s="95"/>
      <c r="G90" s="95"/>
      <c r="H90" s="377"/>
      <c r="I90" s="221"/>
      <c r="J90" s="194" t="e">
        <f>IF(AND(Q90="",#REF!&gt;0,#REF!&lt;5),K90,)</f>
        <v>#REF!</v>
      </c>
      <c r="K90" s="192" t="str">
        <f>IF(D90="","ZZZ9",IF(AND(#REF!&gt;0,#REF!&lt;5),D90&amp;#REF!,D90&amp;"9"))</f>
        <v>ZZZ9</v>
      </c>
      <c r="L90" s="196">
        <f t="shared" si="0"/>
        <v>999</v>
      </c>
      <c r="M90" s="220">
        <f t="shared" si="1"/>
        <v>999</v>
      </c>
      <c r="N90" s="216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197">
        <v>85</v>
      </c>
      <c r="B91" s="93"/>
      <c r="C91" s="93"/>
      <c r="D91" s="94"/>
      <c r="E91" s="210"/>
      <c r="F91" s="95"/>
      <c r="G91" s="95"/>
      <c r="H91" s="377"/>
      <c r="I91" s="221"/>
      <c r="J91" s="194" t="e">
        <f>IF(AND(Q91="",#REF!&gt;0,#REF!&lt;5),K91,)</f>
        <v>#REF!</v>
      </c>
      <c r="K91" s="192" t="str">
        <f>IF(D91="","ZZZ9",IF(AND(#REF!&gt;0,#REF!&lt;5),D91&amp;#REF!,D91&amp;"9"))</f>
        <v>ZZZ9</v>
      </c>
      <c r="L91" s="196">
        <f t="shared" si="0"/>
        <v>999</v>
      </c>
      <c r="M91" s="220">
        <f t="shared" si="1"/>
        <v>999</v>
      </c>
      <c r="N91" s="216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197">
        <v>86</v>
      </c>
      <c r="B92" s="93"/>
      <c r="C92" s="93"/>
      <c r="D92" s="94"/>
      <c r="E92" s="210"/>
      <c r="F92" s="95"/>
      <c r="G92" s="95"/>
      <c r="H92" s="377"/>
      <c r="I92" s="221"/>
      <c r="J92" s="194" t="e">
        <f>IF(AND(Q92="",#REF!&gt;0,#REF!&lt;5),K92,)</f>
        <v>#REF!</v>
      </c>
      <c r="K92" s="192" t="str">
        <f>IF(D92="","ZZZ9",IF(AND(#REF!&gt;0,#REF!&lt;5),D92&amp;#REF!,D92&amp;"9"))</f>
        <v>ZZZ9</v>
      </c>
      <c r="L92" s="196">
        <f t="shared" si="0"/>
        <v>999</v>
      </c>
      <c r="M92" s="220">
        <f t="shared" si="1"/>
        <v>999</v>
      </c>
      <c r="N92" s="216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197">
        <v>87</v>
      </c>
      <c r="B93" s="93"/>
      <c r="C93" s="93"/>
      <c r="D93" s="94"/>
      <c r="E93" s="210"/>
      <c r="F93" s="95"/>
      <c r="G93" s="95"/>
      <c r="H93" s="377"/>
      <c r="I93" s="221"/>
      <c r="J93" s="194" t="e">
        <f>IF(AND(Q93="",#REF!&gt;0,#REF!&lt;5),K93,)</f>
        <v>#REF!</v>
      </c>
      <c r="K93" s="192" t="str">
        <f>IF(D93="","ZZZ9",IF(AND(#REF!&gt;0,#REF!&lt;5),D93&amp;#REF!,D93&amp;"9"))</f>
        <v>ZZZ9</v>
      </c>
      <c r="L93" s="196">
        <f t="shared" si="0"/>
        <v>999</v>
      </c>
      <c r="M93" s="220">
        <f t="shared" si="1"/>
        <v>999</v>
      </c>
      <c r="N93" s="216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197">
        <v>88</v>
      </c>
      <c r="B94" s="93"/>
      <c r="C94" s="93"/>
      <c r="D94" s="94"/>
      <c r="E94" s="210"/>
      <c r="F94" s="95"/>
      <c r="G94" s="95"/>
      <c r="H94" s="377"/>
      <c r="I94" s="221"/>
      <c r="J94" s="194" t="e">
        <f>IF(AND(Q94="",#REF!&gt;0,#REF!&lt;5),K94,)</f>
        <v>#REF!</v>
      </c>
      <c r="K94" s="192" t="str">
        <f>IF(D94="","ZZZ9",IF(AND(#REF!&gt;0,#REF!&lt;5),D94&amp;#REF!,D94&amp;"9"))</f>
        <v>ZZZ9</v>
      </c>
      <c r="L94" s="196">
        <f t="shared" si="0"/>
        <v>999</v>
      </c>
      <c r="M94" s="220">
        <f t="shared" si="1"/>
        <v>999</v>
      </c>
      <c r="N94" s="216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197">
        <v>89</v>
      </c>
      <c r="B95" s="93"/>
      <c r="C95" s="93"/>
      <c r="D95" s="94"/>
      <c r="E95" s="210"/>
      <c r="F95" s="95"/>
      <c r="G95" s="95"/>
      <c r="H95" s="377"/>
      <c r="I95" s="221"/>
      <c r="J95" s="194" t="e">
        <f>IF(AND(Q95="",#REF!&gt;0,#REF!&lt;5),K95,)</f>
        <v>#REF!</v>
      </c>
      <c r="K95" s="192" t="str">
        <f>IF(D95="","ZZZ9",IF(AND(#REF!&gt;0,#REF!&lt;5),D95&amp;#REF!,D95&amp;"9"))</f>
        <v>ZZZ9</v>
      </c>
      <c r="L95" s="196">
        <f t="shared" si="0"/>
        <v>999</v>
      </c>
      <c r="M95" s="220">
        <f t="shared" si="1"/>
        <v>999</v>
      </c>
      <c r="N95" s="216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197">
        <v>90</v>
      </c>
      <c r="B96" s="93"/>
      <c r="C96" s="93"/>
      <c r="D96" s="94"/>
      <c r="E96" s="210"/>
      <c r="F96" s="95"/>
      <c r="G96" s="95"/>
      <c r="H96" s="377"/>
      <c r="I96" s="221"/>
      <c r="J96" s="194" t="e">
        <f>IF(AND(Q96="",#REF!&gt;0,#REF!&lt;5),K96,)</f>
        <v>#REF!</v>
      </c>
      <c r="K96" s="192" t="str">
        <f>IF(D96="","ZZZ9",IF(AND(#REF!&gt;0,#REF!&lt;5),D96&amp;#REF!,D96&amp;"9"))</f>
        <v>ZZZ9</v>
      </c>
      <c r="L96" s="196">
        <f t="shared" si="0"/>
        <v>999</v>
      </c>
      <c r="M96" s="220">
        <f t="shared" si="1"/>
        <v>999</v>
      </c>
      <c r="N96" s="216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197">
        <v>91</v>
      </c>
      <c r="B97" s="93"/>
      <c r="C97" s="93"/>
      <c r="D97" s="94"/>
      <c r="E97" s="210"/>
      <c r="F97" s="95"/>
      <c r="G97" s="95"/>
      <c r="H97" s="377"/>
      <c r="I97" s="221"/>
      <c r="J97" s="194" t="e">
        <f>IF(AND(Q97="",#REF!&gt;0,#REF!&lt;5),K97,)</f>
        <v>#REF!</v>
      </c>
      <c r="K97" s="192" t="str">
        <f>IF(D97="","ZZZ9",IF(AND(#REF!&gt;0,#REF!&lt;5),D97&amp;#REF!,D97&amp;"9"))</f>
        <v>ZZZ9</v>
      </c>
      <c r="L97" s="196">
        <f t="shared" si="0"/>
        <v>999</v>
      </c>
      <c r="M97" s="220">
        <f t="shared" si="1"/>
        <v>999</v>
      </c>
      <c r="N97" s="216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197">
        <v>92</v>
      </c>
      <c r="B98" s="93"/>
      <c r="C98" s="93"/>
      <c r="D98" s="94"/>
      <c r="E98" s="210"/>
      <c r="F98" s="95"/>
      <c r="G98" s="95"/>
      <c r="H98" s="377"/>
      <c r="I98" s="221"/>
      <c r="J98" s="194" t="e">
        <f>IF(AND(Q98="",#REF!&gt;0,#REF!&lt;5),K98,)</f>
        <v>#REF!</v>
      </c>
      <c r="K98" s="192" t="str">
        <f>IF(D98="","ZZZ9",IF(AND(#REF!&gt;0,#REF!&lt;5),D98&amp;#REF!,D98&amp;"9"))</f>
        <v>ZZZ9</v>
      </c>
      <c r="L98" s="196">
        <f t="shared" si="0"/>
        <v>999</v>
      </c>
      <c r="M98" s="220">
        <f t="shared" si="1"/>
        <v>999</v>
      </c>
      <c r="N98" s="216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197">
        <v>93</v>
      </c>
      <c r="B99" s="93"/>
      <c r="C99" s="93"/>
      <c r="D99" s="94"/>
      <c r="E99" s="210"/>
      <c r="F99" s="95"/>
      <c r="G99" s="95"/>
      <c r="H99" s="377"/>
      <c r="I99" s="221"/>
      <c r="J99" s="194" t="e">
        <f>IF(AND(Q99="",#REF!&gt;0,#REF!&lt;5),K99,)</f>
        <v>#REF!</v>
      </c>
      <c r="K99" s="192" t="str">
        <f>IF(D99="","ZZZ9",IF(AND(#REF!&gt;0,#REF!&lt;5),D99&amp;#REF!,D99&amp;"9"))</f>
        <v>ZZZ9</v>
      </c>
      <c r="L99" s="196">
        <f t="shared" si="0"/>
        <v>999</v>
      </c>
      <c r="M99" s="220">
        <f t="shared" si="1"/>
        <v>999</v>
      </c>
      <c r="N99" s="216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197">
        <v>94</v>
      </c>
      <c r="B100" s="93"/>
      <c r="C100" s="93"/>
      <c r="D100" s="94"/>
      <c r="E100" s="210"/>
      <c r="F100" s="95"/>
      <c r="G100" s="95"/>
      <c r="H100" s="377"/>
      <c r="I100" s="221"/>
      <c r="J100" s="194" t="e">
        <f>IF(AND(Q100="",#REF!&gt;0,#REF!&lt;5),K100,)</f>
        <v>#REF!</v>
      </c>
      <c r="K100" s="192" t="str">
        <f>IF(D100="","ZZZ9",IF(AND(#REF!&gt;0,#REF!&lt;5),D100&amp;#REF!,D100&amp;"9"))</f>
        <v>ZZZ9</v>
      </c>
      <c r="L100" s="196">
        <f t="shared" si="0"/>
        <v>999</v>
      </c>
      <c r="M100" s="220">
        <f t="shared" si="1"/>
        <v>999</v>
      </c>
      <c r="N100" s="216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197">
        <v>95</v>
      </c>
      <c r="B101" s="93"/>
      <c r="C101" s="93"/>
      <c r="D101" s="94"/>
      <c r="E101" s="210"/>
      <c r="F101" s="95"/>
      <c r="G101" s="95"/>
      <c r="H101" s="377"/>
      <c r="I101" s="221"/>
      <c r="J101" s="194" t="e">
        <f>IF(AND(Q101="",#REF!&gt;0,#REF!&lt;5),K101,)</f>
        <v>#REF!</v>
      </c>
      <c r="K101" s="192" t="str">
        <f>IF(D101="","ZZZ9",IF(AND(#REF!&gt;0,#REF!&lt;5),D101&amp;#REF!,D101&amp;"9"))</f>
        <v>ZZZ9</v>
      </c>
      <c r="L101" s="196">
        <f t="shared" si="0"/>
        <v>999</v>
      </c>
      <c r="M101" s="220">
        <f t="shared" si="1"/>
        <v>999</v>
      </c>
      <c r="N101" s="216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197">
        <v>96</v>
      </c>
      <c r="B102" s="93"/>
      <c r="C102" s="93"/>
      <c r="D102" s="94"/>
      <c r="E102" s="210"/>
      <c r="F102" s="95"/>
      <c r="G102" s="95"/>
      <c r="H102" s="377"/>
      <c r="I102" s="221"/>
      <c r="J102" s="194" t="e">
        <f>IF(AND(Q102="",#REF!&gt;0,#REF!&lt;5),K102,)</f>
        <v>#REF!</v>
      </c>
      <c r="K102" s="192" t="str">
        <f>IF(D102="","ZZZ9",IF(AND(#REF!&gt;0,#REF!&lt;5),D102&amp;#REF!,D102&amp;"9"))</f>
        <v>ZZZ9</v>
      </c>
      <c r="L102" s="196">
        <f t="shared" si="0"/>
        <v>999</v>
      </c>
      <c r="M102" s="220">
        <f t="shared" si="1"/>
        <v>999</v>
      </c>
      <c r="N102" s="216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197">
        <v>97</v>
      </c>
      <c r="B103" s="93"/>
      <c r="C103" s="93"/>
      <c r="D103" s="94"/>
      <c r="E103" s="210"/>
      <c r="F103" s="95"/>
      <c r="G103" s="95"/>
      <c r="H103" s="377"/>
      <c r="I103" s="221"/>
      <c r="J103" s="194" t="e">
        <f>IF(AND(Q103="",#REF!&gt;0,#REF!&lt;5),K103,)</f>
        <v>#REF!</v>
      </c>
      <c r="K103" s="192" t="str">
        <f>IF(D103="","ZZZ9",IF(AND(#REF!&gt;0,#REF!&lt;5),D103&amp;#REF!,D103&amp;"9"))</f>
        <v>ZZZ9</v>
      </c>
      <c r="L103" s="196">
        <f t="shared" si="0"/>
        <v>999</v>
      </c>
      <c r="M103" s="220">
        <f t="shared" si="1"/>
        <v>999</v>
      </c>
      <c r="N103" s="216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197">
        <v>98</v>
      </c>
      <c r="B104" s="93"/>
      <c r="C104" s="93"/>
      <c r="D104" s="94"/>
      <c r="E104" s="210"/>
      <c r="F104" s="95"/>
      <c r="G104" s="95"/>
      <c r="H104" s="377"/>
      <c r="I104" s="221"/>
      <c r="J104" s="194" t="e">
        <f>IF(AND(Q104="",#REF!&gt;0,#REF!&lt;5),K104,)</f>
        <v>#REF!</v>
      </c>
      <c r="K104" s="192" t="str">
        <f>IF(D104="","ZZZ9",IF(AND(#REF!&gt;0,#REF!&lt;5),D104&amp;#REF!,D104&amp;"9"))</f>
        <v>ZZZ9</v>
      </c>
      <c r="L104" s="196">
        <f t="shared" ref="L104:L156" si="3">IF(Q104="",999,Q104)</f>
        <v>999</v>
      </c>
      <c r="M104" s="220">
        <f t="shared" ref="M104:M156" si="4">IF(P104=999,999,1)</f>
        <v>999</v>
      </c>
      <c r="N104" s="216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97">
        <v>99</v>
      </c>
      <c r="B105" s="93"/>
      <c r="C105" s="93"/>
      <c r="D105" s="94"/>
      <c r="E105" s="210"/>
      <c r="F105" s="95"/>
      <c r="G105" s="95"/>
      <c r="H105" s="377"/>
      <c r="I105" s="221"/>
      <c r="J105" s="194" t="e">
        <f>IF(AND(Q105="",#REF!&gt;0,#REF!&lt;5),K105,)</f>
        <v>#REF!</v>
      </c>
      <c r="K105" s="192" t="str">
        <f>IF(D105="","ZZZ9",IF(AND(#REF!&gt;0,#REF!&lt;5),D105&amp;#REF!,D105&amp;"9"))</f>
        <v>ZZZ9</v>
      </c>
      <c r="L105" s="196">
        <f t="shared" si="3"/>
        <v>999</v>
      </c>
      <c r="M105" s="220">
        <f t="shared" si="4"/>
        <v>999</v>
      </c>
      <c r="N105" s="216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197">
        <v>100</v>
      </c>
      <c r="B106" s="93"/>
      <c r="C106" s="93"/>
      <c r="D106" s="94"/>
      <c r="E106" s="210"/>
      <c r="F106" s="95"/>
      <c r="G106" s="95"/>
      <c r="H106" s="377"/>
      <c r="I106" s="221"/>
      <c r="J106" s="194" t="e">
        <f>IF(AND(Q106="",#REF!&gt;0,#REF!&lt;5),K106,)</f>
        <v>#REF!</v>
      </c>
      <c r="K106" s="192" t="str">
        <f>IF(D106="","ZZZ9",IF(AND(#REF!&gt;0,#REF!&lt;5),D106&amp;#REF!,D106&amp;"9"))</f>
        <v>ZZZ9</v>
      </c>
      <c r="L106" s="196">
        <f t="shared" si="3"/>
        <v>999</v>
      </c>
      <c r="M106" s="220">
        <f t="shared" si="4"/>
        <v>999</v>
      </c>
      <c r="N106" s="216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197">
        <v>101</v>
      </c>
      <c r="B107" s="93"/>
      <c r="C107" s="93"/>
      <c r="D107" s="94"/>
      <c r="E107" s="210"/>
      <c r="F107" s="95"/>
      <c r="G107" s="95"/>
      <c r="H107" s="377"/>
      <c r="I107" s="221"/>
      <c r="J107" s="194" t="e">
        <f>IF(AND(Q107="",#REF!&gt;0,#REF!&lt;5),K107,)</f>
        <v>#REF!</v>
      </c>
      <c r="K107" s="192" t="str">
        <f>IF(D107="","ZZZ9",IF(AND(#REF!&gt;0,#REF!&lt;5),D107&amp;#REF!,D107&amp;"9"))</f>
        <v>ZZZ9</v>
      </c>
      <c r="L107" s="196">
        <f t="shared" si="3"/>
        <v>999</v>
      </c>
      <c r="M107" s="220">
        <f t="shared" si="4"/>
        <v>999</v>
      </c>
      <c r="N107" s="216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197">
        <v>102</v>
      </c>
      <c r="B108" s="93"/>
      <c r="C108" s="93"/>
      <c r="D108" s="94"/>
      <c r="E108" s="210"/>
      <c r="F108" s="95"/>
      <c r="G108" s="95"/>
      <c r="H108" s="377"/>
      <c r="I108" s="221"/>
      <c r="J108" s="194" t="e">
        <f>IF(AND(Q108="",#REF!&gt;0,#REF!&lt;5),K108,)</f>
        <v>#REF!</v>
      </c>
      <c r="K108" s="192" t="str">
        <f>IF(D108="","ZZZ9",IF(AND(#REF!&gt;0,#REF!&lt;5),D108&amp;#REF!,D108&amp;"9"))</f>
        <v>ZZZ9</v>
      </c>
      <c r="L108" s="196">
        <f t="shared" si="3"/>
        <v>999</v>
      </c>
      <c r="M108" s="220">
        <f t="shared" si="4"/>
        <v>999</v>
      </c>
      <c r="N108" s="216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197">
        <v>103</v>
      </c>
      <c r="B109" s="93"/>
      <c r="C109" s="93"/>
      <c r="D109" s="94"/>
      <c r="E109" s="210"/>
      <c r="F109" s="95"/>
      <c r="G109" s="95"/>
      <c r="H109" s="377"/>
      <c r="I109" s="221"/>
      <c r="J109" s="194" t="e">
        <f>IF(AND(Q109="",#REF!&gt;0,#REF!&lt;5),K109,)</f>
        <v>#REF!</v>
      </c>
      <c r="K109" s="192" t="str">
        <f>IF(D109="","ZZZ9",IF(AND(#REF!&gt;0,#REF!&lt;5),D109&amp;#REF!,D109&amp;"9"))</f>
        <v>ZZZ9</v>
      </c>
      <c r="L109" s="196">
        <f t="shared" si="3"/>
        <v>999</v>
      </c>
      <c r="M109" s="220">
        <f t="shared" si="4"/>
        <v>999</v>
      </c>
      <c r="N109" s="216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197">
        <v>104</v>
      </c>
      <c r="B110" s="93"/>
      <c r="C110" s="93"/>
      <c r="D110" s="94"/>
      <c r="E110" s="210"/>
      <c r="F110" s="95"/>
      <c r="G110" s="95"/>
      <c r="H110" s="377"/>
      <c r="I110" s="221"/>
      <c r="J110" s="194" t="e">
        <f>IF(AND(Q110="",#REF!&gt;0,#REF!&lt;5),K110,)</f>
        <v>#REF!</v>
      </c>
      <c r="K110" s="192" t="str">
        <f>IF(D110="","ZZZ9",IF(AND(#REF!&gt;0,#REF!&lt;5),D110&amp;#REF!,D110&amp;"9"))</f>
        <v>ZZZ9</v>
      </c>
      <c r="L110" s="196">
        <f t="shared" si="3"/>
        <v>999</v>
      </c>
      <c r="M110" s="220">
        <f t="shared" si="4"/>
        <v>999</v>
      </c>
      <c r="N110" s="216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197">
        <v>105</v>
      </c>
      <c r="B111" s="93"/>
      <c r="C111" s="93"/>
      <c r="D111" s="94"/>
      <c r="E111" s="210"/>
      <c r="F111" s="95"/>
      <c r="G111" s="95"/>
      <c r="H111" s="377"/>
      <c r="I111" s="221"/>
      <c r="J111" s="194" t="e">
        <f>IF(AND(Q111="",#REF!&gt;0,#REF!&lt;5),K111,)</f>
        <v>#REF!</v>
      </c>
      <c r="K111" s="192" t="str">
        <f>IF(D111="","ZZZ9",IF(AND(#REF!&gt;0,#REF!&lt;5),D111&amp;#REF!,D111&amp;"9"))</f>
        <v>ZZZ9</v>
      </c>
      <c r="L111" s="196">
        <f t="shared" si="3"/>
        <v>999</v>
      </c>
      <c r="M111" s="220">
        <f t="shared" si="4"/>
        <v>999</v>
      </c>
      <c r="N111" s="216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197">
        <v>106</v>
      </c>
      <c r="B112" s="93"/>
      <c r="C112" s="93"/>
      <c r="D112" s="94"/>
      <c r="E112" s="210"/>
      <c r="F112" s="95"/>
      <c r="G112" s="95"/>
      <c r="H112" s="377"/>
      <c r="I112" s="221"/>
      <c r="J112" s="194" t="e">
        <f>IF(AND(Q112="",#REF!&gt;0,#REF!&lt;5),K112,)</f>
        <v>#REF!</v>
      </c>
      <c r="K112" s="192" t="str">
        <f>IF(D112="","ZZZ9",IF(AND(#REF!&gt;0,#REF!&lt;5),D112&amp;#REF!,D112&amp;"9"))</f>
        <v>ZZZ9</v>
      </c>
      <c r="L112" s="196">
        <f t="shared" si="3"/>
        <v>999</v>
      </c>
      <c r="M112" s="220">
        <f t="shared" si="4"/>
        <v>999</v>
      </c>
      <c r="N112" s="216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197">
        <v>107</v>
      </c>
      <c r="B113" s="93"/>
      <c r="C113" s="93"/>
      <c r="D113" s="94"/>
      <c r="E113" s="210"/>
      <c r="F113" s="95"/>
      <c r="G113" s="95"/>
      <c r="H113" s="377"/>
      <c r="I113" s="221"/>
      <c r="J113" s="194" t="e">
        <f>IF(AND(Q113="",#REF!&gt;0,#REF!&lt;5),K113,)</f>
        <v>#REF!</v>
      </c>
      <c r="K113" s="192" t="str">
        <f>IF(D113="","ZZZ9",IF(AND(#REF!&gt;0,#REF!&lt;5),D113&amp;#REF!,D113&amp;"9"))</f>
        <v>ZZZ9</v>
      </c>
      <c r="L113" s="196">
        <f t="shared" si="3"/>
        <v>999</v>
      </c>
      <c r="M113" s="220">
        <f t="shared" si="4"/>
        <v>999</v>
      </c>
      <c r="N113" s="216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197">
        <v>108</v>
      </c>
      <c r="B114" s="93"/>
      <c r="C114" s="93"/>
      <c r="D114" s="94"/>
      <c r="E114" s="210"/>
      <c r="F114" s="95"/>
      <c r="G114" s="95"/>
      <c r="H114" s="377"/>
      <c r="I114" s="221"/>
      <c r="J114" s="194" t="e">
        <f>IF(AND(Q114="",#REF!&gt;0,#REF!&lt;5),K114,)</f>
        <v>#REF!</v>
      </c>
      <c r="K114" s="192" t="str">
        <f>IF(D114="","ZZZ9",IF(AND(#REF!&gt;0,#REF!&lt;5),D114&amp;#REF!,D114&amp;"9"))</f>
        <v>ZZZ9</v>
      </c>
      <c r="L114" s="196">
        <f t="shared" si="3"/>
        <v>999</v>
      </c>
      <c r="M114" s="220">
        <f t="shared" si="4"/>
        <v>999</v>
      </c>
      <c r="N114" s="216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197">
        <v>109</v>
      </c>
      <c r="B115" s="93"/>
      <c r="C115" s="93"/>
      <c r="D115" s="94"/>
      <c r="E115" s="210"/>
      <c r="F115" s="95"/>
      <c r="G115" s="95"/>
      <c r="H115" s="377"/>
      <c r="I115" s="221"/>
      <c r="J115" s="194" t="e">
        <f>IF(AND(Q115="",#REF!&gt;0,#REF!&lt;5),K115,)</f>
        <v>#REF!</v>
      </c>
      <c r="K115" s="192" t="str">
        <f>IF(D115="","ZZZ9",IF(AND(#REF!&gt;0,#REF!&lt;5),D115&amp;#REF!,D115&amp;"9"))</f>
        <v>ZZZ9</v>
      </c>
      <c r="L115" s="196">
        <f t="shared" si="3"/>
        <v>999</v>
      </c>
      <c r="M115" s="220">
        <f t="shared" si="4"/>
        <v>999</v>
      </c>
      <c r="N115" s="216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197">
        <v>110</v>
      </c>
      <c r="B116" s="93"/>
      <c r="C116" s="93"/>
      <c r="D116" s="94"/>
      <c r="E116" s="210"/>
      <c r="F116" s="95"/>
      <c r="G116" s="95"/>
      <c r="H116" s="377"/>
      <c r="I116" s="221"/>
      <c r="J116" s="194" t="e">
        <f>IF(AND(Q116="",#REF!&gt;0,#REF!&lt;5),K116,)</f>
        <v>#REF!</v>
      </c>
      <c r="K116" s="192" t="str">
        <f>IF(D116="","ZZZ9",IF(AND(#REF!&gt;0,#REF!&lt;5),D116&amp;#REF!,D116&amp;"9"))</f>
        <v>ZZZ9</v>
      </c>
      <c r="L116" s="196">
        <f t="shared" si="3"/>
        <v>999</v>
      </c>
      <c r="M116" s="220">
        <f t="shared" si="4"/>
        <v>999</v>
      </c>
      <c r="N116" s="216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197">
        <v>111</v>
      </c>
      <c r="B117" s="93"/>
      <c r="C117" s="93"/>
      <c r="D117" s="94"/>
      <c r="E117" s="210"/>
      <c r="F117" s="95"/>
      <c r="G117" s="95"/>
      <c r="H117" s="377"/>
      <c r="I117" s="221"/>
      <c r="J117" s="194" t="e">
        <f>IF(AND(Q117="",#REF!&gt;0,#REF!&lt;5),K117,)</f>
        <v>#REF!</v>
      </c>
      <c r="K117" s="192" t="str">
        <f>IF(D117="","ZZZ9",IF(AND(#REF!&gt;0,#REF!&lt;5),D117&amp;#REF!,D117&amp;"9"))</f>
        <v>ZZZ9</v>
      </c>
      <c r="L117" s="196">
        <f t="shared" si="3"/>
        <v>999</v>
      </c>
      <c r="M117" s="220">
        <f t="shared" si="4"/>
        <v>999</v>
      </c>
      <c r="N117" s="216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197">
        <v>112</v>
      </c>
      <c r="B118" s="93"/>
      <c r="C118" s="93"/>
      <c r="D118" s="94"/>
      <c r="E118" s="210"/>
      <c r="F118" s="95"/>
      <c r="G118" s="95"/>
      <c r="H118" s="377"/>
      <c r="I118" s="221"/>
      <c r="J118" s="194" t="e">
        <f>IF(AND(Q118="",#REF!&gt;0,#REF!&lt;5),K118,)</f>
        <v>#REF!</v>
      </c>
      <c r="K118" s="192" t="str">
        <f>IF(D118="","ZZZ9",IF(AND(#REF!&gt;0,#REF!&lt;5),D118&amp;#REF!,D118&amp;"9"))</f>
        <v>ZZZ9</v>
      </c>
      <c r="L118" s="196">
        <f t="shared" si="3"/>
        <v>999</v>
      </c>
      <c r="M118" s="220">
        <f t="shared" si="4"/>
        <v>999</v>
      </c>
      <c r="N118" s="216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197">
        <v>113</v>
      </c>
      <c r="B119" s="93"/>
      <c r="C119" s="93"/>
      <c r="D119" s="94"/>
      <c r="E119" s="210"/>
      <c r="F119" s="95"/>
      <c r="G119" s="95"/>
      <c r="H119" s="377"/>
      <c r="I119" s="221"/>
      <c r="J119" s="194" t="e">
        <f>IF(AND(Q119="",#REF!&gt;0,#REF!&lt;5),K119,)</f>
        <v>#REF!</v>
      </c>
      <c r="K119" s="192" t="str">
        <f>IF(D119="","ZZZ9",IF(AND(#REF!&gt;0,#REF!&lt;5),D119&amp;#REF!,D119&amp;"9"))</f>
        <v>ZZZ9</v>
      </c>
      <c r="L119" s="196">
        <f t="shared" si="3"/>
        <v>999</v>
      </c>
      <c r="M119" s="220">
        <f t="shared" si="4"/>
        <v>999</v>
      </c>
      <c r="N119" s="216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197">
        <v>114</v>
      </c>
      <c r="B120" s="93"/>
      <c r="C120" s="93"/>
      <c r="D120" s="94"/>
      <c r="E120" s="210"/>
      <c r="F120" s="95"/>
      <c r="G120" s="95"/>
      <c r="H120" s="377"/>
      <c r="I120" s="221"/>
      <c r="J120" s="194" t="e">
        <f>IF(AND(Q120="",#REF!&gt;0,#REF!&lt;5),K120,)</f>
        <v>#REF!</v>
      </c>
      <c r="K120" s="192" t="str">
        <f>IF(D120="","ZZZ9",IF(AND(#REF!&gt;0,#REF!&lt;5),D120&amp;#REF!,D120&amp;"9"))</f>
        <v>ZZZ9</v>
      </c>
      <c r="L120" s="196">
        <f t="shared" si="3"/>
        <v>999</v>
      </c>
      <c r="M120" s="220">
        <f t="shared" si="4"/>
        <v>999</v>
      </c>
      <c r="N120" s="216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197">
        <v>115</v>
      </c>
      <c r="B121" s="93"/>
      <c r="C121" s="93"/>
      <c r="D121" s="94"/>
      <c r="E121" s="210"/>
      <c r="F121" s="95"/>
      <c r="G121" s="95"/>
      <c r="H121" s="377"/>
      <c r="I121" s="221"/>
      <c r="J121" s="194" t="e">
        <f>IF(AND(Q121="",#REF!&gt;0,#REF!&lt;5),K121,)</f>
        <v>#REF!</v>
      </c>
      <c r="K121" s="192" t="str">
        <f>IF(D121="","ZZZ9",IF(AND(#REF!&gt;0,#REF!&lt;5),D121&amp;#REF!,D121&amp;"9"))</f>
        <v>ZZZ9</v>
      </c>
      <c r="L121" s="196">
        <f t="shared" si="3"/>
        <v>999</v>
      </c>
      <c r="M121" s="220">
        <f t="shared" si="4"/>
        <v>999</v>
      </c>
      <c r="N121" s="216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197">
        <v>116</v>
      </c>
      <c r="B122" s="93"/>
      <c r="C122" s="93"/>
      <c r="D122" s="94"/>
      <c r="E122" s="210"/>
      <c r="F122" s="95"/>
      <c r="G122" s="95"/>
      <c r="H122" s="377"/>
      <c r="I122" s="221"/>
      <c r="J122" s="194" t="e">
        <f>IF(AND(Q122="",#REF!&gt;0,#REF!&lt;5),K122,)</f>
        <v>#REF!</v>
      </c>
      <c r="K122" s="192" t="str">
        <f>IF(D122="","ZZZ9",IF(AND(#REF!&gt;0,#REF!&lt;5),D122&amp;#REF!,D122&amp;"9"))</f>
        <v>ZZZ9</v>
      </c>
      <c r="L122" s="196">
        <f t="shared" si="3"/>
        <v>999</v>
      </c>
      <c r="M122" s="220">
        <f t="shared" si="4"/>
        <v>999</v>
      </c>
      <c r="N122" s="216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197">
        <v>117</v>
      </c>
      <c r="B123" s="93"/>
      <c r="C123" s="93"/>
      <c r="D123" s="94"/>
      <c r="E123" s="210"/>
      <c r="F123" s="95"/>
      <c r="G123" s="95"/>
      <c r="H123" s="377"/>
      <c r="I123" s="221"/>
      <c r="J123" s="194" t="e">
        <f>IF(AND(Q123="",#REF!&gt;0,#REF!&lt;5),K123,)</f>
        <v>#REF!</v>
      </c>
      <c r="K123" s="192" t="str">
        <f>IF(D123="","ZZZ9",IF(AND(#REF!&gt;0,#REF!&lt;5),D123&amp;#REF!,D123&amp;"9"))</f>
        <v>ZZZ9</v>
      </c>
      <c r="L123" s="196">
        <f t="shared" si="3"/>
        <v>999</v>
      </c>
      <c r="M123" s="220">
        <f t="shared" si="4"/>
        <v>999</v>
      </c>
      <c r="N123" s="216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197">
        <v>118</v>
      </c>
      <c r="B124" s="93"/>
      <c r="C124" s="93"/>
      <c r="D124" s="94"/>
      <c r="E124" s="210"/>
      <c r="F124" s="95"/>
      <c r="G124" s="95"/>
      <c r="H124" s="377"/>
      <c r="I124" s="221"/>
      <c r="J124" s="194" t="e">
        <f>IF(AND(Q124="",#REF!&gt;0,#REF!&lt;5),K124,)</f>
        <v>#REF!</v>
      </c>
      <c r="K124" s="192" t="str">
        <f>IF(D124="","ZZZ9",IF(AND(#REF!&gt;0,#REF!&lt;5),D124&amp;#REF!,D124&amp;"9"))</f>
        <v>ZZZ9</v>
      </c>
      <c r="L124" s="196">
        <f t="shared" si="3"/>
        <v>999</v>
      </c>
      <c r="M124" s="220">
        <f t="shared" si="4"/>
        <v>999</v>
      </c>
      <c r="N124" s="216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197">
        <v>119</v>
      </c>
      <c r="B125" s="93"/>
      <c r="C125" s="93"/>
      <c r="D125" s="94"/>
      <c r="E125" s="210"/>
      <c r="F125" s="95"/>
      <c r="G125" s="95"/>
      <c r="H125" s="377"/>
      <c r="I125" s="221"/>
      <c r="J125" s="194" t="e">
        <f>IF(AND(Q125="",#REF!&gt;0,#REF!&lt;5),K125,)</f>
        <v>#REF!</v>
      </c>
      <c r="K125" s="192" t="str">
        <f>IF(D125="","ZZZ9",IF(AND(#REF!&gt;0,#REF!&lt;5),D125&amp;#REF!,D125&amp;"9"))</f>
        <v>ZZZ9</v>
      </c>
      <c r="L125" s="196">
        <f t="shared" si="3"/>
        <v>999</v>
      </c>
      <c r="M125" s="220">
        <f t="shared" si="4"/>
        <v>999</v>
      </c>
      <c r="N125" s="216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197">
        <v>120</v>
      </c>
      <c r="B126" s="93"/>
      <c r="C126" s="93"/>
      <c r="D126" s="94"/>
      <c r="E126" s="210"/>
      <c r="F126" s="95"/>
      <c r="G126" s="95"/>
      <c r="H126" s="377"/>
      <c r="I126" s="221"/>
      <c r="J126" s="194" t="e">
        <f>IF(AND(Q126="",#REF!&gt;0,#REF!&lt;5),K126,)</f>
        <v>#REF!</v>
      </c>
      <c r="K126" s="192" t="str">
        <f>IF(D126="","ZZZ9",IF(AND(#REF!&gt;0,#REF!&lt;5),D126&amp;#REF!,D126&amp;"9"))</f>
        <v>ZZZ9</v>
      </c>
      <c r="L126" s="196">
        <f t="shared" si="3"/>
        <v>999</v>
      </c>
      <c r="M126" s="220">
        <f t="shared" si="4"/>
        <v>999</v>
      </c>
      <c r="N126" s="216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197">
        <v>121</v>
      </c>
      <c r="B127" s="93"/>
      <c r="C127" s="93"/>
      <c r="D127" s="94"/>
      <c r="E127" s="210"/>
      <c r="F127" s="95"/>
      <c r="G127" s="95"/>
      <c r="H127" s="377"/>
      <c r="I127" s="221"/>
      <c r="J127" s="194" t="e">
        <f>IF(AND(Q127="",#REF!&gt;0,#REF!&lt;5),K127,)</f>
        <v>#REF!</v>
      </c>
      <c r="K127" s="192" t="str">
        <f>IF(D127="","ZZZ9",IF(AND(#REF!&gt;0,#REF!&lt;5),D127&amp;#REF!,D127&amp;"9"))</f>
        <v>ZZZ9</v>
      </c>
      <c r="L127" s="196">
        <f t="shared" si="3"/>
        <v>999</v>
      </c>
      <c r="M127" s="220">
        <f t="shared" si="4"/>
        <v>999</v>
      </c>
      <c r="N127" s="216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197">
        <v>122</v>
      </c>
      <c r="B128" s="93"/>
      <c r="C128" s="93"/>
      <c r="D128" s="94"/>
      <c r="E128" s="210"/>
      <c r="F128" s="95"/>
      <c r="G128" s="95"/>
      <c r="H128" s="377"/>
      <c r="I128" s="221"/>
      <c r="J128" s="194" t="e">
        <f>IF(AND(Q128="",#REF!&gt;0,#REF!&lt;5),K128,)</f>
        <v>#REF!</v>
      </c>
      <c r="K128" s="192" t="str">
        <f>IF(D128="","ZZZ9",IF(AND(#REF!&gt;0,#REF!&lt;5),D128&amp;#REF!,D128&amp;"9"))</f>
        <v>ZZZ9</v>
      </c>
      <c r="L128" s="196">
        <f t="shared" si="3"/>
        <v>999</v>
      </c>
      <c r="M128" s="220">
        <f t="shared" si="4"/>
        <v>999</v>
      </c>
      <c r="N128" s="216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197">
        <v>123</v>
      </c>
      <c r="B129" s="93"/>
      <c r="C129" s="93"/>
      <c r="D129" s="94"/>
      <c r="E129" s="210"/>
      <c r="F129" s="95"/>
      <c r="G129" s="95"/>
      <c r="H129" s="377"/>
      <c r="I129" s="221"/>
      <c r="J129" s="194" t="e">
        <f>IF(AND(Q129="",#REF!&gt;0,#REF!&lt;5),K129,)</f>
        <v>#REF!</v>
      </c>
      <c r="K129" s="192" t="str">
        <f>IF(D129="","ZZZ9",IF(AND(#REF!&gt;0,#REF!&lt;5),D129&amp;#REF!,D129&amp;"9"))</f>
        <v>ZZZ9</v>
      </c>
      <c r="L129" s="196">
        <f t="shared" si="3"/>
        <v>999</v>
      </c>
      <c r="M129" s="220">
        <f t="shared" si="4"/>
        <v>999</v>
      </c>
      <c r="N129" s="216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197">
        <v>124</v>
      </c>
      <c r="B130" s="93"/>
      <c r="C130" s="93"/>
      <c r="D130" s="94"/>
      <c r="E130" s="210"/>
      <c r="F130" s="95"/>
      <c r="G130" s="95"/>
      <c r="H130" s="377"/>
      <c r="I130" s="221"/>
      <c r="J130" s="194" t="e">
        <f>IF(AND(Q130="",#REF!&gt;0,#REF!&lt;5),K130,)</f>
        <v>#REF!</v>
      </c>
      <c r="K130" s="192" t="str">
        <f>IF(D130="","ZZZ9",IF(AND(#REF!&gt;0,#REF!&lt;5),D130&amp;#REF!,D130&amp;"9"))</f>
        <v>ZZZ9</v>
      </c>
      <c r="L130" s="196">
        <f t="shared" si="3"/>
        <v>999</v>
      </c>
      <c r="M130" s="220">
        <f t="shared" si="4"/>
        <v>999</v>
      </c>
      <c r="N130" s="216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197">
        <v>125</v>
      </c>
      <c r="B131" s="93"/>
      <c r="C131" s="93"/>
      <c r="D131" s="94"/>
      <c r="E131" s="210"/>
      <c r="F131" s="95"/>
      <c r="G131" s="95"/>
      <c r="H131" s="377"/>
      <c r="I131" s="221"/>
      <c r="J131" s="194" t="e">
        <f>IF(AND(Q131="",#REF!&gt;0,#REF!&lt;5),K131,)</f>
        <v>#REF!</v>
      </c>
      <c r="K131" s="192" t="str">
        <f>IF(D131="","ZZZ9",IF(AND(#REF!&gt;0,#REF!&lt;5),D131&amp;#REF!,D131&amp;"9"))</f>
        <v>ZZZ9</v>
      </c>
      <c r="L131" s="196">
        <f t="shared" si="3"/>
        <v>999</v>
      </c>
      <c r="M131" s="220">
        <f t="shared" si="4"/>
        <v>999</v>
      </c>
      <c r="N131" s="216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197">
        <v>126</v>
      </c>
      <c r="B132" s="93"/>
      <c r="C132" s="93"/>
      <c r="D132" s="94"/>
      <c r="E132" s="210"/>
      <c r="F132" s="95"/>
      <c r="G132" s="95"/>
      <c r="H132" s="377"/>
      <c r="I132" s="221"/>
      <c r="J132" s="194" t="e">
        <f>IF(AND(Q132="",#REF!&gt;0,#REF!&lt;5),K132,)</f>
        <v>#REF!</v>
      </c>
      <c r="K132" s="192" t="str">
        <f>IF(D132="","ZZZ9",IF(AND(#REF!&gt;0,#REF!&lt;5),D132&amp;#REF!,D132&amp;"9"))</f>
        <v>ZZZ9</v>
      </c>
      <c r="L132" s="196">
        <f t="shared" si="3"/>
        <v>999</v>
      </c>
      <c r="M132" s="220">
        <f t="shared" si="4"/>
        <v>999</v>
      </c>
      <c r="N132" s="216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197">
        <v>127</v>
      </c>
      <c r="B133" s="93"/>
      <c r="C133" s="93"/>
      <c r="D133" s="94"/>
      <c r="E133" s="210"/>
      <c r="F133" s="95"/>
      <c r="G133" s="95"/>
      <c r="H133" s="377"/>
      <c r="I133" s="221"/>
      <c r="J133" s="194" t="e">
        <f>IF(AND(Q133="",#REF!&gt;0,#REF!&lt;5),K133,)</f>
        <v>#REF!</v>
      </c>
      <c r="K133" s="192" t="str">
        <f>IF(D133="","ZZZ9",IF(AND(#REF!&gt;0,#REF!&lt;5),D133&amp;#REF!,D133&amp;"9"))</f>
        <v>ZZZ9</v>
      </c>
      <c r="L133" s="196">
        <f t="shared" si="3"/>
        <v>999</v>
      </c>
      <c r="M133" s="220">
        <f t="shared" si="4"/>
        <v>999</v>
      </c>
      <c r="N133" s="216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197">
        <v>128</v>
      </c>
      <c r="B134" s="93"/>
      <c r="C134" s="93"/>
      <c r="D134" s="94"/>
      <c r="E134" s="210"/>
      <c r="F134" s="95"/>
      <c r="G134" s="95"/>
      <c r="H134" s="377"/>
      <c r="I134" s="221"/>
      <c r="J134" s="194" t="e">
        <f>IF(AND(Q134="",#REF!&gt;0,#REF!&lt;5),K134,)</f>
        <v>#REF!</v>
      </c>
      <c r="K134" s="192" t="str">
        <f>IF(D134="","ZZZ9",IF(AND(#REF!&gt;0,#REF!&lt;5),D134&amp;#REF!,D134&amp;"9"))</f>
        <v>ZZZ9</v>
      </c>
      <c r="L134" s="196">
        <f t="shared" si="3"/>
        <v>999</v>
      </c>
      <c r="M134" s="220">
        <f t="shared" si="4"/>
        <v>999</v>
      </c>
      <c r="N134" s="216"/>
      <c r="O134" s="221"/>
      <c r="P134" s="222">
        <f t="shared" si="5"/>
        <v>999</v>
      </c>
      <c r="Q134" s="221"/>
    </row>
    <row r="135" spans="1:17" x14ac:dyDescent="0.25">
      <c r="A135" s="197">
        <v>129</v>
      </c>
      <c r="B135" s="93"/>
      <c r="C135" s="93"/>
      <c r="D135" s="94"/>
      <c r="E135" s="210"/>
      <c r="F135" s="95"/>
      <c r="G135" s="95"/>
      <c r="H135" s="377"/>
      <c r="I135" s="221"/>
      <c r="J135" s="194" t="e">
        <f>IF(AND(Q135="",#REF!&gt;0,#REF!&lt;5),K135,)</f>
        <v>#REF!</v>
      </c>
      <c r="K135" s="192" t="str">
        <f>IF(D135="","ZZZ9",IF(AND(#REF!&gt;0,#REF!&lt;5),D135&amp;#REF!,D135&amp;"9"))</f>
        <v>ZZZ9</v>
      </c>
      <c r="L135" s="196">
        <f t="shared" si="3"/>
        <v>999</v>
      </c>
      <c r="M135" s="220">
        <f t="shared" si="4"/>
        <v>999</v>
      </c>
      <c r="N135" s="216"/>
      <c r="O135" s="95"/>
      <c r="P135" s="114">
        <f t="shared" si="5"/>
        <v>999</v>
      </c>
      <c r="Q135" s="95"/>
    </row>
    <row r="136" spans="1:17" x14ac:dyDescent="0.25">
      <c r="A136" s="197">
        <v>130</v>
      </c>
      <c r="B136" s="93"/>
      <c r="C136" s="93"/>
      <c r="D136" s="94"/>
      <c r="E136" s="210"/>
      <c r="F136" s="95"/>
      <c r="G136" s="95"/>
      <c r="H136" s="377"/>
      <c r="I136" s="221"/>
      <c r="J136" s="194" t="e">
        <f>IF(AND(Q136="",#REF!&gt;0,#REF!&lt;5),K136,)</f>
        <v>#REF!</v>
      </c>
      <c r="K136" s="192" t="str">
        <f>IF(D136="","ZZZ9",IF(AND(#REF!&gt;0,#REF!&lt;5),D136&amp;#REF!,D136&amp;"9"))</f>
        <v>ZZZ9</v>
      </c>
      <c r="L136" s="196">
        <f t="shared" si="3"/>
        <v>999</v>
      </c>
      <c r="M136" s="220">
        <f t="shared" si="4"/>
        <v>999</v>
      </c>
      <c r="N136" s="216"/>
      <c r="O136" s="95"/>
      <c r="P136" s="114">
        <f t="shared" si="5"/>
        <v>999</v>
      </c>
      <c r="Q136" s="95"/>
    </row>
    <row r="137" spans="1:17" x14ac:dyDescent="0.25">
      <c r="A137" s="197">
        <v>131</v>
      </c>
      <c r="B137" s="93"/>
      <c r="C137" s="93"/>
      <c r="D137" s="94"/>
      <c r="E137" s="210"/>
      <c r="F137" s="95"/>
      <c r="G137" s="95"/>
      <c r="H137" s="377"/>
      <c r="I137" s="221"/>
      <c r="J137" s="194" t="e">
        <f>IF(AND(Q137="",#REF!&gt;0,#REF!&lt;5),K137,)</f>
        <v>#REF!</v>
      </c>
      <c r="K137" s="192" t="str">
        <f>IF(D137="","ZZZ9",IF(AND(#REF!&gt;0,#REF!&lt;5),D137&amp;#REF!,D137&amp;"9"))</f>
        <v>ZZZ9</v>
      </c>
      <c r="L137" s="196">
        <f t="shared" si="3"/>
        <v>999</v>
      </c>
      <c r="M137" s="220">
        <f t="shared" si="4"/>
        <v>999</v>
      </c>
      <c r="N137" s="216"/>
      <c r="O137" s="95"/>
      <c r="P137" s="114">
        <f t="shared" si="5"/>
        <v>999</v>
      </c>
      <c r="Q137" s="95"/>
    </row>
    <row r="138" spans="1:17" x14ac:dyDescent="0.25">
      <c r="A138" s="197">
        <v>132</v>
      </c>
      <c r="B138" s="93"/>
      <c r="C138" s="93"/>
      <c r="D138" s="94"/>
      <c r="E138" s="210"/>
      <c r="F138" s="95"/>
      <c r="G138" s="95"/>
      <c r="H138" s="377"/>
      <c r="I138" s="221"/>
      <c r="J138" s="194" t="e">
        <f>IF(AND(Q138="",#REF!&gt;0,#REF!&lt;5),K138,)</f>
        <v>#REF!</v>
      </c>
      <c r="K138" s="192" t="str">
        <f>IF(D138="","ZZZ9",IF(AND(#REF!&gt;0,#REF!&lt;5),D138&amp;#REF!,D138&amp;"9"))</f>
        <v>ZZZ9</v>
      </c>
      <c r="L138" s="196">
        <f t="shared" si="3"/>
        <v>999</v>
      </c>
      <c r="M138" s="220">
        <f t="shared" si="4"/>
        <v>999</v>
      </c>
      <c r="N138" s="216"/>
      <c r="O138" s="95"/>
      <c r="P138" s="114">
        <f t="shared" si="5"/>
        <v>999</v>
      </c>
      <c r="Q138" s="95"/>
    </row>
    <row r="139" spans="1:17" x14ac:dyDescent="0.25">
      <c r="A139" s="197">
        <v>133</v>
      </c>
      <c r="B139" s="93"/>
      <c r="C139" s="93"/>
      <c r="D139" s="94"/>
      <c r="E139" s="210"/>
      <c r="F139" s="95"/>
      <c r="G139" s="95"/>
      <c r="H139" s="377"/>
      <c r="I139" s="221"/>
      <c r="J139" s="194" t="e">
        <f>IF(AND(Q139="",#REF!&gt;0,#REF!&lt;5),K139,)</f>
        <v>#REF!</v>
      </c>
      <c r="K139" s="192" t="str">
        <f>IF(D139="","ZZZ9",IF(AND(#REF!&gt;0,#REF!&lt;5),D139&amp;#REF!,D139&amp;"9"))</f>
        <v>ZZZ9</v>
      </c>
      <c r="L139" s="196">
        <f t="shared" si="3"/>
        <v>999</v>
      </c>
      <c r="M139" s="220">
        <f t="shared" si="4"/>
        <v>999</v>
      </c>
      <c r="N139" s="216"/>
      <c r="O139" s="95"/>
      <c r="P139" s="114">
        <f t="shared" si="5"/>
        <v>999</v>
      </c>
      <c r="Q139" s="95"/>
    </row>
    <row r="140" spans="1:17" x14ac:dyDescent="0.25">
      <c r="A140" s="197">
        <v>134</v>
      </c>
      <c r="B140" s="93"/>
      <c r="C140" s="93"/>
      <c r="D140" s="94"/>
      <c r="E140" s="210"/>
      <c r="F140" s="95"/>
      <c r="G140" s="95"/>
      <c r="H140" s="377"/>
      <c r="I140" s="221"/>
      <c r="J140" s="194" t="e">
        <f>IF(AND(Q140="",#REF!&gt;0,#REF!&lt;5),K140,)</f>
        <v>#REF!</v>
      </c>
      <c r="K140" s="192" t="str">
        <f>IF(D140="","ZZZ9",IF(AND(#REF!&gt;0,#REF!&lt;5),D140&amp;#REF!,D140&amp;"9"))</f>
        <v>ZZZ9</v>
      </c>
      <c r="L140" s="196">
        <f t="shared" si="3"/>
        <v>999</v>
      </c>
      <c r="M140" s="220">
        <f t="shared" si="4"/>
        <v>999</v>
      </c>
      <c r="N140" s="216"/>
      <c r="O140" s="95"/>
      <c r="P140" s="114">
        <f t="shared" si="5"/>
        <v>999</v>
      </c>
      <c r="Q140" s="95"/>
    </row>
    <row r="141" spans="1:17" x14ac:dyDescent="0.25">
      <c r="A141" s="197">
        <v>135</v>
      </c>
      <c r="B141" s="93"/>
      <c r="C141" s="93"/>
      <c r="D141" s="94"/>
      <c r="E141" s="210"/>
      <c r="F141" s="95"/>
      <c r="G141" s="95"/>
      <c r="H141" s="377"/>
      <c r="I141" s="221"/>
      <c r="J141" s="194" t="e">
        <f>IF(AND(Q141="",#REF!&gt;0,#REF!&lt;5),K141,)</f>
        <v>#REF!</v>
      </c>
      <c r="K141" s="192" t="str">
        <f>IF(D141="","ZZZ9",IF(AND(#REF!&gt;0,#REF!&lt;5),D141&amp;#REF!,D141&amp;"9"))</f>
        <v>ZZZ9</v>
      </c>
      <c r="L141" s="196">
        <f t="shared" si="3"/>
        <v>999</v>
      </c>
      <c r="M141" s="220">
        <f t="shared" si="4"/>
        <v>999</v>
      </c>
      <c r="N141" s="216"/>
      <c r="O141" s="221"/>
      <c r="P141" s="222">
        <f t="shared" si="5"/>
        <v>999</v>
      </c>
      <c r="Q141" s="221"/>
    </row>
    <row r="142" spans="1:17" x14ac:dyDescent="0.25">
      <c r="A142" s="197">
        <v>136</v>
      </c>
      <c r="B142" s="93"/>
      <c r="C142" s="93"/>
      <c r="D142" s="94"/>
      <c r="E142" s="210"/>
      <c r="F142" s="95"/>
      <c r="G142" s="95"/>
      <c r="H142" s="377"/>
      <c r="I142" s="221"/>
      <c r="J142" s="194" t="e">
        <f>IF(AND(Q142="",#REF!&gt;0,#REF!&lt;5),K142,)</f>
        <v>#REF!</v>
      </c>
      <c r="K142" s="192" t="str">
        <f>IF(D142="","ZZZ9",IF(AND(#REF!&gt;0,#REF!&lt;5),D142&amp;#REF!,D142&amp;"9"))</f>
        <v>ZZZ9</v>
      </c>
      <c r="L142" s="196">
        <f t="shared" si="3"/>
        <v>999</v>
      </c>
      <c r="M142" s="220">
        <f t="shared" si="4"/>
        <v>999</v>
      </c>
      <c r="N142" s="216"/>
      <c r="O142" s="95"/>
      <c r="P142" s="114">
        <f t="shared" si="5"/>
        <v>999</v>
      </c>
      <c r="Q142" s="95"/>
    </row>
    <row r="143" spans="1:17" x14ac:dyDescent="0.25">
      <c r="A143" s="197">
        <v>137</v>
      </c>
      <c r="B143" s="93"/>
      <c r="C143" s="93"/>
      <c r="D143" s="94"/>
      <c r="E143" s="210"/>
      <c r="F143" s="95"/>
      <c r="G143" s="95"/>
      <c r="H143" s="377"/>
      <c r="I143" s="221"/>
      <c r="J143" s="194" t="e">
        <f>IF(AND(Q143="",#REF!&gt;0,#REF!&lt;5),K143,)</f>
        <v>#REF!</v>
      </c>
      <c r="K143" s="192" t="str">
        <f>IF(D143="","ZZZ9",IF(AND(#REF!&gt;0,#REF!&lt;5),D143&amp;#REF!,D143&amp;"9"))</f>
        <v>ZZZ9</v>
      </c>
      <c r="L143" s="196">
        <f t="shared" si="3"/>
        <v>999</v>
      </c>
      <c r="M143" s="220">
        <f t="shared" si="4"/>
        <v>999</v>
      </c>
      <c r="N143" s="216"/>
      <c r="O143" s="95"/>
      <c r="P143" s="114">
        <f t="shared" si="5"/>
        <v>999</v>
      </c>
      <c r="Q143" s="95"/>
    </row>
    <row r="144" spans="1:17" x14ac:dyDescent="0.25">
      <c r="A144" s="197">
        <v>138</v>
      </c>
      <c r="B144" s="93"/>
      <c r="C144" s="93"/>
      <c r="D144" s="94"/>
      <c r="E144" s="210"/>
      <c r="F144" s="95"/>
      <c r="G144" s="95"/>
      <c r="H144" s="377"/>
      <c r="I144" s="221"/>
      <c r="J144" s="194" t="e">
        <f>IF(AND(Q144="",#REF!&gt;0,#REF!&lt;5),K144,)</f>
        <v>#REF!</v>
      </c>
      <c r="K144" s="192" t="str">
        <f>IF(D144="","ZZZ9",IF(AND(#REF!&gt;0,#REF!&lt;5),D144&amp;#REF!,D144&amp;"9"))</f>
        <v>ZZZ9</v>
      </c>
      <c r="L144" s="196">
        <f t="shared" si="3"/>
        <v>999</v>
      </c>
      <c r="M144" s="220">
        <f t="shared" si="4"/>
        <v>999</v>
      </c>
      <c r="N144" s="216"/>
      <c r="O144" s="95"/>
      <c r="P144" s="114">
        <f t="shared" si="5"/>
        <v>999</v>
      </c>
      <c r="Q144" s="95"/>
    </row>
    <row r="145" spans="1:17" x14ac:dyDescent="0.25">
      <c r="A145" s="197">
        <v>139</v>
      </c>
      <c r="B145" s="93"/>
      <c r="C145" s="93"/>
      <c r="D145" s="94"/>
      <c r="E145" s="210"/>
      <c r="F145" s="95"/>
      <c r="G145" s="95"/>
      <c r="H145" s="377"/>
      <c r="I145" s="221"/>
      <c r="J145" s="194" t="e">
        <f>IF(AND(Q145="",#REF!&gt;0,#REF!&lt;5),K145,)</f>
        <v>#REF!</v>
      </c>
      <c r="K145" s="192" t="str">
        <f>IF(D145="","ZZZ9",IF(AND(#REF!&gt;0,#REF!&lt;5),D145&amp;#REF!,D145&amp;"9"))</f>
        <v>ZZZ9</v>
      </c>
      <c r="L145" s="196">
        <f t="shared" si="3"/>
        <v>999</v>
      </c>
      <c r="M145" s="220">
        <f t="shared" si="4"/>
        <v>999</v>
      </c>
      <c r="N145" s="216"/>
      <c r="O145" s="95"/>
      <c r="P145" s="114">
        <f t="shared" si="5"/>
        <v>999</v>
      </c>
      <c r="Q145" s="95"/>
    </row>
    <row r="146" spans="1:17" x14ac:dyDescent="0.25">
      <c r="A146" s="197">
        <v>140</v>
      </c>
      <c r="B146" s="93"/>
      <c r="C146" s="93"/>
      <c r="D146" s="94"/>
      <c r="E146" s="210"/>
      <c r="F146" s="95"/>
      <c r="G146" s="95"/>
      <c r="H146" s="377"/>
      <c r="I146" s="221"/>
      <c r="J146" s="194" t="e">
        <f>IF(AND(Q146="",#REF!&gt;0,#REF!&lt;5),K146,)</f>
        <v>#REF!</v>
      </c>
      <c r="K146" s="192" t="str">
        <f>IF(D146="","ZZZ9",IF(AND(#REF!&gt;0,#REF!&lt;5),D146&amp;#REF!,D146&amp;"9"))</f>
        <v>ZZZ9</v>
      </c>
      <c r="L146" s="196">
        <f t="shared" si="3"/>
        <v>999</v>
      </c>
      <c r="M146" s="220">
        <f t="shared" si="4"/>
        <v>999</v>
      </c>
      <c r="N146" s="216"/>
      <c r="O146" s="95"/>
      <c r="P146" s="114">
        <f t="shared" si="5"/>
        <v>999</v>
      </c>
      <c r="Q146" s="95"/>
    </row>
    <row r="147" spans="1:17" x14ac:dyDescent="0.25">
      <c r="A147" s="197">
        <v>141</v>
      </c>
      <c r="B147" s="93"/>
      <c r="C147" s="93"/>
      <c r="D147" s="94"/>
      <c r="E147" s="210"/>
      <c r="F147" s="95"/>
      <c r="G147" s="95"/>
      <c r="H147" s="377"/>
      <c r="I147" s="221"/>
      <c r="J147" s="194" t="e">
        <f>IF(AND(Q147="",#REF!&gt;0,#REF!&lt;5),K147,)</f>
        <v>#REF!</v>
      </c>
      <c r="K147" s="192" t="str">
        <f>IF(D147="","ZZZ9",IF(AND(#REF!&gt;0,#REF!&lt;5),D147&amp;#REF!,D147&amp;"9"))</f>
        <v>ZZZ9</v>
      </c>
      <c r="L147" s="196">
        <f t="shared" si="3"/>
        <v>999</v>
      </c>
      <c r="M147" s="220">
        <f t="shared" si="4"/>
        <v>999</v>
      </c>
      <c r="N147" s="216"/>
      <c r="O147" s="95"/>
      <c r="P147" s="114">
        <f t="shared" si="5"/>
        <v>999</v>
      </c>
      <c r="Q147" s="95"/>
    </row>
    <row r="148" spans="1:17" x14ac:dyDescent="0.25">
      <c r="A148" s="197">
        <v>142</v>
      </c>
      <c r="B148" s="93"/>
      <c r="C148" s="93"/>
      <c r="D148" s="94"/>
      <c r="E148" s="210"/>
      <c r="F148" s="95"/>
      <c r="G148" s="95"/>
      <c r="H148" s="377"/>
      <c r="I148" s="221"/>
      <c r="J148" s="194" t="e">
        <f>IF(AND(Q148="",#REF!&gt;0,#REF!&lt;5),K148,)</f>
        <v>#REF!</v>
      </c>
      <c r="K148" s="192" t="str">
        <f>IF(D148="","ZZZ9",IF(AND(#REF!&gt;0,#REF!&lt;5),D148&amp;#REF!,D148&amp;"9"))</f>
        <v>ZZZ9</v>
      </c>
      <c r="L148" s="196">
        <f t="shared" si="3"/>
        <v>999</v>
      </c>
      <c r="M148" s="220">
        <f t="shared" si="4"/>
        <v>999</v>
      </c>
      <c r="N148" s="216"/>
      <c r="O148" s="221"/>
      <c r="P148" s="222">
        <f t="shared" si="5"/>
        <v>999</v>
      </c>
      <c r="Q148" s="221"/>
    </row>
    <row r="149" spans="1:17" x14ac:dyDescent="0.25">
      <c r="A149" s="197">
        <v>143</v>
      </c>
      <c r="B149" s="93"/>
      <c r="C149" s="93"/>
      <c r="D149" s="94"/>
      <c r="E149" s="210"/>
      <c r="F149" s="95"/>
      <c r="G149" s="95"/>
      <c r="H149" s="377"/>
      <c r="I149" s="221"/>
      <c r="J149" s="194" t="e">
        <f>IF(AND(Q149="",#REF!&gt;0,#REF!&lt;5),K149,)</f>
        <v>#REF!</v>
      </c>
      <c r="K149" s="192" t="str">
        <f>IF(D149="","ZZZ9",IF(AND(#REF!&gt;0,#REF!&lt;5),D149&amp;#REF!,D149&amp;"9"))</f>
        <v>ZZZ9</v>
      </c>
      <c r="L149" s="196">
        <f t="shared" si="3"/>
        <v>999</v>
      </c>
      <c r="M149" s="220">
        <f t="shared" si="4"/>
        <v>999</v>
      </c>
      <c r="N149" s="216"/>
      <c r="O149" s="95"/>
      <c r="P149" s="114">
        <f t="shared" si="5"/>
        <v>999</v>
      </c>
      <c r="Q149" s="95"/>
    </row>
    <row r="150" spans="1:17" x14ac:dyDescent="0.25">
      <c r="A150" s="197">
        <v>144</v>
      </c>
      <c r="B150" s="93"/>
      <c r="C150" s="93"/>
      <c r="D150" s="94"/>
      <c r="E150" s="210"/>
      <c r="F150" s="95"/>
      <c r="G150" s="95"/>
      <c r="H150" s="377"/>
      <c r="I150" s="221"/>
      <c r="J150" s="194" t="e">
        <f>IF(AND(Q150="",#REF!&gt;0,#REF!&lt;5),K150,)</f>
        <v>#REF!</v>
      </c>
      <c r="K150" s="192" t="str">
        <f>IF(D150="","ZZZ9",IF(AND(#REF!&gt;0,#REF!&lt;5),D150&amp;#REF!,D150&amp;"9"))</f>
        <v>ZZZ9</v>
      </c>
      <c r="L150" s="196">
        <f t="shared" si="3"/>
        <v>999</v>
      </c>
      <c r="M150" s="220">
        <f t="shared" si="4"/>
        <v>999</v>
      </c>
      <c r="N150" s="216"/>
      <c r="O150" s="95"/>
      <c r="P150" s="114">
        <f t="shared" si="5"/>
        <v>999</v>
      </c>
      <c r="Q150" s="95"/>
    </row>
    <row r="151" spans="1:17" x14ac:dyDescent="0.25">
      <c r="A151" s="197">
        <v>145</v>
      </c>
      <c r="B151" s="93"/>
      <c r="C151" s="93"/>
      <c r="D151" s="94"/>
      <c r="E151" s="210"/>
      <c r="F151" s="95"/>
      <c r="G151" s="95"/>
      <c r="H151" s="377"/>
      <c r="I151" s="221"/>
      <c r="J151" s="194" t="e">
        <f>IF(AND(Q151="",#REF!&gt;0,#REF!&lt;5),K151,)</f>
        <v>#REF!</v>
      </c>
      <c r="K151" s="192" t="str">
        <f>IF(D151="","ZZZ9",IF(AND(#REF!&gt;0,#REF!&lt;5),D151&amp;#REF!,D151&amp;"9"))</f>
        <v>ZZZ9</v>
      </c>
      <c r="L151" s="196">
        <f t="shared" si="3"/>
        <v>999</v>
      </c>
      <c r="M151" s="220">
        <f t="shared" si="4"/>
        <v>999</v>
      </c>
      <c r="N151" s="216"/>
      <c r="O151" s="95"/>
      <c r="P151" s="114">
        <f t="shared" si="5"/>
        <v>999</v>
      </c>
      <c r="Q151" s="95"/>
    </row>
    <row r="152" spans="1:17" x14ac:dyDescent="0.25">
      <c r="A152" s="197">
        <v>146</v>
      </c>
      <c r="B152" s="93"/>
      <c r="C152" s="93"/>
      <c r="D152" s="94"/>
      <c r="E152" s="210"/>
      <c r="F152" s="95"/>
      <c r="G152" s="95"/>
      <c r="H152" s="377"/>
      <c r="I152" s="221"/>
      <c r="J152" s="194" t="e">
        <f>IF(AND(Q152="",#REF!&gt;0,#REF!&lt;5),K152,)</f>
        <v>#REF!</v>
      </c>
      <c r="K152" s="192" t="str">
        <f>IF(D152="","ZZZ9",IF(AND(#REF!&gt;0,#REF!&lt;5),D152&amp;#REF!,D152&amp;"9"))</f>
        <v>ZZZ9</v>
      </c>
      <c r="L152" s="196">
        <f t="shared" si="3"/>
        <v>999</v>
      </c>
      <c r="M152" s="220">
        <f t="shared" si="4"/>
        <v>999</v>
      </c>
      <c r="N152" s="216"/>
      <c r="O152" s="95"/>
      <c r="P152" s="114">
        <f t="shared" si="5"/>
        <v>999</v>
      </c>
      <c r="Q152" s="95"/>
    </row>
    <row r="153" spans="1:17" x14ac:dyDescent="0.25">
      <c r="A153" s="197">
        <v>147</v>
      </c>
      <c r="B153" s="93"/>
      <c r="C153" s="93"/>
      <c r="D153" s="94"/>
      <c r="E153" s="210"/>
      <c r="F153" s="95"/>
      <c r="G153" s="95"/>
      <c r="H153" s="377"/>
      <c r="I153" s="221"/>
      <c r="J153" s="194" t="e">
        <f>IF(AND(Q153="",#REF!&gt;0,#REF!&lt;5),K153,)</f>
        <v>#REF!</v>
      </c>
      <c r="K153" s="192" t="str">
        <f>IF(D153="","ZZZ9",IF(AND(#REF!&gt;0,#REF!&lt;5),D153&amp;#REF!,D153&amp;"9"))</f>
        <v>ZZZ9</v>
      </c>
      <c r="L153" s="196">
        <f t="shared" si="3"/>
        <v>999</v>
      </c>
      <c r="M153" s="220">
        <f t="shared" si="4"/>
        <v>999</v>
      </c>
      <c r="N153" s="216"/>
      <c r="O153" s="95"/>
      <c r="P153" s="114">
        <f t="shared" si="5"/>
        <v>999</v>
      </c>
      <c r="Q153" s="95"/>
    </row>
    <row r="154" spans="1:17" x14ac:dyDescent="0.25">
      <c r="A154" s="197">
        <v>148</v>
      </c>
      <c r="B154" s="93"/>
      <c r="C154" s="93"/>
      <c r="D154" s="94"/>
      <c r="E154" s="210"/>
      <c r="F154" s="95"/>
      <c r="G154" s="95"/>
      <c r="H154" s="377"/>
      <c r="I154" s="221"/>
      <c r="J154" s="194" t="e">
        <f>IF(AND(Q154="",#REF!&gt;0,#REF!&lt;5),K154,)</f>
        <v>#REF!</v>
      </c>
      <c r="K154" s="192" t="str">
        <f>IF(D154="","ZZZ9",IF(AND(#REF!&gt;0,#REF!&lt;5),D154&amp;#REF!,D154&amp;"9"))</f>
        <v>ZZZ9</v>
      </c>
      <c r="L154" s="196">
        <f t="shared" si="3"/>
        <v>999</v>
      </c>
      <c r="M154" s="220">
        <f t="shared" si="4"/>
        <v>999</v>
      </c>
      <c r="N154" s="216"/>
      <c r="O154" s="95"/>
      <c r="P154" s="114">
        <f t="shared" si="5"/>
        <v>999</v>
      </c>
      <c r="Q154" s="95"/>
    </row>
    <row r="155" spans="1:17" x14ac:dyDescent="0.25">
      <c r="A155" s="197">
        <v>149</v>
      </c>
      <c r="B155" s="93"/>
      <c r="C155" s="93"/>
      <c r="D155" s="94"/>
      <c r="E155" s="210"/>
      <c r="F155" s="95"/>
      <c r="G155" s="95"/>
      <c r="H155" s="377"/>
      <c r="I155" s="221"/>
      <c r="J155" s="194" t="e">
        <f>IF(AND(Q155="",#REF!&gt;0,#REF!&lt;5),K155,)</f>
        <v>#REF!</v>
      </c>
      <c r="K155" s="192" t="str">
        <f>IF(D155="","ZZZ9",IF(AND(#REF!&gt;0,#REF!&lt;5),D155&amp;#REF!,D155&amp;"9"))</f>
        <v>ZZZ9</v>
      </c>
      <c r="L155" s="196">
        <f t="shared" si="3"/>
        <v>999</v>
      </c>
      <c r="M155" s="220">
        <f t="shared" si="4"/>
        <v>999</v>
      </c>
      <c r="N155" s="216"/>
      <c r="O155" s="95"/>
      <c r="P155" s="114">
        <f t="shared" si="5"/>
        <v>999</v>
      </c>
      <c r="Q155" s="95"/>
    </row>
    <row r="156" spans="1:17" x14ac:dyDescent="0.25">
      <c r="A156" s="197">
        <v>150</v>
      </c>
      <c r="B156" s="93"/>
      <c r="C156" s="93"/>
      <c r="D156" s="94"/>
      <c r="E156" s="210"/>
      <c r="F156" s="95"/>
      <c r="G156" s="95"/>
      <c r="H156" s="377"/>
      <c r="I156" s="221"/>
      <c r="J156" s="194" t="e">
        <f>IF(AND(Q156="",#REF!&gt;0,#REF!&lt;5),K156,)</f>
        <v>#REF!</v>
      </c>
      <c r="K156" s="192" t="str">
        <f>IF(D156="","ZZZ9",IF(AND(#REF!&gt;0,#REF!&lt;5),D156&amp;#REF!,D156&amp;"9"))</f>
        <v>ZZZ9</v>
      </c>
      <c r="L156" s="196">
        <f t="shared" si="3"/>
        <v>999</v>
      </c>
      <c r="M156" s="220">
        <f t="shared" si="4"/>
        <v>999</v>
      </c>
      <c r="N156" s="216"/>
      <c r="O156" s="95"/>
      <c r="P156" s="114">
        <f t="shared" si="5"/>
        <v>999</v>
      </c>
      <c r="Q156" s="95"/>
    </row>
  </sheetData>
  <conditionalFormatting sqref="A7:D156">
    <cfRule type="expression" dxfId="281" priority="18" stopIfTrue="1">
      <formula>$Q7&gt;=1</formula>
    </cfRule>
  </conditionalFormatting>
  <conditionalFormatting sqref="B7:D37">
    <cfRule type="expression" dxfId="280" priority="1" stopIfTrue="1">
      <formula>$Q7&gt;=1</formula>
    </cfRule>
  </conditionalFormatting>
  <conditionalFormatting sqref="E7:E14">
    <cfRule type="expression" dxfId="279" priority="6" stopIfTrue="1">
      <formula>AND(ROUNDDOWN(($A$4-E7)/365.25,0)&lt;=13,G7&lt;&gt;"OK")</formula>
    </cfRule>
    <cfRule type="expression" dxfId="278" priority="7" stopIfTrue="1">
      <formula>AND(ROUNDDOWN(($A$4-E7)/365.25,0)&lt;=14,G7&lt;&gt;"OK")</formula>
    </cfRule>
    <cfRule type="expression" dxfId="277" priority="8" stopIfTrue="1">
      <formula>AND(ROUNDDOWN(($A$4-E7)/365.25,0)&lt;=17,G7&lt;&gt;"OK")</formula>
    </cfRule>
    <cfRule type="expression" dxfId="276" priority="11" stopIfTrue="1">
      <formula>AND(ROUNDDOWN(($A$4-E7)/365.25,0)&lt;=13,G7&lt;&gt;"OK")</formula>
    </cfRule>
    <cfRule type="expression" dxfId="275" priority="12" stopIfTrue="1">
      <formula>AND(ROUNDDOWN(($A$4-E7)/365.25,0)&lt;=14,G7&lt;&gt;"OK")</formula>
    </cfRule>
    <cfRule type="expression" dxfId="274" priority="13" stopIfTrue="1">
      <formula>AND(ROUNDDOWN(($A$4-E7)/365.25,0)&lt;=17,G7&lt;&gt;"OK")</formula>
    </cfRule>
  </conditionalFormatting>
  <conditionalFormatting sqref="E7:E27 E29:E37">
    <cfRule type="expression" dxfId="273" priority="2" stopIfTrue="1">
      <formula>AND(ROUNDDOWN(($A$4-E7)/365.25,0)&lt;=13,G7&lt;&gt;"OK")</formula>
    </cfRule>
    <cfRule type="expression" dxfId="272" priority="3" stopIfTrue="1">
      <formula>AND(ROUNDDOWN(($A$4-E7)/365.25,0)&lt;=14,G7&lt;&gt;"OK")</formula>
    </cfRule>
    <cfRule type="expression" dxfId="271" priority="4" stopIfTrue="1">
      <formula>AND(ROUNDDOWN(($A$4-E7)/365.25,0)&lt;=17,G7&lt;&gt;"OK")</formula>
    </cfRule>
  </conditionalFormatting>
  <conditionalFormatting sqref="E7:E156">
    <cfRule type="expression" dxfId="270" priority="14" stopIfTrue="1">
      <formula>AND(ROUNDDOWN(($A$4-E7)/365.25,0)&lt;=13,G7&lt;&gt;"OK")</formula>
    </cfRule>
    <cfRule type="expression" dxfId="269" priority="15" stopIfTrue="1">
      <formula>AND(ROUNDDOWN(($A$4-E7)/365.25,0)&lt;=14,G7&lt;&gt;"OK")</formula>
    </cfRule>
    <cfRule type="expression" dxfId="268" priority="16" stopIfTrue="1">
      <formula>AND(ROUNDDOWN(($A$4-E7)/365.25,0)&lt;=17,G7&lt;&gt;"OK")</formula>
    </cfRule>
  </conditionalFormatting>
  <conditionalFormatting sqref="J7:J156">
    <cfRule type="cellIs" dxfId="267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2097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213360</xdr:colOff>
                    <xdr:row>0</xdr:row>
                    <xdr:rowOff>68580</xdr:rowOff>
                  </from>
                  <to>
                    <xdr:col>14</xdr:col>
                    <xdr:colOff>137160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/>
  </sheetPr>
  <dimension ref="A1:AK47"/>
  <sheetViews>
    <sheetView topLeftCell="A28" workbookViewId="0">
      <selection activeCell="F34" sqref="F34:G34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519" t="str">
        <f>Altalanos!$A$6</f>
        <v>SOMOGY VÁRMEGYE DIÁKOLIMPIA</v>
      </c>
      <c r="B1" s="519"/>
      <c r="C1" s="519"/>
      <c r="D1" s="519"/>
      <c r="E1" s="519"/>
      <c r="F1" s="519"/>
      <c r="G1" s="228"/>
      <c r="H1" s="231" t="s">
        <v>54</v>
      </c>
      <c r="I1" s="229"/>
      <c r="J1" s="230"/>
      <c r="L1" s="232"/>
      <c r="M1" s="233"/>
      <c r="N1" s="119"/>
      <c r="O1" s="119" t="s">
        <v>13</v>
      </c>
      <c r="P1" s="119"/>
      <c r="Q1" s="118"/>
      <c r="R1" s="119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34" t="s">
        <v>53</v>
      </c>
      <c r="B2" s="235"/>
      <c r="C2" s="235"/>
      <c r="D2" s="235"/>
      <c r="E2" s="235" t="s">
        <v>553</v>
      </c>
      <c r="F2" s="235"/>
      <c r="G2" s="236"/>
      <c r="H2" s="237"/>
      <c r="I2" s="237"/>
      <c r="J2" s="238"/>
      <c r="K2" s="232"/>
      <c r="L2" s="232"/>
      <c r="M2" s="232"/>
      <c r="N2" s="120"/>
      <c r="O2" s="97"/>
      <c r="P2" s="120"/>
      <c r="Q2" s="97"/>
      <c r="R2" s="120"/>
      <c r="Y2" s="358"/>
      <c r="Z2" s="357"/>
      <c r="AA2" s="357" t="s">
        <v>66</v>
      </c>
      <c r="AB2" s="348">
        <v>150</v>
      </c>
      <c r="AC2" s="348">
        <v>120</v>
      </c>
      <c r="AD2" s="348">
        <v>100</v>
      </c>
      <c r="AE2" s="348">
        <v>80</v>
      </c>
      <c r="AF2" s="348">
        <v>70</v>
      </c>
      <c r="AG2" s="348">
        <v>60</v>
      </c>
      <c r="AH2" s="348">
        <v>55</v>
      </c>
      <c r="AI2" s="348">
        <v>50</v>
      </c>
      <c r="AJ2" s="348">
        <v>45</v>
      </c>
      <c r="AK2" s="348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21"/>
      <c r="K3" s="50"/>
      <c r="L3" s="51" t="s">
        <v>30</v>
      </c>
      <c r="M3" s="50"/>
      <c r="N3" s="306"/>
      <c r="O3" s="305"/>
      <c r="P3" s="306"/>
      <c r="Y3" s="357">
        <f>IF(H4="OB","A",IF(H4="IX","W",H4))</f>
        <v>0</v>
      </c>
      <c r="Z3" s="357"/>
      <c r="AA3" s="357" t="s">
        <v>96</v>
      </c>
      <c r="AB3" s="348">
        <v>120</v>
      </c>
      <c r="AC3" s="348">
        <v>90</v>
      </c>
      <c r="AD3" s="348">
        <v>65</v>
      </c>
      <c r="AE3" s="348">
        <v>55</v>
      </c>
      <c r="AF3" s="348">
        <v>50</v>
      </c>
      <c r="AG3" s="348">
        <v>45</v>
      </c>
      <c r="AH3" s="348">
        <v>40</v>
      </c>
      <c r="AI3" s="348">
        <v>35</v>
      </c>
      <c r="AJ3" s="348">
        <v>25</v>
      </c>
      <c r="AK3" s="348">
        <v>20</v>
      </c>
    </row>
    <row r="4" spans="1:37" ht="13.8" thickBot="1" x14ac:dyDescent="0.3">
      <c r="A4" s="520">
        <v>45775</v>
      </c>
      <c r="B4" s="520"/>
      <c r="C4" s="520"/>
      <c r="D4" s="239"/>
      <c r="E4" s="240" t="str">
        <f>Altalanos!$C$10</f>
        <v>Balatonboglár</v>
      </c>
      <c r="F4" s="240"/>
      <c r="G4" s="240"/>
      <c r="H4" s="243"/>
      <c r="I4" s="240"/>
      <c r="J4" s="242"/>
      <c r="K4" s="243"/>
      <c r="L4" s="245" t="str">
        <f>Altalanos!$E$10</f>
        <v>Paszér Éva</v>
      </c>
      <c r="M4" s="243"/>
      <c r="N4" s="308"/>
      <c r="O4" s="309"/>
      <c r="P4" s="308"/>
      <c r="Y4" s="357"/>
      <c r="Z4" s="357"/>
      <c r="AA4" s="357" t="s">
        <v>97</v>
      </c>
      <c r="AB4" s="348">
        <v>90</v>
      </c>
      <c r="AC4" s="348">
        <v>60</v>
      </c>
      <c r="AD4" s="348">
        <v>45</v>
      </c>
      <c r="AE4" s="348">
        <v>34</v>
      </c>
      <c r="AF4" s="348">
        <v>27</v>
      </c>
      <c r="AG4" s="348">
        <v>22</v>
      </c>
      <c r="AH4" s="348">
        <v>18</v>
      </c>
      <c r="AI4" s="348">
        <v>15</v>
      </c>
      <c r="AJ4" s="348">
        <v>12</v>
      </c>
      <c r="AK4" s="348">
        <v>9</v>
      </c>
    </row>
    <row r="5" spans="1:37" x14ac:dyDescent="0.25">
      <c r="A5" s="33"/>
      <c r="B5" s="33" t="s">
        <v>51</v>
      </c>
      <c r="C5" s="301" t="s">
        <v>64</v>
      </c>
      <c r="D5" s="33" t="s">
        <v>45</v>
      </c>
      <c r="E5" s="33" t="s">
        <v>69</v>
      </c>
      <c r="F5" s="33"/>
      <c r="G5" s="33" t="s">
        <v>28</v>
      </c>
      <c r="H5" s="33"/>
      <c r="I5" s="33" t="s">
        <v>31</v>
      </c>
      <c r="J5" s="33"/>
      <c r="K5" s="334" t="s">
        <v>70</v>
      </c>
      <c r="L5" s="334" t="s">
        <v>71</v>
      </c>
      <c r="M5" s="334" t="s">
        <v>72</v>
      </c>
      <c r="O5" s="347" t="s">
        <v>80</v>
      </c>
      <c r="P5" s="348" t="s">
        <v>86</v>
      </c>
      <c r="R5" s="347" t="s">
        <v>80</v>
      </c>
      <c r="S5" s="418" t="s">
        <v>118</v>
      </c>
      <c r="Y5" s="357">
        <f>IF(OR(Altalanos!$A$8="F1",Altalanos!$A$8="F2",Altalanos!$A$8="N1",Altalanos!$A$8="N2"),1,2)</f>
        <v>2</v>
      </c>
      <c r="Z5" s="357"/>
      <c r="AA5" s="357" t="s">
        <v>98</v>
      </c>
      <c r="AB5" s="348">
        <v>60</v>
      </c>
      <c r="AC5" s="348">
        <v>40</v>
      </c>
      <c r="AD5" s="348">
        <v>30</v>
      </c>
      <c r="AE5" s="348">
        <v>20</v>
      </c>
      <c r="AF5" s="348">
        <v>18</v>
      </c>
      <c r="AG5" s="348">
        <v>15</v>
      </c>
      <c r="AH5" s="348">
        <v>12</v>
      </c>
      <c r="AI5" s="348">
        <v>10</v>
      </c>
      <c r="AJ5" s="348">
        <v>8</v>
      </c>
      <c r="AK5" s="348">
        <v>6</v>
      </c>
    </row>
    <row r="6" spans="1:37" x14ac:dyDescent="0.25">
      <c r="A6" s="279"/>
      <c r="B6" s="279"/>
      <c r="C6" s="333"/>
      <c r="D6" s="279"/>
      <c r="E6" s="279"/>
      <c r="F6" s="279"/>
      <c r="G6" s="279"/>
      <c r="H6" s="279"/>
      <c r="I6" s="279"/>
      <c r="J6" s="279"/>
      <c r="K6" s="279"/>
      <c r="L6" s="279"/>
      <c r="M6" s="279"/>
      <c r="O6" s="349" t="s">
        <v>87</v>
      </c>
      <c r="P6" s="350" t="s">
        <v>82</v>
      </c>
      <c r="R6" s="349" t="s">
        <v>87</v>
      </c>
      <c r="S6" s="419" t="s">
        <v>119</v>
      </c>
      <c r="Y6" s="357"/>
      <c r="Z6" s="357"/>
      <c r="AA6" s="357" t="s">
        <v>99</v>
      </c>
      <c r="AB6" s="348">
        <v>40</v>
      </c>
      <c r="AC6" s="348">
        <v>25</v>
      </c>
      <c r="AD6" s="348">
        <v>18</v>
      </c>
      <c r="AE6" s="348">
        <v>13</v>
      </c>
      <c r="AF6" s="348">
        <v>10</v>
      </c>
      <c r="AG6" s="348">
        <v>8</v>
      </c>
      <c r="AH6" s="348">
        <v>6</v>
      </c>
      <c r="AI6" s="348">
        <v>5</v>
      </c>
      <c r="AJ6" s="348">
        <v>4</v>
      </c>
      <c r="AK6" s="348">
        <v>3</v>
      </c>
    </row>
    <row r="7" spans="1:37" x14ac:dyDescent="0.25">
      <c r="A7" s="341" t="s">
        <v>66</v>
      </c>
      <c r="B7" s="353"/>
      <c r="C7" s="303" t="str">
        <f>IF($B7="","",VLOOKUP($B7,'I. KCS LÁNY B ELŐ'!$A$7:$O$22,5))</f>
        <v/>
      </c>
      <c r="D7" s="303" t="str">
        <f>IF($B7="","",VLOOKUP($B7,'I. KCS LÁNY B ELŐ'!$A$7:$O$22,15))</f>
        <v/>
      </c>
      <c r="E7" s="450" t="s">
        <v>468</v>
      </c>
      <c r="F7" s="302"/>
      <c r="G7" s="450" t="s">
        <v>463</v>
      </c>
      <c r="H7" s="302"/>
      <c r="I7" s="299" t="str">
        <f>IF($B7="","",VLOOKUP($B7,'I. KCS LÁNY B ELŐ'!$A$7:$O$22,4))</f>
        <v/>
      </c>
      <c r="J7" s="279"/>
      <c r="K7" s="364"/>
      <c r="L7" s="359" t="str">
        <f>IF(K7="","",CONCATENATE(VLOOKUP($Y$3,$AB$1:$AK$1,K7)," pont"))</f>
        <v/>
      </c>
      <c r="M7" s="365"/>
      <c r="O7" s="351" t="s">
        <v>88</v>
      </c>
      <c r="P7" s="352" t="s">
        <v>84</v>
      </c>
      <c r="R7" s="351" t="s">
        <v>88</v>
      </c>
      <c r="S7" s="420" t="s">
        <v>92</v>
      </c>
      <c r="Y7" s="357"/>
      <c r="Z7" s="357"/>
      <c r="AA7" s="357" t="s">
        <v>100</v>
      </c>
      <c r="AB7" s="348">
        <v>25</v>
      </c>
      <c r="AC7" s="348">
        <v>15</v>
      </c>
      <c r="AD7" s="348">
        <v>13</v>
      </c>
      <c r="AE7" s="348">
        <v>8</v>
      </c>
      <c r="AF7" s="348">
        <v>6</v>
      </c>
      <c r="AG7" s="348">
        <v>4</v>
      </c>
      <c r="AH7" s="348">
        <v>3</v>
      </c>
      <c r="AI7" s="348">
        <v>2</v>
      </c>
      <c r="AJ7" s="348">
        <v>1</v>
      </c>
      <c r="AK7" s="348">
        <v>0</v>
      </c>
    </row>
    <row r="8" spans="1:37" x14ac:dyDescent="0.25">
      <c r="A8" s="310"/>
      <c r="B8" s="354"/>
      <c r="C8" s="311"/>
      <c r="D8" s="311"/>
      <c r="E8" s="311"/>
      <c r="F8" s="311"/>
      <c r="G8" s="311"/>
      <c r="H8" s="311"/>
      <c r="I8" s="311"/>
      <c r="J8" s="279"/>
      <c r="K8" s="310"/>
      <c r="L8" s="310"/>
      <c r="M8" s="366"/>
      <c r="Y8" s="357"/>
      <c r="Z8" s="357"/>
      <c r="AA8" s="357" t="s">
        <v>101</v>
      </c>
      <c r="AB8" s="348">
        <v>15</v>
      </c>
      <c r="AC8" s="348">
        <v>10</v>
      </c>
      <c r="AD8" s="348">
        <v>7</v>
      </c>
      <c r="AE8" s="348">
        <v>5</v>
      </c>
      <c r="AF8" s="348">
        <v>4</v>
      </c>
      <c r="AG8" s="348">
        <v>3</v>
      </c>
      <c r="AH8" s="348">
        <v>2</v>
      </c>
      <c r="AI8" s="348">
        <v>1</v>
      </c>
      <c r="AJ8" s="348">
        <v>0</v>
      </c>
      <c r="AK8" s="348">
        <v>0</v>
      </c>
    </row>
    <row r="9" spans="1:37" x14ac:dyDescent="0.25">
      <c r="A9" s="310" t="s">
        <v>67</v>
      </c>
      <c r="B9" s="355"/>
      <c r="C9" s="303" t="str">
        <f>IF($B9="","",VLOOKUP($B9,'I. KCS LÁNY B ELŐ'!$A$7:$O$22,5))</f>
        <v/>
      </c>
      <c r="D9" s="303" t="str">
        <f>IF($B9="","",VLOOKUP($B9,'I. KCS LÁNY B ELŐ'!$A$7:$O$22,15))</f>
        <v/>
      </c>
      <c r="E9" s="443" t="s">
        <v>554</v>
      </c>
      <c r="F9" s="304"/>
      <c r="G9" s="443" t="s">
        <v>322</v>
      </c>
      <c r="H9" s="304"/>
      <c r="I9" s="298" t="str">
        <f>IF($B9="","",VLOOKUP($B9,'I. KCS LÁNY B ELŐ'!$A$7:$O$22,4))</f>
        <v/>
      </c>
      <c r="J9" s="279"/>
      <c r="K9" s="364"/>
      <c r="L9" s="359" t="str">
        <f>IF(K9="","",CONCATENATE(VLOOKUP($Y$3,$AB$1:$AK$1,K9)," pont"))</f>
        <v/>
      </c>
      <c r="M9" s="365"/>
      <c r="Y9" s="357"/>
      <c r="Z9" s="357"/>
      <c r="AA9" s="357" t="s">
        <v>102</v>
      </c>
      <c r="AB9" s="348">
        <v>10</v>
      </c>
      <c r="AC9" s="348">
        <v>6</v>
      </c>
      <c r="AD9" s="348">
        <v>4</v>
      </c>
      <c r="AE9" s="348">
        <v>2</v>
      </c>
      <c r="AF9" s="348">
        <v>1</v>
      </c>
      <c r="AG9" s="348">
        <v>0</v>
      </c>
      <c r="AH9" s="348">
        <v>0</v>
      </c>
      <c r="AI9" s="348">
        <v>0</v>
      </c>
      <c r="AJ9" s="348">
        <v>0</v>
      </c>
      <c r="AK9" s="348">
        <v>0</v>
      </c>
    </row>
    <row r="10" spans="1:37" x14ac:dyDescent="0.25">
      <c r="A10" s="310"/>
      <c r="B10" s="354"/>
      <c r="C10" s="311"/>
      <c r="D10" s="311"/>
      <c r="E10" s="311"/>
      <c r="F10" s="311"/>
      <c r="G10" s="311"/>
      <c r="H10" s="311"/>
      <c r="I10" s="311"/>
      <c r="J10" s="279"/>
      <c r="K10" s="310"/>
      <c r="L10" s="310"/>
      <c r="M10" s="366"/>
      <c r="Y10" s="357"/>
      <c r="Z10" s="357"/>
      <c r="AA10" s="357" t="s">
        <v>103</v>
      </c>
      <c r="AB10" s="348">
        <v>6</v>
      </c>
      <c r="AC10" s="348">
        <v>3</v>
      </c>
      <c r="AD10" s="348">
        <v>2</v>
      </c>
      <c r="AE10" s="348">
        <v>1</v>
      </c>
      <c r="AF10" s="348">
        <v>0</v>
      </c>
      <c r="AG10" s="348">
        <v>0</v>
      </c>
      <c r="AH10" s="348">
        <v>0</v>
      </c>
      <c r="AI10" s="348">
        <v>0</v>
      </c>
      <c r="AJ10" s="348">
        <v>0</v>
      </c>
      <c r="AK10" s="348">
        <v>0</v>
      </c>
    </row>
    <row r="11" spans="1:37" x14ac:dyDescent="0.25">
      <c r="A11" s="310" t="s">
        <v>68</v>
      </c>
      <c r="B11" s="355"/>
      <c r="C11" s="303" t="str">
        <f>IF($B11="","",VLOOKUP($B11,'I. KCS LÁNY B ELŐ'!$A$7:$O$22,5))</f>
        <v/>
      </c>
      <c r="D11" s="303" t="str">
        <f>IF($B11="","",VLOOKUP($B11,'I. KCS LÁNY B ELŐ'!$A$7:$O$22,15))</f>
        <v/>
      </c>
      <c r="E11" s="443" t="s">
        <v>260</v>
      </c>
      <c r="F11" s="304"/>
      <c r="G11" s="443" t="s">
        <v>266</v>
      </c>
      <c r="H11" s="304"/>
      <c r="I11" s="298" t="str">
        <f>IF($B11="","",VLOOKUP($B11,'I. KCS LÁNY B ELŐ'!$A$7:$O$22,4))</f>
        <v/>
      </c>
      <c r="J11" s="279"/>
      <c r="K11" s="364"/>
      <c r="L11" s="359" t="str">
        <f>IF(K11="","",CONCATENATE(VLOOKUP($Y$3,$AB$1:$AK$1,K11)," pont"))</f>
        <v/>
      </c>
      <c r="M11" s="365"/>
      <c r="Y11" s="357"/>
      <c r="Z11" s="357"/>
      <c r="AA11" s="357" t="s">
        <v>108</v>
      </c>
      <c r="AB11" s="348">
        <v>3</v>
      </c>
      <c r="AC11" s="348">
        <v>2</v>
      </c>
      <c r="AD11" s="348">
        <v>1</v>
      </c>
      <c r="AE11" s="348">
        <v>0</v>
      </c>
      <c r="AF11" s="348">
        <v>0</v>
      </c>
      <c r="AG11" s="348">
        <v>0</v>
      </c>
      <c r="AH11" s="348">
        <v>0</v>
      </c>
      <c r="AI11" s="348">
        <v>0</v>
      </c>
      <c r="AJ11" s="348">
        <v>0</v>
      </c>
      <c r="AK11" s="348">
        <v>0</v>
      </c>
    </row>
    <row r="12" spans="1:37" x14ac:dyDescent="0.25">
      <c r="A12" s="279"/>
      <c r="B12" s="341"/>
      <c r="C12" s="333"/>
      <c r="D12" s="279"/>
      <c r="E12" s="279"/>
      <c r="F12" s="279"/>
      <c r="G12" s="279"/>
      <c r="H12" s="279"/>
      <c r="I12" s="279"/>
      <c r="J12" s="279"/>
      <c r="K12" s="333"/>
      <c r="L12" s="333"/>
      <c r="M12" s="366"/>
      <c r="Y12" s="357"/>
      <c r="Z12" s="357"/>
      <c r="AA12" s="357" t="s">
        <v>104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341" t="s">
        <v>73</v>
      </c>
      <c r="B13" s="353"/>
      <c r="C13" s="303" t="str">
        <f>IF($B13="","",VLOOKUP($B13,'I. KCS LÁNY B ELŐ'!$A$7:$O$22,5))</f>
        <v/>
      </c>
      <c r="D13" s="303" t="str">
        <f>IF($B13="","",VLOOKUP($B13,'I. KCS LÁNY B ELŐ'!$A$7:$O$22,15))</f>
        <v/>
      </c>
      <c r="E13" s="450" t="s">
        <v>467</v>
      </c>
      <c r="F13" s="302"/>
      <c r="G13" s="450" t="s">
        <v>462</v>
      </c>
      <c r="H13" s="302"/>
      <c r="I13" s="299" t="str">
        <f>IF($B13="","",VLOOKUP($B13,'I. KCS LÁNY B ELŐ'!$A$7:$O$22,4))</f>
        <v/>
      </c>
      <c r="J13" s="279"/>
      <c r="K13" s="364"/>
      <c r="L13" s="359" t="str">
        <f>IF(K13="","",CONCATENATE(VLOOKUP($Y$3,$AB$1:$AK$1,K13)," pont"))</f>
        <v/>
      </c>
      <c r="M13" s="365"/>
      <c r="Y13" s="357"/>
      <c r="Z13" s="357"/>
      <c r="AA13" s="357" t="s">
        <v>105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310"/>
      <c r="B14" s="354"/>
      <c r="C14" s="311"/>
      <c r="D14" s="311"/>
      <c r="E14" s="311"/>
      <c r="F14" s="311"/>
      <c r="G14" s="311"/>
      <c r="H14" s="311"/>
      <c r="I14" s="311"/>
      <c r="J14" s="279"/>
      <c r="K14" s="310"/>
      <c r="L14" s="310"/>
      <c r="M14" s="366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</row>
    <row r="15" spans="1:37" x14ac:dyDescent="0.25">
      <c r="A15" s="310" t="s">
        <v>74</v>
      </c>
      <c r="B15" s="355"/>
      <c r="C15" s="303" t="str">
        <f>IF($B15="","",VLOOKUP($B15,'I. KCS LÁNY B ELŐ'!$A$7:$O$22,5))</f>
        <v/>
      </c>
      <c r="D15" s="303" t="str">
        <f>IF($B15="","",VLOOKUP($B15,'I. KCS LÁNY B ELŐ'!$A$7:$O$22,15))</f>
        <v/>
      </c>
      <c r="E15" s="443" t="s">
        <v>267</v>
      </c>
      <c r="F15" s="304"/>
      <c r="G15" s="443" t="s">
        <v>262</v>
      </c>
      <c r="H15" s="304"/>
      <c r="I15" s="298" t="str">
        <f>IF($B15="","",VLOOKUP($B15,'I. KCS LÁNY B ELŐ'!$A$7:$O$22,4))</f>
        <v/>
      </c>
      <c r="J15" s="279"/>
      <c r="K15" s="364"/>
      <c r="L15" s="359" t="str">
        <f>IF(K15="","",CONCATENATE(VLOOKUP($Y$3,$AB$1:$AK$1,K15)," pont"))</f>
        <v/>
      </c>
      <c r="M15" s="365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</row>
    <row r="16" spans="1:37" x14ac:dyDescent="0.25">
      <c r="A16" s="310"/>
      <c r="B16" s="354"/>
      <c r="C16" s="311"/>
      <c r="D16" s="311"/>
      <c r="E16" s="311"/>
      <c r="F16" s="311"/>
      <c r="G16" s="311"/>
      <c r="H16" s="311"/>
      <c r="I16" s="311"/>
      <c r="J16" s="279"/>
      <c r="K16" s="310"/>
      <c r="L16" s="310"/>
      <c r="M16" s="366"/>
      <c r="Y16" s="357"/>
      <c r="Z16" s="357"/>
      <c r="AA16" s="357" t="s">
        <v>66</v>
      </c>
      <c r="AB16" s="357">
        <v>300</v>
      </c>
      <c r="AC16" s="357">
        <v>250</v>
      </c>
      <c r="AD16" s="357">
        <v>220</v>
      </c>
      <c r="AE16" s="357">
        <v>180</v>
      </c>
      <c r="AF16" s="357">
        <v>160</v>
      </c>
      <c r="AG16" s="357">
        <v>150</v>
      </c>
      <c r="AH16" s="357">
        <v>140</v>
      </c>
      <c r="AI16" s="357">
        <v>130</v>
      </c>
      <c r="AJ16" s="357">
        <v>120</v>
      </c>
      <c r="AK16" s="357">
        <v>110</v>
      </c>
    </row>
    <row r="17" spans="1:37" x14ac:dyDescent="0.25">
      <c r="A17" s="310" t="s">
        <v>75</v>
      </c>
      <c r="B17" s="355"/>
      <c r="C17" s="303" t="str">
        <f>IF($B17="","",VLOOKUP($B17,'I. KCS LÁNY B ELŐ'!$A$7:$O$22,5))</f>
        <v/>
      </c>
      <c r="D17" s="303" t="str">
        <f>IF($B17="","",VLOOKUP($B17,'I. KCS LÁNY B ELŐ'!$A$7:$O$22,15))</f>
        <v/>
      </c>
      <c r="E17" s="443" t="s">
        <v>264</v>
      </c>
      <c r="F17" s="304"/>
      <c r="G17" s="443" t="s">
        <v>265</v>
      </c>
      <c r="H17" s="304"/>
      <c r="I17" s="298" t="str">
        <f>IF($B17="","",VLOOKUP($B17,'I. KCS LÁNY B ELŐ'!$A$7:$O$22,4))</f>
        <v/>
      </c>
      <c r="J17" s="279"/>
      <c r="K17" s="364"/>
      <c r="L17" s="359" t="str">
        <f>IF(K17="","",CONCATENATE(VLOOKUP($Y$3,$AB$1:$AK$1,K17)," pont"))</f>
        <v/>
      </c>
      <c r="M17" s="365"/>
      <c r="Y17" s="357"/>
      <c r="Z17" s="357"/>
      <c r="AA17" s="357" t="s">
        <v>96</v>
      </c>
      <c r="AB17" s="357">
        <v>250</v>
      </c>
      <c r="AC17" s="357">
        <v>200</v>
      </c>
      <c r="AD17" s="357">
        <v>160</v>
      </c>
      <c r="AE17" s="357">
        <v>140</v>
      </c>
      <c r="AF17" s="357">
        <v>120</v>
      </c>
      <c r="AG17" s="357">
        <v>110</v>
      </c>
      <c r="AH17" s="357">
        <v>100</v>
      </c>
      <c r="AI17" s="357">
        <v>90</v>
      </c>
      <c r="AJ17" s="357">
        <v>80</v>
      </c>
      <c r="AK17" s="357">
        <v>70</v>
      </c>
    </row>
    <row r="18" spans="1:37" x14ac:dyDescent="0.25">
      <c r="A18" s="279"/>
      <c r="B18" s="279"/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79"/>
      <c r="Y18" s="357"/>
      <c r="Z18" s="357"/>
      <c r="AA18" s="357" t="s">
        <v>97</v>
      </c>
      <c r="AB18" s="357">
        <v>200</v>
      </c>
      <c r="AC18" s="357">
        <v>150</v>
      </c>
      <c r="AD18" s="357">
        <v>130</v>
      </c>
      <c r="AE18" s="357">
        <v>110</v>
      </c>
      <c r="AF18" s="357">
        <v>95</v>
      </c>
      <c r="AG18" s="357">
        <v>80</v>
      </c>
      <c r="AH18" s="357">
        <v>70</v>
      </c>
      <c r="AI18" s="357">
        <v>60</v>
      </c>
      <c r="AJ18" s="357">
        <v>55</v>
      </c>
      <c r="AK18" s="357">
        <v>50</v>
      </c>
    </row>
    <row r="19" spans="1:37" x14ac:dyDescent="0.25">
      <c r="A19" s="279"/>
      <c r="B19" s="279"/>
      <c r="C19" s="279"/>
      <c r="D19" s="279"/>
      <c r="E19" s="279"/>
      <c r="F19" s="279"/>
      <c r="G19" s="279"/>
      <c r="H19" s="279"/>
      <c r="I19" s="279"/>
      <c r="J19" s="279"/>
      <c r="K19" s="279"/>
      <c r="L19" s="279"/>
      <c r="M19" s="279"/>
      <c r="Y19" s="357"/>
      <c r="Z19" s="357"/>
      <c r="AA19" s="357" t="s">
        <v>98</v>
      </c>
      <c r="AB19" s="357">
        <v>150</v>
      </c>
      <c r="AC19" s="357">
        <v>120</v>
      </c>
      <c r="AD19" s="357">
        <v>100</v>
      </c>
      <c r="AE19" s="357">
        <v>80</v>
      </c>
      <c r="AF19" s="357">
        <v>70</v>
      </c>
      <c r="AG19" s="357">
        <v>60</v>
      </c>
      <c r="AH19" s="357">
        <v>55</v>
      </c>
      <c r="AI19" s="357">
        <v>50</v>
      </c>
      <c r="AJ19" s="357">
        <v>45</v>
      </c>
      <c r="AK19" s="357">
        <v>40</v>
      </c>
    </row>
    <row r="20" spans="1:37" x14ac:dyDescent="0.25">
      <c r="A20" s="279"/>
      <c r="B20" s="279"/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Y20" s="357"/>
      <c r="Z20" s="357"/>
      <c r="AA20" s="357" t="s">
        <v>99</v>
      </c>
      <c r="AB20" s="357">
        <v>120</v>
      </c>
      <c r="AC20" s="357">
        <v>90</v>
      </c>
      <c r="AD20" s="357">
        <v>65</v>
      </c>
      <c r="AE20" s="357">
        <v>55</v>
      </c>
      <c r="AF20" s="357">
        <v>50</v>
      </c>
      <c r="AG20" s="357">
        <v>45</v>
      </c>
      <c r="AH20" s="357">
        <v>40</v>
      </c>
      <c r="AI20" s="357">
        <v>35</v>
      </c>
      <c r="AJ20" s="357">
        <v>25</v>
      </c>
      <c r="AK20" s="357">
        <v>20</v>
      </c>
    </row>
    <row r="21" spans="1:37" x14ac:dyDescent="0.25">
      <c r="A21" s="279"/>
      <c r="B21" s="279"/>
      <c r="C21" s="279"/>
      <c r="D21" s="279"/>
      <c r="E21" s="279"/>
      <c r="F21" s="279"/>
      <c r="G21" s="279"/>
      <c r="H21" s="279"/>
      <c r="I21" s="279"/>
      <c r="J21" s="279"/>
      <c r="K21" s="279"/>
      <c r="L21" s="279"/>
      <c r="M21" s="279"/>
      <c r="Y21" s="357"/>
      <c r="Z21" s="357"/>
      <c r="AA21" s="357" t="s">
        <v>100</v>
      </c>
      <c r="AB21" s="357">
        <v>90</v>
      </c>
      <c r="AC21" s="357">
        <v>60</v>
      </c>
      <c r="AD21" s="357">
        <v>45</v>
      </c>
      <c r="AE21" s="357">
        <v>34</v>
      </c>
      <c r="AF21" s="357">
        <v>27</v>
      </c>
      <c r="AG21" s="357">
        <v>22</v>
      </c>
      <c r="AH21" s="357">
        <v>18</v>
      </c>
      <c r="AI21" s="357">
        <v>15</v>
      </c>
      <c r="AJ21" s="357">
        <v>12</v>
      </c>
      <c r="AK21" s="357">
        <v>9</v>
      </c>
    </row>
    <row r="22" spans="1:37" ht="18.75" customHeight="1" x14ac:dyDescent="0.25">
      <c r="A22" s="279"/>
      <c r="B22" s="521"/>
      <c r="C22" s="521"/>
      <c r="D22" s="523" t="str">
        <f>E7</f>
        <v>Szalay</v>
      </c>
      <c r="E22" s="523"/>
      <c r="F22" s="523" t="str">
        <f>E9</f>
        <v>Ferge</v>
      </c>
      <c r="G22" s="523"/>
      <c r="H22" s="523" t="str">
        <f>E11</f>
        <v>Balogh</v>
      </c>
      <c r="I22" s="523"/>
      <c r="J22" s="279"/>
      <c r="K22" s="279"/>
      <c r="L22" s="279"/>
      <c r="M22" s="342" t="s">
        <v>70</v>
      </c>
      <c r="Y22" s="357"/>
      <c r="Z22" s="357"/>
      <c r="AA22" s="357" t="s">
        <v>101</v>
      </c>
      <c r="AB22" s="357">
        <v>60</v>
      </c>
      <c r="AC22" s="357">
        <v>40</v>
      </c>
      <c r="AD22" s="357">
        <v>30</v>
      </c>
      <c r="AE22" s="357">
        <v>20</v>
      </c>
      <c r="AF22" s="357">
        <v>18</v>
      </c>
      <c r="AG22" s="357">
        <v>15</v>
      </c>
      <c r="AH22" s="357">
        <v>12</v>
      </c>
      <c r="AI22" s="357">
        <v>10</v>
      </c>
      <c r="AJ22" s="357">
        <v>8</v>
      </c>
      <c r="AK22" s="357">
        <v>6</v>
      </c>
    </row>
    <row r="23" spans="1:37" ht="18.75" customHeight="1" x14ac:dyDescent="0.25">
      <c r="A23" s="340" t="s">
        <v>66</v>
      </c>
      <c r="B23" s="525" t="str">
        <f>E7</f>
        <v>Szalay</v>
      </c>
      <c r="C23" s="525"/>
      <c r="D23" s="526"/>
      <c r="E23" s="526"/>
      <c r="F23" s="529" t="s">
        <v>657</v>
      </c>
      <c r="G23" s="528"/>
      <c r="H23" s="529" t="s">
        <v>665</v>
      </c>
      <c r="I23" s="528"/>
      <c r="J23" s="279"/>
      <c r="K23" s="279"/>
      <c r="L23" s="279"/>
      <c r="M23" s="343">
        <v>2</v>
      </c>
      <c r="Y23" s="357"/>
      <c r="Z23" s="357"/>
      <c r="AA23" s="357" t="s">
        <v>102</v>
      </c>
      <c r="AB23" s="357">
        <v>40</v>
      </c>
      <c r="AC23" s="357">
        <v>25</v>
      </c>
      <c r="AD23" s="357">
        <v>18</v>
      </c>
      <c r="AE23" s="357">
        <v>13</v>
      </c>
      <c r="AF23" s="357">
        <v>8</v>
      </c>
      <c r="AG23" s="357">
        <v>7</v>
      </c>
      <c r="AH23" s="357">
        <v>6</v>
      </c>
      <c r="AI23" s="357">
        <v>5</v>
      </c>
      <c r="AJ23" s="357">
        <v>4</v>
      </c>
      <c r="AK23" s="357">
        <v>3</v>
      </c>
    </row>
    <row r="24" spans="1:37" ht="18.75" customHeight="1" x14ac:dyDescent="0.25">
      <c r="A24" s="340" t="s">
        <v>67</v>
      </c>
      <c r="B24" s="525" t="str">
        <f>E9</f>
        <v>Ferge</v>
      </c>
      <c r="C24" s="525"/>
      <c r="D24" s="529" t="s">
        <v>658</v>
      </c>
      <c r="E24" s="528"/>
      <c r="F24" s="526"/>
      <c r="G24" s="526"/>
      <c r="H24" s="529" t="s">
        <v>655</v>
      </c>
      <c r="I24" s="528"/>
      <c r="J24" s="279"/>
      <c r="K24" s="279"/>
      <c r="L24" s="279"/>
      <c r="M24" s="343">
        <v>3</v>
      </c>
      <c r="Y24" s="357"/>
      <c r="Z24" s="357"/>
      <c r="AA24" s="357" t="s">
        <v>103</v>
      </c>
      <c r="AB24" s="357">
        <v>25</v>
      </c>
      <c r="AC24" s="357">
        <v>15</v>
      </c>
      <c r="AD24" s="357">
        <v>13</v>
      </c>
      <c r="AE24" s="357">
        <v>7</v>
      </c>
      <c r="AF24" s="357">
        <v>6</v>
      </c>
      <c r="AG24" s="357">
        <v>5</v>
      </c>
      <c r="AH24" s="357">
        <v>4</v>
      </c>
      <c r="AI24" s="357">
        <v>3</v>
      </c>
      <c r="AJ24" s="357">
        <v>2</v>
      </c>
      <c r="AK24" s="357">
        <v>1</v>
      </c>
    </row>
    <row r="25" spans="1:37" ht="18.75" customHeight="1" x14ac:dyDescent="0.25">
      <c r="A25" s="340" t="s">
        <v>68</v>
      </c>
      <c r="B25" s="525" t="str">
        <f>E11</f>
        <v>Balogh</v>
      </c>
      <c r="C25" s="525"/>
      <c r="D25" s="529" t="s">
        <v>666</v>
      </c>
      <c r="E25" s="528"/>
      <c r="F25" s="529" t="s">
        <v>657</v>
      </c>
      <c r="G25" s="528"/>
      <c r="H25" s="526"/>
      <c r="I25" s="526"/>
      <c r="J25" s="279"/>
      <c r="K25" s="279"/>
      <c r="L25" s="279"/>
      <c r="M25" s="343">
        <v>1</v>
      </c>
      <c r="Y25" s="357"/>
      <c r="Z25" s="357"/>
      <c r="AA25" s="357" t="s">
        <v>108</v>
      </c>
      <c r="AB25" s="357">
        <v>15</v>
      </c>
      <c r="AC25" s="357">
        <v>10</v>
      </c>
      <c r="AD25" s="357">
        <v>8</v>
      </c>
      <c r="AE25" s="357">
        <v>4</v>
      </c>
      <c r="AF25" s="357">
        <v>3</v>
      </c>
      <c r="AG25" s="357">
        <v>2</v>
      </c>
      <c r="AH25" s="357">
        <v>1</v>
      </c>
      <c r="AI25" s="357">
        <v>0</v>
      </c>
      <c r="AJ25" s="357">
        <v>0</v>
      </c>
      <c r="AK25" s="357">
        <v>0</v>
      </c>
    </row>
    <row r="26" spans="1:37" x14ac:dyDescent="0.25">
      <c r="A26" s="279"/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344"/>
      <c r="Y26" s="357"/>
      <c r="Z26" s="357"/>
      <c r="AA26" s="357" t="s">
        <v>104</v>
      </c>
      <c r="AB26" s="357">
        <v>10</v>
      </c>
      <c r="AC26" s="357">
        <v>6</v>
      </c>
      <c r="AD26" s="357">
        <v>4</v>
      </c>
      <c r="AE26" s="357">
        <v>2</v>
      </c>
      <c r="AF26" s="357">
        <v>1</v>
      </c>
      <c r="AG26" s="357">
        <v>0</v>
      </c>
      <c r="AH26" s="357">
        <v>0</v>
      </c>
      <c r="AI26" s="357">
        <v>0</v>
      </c>
      <c r="AJ26" s="357">
        <v>0</v>
      </c>
      <c r="AK26" s="357">
        <v>0</v>
      </c>
    </row>
    <row r="27" spans="1:37" ht="18.75" customHeight="1" x14ac:dyDescent="0.25">
      <c r="A27" s="279"/>
      <c r="B27" s="521"/>
      <c r="C27" s="521"/>
      <c r="D27" s="523" t="str">
        <f>E13</f>
        <v>Demeter</v>
      </c>
      <c r="E27" s="523"/>
      <c r="F27" s="523" t="str">
        <f>E15</f>
        <v>Tóth</v>
      </c>
      <c r="G27" s="523"/>
      <c r="H27" s="523" t="str">
        <f>E17</f>
        <v>Dávid</v>
      </c>
      <c r="I27" s="523"/>
      <c r="J27" s="279"/>
      <c r="K27" s="279"/>
      <c r="L27" s="279"/>
      <c r="M27" s="344"/>
      <c r="Y27" s="357"/>
      <c r="Z27" s="357"/>
      <c r="AA27" s="357" t="s">
        <v>105</v>
      </c>
      <c r="AB27" s="357">
        <v>3</v>
      </c>
      <c r="AC27" s="357">
        <v>2</v>
      </c>
      <c r="AD27" s="357">
        <v>1</v>
      </c>
      <c r="AE27" s="357">
        <v>0</v>
      </c>
      <c r="AF27" s="357">
        <v>0</v>
      </c>
      <c r="AG27" s="357">
        <v>0</v>
      </c>
      <c r="AH27" s="357">
        <v>0</v>
      </c>
      <c r="AI27" s="357">
        <v>0</v>
      </c>
      <c r="AJ27" s="357">
        <v>0</v>
      </c>
      <c r="AK27" s="357">
        <v>0</v>
      </c>
    </row>
    <row r="28" spans="1:37" ht="18.75" customHeight="1" x14ac:dyDescent="0.25">
      <c r="A28" s="340" t="s">
        <v>73</v>
      </c>
      <c r="B28" s="525" t="str">
        <f>E13</f>
        <v>Demeter</v>
      </c>
      <c r="C28" s="525"/>
      <c r="D28" s="526"/>
      <c r="E28" s="526"/>
      <c r="F28" s="529" t="s">
        <v>666</v>
      </c>
      <c r="G28" s="528"/>
      <c r="H28" s="529" t="s">
        <v>657</v>
      </c>
      <c r="I28" s="528"/>
      <c r="J28" s="279"/>
      <c r="K28" s="279"/>
      <c r="L28" s="279"/>
      <c r="M28" s="343">
        <v>1</v>
      </c>
    </row>
    <row r="29" spans="1:37" ht="18.75" customHeight="1" x14ac:dyDescent="0.25">
      <c r="A29" s="340" t="s">
        <v>74</v>
      </c>
      <c r="B29" s="525" t="str">
        <f>E15</f>
        <v>Tóth</v>
      </c>
      <c r="C29" s="525"/>
      <c r="D29" s="529" t="s">
        <v>667</v>
      </c>
      <c r="E29" s="528"/>
      <c r="F29" s="526"/>
      <c r="G29" s="526"/>
      <c r="H29" s="529" t="s">
        <v>657</v>
      </c>
      <c r="I29" s="528"/>
      <c r="J29" s="279"/>
      <c r="K29" s="279"/>
      <c r="L29" s="279"/>
      <c r="M29" s="343">
        <v>2</v>
      </c>
    </row>
    <row r="30" spans="1:37" ht="18.75" customHeight="1" x14ac:dyDescent="0.25">
      <c r="A30" s="340" t="s">
        <v>75</v>
      </c>
      <c r="B30" s="525" t="str">
        <f>E17</f>
        <v>Dávid</v>
      </c>
      <c r="C30" s="525"/>
      <c r="D30" s="529" t="s">
        <v>658</v>
      </c>
      <c r="E30" s="528"/>
      <c r="F30" s="529" t="s">
        <v>658</v>
      </c>
      <c r="G30" s="528"/>
      <c r="H30" s="526"/>
      <c r="I30" s="526"/>
      <c r="J30" s="279"/>
      <c r="K30" s="279"/>
      <c r="L30" s="279"/>
      <c r="M30" s="343">
        <v>3</v>
      </c>
    </row>
    <row r="31" spans="1:37" x14ac:dyDescent="0.25">
      <c r="A31" s="279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</row>
    <row r="32" spans="1:37" x14ac:dyDescent="0.25">
      <c r="A32" s="279" t="s">
        <v>60</v>
      </c>
      <c r="B32" s="279"/>
      <c r="C32" s="534" t="s">
        <v>668</v>
      </c>
      <c r="D32" s="535"/>
      <c r="E32" s="310" t="s">
        <v>77</v>
      </c>
      <c r="F32" s="534" t="s">
        <v>669</v>
      </c>
      <c r="G32" s="535"/>
      <c r="H32" s="279"/>
      <c r="I32" s="257"/>
      <c r="J32" s="279"/>
      <c r="K32" s="279"/>
      <c r="L32" s="279"/>
      <c r="M32" s="279"/>
    </row>
    <row r="33" spans="1:18" x14ac:dyDescent="0.25">
      <c r="A33" s="279"/>
      <c r="B33" s="279"/>
      <c r="C33" s="279"/>
      <c r="D33" s="279"/>
      <c r="E33" s="279"/>
      <c r="F33" s="310"/>
      <c r="G33" s="310"/>
      <c r="H33" s="279"/>
      <c r="I33" s="279"/>
      <c r="J33" s="279"/>
      <c r="K33" s="279"/>
      <c r="L33" s="279"/>
      <c r="M33" s="279"/>
    </row>
    <row r="34" spans="1:18" x14ac:dyDescent="0.25">
      <c r="A34" s="279" t="s">
        <v>76</v>
      </c>
      <c r="B34" s="279"/>
      <c r="C34" s="534" t="s">
        <v>670</v>
      </c>
      <c r="D34" s="535"/>
      <c r="E34" s="310" t="s">
        <v>77</v>
      </c>
      <c r="F34" s="535"/>
      <c r="G34" s="535"/>
      <c r="H34" s="279"/>
      <c r="I34" s="257"/>
      <c r="J34" s="279"/>
      <c r="K34" s="279"/>
      <c r="L34" s="279"/>
      <c r="M34" s="279"/>
    </row>
    <row r="35" spans="1:18" x14ac:dyDescent="0.25">
      <c r="A35" s="279"/>
      <c r="B35" s="279"/>
      <c r="C35" s="310"/>
      <c r="D35" s="310"/>
      <c r="E35" s="310"/>
      <c r="F35" s="310"/>
      <c r="G35" s="310"/>
      <c r="H35" s="279"/>
      <c r="I35" s="279"/>
      <c r="J35" s="279"/>
      <c r="K35" s="279"/>
      <c r="L35" s="279"/>
      <c r="M35" s="279"/>
    </row>
    <row r="36" spans="1:18" x14ac:dyDescent="0.25">
      <c r="A36" s="279" t="s">
        <v>78</v>
      </c>
      <c r="B36" s="279"/>
      <c r="C36" s="535"/>
      <c r="D36" s="535"/>
      <c r="E36" s="310" t="s">
        <v>77</v>
      </c>
      <c r="F36" s="535"/>
      <c r="G36" s="535"/>
      <c r="H36" s="279"/>
      <c r="I36" s="257"/>
      <c r="J36" s="279"/>
      <c r="K36" s="279"/>
      <c r="L36" s="279"/>
      <c r="M36" s="279"/>
    </row>
    <row r="37" spans="1:18" x14ac:dyDescent="0.25">
      <c r="A37" s="279"/>
      <c r="B37" s="27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</row>
    <row r="38" spans="1:18" x14ac:dyDescent="0.25">
      <c r="A38" s="279"/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L38" s="257"/>
      <c r="M38" s="279"/>
    </row>
    <row r="39" spans="1:18" x14ac:dyDescent="0.25">
      <c r="A39" s="142" t="s">
        <v>45</v>
      </c>
      <c r="B39" s="143"/>
      <c r="C39" s="214"/>
      <c r="D39" s="316" t="s">
        <v>4</v>
      </c>
      <c r="E39" s="317" t="s">
        <v>47</v>
      </c>
      <c r="F39" s="331"/>
      <c r="G39" s="316" t="s">
        <v>4</v>
      </c>
      <c r="H39" s="317" t="s">
        <v>56</v>
      </c>
      <c r="I39" s="170"/>
      <c r="J39" s="317" t="s">
        <v>57</v>
      </c>
      <c r="K39" s="169" t="s">
        <v>58</v>
      </c>
      <c r="L39" s="33"/>
      <c r="M39" s="331"/>
      <c r="P39" s="312"/>
      <c r="Q39" s="312"/>
      <c r="R39" s="313"/>
    </row>
    <row r="40" spans="1:18" x14ac:dyDescent="0.25">
      <c r="A40" s="290" t="s">
        <v>46</v>
      </c>
      <c r="B40" s="291"/>
      <c r="C40" s="293"/>
      <c r="D40" s="318">
        <v>1</v>
      </c>
      <c r="E40" s="536" t="str">
        <f>IF(D40&gt;$R$47,,UPPER(VLOOKUP(D40,'I. KCS LÁNY B ELŐ'!$A$7:$Q$134,2)))</f>
        <v xml:space="preserve">CZENE </v>
      </c>
      <c r="F40" s="536"/>
      <c r="G40" s="325" t="s">
        <v>5</v>
      </c>
      <c r="H40" s="291"/>
      <c r="I40" s="319"/>
      <c r="J40" s="326"/>
      <c r="K40" s="285" t="s">
        <v>48</v>
      </c>
      <c r="L40" s="332"/>
      <c r="M40" s="320"/>
      <c r="P40" s="314"/>
      <c r="Q40" s="314"/>
      <c r="R40" s="155"/>
    </row>
    <row r="41" spans="1:18" x14ac:dyDescent="0.25">
      <c r="A41" s="294" t="s">
        <v>55</v>
      </c>
      <c r="B41" s="168"/>
      <c r="C41" s="296"/>
      <c r="D41" s="321">
        <v>2</v>
      </c>
      <c r="E41" s="537" t="str">
        <f>IF(D41&gt;$R$47,,UPPER(VLOOKUP(D41,'I. KCS LÁNY B ELŐ'!$A$7:$Q$134,2)))</f>
        <v>STEINER</v>
      </c>
      <c r="F41" s="537"/>
      <c r="G41" s="327" t="s">
        <v>6</v>
      </c>
      <c r="H41" s="83"/>
      <c r="I41" s="283"/>
      <c r="J41" s="84"/>
      <c r="K41" s="329"/>
      <c r="L41" s="257"/>
      <c r="M41" s="324"/>
      <c r="P41" s="155"/>
      <c r="Q41" s="153"/>
      <c r="R41" s="155"/>
    </row>
    <row r="42" spans="1:18" x14ac:dyDescent="0.25">
      <c r="A42" s="183"/>
      <c r="B42" s="184"/>
      <c r="C42" s="185"/>
      <c r="D42" s="321"/>
      <c r="E42" s="85"/>
      <c r="F42" s="279"/>
      <c r="G42" s="327" t="s">
        <v>7</v>
      </c>
      <c r="H42" s="83"/>
      <c r="I42" s="283"/>
      <c r="J42" s="84"/>
      <c r="K42" s="285" t="s">
        <v>49</v>
      </c>
      <c r="L42" s="332"/>
      <c r="M42" s="320"/>
      <c r="P42" s="314"/>
      <c r="Q42" s="314"/>
      <c r="R42" s="155"/>
    </row>
    <row r="43" spans="1:18" x14ac:dyDescent="0.25">
      <c r="A43" s="156"/>
      <c r="B43" s="122"/>
      <c r="C43" s="157"/>
      <c r="D43" s="321"/>
      <c r="E43" s="85"/>
      <c r="F43" s="279"/>
      <c r="G43" s="327" t="s">
        <v>8</v>
      </c>
      <c r="H43" s="83"/>
      <c r="I43" s="283"/>
      <c r="J43" s="84"/>
      <c r="K43" s="330"/>
      <c r="L43" s="279"/>
      <c r="M43" s="322"/>
      <c r="P43" s="155"/>
      <c r="Q43" s="153"/>
      <c r="R43" s="155"/>
    </row>
    <row r="44" spans="1:18" x14ac:dyDescent="0.25">
      <c r="A44" s="172"/>
      <c r="B44" s="186"/>
      <c r="C44" s="213"/>
      <c r="D44" s="321"/>
      <c r="E44" s="85"/>
      <c r="F44" s="279"/>
      <c r="G44" s="327" t="s">
        <v>9</v>
      </c>
      <c r="H44" s="83"/>
      <c r="I44" s="283"/>
      <c r="J44" s="84"/>
      <c r="K44" s="294"/>
      <c r="L44" s="257"/>
      <c r="M44" s="324"/>
      <c r="P44" s="155"/>
      <c r="Q44" s="153"/>
      <c r="R44" s="155"/>
    </row>
    <row r="45" spans="1:18" x14ac:dyDescent="0.25">
      <c r="A45" s="173"/>
      <c r="B45" s="22"/>
      <c r="C45" s="157"/>
      <c r="D45" s="321"/>
      <c r="E45" s="85"/>
      <c r="F45" s="279"/>
      <c r="G45" s="327" t="s">
        <v>10</v>
      </c>
      <c r="H45" s="83"/>
      <c r="I45" s="283"/>
      <c r="J45" s="84"/>
      <c r="K45" s="285" t="s">
        <v>33</v>
      </c>
      <c r="L45" s="332"/>
      <c r="M45" s="320"/>
      <c r="P45" s="314"/>
      <c r="Q45" s="314"/>
      <c r="R45" s="155"/>
    </row>
    <row r="46" spans="1:18" x14ac:dyDescent="0.25">
      <c r="A46" s="173"/>
      <c r="B46" s="22"/>
      <c r="C46" s="181"/>
      <c r="D46" s="321"/>
      <c r="E46" s="85"/>
      <c r="F46" s="279"/>
      <c r="G46" s="327" t="s">
        <v>11</v>
      </c>
      <c r="H46" s="83"/>
      <c r="I46" s="283"/>
      <c r="J46" s="84"/>
      <c r="K46" s="330"/>
      <c r="L46" s="279"/>
      <c r="M46" s="322"/>
      <c r="P46" s="155"/>
      <c r="Q46" s="153"/>
      <c r="R46" s="155"/>
    </row>
    <row r="47" spans="1:18" x14ac:dyDescent="0.25">
      <c r="A47" s="174"/>
      <c r="B47" s="171"/>
      <c r="C47" s="182"/>
      <c r="D47" s="323"/>
      <c r="E47" s="158"/>
      <c r="F47" s="257"/>
      <c r="G47" s="328" t="s">
        <v>12</v>
      </c>
      <c r="H47" s="168"/>
      <c r="I47" s="287"/>
      <c r="J47" s="160"/>
      <c r="K47" s="294" t="str">
        <f>L4</f>
        <v>Paszér Éva</v>
      </c>
      <c r="L47" s="257"/>
      <c r="M47" s="324"/>
      <c r="P47" s="155"/>
      <c r="Q47" s="153"/>
      <c r="R47" s="315">
        <f>MIN(4,'I. KCS LÁNY B ELŐ'!Q5)</f>
        <v>4</v>
      </c>
    </row>
  </sheetData>
  <mergeCells count="42"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H22:I22"/>
    <mergeCell ref="A1:F1"/>
    <mergeCell ref="A4:C4"/>
    <mergeCell ref="B22:C22"/>
    <mergeCell ref="D22:E22"/>
    <mergeCell ref="F22:G22"/>
  </mergeCells>
  <conditionalFormatting sqref="E7 E9 E11 E13 E15 E17">
    <cfRule type="cellIs" dxfId="266" priority="2" stopIfTrue="1" operator="equal">
      <formula>"Bye"</formula>
    </cfRule>
  </conditionalFormatting>
  <conditionalFormatting sqref="R47">
    <cfRule type="expression" dxfId="265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</sheetPr>
  <dimension ref="A1:AK41"/>
  <sheetViews>
    <sheetView topLeftCell="A16" workbookViewId="0">
      <selection activeCell="M18" sqref="M18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19" t="str">
        <f>Altalanos!$A$6</f>
        <v>SOMOGY VÁRMEGYE DIÁKOLIMPIA</v>
      </c>
      <c r="B1" s="519"/>
      <c r="C1" s="519"/>
      <c r="D1" s="519"/>
      <c r="E1" s="519"/>
      <c r="F1" s="519"/>
      <c r="G1" s="228"/>
      <c r="H1" s="231" t="s">
        <v>54</v>
      </c>
      <c r="I1" s="229"/>
      <c r="J1" s="230"/>
      <c r="L1" s="232"/>
      <c r="M1" s="233"/>
      <c r="N1" s="119"/>
      <c r="O1" s="119" t="s">
        <v>13</v>
      </c>
      <c r="P1" s="119"/>
      <c r="Q1" s="118"/>
      <c r="R1" s="119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34" t="s">
        <v>53</v>
      </c>
      <c r="B2" s="235"/>
      <c r="C2" s="235"/>
      <c r="D2" s="235"/>
      <c r="E2" s="235" t="s">
        <v>555</v>
      </c>
      <c r="F2" s="235"/>
      <c r="G2" s="236"/>
      <c r="H2" s="237"/>
      <c r="I2" s="237"/>
      <c r="J2" s="238"/>
      <c r="K2" s="232"/>
      <c r="L2" s="232"/>
      <c r="M2" s="232"/>
      <c r="N2" s="120"/>
      <c r="O2" s="97"/>
      <c r="P2" s="120"/>
      <c r="Q2" s="97"/>
      <c r="R2" s="120"/>
      <c r="Y2" s="358"/>
      <c r="Z2" s="357"/>
      <c r="AA2" s="357" t="s">
        <v>66</v>
      </c>
      <c r="AB2" s="348">
        <v>150</v>
      </c>
      <c r="AC2" s="348">
        <v>120</v>
      </c>
      <c r="AD2" s="348">
        <v>100</v>
      </c>
      <c r="AE2" s="348">
        <v>80</v>
      </c>
      <c r="AF2" s="348">
        <v>70</v>
      </c>
      <c r="AG2" s="348">
        <v>60</v>
      </c>
      <c r="AH2" s="348">
        <v>55</v>
      </c>
      <c r="AI2" s="348">
        <v>50</v>
      </c>
      <c r="AJ2" s="348">
        <v>45</v>
      </c>
      <c r="AK2" s="348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21"/>
      <c r="K3" s="50"/>
      <c r="L3" s="51" t="s">
        <v>30</v>
      </c>
      <c r="M3" s="50"/>
      <c r="N3" s="306"/>
      <c r="O3" s="305"/>
      <c r="P3" s="306"/>
      <c r="Q3" s="347" t="s">
        <v>80</v>
      </c>
      <c r="R3" s="348" t="s">
        <v>86</v>
      </c>
      <c r="Y3" s="357">
        <f>IF(H4="OB","A",IF(H4="IX","W",H4))</f>
        <v>0</v>
      </c>
      <c r="Z3" s="357"/>
      <c r="AA3" s="357" t="s">
        <v>96</v>
      </c>
      <c r="AB3" s="348">
        <v>120</v>
      </c>
      <c r="AC3" s="348">
        <v>90</v>
      </c>
      <c r="AD3" s="348">
        <v>65</v>
      </c>
      <c r="AE3" s="348">
        <v>55</v>
      </c>
      <c r="AF3" s="348">
        <v>50</v>
      </c>
      <c r="AG3" s="348">
        <v>45</v>
      </c>
      <c r="AH3" s="348">
        <v>40</v>
      </c>
      <c r="AI3" s="348">
        <v>35</v>
      </c>
      <c r="AJ3" s="348">
        <v>25</v>
      </c>
      <c r="AK3" s="348">
        <v>20</v>
      </c>
    </row>
    <row r="4" spans="1:37" ht="13.8" thickBot="1" x14ac:dyDescent="0.3">
      <c r="A4" s="520">
        <v>45775</v>
      </c>
      <c r="B4" s="520"/>
      <c r="C4" s="520"/>
      <c r="D4" s="239"/>
      <c r="E4" s="240" t="str">
        <f>Altalanos!$C$10</f>
        <v>Balatonboglár</v>
      </c>
      <c r="F4" s="240"/>
      <c r="G4" s="240"/>
      <c r="H4" s="243"/>
      <c r="I4" s="240"/>
      <c r="J4" s="242"/>
      <c r="K4" s="243"/>
      <c r="L4" s="245" t="str">
        <f>Altalanos!$E$10</f>
        <v>Paszér Éva</v>
      </c>
      <c r="M4" s="243"/>
      <c r="N4" s="308"/>
      <c r="O4" s="309"/>
      <c r="P4" s="308"/>
      <c r="Q4" s="349" t="s">
        <v>87</v>
      </c>
      <c r="R4" s="350" t="s">
        <v>82</v>
      </c>
      <c r="Y4" s="357"/>
      <c r="Z4" s="357"/>
      <c r="AA4" s="357" t="s">
        <v>97</v>
      </c>
      <c r="AB4" s="348">
        <v>90</v>
      </c>
      <c r="AC4" s="348">
        <v>60</v>
      </c>
      <c r="AD4" s="348">
        <v>45</v>
      </c>
      <c r="AE4" s="348">
        <v>34</v>
      </c>
      <c r="AF4" s="348">
        <v>27</v>
      </c>
      <c r="AG4" s="348">
        <v>22</v>
      </c>
      <c r="AH4" s="348">
        <v>18</v>
      </c>
      <c r="AI4" s="348">
        <v>15</v>
      </c>
      <c r="AJ4" s="348">
        <v>12</v>
      </c>
      <c r="AK4" s="348">
        <v>9</v>
      </c>
    </row>
    <row r="5" spans="1:37" x14ac:dyDescent="0.25">
      <c r="A5" s="33"/>
      <c r="B5" s="33" t="s">
        <v>51</v>
      </c>
      <c r="C5" s="301" t="s">
        <v>64</v>
      </c>
      <c r="D5" s="33" t="s">
        <v>45</v>
      </c>
      <c r="E5" s="33" t="s">
        <v>69</v>
      </c>
      <c r="F5" s="33"/>
      <c r="G5" s="33" t="s">
        <v>28</v>
      </c>
      <c r="H5" s="33"/>
      <c r="I5" s="33" t="s">
        <v>31</v>
      </c>
      <c r="J5" s="33"/>
      <c r="K5" s="334" t="s">
        <v>70</v>
      </c>
      <c r="L5" s="334" t="s">
        <v>71</v>
      </c>
      <c r="M5" s="334" t="s">
        <v>72</v>
      </c>
      <c r="Q5" s="351" t="s">
        <v>88</v>
      </c>
      <c r="R5" s="352" t="s">
        <v>84</v>
      </c>
      <c r="Y5" s="357">
        <f>IF(OR(Altalanos!$A$8="F1",Altalanos!$A$8="F2",Altalanos!$A$8="N1",Altalanos!$A$8="N2"),1,2)</f>
        <v>2</v>
      </c>
      <c r="Z5" s="357"/>
      <c r="AA5" s="357" t="s">
        <v>98</v>
      </c>
      <c r="AB5" s="348">
        <v>60</v>
      </c>
      <c r="AC5" s="348">
        <v>40</v>
      </c>
      <c r="AD5" s="348">
        <v>30</v>
      </c>
      <c r="AE5" s="348">
        <v>20</v>
      </c>
      <c r="AF5" s="348">
        <v>18</v>
      </c>
      <c r="AG5" s="348">
        <v>15</v>
      </c>
      <c r="AH5" s="348">
        <v>12</v>
      </c>
      <c r="AI5" s="348">
        <v>10</v>
      </c>
      <c r="AJ5" s="348">
        <v>8</v>
      </c>
      <c r="AK5" s="348">
        <v>6</v>
      </c>
    </row>
    <row r="6" spans="1:37" x14ac:dyDescent="0.25">
      <c r="A6" s="279"/>
      <c r="B6" s="279"/>
      <c r="C6" s="333"/>
      <c r="D6" s="279"/>
      <c r="E6" s="279"/>
      <c r="F6" s="279"/>
      <c r="G6" s="279"/>
      <c r="H6" s="279"/>
      <c r="I6" s="279"/>
      <c r="J6" s="279"/>
      <c r="K6" s="279"/>
      <c r="L6" s="279"/>
      <c r="M6" s="279"/>
      <c r="Y6" s="357"/>
      <c r="Z6" s="357"/>
      <c r="AA6" s="357" t="s">
        <v>99</v>
      </c>
      <c r="AB6" s="348">
        <v>40</v>
      </c>
      <c r="AC6" s="348">
        <v>25</v>
      </c>
      <c r="AD6" s="348">
        <v>18</v>
      </c>
      <c r="AE6" s="348">
        <v>13</v>
      </c>
      <c r="AF6" s="348">
        <v>10</v>
      </c>
      <c r="AG6" s="348">
        <v>8</v>
      </c>
      <c r="AH6" s="348">
        <v>6</v>
      </c>
      <c r="AI6" s="348">
        <v>5</v>
      </c>
      <c r="AJ6" s="348">
        <v>4</v>
      </c>
      <c r="AK6" s="348">
        <v>3</v>
      </c>
    </row>
    <row r="7" spans="1:37" x14ac:dyDescent="0.25">
      <c r="A7" s="310" t="s">
        <v>66</v>
      </c>
      <c r="B7" s="335"/>
      <c r="C7" s="303"/>
      <c r="D7" s="303"/>
      <c r="E7" s="443" t="s">
        <v>279</v>
      </c>
      <c r="F7" s="304"/>
      <c r="G7" s="443" t="s">
        <v>556</v>
      </c>
      <c r="H7" s="304"/>
      <c r="I7" s="443"/>
      <c r="J7" s="279"/>
      <c r="K7" s="364"/>
      <c r="L7" s="359"/>
      <c r="M7" s="365"/>
      <c r="Y7" s="357"/>
      <c r="Z7" s="357"/>
      <c r="AA7" s="357" t="s">
        <v>100</v>
      </c>
      <c r="AB7" s="348">
        <v>25</v>
      </c>
      <c r="AC7" s="348">
        <v>15</v>
      </c>
      <c r="AD7" s="348">
        <v>13</v>
      </c>
      <c r="AE7" s="348">
        <v>8</v>
      </c>
      <c r="AF7" s="348">
        <v>6</v>
      </c>
      <c r="AG7" s="348">
        <v>4</v>
      </c>
      <c r="AH7" s="348">
        <v>3</v>
      </c>
      <c r="AI7" s="348">
        <v>2</v>
      </c>
      <c r="AJ7" s="348">
        <v>1</v>
      </c>
      <c r="AK7" s="348">
        <v>0</v>
      </c>
    </row>
    <row r="8" spans="1:37" x14ac:dyDescent="0.25">
      <c r="A8" s="310"/>
      <c r="B8" s="336"/>
      <c r="C8" s="311"/>
      <c r="D8" s="311"/>
      <c r="E8" s="311"/>
      <c r="F8" s="311"/>
      <c r="G8" s="311"/>
      <c r="H8" s="311"/>
      <c r="I8" s="311"/>
      <c r="J8" s="279"/>
      <c r="K8" s="310"/>
      <c r="L8" s="310"/>
      <c r="M8" s="366"/>
      <c r="Y8" s="357"/>
      <c r="Z8" s="357"/>
      <c r="AA8" s="357" t="s">
        <v>101</v>
      </c>
      <c r="AB8" s="348">
        <v>15</v>
      </c>
      <c r="AC8" s="348">
        <v>10</v>
      </c>
      <c r="AD8" s="348">
        <v>7</v>
      </c>
      <c r="AE8" s="348">
        <v>5</v>
      </c>
      <c r="AF8" s="348">
        <v>4</v>
      </c>
      <c r="AG8" s="348">
        <v>3</v>
      </c>
      <c r="AH8" s="348">
        <v>2</v>
      </c>
      <c r="AI8" s="348">
        <v>1</v>
      </c>
      <c r="AJ8" s="348">
        <v>0</v>
      </c>
      <c r="AK8" s="348">
        <v>0</v>
      </c>
    </row>
    <row r="9" spans="1:37" x14ac:dyDescent="0.25">
      <c r="A9" s="310" t="s">
        <v>67</v>
      </c>
      <c r="B9" s="335"/>
      <c r="C9" s="303"/>
      <c r="D9" s="303"/>
      <c r="E9" s="443" t="s">
        <v>557</v>
      </c>
      <c r="F9" s="304"/>
      <c r="G9" s="443" t="s">
        <v>464</v>
      </c>
      <c r="H9" s="304"/>
      <c r="I9" s="443"/>
      <c r="J9" s="279"/>
      <c r="K9" s="364"/>
      <c r="L9" s="359"/>
      <c r="M9" s="365"/>
      <c r="Y9" s="357"/>
      <c r="Z9" s="357"/>
      <c r="AA9" s="357" t="s">
        <v>102</v>
      </c>
      <c r="AB9" s="348">
        <v>10</v>
      </c>
      <c r="AC9" s="348">
        <v>6</v>
      </c>
      <c r="AD9" s="348">
        <v>4</v>
      </c>
      <c r="AE9" s="348">
        <v>2</v>
      </c>
      <c r="AF9" s="348">
        <v>1</v>
      </c>
      <c r="AG9" s="348">
        <v>0</v>
      </c>
      <c r="AH9" s="348">
        <v>0</v>
      </c>
      <c r="AI9" s="348">
        <v>0</v>
      </c>
      <c r="AJ9" s="348">
        <v>0</v>
      </c>
      <c r="AK9" s="348">
        <v>0</v>
      </c>
    </row>
    <row r="10" spans="1:37" x14ac:dyDescent="0.25">
      <c r="A10" s="310"/>
      <c r="B10" s="336"/>
      <c r="C10" s="311"/>
      <c r="D10" s="311"/>
      <c r="E10" s="311"/>
      <c r="F10" s="311"/>
      <c r="G10" s="311"/>
      <c r="H10" s="311"/>
      <c r="I10" s="311"/>
      <c r="J10" s="279"/>
      <c r="K10" s="310"/>
      <c r="L10" s="310"/>
      <c r="M10" s="366"/>
      <c r="Y10" s="357"/>
      <c r="Z10" s="357"/>
      <c r="AA10" s="357" t="s">
        <v>103</v>
      </c>
      <c r="AB10" s="348">
        <v>6</v>
      </c>
      <c r="AC10" s="348">
        <v>3</v>
      </c>
      <c r="AD10" s="348">
        <v>2</v>
      </c>
      <c r="AE10" s="348">
        <v>1</v>
      </c>
      <c r="AF10" s="348">
        <v>0</v>
      </c>
      <c r="AG10" s="348">
        <v>0</v>
      </c>
      <c r="AH10" s="348">
        <v>0</v>
      </c>
      <c r="AI10" s="348">
        <v>0</v>
      </c>
      <c r="AJ10" s="348">
        <v>0</v>
      </c>
      <c r="AK10" s="348">
        <v>0</v>
      </c>
    </row>
    <row r="11" spans="1:37" x14ac:dyDescent="0.25">
      <c r="A11" s="310" t="s">
        <v>68</v>
      </c>
      <c r="B11" s="335"/>
      <c r="C11" s="303"/>
      <c r="D11" s="303"/>
      <c r="E11" s="443" t="s">
        <v>558</v>
      </c>
      <c r="F11" s="304"/>
      <c r="G11" s="443" t="s">
        <v>263</v>
      </c>
      <c r="H11" s="304"/>
      <c r="I11" s="443"/>
      <c r="J11" s="279"/>
      <c r="K11" s="364"/>
      <c r="L11" s="359"/>
      <c r="M11" s="365"/>
      <c r="Y11" s="357"/>
      <c r="Z11" s="357"/>
      <c r="AA11" s="357" t="s">
        <v>108</v>
      </c>
      <c r="AB11" s="348">
        <v>3</v>
      </c>
      <c r="AC11" s="348">
        <v>2</v>
      </c>
      <c r="AD11" s="348">
        <v>1</v>
      </c>
      <c r="AE11" s="348">
        <v>0</v>
      </c>
      <c r="AF11" s="348">
        <v>0</v>
      </c>
      <c r="AG11" s="348">
        <v>0</v>
      </c>
      <c r="AH11" s="348">
        <v>0</v>
      </c>
      <c r="AI11" s="348">
        <v>0</v>
      </c>
      <c r="AJ11" s="348">
        <v>0</v>
      </c>
      <c r="AK11" s="348">
        <v>0</v>
      </c>
    </row>
    <row r="12" spans="1:37" x14ac:dyDescent="0.25">
      <c r="A12" s="279"/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Y12" s="357"/>
      <c r="Z12" s="357"/>
      <c r="AA12" s="357" t="s">
        <v>104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279"/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  <c r="Y13" s="357"/>
      <c r="Z13" s="357"/>
      <c r="AA13" s="357" t="s">
        <v>105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279"/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79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</row>
    <row r="15" spans="1:37" x14ac:dyDescent="0.25">
      <c r="A15" s="279"/>
      <c r="B15" s="279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</row>
    <row r="16" spans="1:37" x14ac:dyDescent="0.25">
      <c r="A16" s="279"/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Y16" s="357"/>
      <c r="Z16" s="357"/>
      <c r="AA16" s="357" t="s">
        <v>66</v>
      </c>
      <c r="AB16" s="357">
        <v>300</v>
      </c>
      <c r="AC16" s="357">
        <v>250</v>
      </c>
      <c r="AD16" s="357">
        <v>220</v>
      </c>
      <c r="AE16" s="357">
        <v>180</v>
      </c>
      <c r="AF16" s="357">
        <v>160</v>
      </c>
      <c r="AG16" s="357">
        <v>150</v>
      </c>
      <c r="AH16" s="357">
        <v>140</v>
      </c>
      <c r="AI16" s="357">
        <v>130</v>
      </c>
      <c r="AJ16" s="357">
        <v>120</v>
      </c>
      <c r="AK16" s="357">
        <v>110</v>
      </c>
    </row>
    <row r="17" spans="1:37" x14ac:dyDescent="0.25">
      <c r="A17" s="279"/>
      <c r="B17" s="279"/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Y17" s="357"/>
      <c r="Z17" s="357"/>
      <c r="AA17" s="357" t="s">
        <v>96</v>
      </c>
      <c r="AB17" s="357">
        <v>250</v>
      </c>
      <c r="AC17" s="357">
        <v>200</v>
      </c>
      <c r="AD17" s="357">
        <v>160</v>
      </c>
      <c r="AE17" s="357">
        <v>140</v>
      </c>
      <c r="AF17" s="357">
        <v>120</v>
      </c>
      <c r="AG17" s="357">
        <v>110</v>
      </c>
      <c r="AH17" s="357">
        <v>100</v>
      </c>
      <c r="AI17" s="357">
        <v>90</v>
      </c>
      <c r="AJ17" s="357">
        <v>80</v>
      </c>
      <c r="AK17" s="357">
        <v>70</v>
      </c>
    </row>
    <row r="18" spans="1:37" ht="18.75" customHeight="1" x14ac:dyDescent="0.25">
      <c r="A18" s="279"/>
      <c r="B18" s="521"/>
      <c r="C18" s="521"/>
      <c r="D18" s="523" t="str">
        <f>E7</f>
        <v>Sólyom</v>
      </c>
      <c r="E18" s="523"/>
      <c r="F18" s="523" t="str">
        <f>E9</f>
        <v>Rengel</v>
      </c>
      <c r="G18" s="523"/>
      <c r="H18" s="523" t="str">
        <f>E11</f>
        <v>Balázs</v>
      </c>
      <c r="I18" s="523"/>
      <c r="J18" s="279"/>
      <c r="K18" s="279"/>
      <c r="L18" s="279"/>
      <c r="M18" s="279"/>
      <c r="Y18" s="357"/>
      <c r="Z18" s="357"/>
      <c r="AA18" s="357" t="s">
        <v>97</v>
      </c>
      <c r="AB18" s="357">
        <v>200</v>
      </c>
      <c r="AC18" s="357">
        <v>150</v>
      </c>
      <c r="AD18" s="357">
        <v>130</v>
      </c>
      <c r="AE18" s="357">
        <v>110</v>
      </c>
      <c r="AF18" s="357">
        <v>95</v>
      </c>
      <c r="AG18" s="357">
        <v>80</v>
      </c>
      <c r="AH18" s="357">
        <v>70</v>
      </c>
      <c r="AI18" s="357">
        <v>60</v>
      </c>
      <c r="AJ18" s="357">
        <v>55</v>
      </c>
      <c r="AK18" s="357">
        <v>50</v>
      </c>
    </row>
    <row r="19" spans="1:37" ht="18.75" customHeight="1" x14ac:dyDescent="0.25">
      <c r="A19" s="340" t="s">
        <v>66</v>
      </c>
      <c r="B19" s="525"/>
      <c r="C19" s="525"/>
      <c r="D19" s="526"/>
      <c r="E19" s="526"/>
      <c r="F19" s="529" t="s">
        <v>657</v>
      </c>
      <c r="G19" s="528"/>
      <c r="H19" s="529" t="s">
        <v>657</v>
      </c>
      <c r="I19" s="528"/>
      <c r="J19" s="279"/>
      <c r="K19" s="279">
        <v>1</v>
      </c>
      <c r="L19" s="279"/>
      <c r="M19" s="279"/>
      <c r="Y19" s="357"/>
      <c r="Z19" s="357"/>
      <c r="AA19" s="357" t="s">
        <v>98</v>
      </c>
      <c r="AB19" s="357">
        <v>150</v>
      </c>
      <c r="AC19" s="357">
        <v>120</v>
      </c>
      <c r="AD19" s="357">
        <v>100</v>
      </c>
      <c r="AE19" s="357">
        <v>80</v>
      </c>
      <c r="AF19" s="357">
        <v>70</v>
      </c>
      <c r="AG19" s="357">
        <v>60</v>
      </c>
      <c r="AH19" s="357">
        <v>55</v>
      </c>
      <c r="AI19" s="357">
        <v>50</v>
      </c>
      <c r="AJ19" s="357">
        <v>45</v>
      </c>
      <c r="AK19" s="357">
        <v>40</v>
      </c>
    </row>
    <row r="20" spans="1:37" ht="18.75" customHeight="1" x14ac:dyDescent="0.25">
      <c r="A20" s="340" t="s">
        <v>67</v>
      </c>
      <c r="B20" s="525"/>
      <c r="C20" s="525"/>
      <c r="D20" s="529" t="s">
        <v>655</v>
      </c>
      <c r="E20" s="528"/>
      <c r="F20" s="526"/>
      <c r="G20" s="526"/>
      <c r="H20" s="529" t="s">
        <v>658</v>
      </c>
      <c r="I20" s="528"/>
      <c r="J20" s="279"/>
      <c r="K20" s="279">
        <v>3</v>
      </c>
      <c r="L20" s="279"/>
      <c r="M20" s="279"/>
      <c r="Y20" s="357"/>
      <c r="Z20" s="357"/>
      <c r="AA20" s="357" t="s">
        <v>99</v>
      </c>
      <c r="AB20" s="357">
        <v>120</v>
      </c>
      <c r="AC20" s="357">
        <v>90</v>
      </c>
      <c r="AD20" s="357">
        <v>65</v>
      </c>
      <c r="AE20" s="357">
        <v>55</v>
      </c>
      <c r="AF20" s="357">
        <v>50</v>
      </c>
      <c r="AG20" s="357">
        <v>45</v>
      </c>
      <c r="AH20" s="357">
        <v>40</v>
      </c>
      <c r="AI20" s="357">
        <v>35</v>
      </c>
      <c r="AJ20" s="357">
        <v>25</v>
      </c>
      <c r="AK20" s="357">
        <v>20</v>
      </c>
    </row>
    <row r="21" spans="1:37" ht="18.75" customHeight="1" x14ac:dyDescent="0.25">
      <c r="A21" s="340" t="s">
        <v>68</v>
      </c>
      <c r="B21" s="525"/>
      <c r="C21" s="525"/>
      <c r="D21" s="529" t="s">
        <v>658</v>
      </c>
      <c r="E21" s="528"/>
      <c r="F21" s="529" t="s">
        <v>657</v>
      </c>
      <c r="G21" s="528"/>
      <c r="H21" s="526"/>
      <c r="I21" s="526"/>
      <c r="J21" s="279"/>
      <c r="K21" s="279">
        <v>2</v>
      </c>
      <c r="L21" s="279"/>
      <c r="M21" s="279"/>
      <c r="Y21" s="357"/>
      <c r="Z21" s="357"/>
      <c r="AA21" s="357" t="s">
        <v>100</v>
      </c>
      <c r="AB21" s="357">
        <v>90</v>
      </c>
      <c r="AC21" s="357">
        <v>60</v>
      </c>
      <c r="AD21" s="357">
        <v>45</v>
      </c>
      <c r="AE21" s="357">
        <v>34</v>
      </c>
      <c r="AF21" s="357">
        <v>27</v>
      </c>
      <c r="AG21" s="357">
        <v>22</v>
      </c>
      <c r="AH21" s="357">
        <v>18</v>
      </c>
      <c r="AI21" s="357">
        <v>15</v>
      </c>
      <c r="AJ21" s="357">
        <v>12</v>
      </c>
      <c r="AK21" s="357">
        <v>9</v>
      </c>
    </row>
    <row r="22" spans="1:37" x14ac:dyDescent="0.25">
      <c r="A22" s="279"/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Y22" s="357"/>
      <c r="Z22" s="357"/>
      <c r="AA22" s="357" t="s">
        <v>101</v>
      </c>
      <c r="AB22" s="357">
        <v>60</v>
      </c>
      <c r="AC22" s="357">
        <v>40</v>
      </c>
      <c r="AD22" s="357">
        <v>30</v>
      </c>
      <c r="AE22" s="357">
        <v>20</v>
      </c>
      <c r="AF22" s="357">
        <v>18</v>
      </c>
      <c r="AG22" s="357">
        <v>15</v>
      </c>
      <c r="AH22" s="357">
        <v>12</v>
      </c>
      <c r="AI22" s="357">
        <v>10</v>
      </c>
      <c r="AJ22" s="357">
        <v>8</v>
      </c>
      <c r="AK22" s="357">
        <v>6</v>
      </c>
    </row>
    <row r="23" spans="1:37" x14ac:dyDescent="0.25">
      <c r="A23" s="279"/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Y23" s="357"/>
      <c r="Z23" s="357"/>
      <c r="AA23" s="357" t="s">
        <v>102</v>
      </c>
      <c r="AB23" s="357">
        <v>40</v>
      </c>
      <c r="AC23" s="357">
        <v>25</v>
      </c>
      <c r="AD23" s="357">
        <v>18</v>
      </c>
      <c r="AE23" s="357">
        <v>13</v>
      </c>
      <c r="AF23" s="357">
        <v>8</v>
      </c>
      <c r="AG23" s="357">
        <v>7</v>
      </c>
      <c r="AH23" s="357">
        <v>6</v>
      </c>
      <c r="AI23" s="357">
        <v>5</v>
      </c>
      <c r="AJ23" s="357">
        <v>4</v>
      </c>
      <c r="AK23" s="357">
        <v>3</v>
      </c>
    </row>
    <row r="24" spans="1:37" x14ac:dyDescent="0.25">
      <c r="A24" s="279"/>
      <c r="B24" s="279"/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Y24" s="357"/>
      <c r="Z24" s="357"/>
      <c r="AA24" s="357" t="s">
        <v>103</v>
      </c>
      <c r="AB24" s="357">
        <v>25</v>
      </c>
      <c r="AC24" s="357">
        <v>15</v>
      </c>
      <c r="AD24" s="357">
        <v>13</v>
      </c>
      <c r="AE24" s="357">
        <v>7</v>
      </c>
      <c r="AF24" s="357">
        <v>6</v>
      </c>
      <c r="AG24" s="357">
        <v>5</v>
      </c>
      <c r="AH24" s="357">
        <v>4</v>
      </c>
      <c r="AI24" s="357">
        <v>3</v>
      </c>
      <c r="AJ24" s="357">
        <v>2</v>
      </c>
      <c r="AK24" s="357">
        <v>1</v>
      </c>
    </row>
    <row r="25" spans="1:37" x14ac:dyDescent="0.25">
      <c r="A25" s="279"/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Y25" s="357"/>
      <c r="Z25" s="357"/>
      <c r="AA25" s="357" t="s">
        <v>108</v>
      </c>
      <c r="AB25" s="357">
        <v>15</v>
      </c>
      <c r="AC25" s="357">
        <v>10</v>
      </c>
      <c r="AD25" s="357">
        <v>8</v>
      </c>
      <c r="AE25" s="357">
        <v>4</v>
      </c>
      <c r="AF25" s="357">
        <v>3</v>
      </c>
      <c r="AG25" s="357">
        <v>2</v>
      </c>
      <c r="AH25" s="357">
        <v>1</v>
      </c>
      <c r="AI25" s="357">
        <v>0</v>
      </c>
      <c r="AJ25" s="357">
        <v>0</v>
      </c>
      <c r="AK25" s="357">
        <v>0</v>
      </c>
    </row>
    <row r="26" spans="1:37" x14ac:dyDescent="0.25">
      <c r="A26" s="279"/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Y26" s="357"/>
      <c r="Z26" s="357"/>
      <c r="AA26" s="357" t="s">
        <v>104</v>
      </c>
      <c r="AB26" s="357">
        <v>10</v>
      </c>
      <c r="AC26" s="357">
        <v>6</v>
      </c>
      <c r="AD26" s="357">
        <v>4</v>
      </c>
      <c r="AE26" s="357">
        <v>2</v>
      </c>
      <c r="AF26" s="357">
        <v>1</v>
      </c>
      <c r="AG26" s="357">
        <v>0</v>
      </c>
      <c r="AH26" s="357">
        <v>0</v>
      </c>
      <c r="AI26" s="357">
        <v>0</v>
      </c>
      <c r="AJ26" s="357">
        <v>0</v>
      </c>
      <c r="AK26" s="357">
        <v>0</v>
      </c>
    </row>
    <row r="27" spans="1:37" x14ac:dyDescent="0.25">
      <c r="A27" s="279"/>
      <c r="B27" s="279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Y27" s="357"/>
      <c r="Z27" s="357"/>
      <c r="AA27" s="357" t="s">
        <v>105</v>
      </c>
      <c r="AB27" s="357">
        <v>3</v>
      </c>
      <c r="AC27" s="357">
        <v>2</v>
      </c>
      <c r="AD27" s="357">
        <v>1</v>
      </c>
      <c r="AE27" s="357">
        <v>0</v>
      </c>
      <c r="AF27" s="357">
        <v>0</v>
      </c>
      <c r="AG27" s="357">
        <v>0</v>
      </c>
      <c r="AH27" s="357">
        <v>0</v>
      </c>
      <c r="AI27" s="357">
        <v>0</v>
      </c>
      <c r="AJ27" s="357">
        <v>0</v>
      </c>
      <c r="AK27" s="357">
        <v>0</v>
      </c>
    </row>
    <row r="28" spans="1:37" x14ac:dyDescent="0.25">
      <c r="A28" s="279"/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</row>
    <row r="29" spans="1:37" x14ac:dyDescent="0.25">
      <c r="A29" s="279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</row>
    <row r="30" spans="1:37" x14ac:dyDescent="0.25">
      <c r="A30" s="279"/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</row>
    <row r="31" spans="1:37" x14ac:dyDescent="0.25">
      <c r="A31" s="279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</row>
    <row r="32" spans="1:37" x14ac:dyDescent="0.25">
      <c r="A32" s="279"/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57"/>
      <c r="M32" s="257"/>
    </row>
    <row r="33" spans="1:18" x14ac:dyDescent="0.25">
      <c r="A33" s="142" t="s">
        <v>45</v>
      </c>
      <c r="B33" s="143"/>
      <c r="C33" s="214"/>
      <c r="D33" s="316" t="s">
        <v>4</v>
      </c>
      <c r="E33" s="317" t="s">
        <v>47</v>
      </c>
      <c r="F33" s="331"/>
      <c r="G33" s="316" t="s">
        <v>4</v>
      </c>
      <c r="H33" s="317" t="s">
        <v>56</v>
      </c>
      <c r="I33" s="170"/>
      <c r="J33" s="317" t="s">
        <v>57</v>
      </c>
      <c r="K33" s="169" t="s">
        <v>58</v>
      </c>
      <c r="L33" s="33"/>
      <c r="M33" s="417"/>
      <c r="N33" s="416"/>
      <c r="P33" s="312"/>
      <c r="Q33" s="312"/>
      <c r="R33" s="313"/>
    </row>
    <row r="34" spans="1:18" x14ac:dyDescent="0.25">
      <c r="A34" s="290" t="s">
        <v>46</v>
      </c>
      <c r="B34" s="291"/>
      <c r="C34" s="293"/>
      <c r="D34" s="318"/>
      <c r="E34" s="536"/>
      <c r="F34" s="536"/>
      <c r="G34" s="325" t="s">
        <v>5</v>
      </c>
      <c r="H34" s="291"/>
      <c r="I34" s="319"/>
      <c r="J34" s="326"/>
      <c r="K34" s="285" t="s">
        <v>48</v>
      </c>
      <c r="L34" s="332"/>
      <c r="M34" s="322"/>
      <c r="P34" s="314"/>
      <c r="Q34" s="314"/>
      <c r="R34" s="155"/>
    </row>
    <row r="35" spans="1:18" x14ac:dyDescent="0.25">
      <c r="A35" s="294" t="s">
        <v>55</v>
      </c>
      <c r="B35" s="168"/>
      <c r="C35" s="296"/>
      <c r="D35" s="321"/>
      <c r="E35" s="537"/>
      <c r="F35" s="537"/>
      <c r="G35" s="327" t="s">
        <v>6</v>
      </c>
      <c r="H35" s="83"/>
      <c r="I35" s="283"/>
      <c r="J35" s="84"/>
      <c r="K35" s="329"/>
      <c r="L35" s="257"/>
      <c r="M35" s="324"/>
      <c r="P35" s="155"/>
      <c r="Q35" s="153"/>
      <c r="R35" s="155"/>
    </row>
    <row r="36" spans="1:18" x14ac:dyDescent="0.25">
      <c r="A36" s="183"/>
      <c r="B36" s="184"/>
      <c r="C36" s="185"/>
      <c r="D36" s="321"/>
      <c r="E36" s="85"/>
      <c r="F36" s="279"/>
      <c r="G36" s="327" t="s">
        <v>7</v>
      </c>
      <c r="H36" s="83"/>
      <c r="I36" s="283"/>
      <c r="J36" s="84"/>
      <c r="K36" s="285" t="s">
        <v>49</v>
      </c>
      <c r="L36" s="332"/>
      <c r="M36" s="320"/>
      <c r="P36" s="314"/>
      <c r="Q36" s="314"/>
      <c r="R36" s="155"/>
    </row>
    <row r="37" spans="1:18" x14ac:dyDescent="0.25">
      <c r="A37" s="156"/>
      <c r="B37" s="122"/>
      <c r="C37" s="157"/>
      <c r="D37" s="321"/>
      <c r="E37" s="85"/>
      <c r="F37" s="279"/>
      <c r="G37" s="327" t="s">
        <v>8</v>
      </c>
      <c r="H37" s="83"/>
      <c r="I37" s="283"/>
      <c r="J37" s="84"/>
      <c r="K37" s="330"/>
      <c r="L37" s="279"/>
      <c r="M37" s="322"/>
      <c r="P37" s="155"/>
      <c r="Q37" s="153"/>
      <c r="R37" s="155"/>
    </row>
    <row r="38" spans="1:18" x14ac:dyDescent="0.25">
      <c r="A38" s="172"/>
      <c r="B38" s="186"/>
      <c r="C38" s="213"/>
      <c r="D38" s="321"/>
      <c r="E38" s="85"/>
      <c r="F38" s="279"/>
      <c r="G38" s="327" t="s">
        <v>9</v>
      </c>
      <c r="H38" s="83"/>
      <c r="I38" s="283"/>
      <c r="J38" s="84"/>
      <c r="K38" s="294"/>
      <c r="L38" s="257"/>
      <c r="M38" s="324"/>
      <c r="P38" s="155"/>
      <c r="Q38" s="153"/>
      <c r="R38" s="155"/>
    </row>
    <row r="39" spans="1:18" x14ac:dyDescent="0.25">
      <c r="A39" s="173"/>
      <c r="B39" s="22"/>
      <c r="C39" s="157"/>
      <c r="D39" s="321"/>
      <c r="E39" s="85"/>
      <c r="F39" s="279"/>
      <c r="G39" s="327" t="s">
        <v>10</v>
      </c>
      <c r="H39" s="83"/>
      <c r="I39" s="283"/>
      <c r="J39" s="84"/>
      <c r="K39" s="285" t="s">
        <v>33</v>
      </c>
      <c r="L39" s="332"/>
      <c r="M39" s="320"/>
      <c r="P39" s="314"/>
      <c r="Q39" s="314"/>
      <c r="R39" s="155"/>
    </row>
    <row r="40" spans="1:18" x14ac:dyDescent="0.25">
      <c r="A40" s="173"/>
      <c r="B40" s="22"/>
      <c r="C40" s="181"/>
      <c r="D40" s="321"/>
      <c r="E40" s="85"/>
      <c r="F40" s="279"/>
      <c r="G40" s="327" t="s">
        <v>11</v>
      </c>
      <c r="H40" s="83"/>
      <c r="I40" s="283"/>
      <c r="J40" s="84"/>
      <c r="K40" s="330"/>
      <c r="L40" s="279"/>
      <c r="M40" s="322"/>
      <c r="P40" s="155"/>
      <c r="Q40" s="153"/>
      <c r="R40" s="155"/>
    </row>
    <row r="41" spans="1:18" x14ac:dyDescent="0.25">
      <c r="A41" s="174"/>
      <c r="B41" s="171"/>
      <c r="C41" s="182"/>
      <c r="D41" s="323"/>
      <c r="E41" s="158"/>
      <c r="F41" s="257"/>
      <c r="G41" s="328" t="s">
        <v>12</v>
      </c>
      <c r="H41" s="168"/>
      <c r="I41" s="287"/>
      <c r="J41" s="160"/>
      <c r="K41" s="294" t="str">
        <f>L4</f>
        <v>Paszér Éva</v>
      </c>
      <c r="L41" s="257"/>
      <c r="M41" s="324"/>
      <c r="P41" s="155"/>
      <c r="Q41" s="153"/>
      <c r="R41" s="315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264" priority="1" stopIfTrue="1" operator="equal">
      <formula>"Bye"</formula>
    </cfRule>
  </conditionalFormatting>
  <conditionalFormatting sqref="R41">
    <cfRule type="expression" dxfId="263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8">
    <pageSetUpPr fitToPage="1"/>
  </sheetPr>
  <dimension ref="A1:P42"/>
  <sheetViews>
    <sheetView showGridLines="0" showZeros="0" workbookViewId="0">
      <selection activeCell="A6" sqref="A6:B6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40" customWidth="1"/>
    <col min="15" max="15" width="8.5546875" customWidth="1"/>
    <col min="16" max="16" width="11.5546875" hidden="1" customWidth="1"/>
  </cols>
  <sheetData>
    <row r="1" spans="1:14" ht="24.6" x14ac:dyDescent="0.3">
      <c r="A1" s="41" t="str">
        <f>Altalanos!$A$6</f>
        <v>SOMOGY VÁRMEGYE DIÁKOLIMPIA</v>
      </c>
      <c r="B1" s="42"/>
      <c r="C1" s="42"/>
      <c r="D1" s="33"/>
      <c r="E1" s="33"/>
      <c r="F1" s="43"/>
      <c r="G1" s="33"/>
      <c r="H1" s="33"/>
      <c r="I1" s="33"/>
      <c r="J1" s="33"/>
      <c r="K1" s="33"/>
      <c r="L1" s="33"/>
      <c r="M1" s="33"/>
      <c r="N1" s="44"/>
    </row>
    <row r="2" spans="1:14" x14ac:dyDescent="0.25">
      <c r="A2" s="45"/>
      <c r="B2" s="27"/>
      <c r="C2" s="27"/>
      <c r="D2" s="33"/>
      <c r="E2" s="33"/>
      <c r="F2" s="33"/>
      <c r="G2" s="33"/>
      <c r="H2" s="33"/>
      <c r="I2" s="33"/>
      <c r="J2" s="33"/>
      <c r="K2" s="33"/>
      <c r="L2" s="33"/>
      <c r="M2" s="33"/>
      <c r="N2" s="43"/>
    </row>
    <row r="3" spans="1:14" s="2" customFormat="1" ht="39.75" customHeight="1" thickBot="1" x14ac:dyDescent="0.3">
      <c r="A3" s="46"/>
      <c r="B3" s="47" t="s">
        <v>23</v>
      </c>
      <c r="C3" s="48"/>
      <c r="D3" s="49"/>
      <c r="E3" s="49"/>
      <c r="F3" s="50"/>
      <c r="G3" s="49"/>
      <c r="H3" s="51"/>
      <c r="I3" s="50"/>
      <c r="J3" s="49"/>
      <c r="K3" s="49"/>
      <c r="L3" s="49"/>
      <c r="M3" s="49"/>
      <c r="N3" s="51"/>
    </row>
    <row r="4" spans="1:14" s="18" customFormat="1" ht="9.6" x14ac:dyDescent="0.25">
      <c r="A4" s="50" t="s">
        <v>24</v>
      </c>
      <c r="B4" s="48" t="s">
        <v>21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s="34" customFormat="1" ht="12.75" customHeight="1" x14ac:dyDescent="0.25">
      <c r="A5" s="53">
        <f>Altalanos!$A$10</f>
        <v>45775</v>
      </c>
      <c r="B5" s="54" t="str">
        <f>Altalanos!$C$10</f>
        <v>Balatonboglár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  <c r="N5" s="56"/>
    </row>
    <row r="6" spans="1:14" s="2" customFormat="1" ht="60" customHeight="1" thickBot="1" x14ac:dyDescent="0.3">
      <c r="A6" s="509" t="s">
        <v>25</v>
      </c>
      <c r="B6" s="509"/>
      <c r="C6" s="57"/>
      <c r="D6" s="57"/>
      <c r="E6" s="57"/>
      <c r="F6" s="58"/>
      <c r="G6" s="59"/>
      <c r="H6" s="57"/>
      <c r="I6" s="58"/>
      <c r="J6" s="57"/>
      <c r="K6" s="57"/>
      <c r="L6" s="57"/>
      <c r="M6" s="57"/>
      <c r="N6" s="60"/>
    </row>
    <row r="7" spans="1:14" s="18" customFormat="1" ht="13.5" hidden="1" customHeight="1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52"/>
    </row>
    <row r="8" spans="1:14" s="11" customFormat="1" ht="12.75" hidden="1" customHeight="1" x14ac:dyDescent="0.25">
      <c r="A8" s="63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55"/>
    </row>
    <row r="9" spans="1:14" s="18" customFormat="1" hidden="1" x14ac:dyDescent="0.25">
      <c r="A9" s="64"/>
      <c r="B9" s="65"/>
      <c r="C9" s="66"/>
      <c r="D9" s="65"/>
      <c r="E9" s="65"/>
      <c r="F9" s="65"/>
      <c r="G9" s="65"/>
      <c r="H9" s="65"/>
      <c r="I9" s="65"/>
      <c r="J9" s="65"/>
      <c r="K9" s="65"/>
      <c r="L9" s="65"/>
      <c r="M9" s="65"/>
      <c r="N9" s="67"/>
    </row>
    <row r="10" spans="1:14" s="18" customFormat="1" ht="9.6" hidden="1" x14ac:dyDescent="0.25">
      <c r="A10" s="61"/>
      <c r="B10" s="6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s="34" customFormat="1" ht="12.75" hidden="1" customHeight="1" x14ac:dyDescent="0.25">
      <c r="A11" s="68"/>
      <c r="B11" s="3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6"/>
      <c r="N11" s="52"/>
    </row>
    <row r="12" spans="1:14" s="18" customFormat="1" ht="9.6" hidden="1" x14ac:dyDescent="0.25">
      <c r="A12" s="61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52"/>
    </row>
    <row r="13" spans="1:14" s="11" customFormat="1" ht="12.75" hidden="1" customHeight="1" x14ac:dyDescent="0.25">
      <c r="A13" s="63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2"/>
    </row>
    <row r="14" spans="1:14" s="18" customFormat="1" hidden="1" x14ac:dyDescent="0.25">
      <c r="A14" s="64"/>
      <c r="B14" s="65"/>
      <c r="C14" s="66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7"/>
    </row>
    <row r="15" spans="1:14" s="18" customFormat="1" ht="9.6" hidden="1" x14ac:dyDescent="0.25">
      <c r="A15" s="61"/>
      <c r="B15" s="6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s="18" customFormat="1" hidden="1" x14ac:dyDescent="0.25">
      <c r="A16" s="68"/>
      <c r="B16" s="3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6"/>
      <c r="N16" s="52"/>
    </row>
    <row r="17" spans="1:16" s="18" customFormat="1" ht="9.6" hidden="1" x14ac:dyDescent="0.2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52"/>
    </row>
    <row r="18" spans="1:16" s="11" customFormat="1" ht="12.75" hidden="1" customHeight="1" x14ac:dyDescent="0.25">
      <c r="A18" s="63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2"/>
    </row>
    <row r="19" spans="1:16" s="11" customFormat="1" ht="7.5" hidden="1" customHeight="1" x14ac:dyDescent="0.25">
      <c r="A19" s="69"/>
      <c r="B19" s="6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179" t="s">
        <v>26</v>
      </c>
      <c r="B20" s="180"/>
      <c r="C20" s="66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7"/>
    </row>
    <row r="21" spans="1:16" s="18" customFormat="1" ht="9.6" x14ac:dyDescent="0.25">
      <c r="A21" s="70" t="s">
        <v>27</v>
      </c>
      <c r="B21" s="71" t="s">
        <v>28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P21" s="72" t="s">
        <v>61</v>
      </c>
    </row>
    <row r="22" spans="1:16" s="18" customFormat="1" ht="19.5" customHeight="1" x14ac:dyDescent="0.25">
      <c r="A22" s="73"/>
      <c r="B22" s="7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6"/>
      <c r="N22" s="52"/>
      <c r="P22" s="75" t="str">
        <f t="shared" ref="P22:P29" si="0">LEFT(B22,1)&amp;" "&amp;A22</f>
        <v xml:space="preserve"> </v>
      </c>
    </row>
    <row r="23" spans="1:16" s="18" customFormat="1" ht="19.5" customHeight="1" x14ac:dyDescent="0.25">
      <c r="A23" s="73"/>
      <c r="B23" s="7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6"/>
      <c r="N23" s="52"/>
      <c r="P23" s="75" t="str">
        <f t="shared" si="0"/>
        <v xml:space="preserve"> </v>
      </c>
    </row>
    <row r="24" spans="1:16" s="18" customFormat="1" ht="19.5" customHeight="1" x14ac:dyDescent="0.25">
      <c r="A24" s="73"/>
      <c r="B24" s="7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6"/>
      <c r="N24" s="52"/>
      <c r="P24" s="75" t="str">
        <f t="shared" si="0"/>
        <v xml:space="preserve"> </v>
      </c>
    </row>
    <row r="25" spans="1:16" s="2" customFormat="1" ht="19.5" customHeight="1" x14ac:dyDescent="0.25">
      <c r="A25" s="73"/>
      <c r="B25" s="7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6"/>
      <c r="N25" s="52"/>
      <c r="P25" s="75" t="str">
        <f t="shared" si="0"/>
        <v xml:space="preserve"> </v>
      </c>
    </row>
    <row r="26" spans="1:16" s="2" customFormat="1" ht="19.5" customHeight="1" x14ac:dyDescent="0.25">
      <c r="A26" s="73"/>
      <c r="B26" s="74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6"/>
      <c r="N26" s="52"/>
      <c r="P26" s="75" t="str">
        <f t="shared" si="0"/>
        <v xml:space="preserve"> </v>
      </c>
    </row>
    <row r="27" spans="1:16" s="2" customFormat="1" ht="19.5" customHeight="1" x14ac:dyDescent="0.25">
      <c r="A27" s="73"/>
      <c r="B27" s="74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  <c r="N27" s="52"/>
      <c r="P27" s="75" t="str">
        <f t="shared" si="0"/>
        <v xml:space="preserve"> </v>
      </c>
    </row>
    <row r="28" spans="1:16" s="2" customFormat="1" ht="19.5" customHeight="1" x14ac:dyDescent="0.25">
      <c r="A28" s="73"/>
      <c r="B28" s="74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2"/>
      <c r="P28" s="75" t="str">
        <f t="shared" si="0"/>
        <v xml:space="preserve"> </v>
      </c>
    </row>
    <row r="29" spans="1:16" s="2" customFormat="1" ht="19.5" customHeight="1" thickBot="1" x14ac:dyDescent="0.3">
      <c r="A29" s="76"/>
      <c r="B29" s="77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  <c r="N29" s="52"/>
      <c r="P29" s="75" t="str">
        <f t="shared" si="0"/>
        <v xml:space="preserve"> </v>
      </c>
    </row>
    <row r="30" spans="1:16" ht="13.8" thickBot="1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78"/>
      <c r="P30" s="79" t="s">
        <v>62</v>
      </c>
    </row>
    <row r="31" spans="1:16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78"/>
    </row>
    <row r="32" spans="1:16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78"/>
    </row>
    <row r="33" spans="1:14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78"/>
    </row>
    <row r="34" spans="1:14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78"/>
    </row>
    <row r="35" spans="1:14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78"/>
    </row>
    <row r="36" spans="1:14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78"/>
    </row>
    <row r="37" spans="1:14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78"/>
    </row>
    <row r="38" spans="1:14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78"/>
    </row>
    <row r="39" spans="1:14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78"/>
    </row>
    <row r="40" spans="1:14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78"/>
    </row>
    <row r="41" spans="1:14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78"/>
    </row>
    <row r="42" spans="1:14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78"/>
    </row>
  </sheetData>
  <mergeCells count="1">
    <mergeCell ref="A6:B6"/>
  </mergeCells>
  <phoneticPr fontId="61" type="noConversion"/>
  <printOptions horizontalCentered="1"/>
  <pageMargins left="0.35" right="0.35" top="0.39" bottom="0.39" header="0" footer="0"/>
  <pageSetup paperSize="9" orientation="portrait" horizontalDpi="20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4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Munka8">
    <tabColor theme="9" tint="0.79998168889431442"/>
  </sheetPr>
  <dimension ref="A1:AK41"/>
  <sheetViews>
    <sheetView topLeftCell="A7" workbookViewId="0">
      <selection activeCell="N16" sqref="N1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19" t="str">
        <f>Altalanos!$A$6</f>
        <v>SOMOGY VÁRMEGYE DIÁKOLIMPIA</v>
      </c>
      <c r="B1" s="519"/>
      <c r="C1" s="519"/>
      <c r="D1" s="519"/>
      <c r="E1" s="519"/>
      <c r="F1" s="519"/>
      <c r="G1" s="228"/>
      <c r="H1" s="231" t="s">
        <v>54</v>
      </c>
      <c r="I1" s="229"/>
      <c r="J1" s="230"/>
      <c r="L1" s="232"/>
      <c r="M1" s="233"/>
      <c r="N1" s="119"/>
      <c r="O1" s="119" t="s">
        <v>13</v>
      </c>
      <c r="P1" s="119"/>
      <c r="Q1" s="118"/>
      <c r="R1" s="119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34" t="s">
        <v>53</v>
      </c>
      <c r="B2" s="235"/>
      <c r="C2" s="235"/>
      <c r="D2" s="235"/>
      <c r="E2" s="235" t="s">
        <v>700</v>
      </c>
      <c r="F2" s="235"/>
      <c r="G2" s="236"/>
      <c r="H2" s="237"/>
      <c r="I2" s="237"/>
      <c r="J2" s="238"/>
      <c r="K2" s="232"/>
      <c r="L2" s="232"/>
      <c r="M2" s="232"/>
      <c r="N2" s="120"/>
      <c r="O2" s="97"/>
      <c r="P2" s="120"/>
      <c r="Q2" s="97"/>
      <c r="R2" s="120"/>
      <c r="Y2" s="358"/>
      <c r="Z2" s="357"/>
      <c r="AA2" s="357" t="s">
        <v>66</v>
      </c>
      <c r="AB2" s="348">
        <v>150</v>
      </c>
      <c r="AC2" s="348">
        <v>120</v>
      </c>
      <c r="AD2" s="348">
        <v>100</v>
      </c>
      <c r="AE2" s="348">
        <v>80</v>
      </c>
      <c r="AF2" s="348">
        <v>70</v>
      </c>
      <c r="AG2" s="348">
        <v>60</v>
      </c>
      <c r="AH2" s="348">
        <v>55</v>
      </c>
      <c r="AI2" s="348">
        <v>50</v>
      </c>
      <c r="AJ2" s="348">
        <v>45</v>
      </c>
      <c r="AK2" s="348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21"/>
      <c r="K3" s="50"/>
      <c r="L3" s="51" t="s">
        <v>30</v>
      </c>
      <c r="M3" s="50"/>
      <c r="N3" s="306"/>
      <c r="O3" s="305"/>
      <c r="P3" s="306"/>
      <c r="Q3" s="347" t="s">
        <v>80</v>
      </c>
      <c r="R3" s="348" t="s">
        <v>86</v>
      </c>
      <c r="Y3" s="357">
        <f>IF(H4="OB","A",IF(H4="IX","W",H4))</f>
        <v>0</v>
      </c>
      <c r="Z3" s="357"/>
      <c r="AA3" s="357" t="s">
        <v>96</v>
      </c>
      <c r="AB3" s="348">
        <v>120</v>
      </c>
      <c r="AC3" s="348">
        <v>90</v>
      </c>
      <c r="AD3" s="348">
        <v>65</v>
      </c>
      <c r="AE3" s="348">
        <v>55</v>
      </c>
      <c r="AF3" s="348">
        <v>50</v>
      </c>
      <c r="AG3" s="348">
        <v>45</v>
      </c>
      <c r="AH3" s="348">
        <v>40</v>
      </c>
      <c r="AI3" s="348">
        <v>35</v>
      </c>
      <c r="AJ3" s="348">
        <v>25</v>
      </c>
      <c r="AK3" s="348">
        <v>20</v>
      </c>
    </row>
    <row r="4" spans="1:37" ht="13.8" thickBot="1" x14ac:dyDescent="0.3">
      <c r="A4" s="520">
        <f>Altalanos!$A$10</f>
        <v>45775</v>
      </c>
      <c r="B4" s="520"/>
      <c r="C4" s="520"/>
      <c r="D4" s="239"/>
      <c r="E4" s="240" t="str">
        <f>Altalanos!$C$10</f>
        <v>Balatonboglár</v>
      </c>
      <c r="F4" s="240"/>
      <c r="G4" s="240"/>
      <c r="H4" s="243"/>
      <c r="I4" s="240"/>
      <c r="J4" s="242"/>
      <c r="K4" s="243"/>
      <c r="L4" s="245" t="str">
        <f>Altalanos!$E$10</f>
        <v>Paszér Éva</v>
      </c>
      <c r="M4" s="243"/>
      <c r="N4" s="308"/>
      <c r="O4" s="309"/>
      <c r="P4" s="308"/>
      <c r="Q4" s="349" t="s">
        <v>87</v>
      </c>
      <c r="R4" s="350" t="s">
        <v>82</v>
      </c>
      <c r="Y4" s="357"/>
      <c r="Z4" s="357"/>
      <c r="AA4" s="357" t="s">
        <v>97</v>
      </c>
      <c r="AB4" s="348">
        <v>90</v>
      </c>
      <c r="AC4" s="348">
        <v>60</v>
      </c>
      <c r="AD4" s="348">
        <v>45</v>
      </c>
      <c r="AE4" s="348">
        <v>34</v>
      </c>
      <c r="AF4" s="348">
        <v>27</v>
      </c>
      <c r="AG4" s="348">
        <v>22</v>
      </c>
      <c r="AH4" s="348">
        <v>18</v>
      </c>
      <c r="AI4" s="348">
        <v>15</v>
      </c>
      <c r="AJ4" s="348">
        <v>12</v>
      </c>
      <c r="AK4" s="348">
        <v>9</v>
      </c>
    </row>
    <row r="5" spans="1:37" x14ac:dyDescent="0.25">
      <c r="A5" s="33"/>
      <c r="B5" s="33" t="s">
        <v>51</v>
      </c>
      <c r="C5" s="301" t="s">
        <v>64</v>
      </c>
      <c r="D5" s="33" t="s">
        <v>45</v>
      </c>
      <c r="E5" s="33" t="s">
        <v>69</v>
      </c>
      <c r="F5" s="33"/>
      <c r="G5" s="33" t="s">
        <v>28</v>
      </c>
      <c r="H5" s="33"/>
      <c r="I5" s="33" t="s">
        <v>31</v>
      </c>
      <c r="J5" s="33"/>
      <c r="K5" s="334" t="s">
        <v>70</v>
      </c>
      <c r="L5" s="334" t="s">
        <v>71</v>
      </c>
      <c r="M5" s="334" t="s">
        <v>72</v>
      </c>
      <c r="Q5" s="351" t="s">
        <v>88</v>
      </c>
      <c r="R5" s="352" t="s">
        <v>84</v>
      </c>
      <c r="Y5" s="357">
        <f>IF(OR(Altalanos!$A$8="F1",Altalanos!$A$8="F2",Altalanos!$A$8="N1",Altalanos!$A$8="N2"),1,2)</f>
        <v>2</v>
      </c>
      <c r="Z5" s="357"/>
      <c r="AA5" s="357" t="s">
        <v>98</v>
      </c>
      <c r="AB5" s="348">
        <v>60</v>
      </c>
      <c r="AC5" s="348">
        <v>40</v>
      </c>
      <c r="AD5" s="348">
        <v>30</v>
      </c>
      <c r="AE5" s="348">
        <v>20</v>
      </c>
      <c r="AF5" s="348">
        <v>18</v>
      </c>
      <c r="AG5" s="348">
        <v>15</v>
      </c>
      <c r="AH5" s="348">
        <v>12</v>
      </c>
      <c r="AI5" s="348">
        <v>10</v>
      </c>
      <c r="AJ5" s="348">
        <v>8</v>
      </c>
      <c r="AK5" s="348">
        <v>6</v>
      </c>
    </row>
    <row r="6" spans="1:37" x14ac:dyDescent="0.25">
      <c r="A6" s="279"/>
      <c r="B6" s="279"/>
      <c r="C6" s="333"/>
      <c r="D6" s="279"/>
      <c r="E6" s="279"/>
      <c r="F6" s="279"/>
      <c r="G6" s="279"/>
      <c r="H6" s="279"/>
      <c r="I6" s="279"/>
      <c r="J6" s="279"/>
      <c r="K6" s="279"/>
      <c r="L6" s="279"/>
      <c r="M6" s="279"/>
      <c r="Y6" s="357"/>
      <c r="Z6" s="357"/>
      <c r="AA6" s="357" t="s">
        <v>99</v>
      </c>
      <c r="AB6" s="348">
        <v>40</v>
      </c>
      <c r="AC6" s="348">
        <v>25</v>
      </c>
      <c r="AD6" s="348">
        <v>18</v>
      </c>
      <c r="AE6" s="348">
        <v>13</v>
      </c>
      <c r="AF6" s="348">
        <v>10</v>
      </c>
      <c r="AG6" s="348">
        <v>8</v>
      </c>
      <c r="AH6" s="348">
        <v>6</v>
      </c>
      <c r="AI6" s="348">
        <v>5</v>
      </c>
      <c r="AJ6" s="348">
        <v>4</v>
      </c>
      <c r="AK6" s="348">
        <v>3</v>
      </c>
    </row>
    <row r="7" spans="1:37" x14ac:dyDescent="0.25">
      <c r="A7" s="310" t="s">
        <v>66</v>
      </c>
      <c r="B7" s="335"/>
      <c r="C7" s="303"/>
      <c r="D7" s="303"/>
      <c r="E7" s="443" t="s">
        <v>467</v>
      </c>
      <c r="F7" s="304"/>
      <c r="G7" s="443" t="s">
        <v>701</v>
      </c>
      <c r="H7" s="304"/>
      <c r="I7" s="443"/>
      <c r="J7" s="279"/>
      <c r="K7" s="364">
        <v>2</v>
      </c>
      <c r="L7" s="359"/>
      <c r="M7" s="365"/>
      <c r="Y7" s="357"/>
      <c r="Z7" s="357"/>
      <c r="AA7" s="357" t="s">
        <v>100</v>
      </c>
      <c r="AB7" s="348">
        <v>25</v>
      </c>
      <c r="AC7" s="348">
        <v>15</v>
      </c>
      <c r="AD7" s="348">
        <v>13</v>
      </c>
      <c r="AE7" s="348">
        <v>8</v>
      </c>
      <c r="AF7" s="348">
        <v>6</v>
      </c>
      <c r="AG7" s="348">
        <v>4</v>
      </c>
      <c r="AH7" s="348">
        <v>3</v>
      </c>
      <c r="AI7" s="348">
        <v>2</v>
      </c>
      <c r="AJ7" s="348">
        <v>1</v>
      </c>
      <c r="AK7" s="348">
        <v>0</v>
      </c>
    </row>
    <row r="8" spans="1:37" x14ac:dyDescent="0.25">
      <c r="A8" s="310"/>
      <c r="B8" s="336"/>
      <c r="C8" s="311"/>
      <c r="D8" s="311"/>
      <c r="E8" s="311"/>
      <c r="F8" s="311"/>
      <c r="G8" s="311"/>
      <c r="H8" s="311"/>
      <c r="I8" s="311"/>
      <c r="J8" s="279"/>
      <c r="K8" s="310"/>
      <c r="L8" s="310"/>
      <c r="M8" s="366"/>
      <c r="Y8" s="357"/>
      <c r="Z8" s="357"/>
      <c r="AA8" s="357" t="s">
        <v>101</v>
      </c>
      <c r="AB8" s="348">
        <v>15</v>
      </c>
      <c r="AC8" s="348">
        <v>10</v>
      </c>
      <c r="AD8" s="348">
        <v>7</v>
      </c>
      <c r="AE8" s="348">
        <v>5</v>
      </c>
      <c r="AF8" s="348">
        <v>4</v>
      </c>
      <c r="AG8" s="348">
        <v>3</v>
      </c>
      <c r="AH8" s="348">
        <v>2</v>
      </c>
      <c r="AI8" s="348">
        <v>1</v>
      </c>
      <c r="AJ8" s="348">
        <v>0</v>
      </c>
      <c r="AK8" s="348">
        <v>0</v>
      </c>
    </row>
    <row r="9" spans="1:37" x14ac:dyDescent="0.25">
      <c r="A9" s="310" t="s">
        <v>67</v>
      </c>
      <c r="B9" s="335"/>
      <c r="C9" s="303"/>
      <c r="D9" s="303"/>
      <c r="E9" s="443" t="s">
        <v>279</v>
      </c>
      <c r="F9" s="304"/>
      <c r="G9" s="443" t="s">
        <v>556</v>
      </c>
      <c r="H9" s="304"/>
      <c r="I9" s="443"/>
      <c r="J9" s="279"/>
      <c r="K9" s="364">
        <v>3</v>
      </c>
      <c r="L9" s="359"/>
      <c r="M9" s="365"/>
      <c r="Y9" s="357"/>
      <c r="Z9" s="357"/>
      <c r="AA9" s="357" t="s">
        <v>102</v>
      </c>
      <c r="AB9" s="348">
        <v>10</v>
      </c>
      <c r="AC9" s="348">
        <v>6</v>
      </c>
      <c r="AD9" s="348">
        <v>4</v>
      </c>
      <c r="AE9" s="348">
        <v>2</v>
      </c>
      <c r="AF9" s="348">
        <v>1</v>
      </c>
      <c r="AG9" s="348">
        <v>0</v>
      </c>
      <c r="AH9" s="348">
        <v>0</v>
      </c>
      <c r="AI9" s="348">
        <v>0</v>
      </c>
      <c r="AJ9" s="348">
        <v>0</v>
      </c>
      <c r="AK9" s="348">
        <v>0</v>
      </c>
    </row>
    <row r="10" spans="1:37" x14ac:dyDescent="0.25">
      <c r="A10" s="310"/>
      <c r="B10" s="336"/>
      <c r="C10" s="311"/>
      <c r="D10" s="311"/>
      <c r="E10" s="311"/>
      <c r="F10" s="311"/>
      <c r="G10" s="311"/>
      <c r="H10" s="311"/>
      <c r="I10" s="311"/>
      <c r="J10" s="279"/>
      <c r="K10" s="310"/>
      <c r="L10" s="310"/>
      <c r="M10" s="366"/>
      <c r="Y10" s="357"/>
      <c r="Z10" s="357"/>
      <c r="AA10" s="357" t="s">
        <v>103</v>
      </c>
      <c r="AB10" s="348">
        <v>6</v>
      </c>
      <c r="AC10" s="348">
        <v>3</v>
      </c>
      <c r="AD10" s="348">
        <v>2</v>
      </c>
      <c r="AE10" s="348">
        <v>1</v>
      </c>
      <c r="AF10" s="348">
        <v>0</v>
      </c>
      <c r="AG10" s="348">
        <v>0</v>
      </c>
      <c r="AH10" s="348">
        <v>0</v>
      </c>
      <c r="AI10" s="348">
        <v>0</v>
      </c>
      <c r="AJ10" s="348">
        <v>0</v>
      </c>
      <c r="AK10" s="348">
        <v>0</v>
      </c>
    </row>
    <row r="11" spans="1:37" x14ac:dyDescent="0.25">
      <c r="A11" s="310" t="s">
        <v>68</v>
      </c>
      <c r="B11" s="335"/>
      <c r="C11" s="303"/>
      <c r="D11" s="303"/>
      <c r="E11" s="443" t="s">
        <v>260</v>
      </c>
      <c r="F11" s="304"/>
      <c r="G11" s="443" t="s">
        <v>266</v>
      </c>
      <c r="H11" s="304"/>
      <c r="I11" s="443"/>
      <c r="J11" s="279"/>
      <c r="K11" s="364">
        <v>1</v>
      </c>
      <c r="L11" s="359"/>
      <c r="M11" s="365"/>
      <c r="Y11" s="357"/>
      <c r="Z11" s="357"/>
      <c r="AA11" s="357" t="s">
        <v>108</v>
      </c>
      <c r="AB11" s="348">
        <v>3</v>
      </c>
      <c r="AC11" s="348">
        <v>2</v>
      </c>
      <c r="AD11" s="348">
        <v>1</v>
      </c>
      <c r="AE11" s="348">
        <v>0</v>
      </c>
      <c r="AF11" s="348">
        <v>0</v>
      </c>
      <c r="AG11" s="348">
        <v>0</v>
      </c>
      <c r="AH11" s="348">
        <v>0</v>
      </c>
      <c r="AI11" s="348">
        <v>0</v>
      </c>
      <c r="AJ11" s="348">
        <v>0</v>
      </c>
      <c r="AK11" s="348">
        <v>0</v>
      </c>
    </row>
    <row r="12" spans="1:37" x14ac:dyDescent="0.25">
      <c r="A12" s="279"/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Y12" s="357"/>
      <c r="Z12" s="357"/>
      <c r="AA12" s="357" t="s">
        <v>104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279"/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  <c r="Y13" s="357"/>
      <c r="Z13" s="357"/>
      <c r="AA13" s="357" t="s">
        <v>105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279"/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79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</row>
    <row r="15" spans="1:37" x14ac:dyDescent="0.25">
      <c r="A15" s="279"/>
      <c r="B15" s="279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</row>
    <row r="16" spans="1:37" x14ac:dyDescent="0.25">
      <c r="A16" s="279"/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Y16" s="357"/>
      <c r="Z16" s="357"/>
      <c r="AA16" s="357" t="s">
        <v>66</v>
      </c>
      <c r="AB16" s="357">
        <v>300</v>
      </c>
      <c r="AC16" s="357">
        <v>250</v>
      </c>
      <c r="AD16" s="357">
        <v>220</v>
      </c>
      <c r="AE16" s="357">
        <v>180</v>
      </c>
      <c r="AF16" s="357">
        <v>160</v>
      </c>
      <c r="AG16" s="357">
        <v>150</v>
      </c>
      <c r="AH16" s="357">
        <v>140</v>
      </c>
      <c r="AI16" s="357">
        <v>130</v>
      </c>
      <c r="AJ16" s="357">
        <v>120</v>
      </c>
      <c r="AK16" s="357">
        <v>110</v>
      </c>
    </row>
    <row r="17" spans="1:37" x14ac:dyDescent="0.25">
      <c r="A17" s="279"/>
      <c r="B17" s="279"/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Y17" s="357"/>
      <c r="Z17" s="357"/>
      <c r="AA17" s="357" t="s">
        <v>96</v>
      </c>
      <c r="AB17" s="357">
        <v>250</v>
      </c>
      <c r="AC17" s="357">
        <v>200</v>
      </c>
      <c r="AD17" s="357">
        <v>160</v>
      </c>
      <c r="AE17" s="357">
        <v>140</v>
      </c>
      <c r="AF17" s="357">
        <v>120</v>
      </c>
      <c r="AG17" s="357">
        <v>110</v>
      </c>
      <c r="AH17" s="357">
        <v>100</v>
      </c>
      <c r="AI17" s="357">
        <v>90</v>
      </c>
      <c r="AJ17" s="357">
        <v>80</v>
      </c>
      <c r="AK17" s="357">
        <v>70</v>
      </c>
    </row>
    <row r="18" spans="1:37" ht="18.75" customHeight="1" x14ac:dyDescent="0.25">
      <c r="A18" s="279"/>
      <c r="B18" s="521"/>
      <c r="C18" s="521"/>
      <c r="D18" s="523" t="str">
        <f>E7</f>
        <v>Demeter</v>
      </c>
      <c r="E18" s="523"/>
      <c r="F18" s="523" t="str">
        <f>E9</f>
        <v>Sólyom</v>
      </c>
      <c r="G18" s="523"/>
      <c r="H18" s="523" t="str">
        <f>E11</f>
        <v>Balogh</v>
      </c>
      <c r="I18" s="523"/>
      <c r="J18" s="279"/>
      <c r="K18" s="279"/>
      <c r="L18" s="279"/>
      <c r="M18" s="279"/>
      <c r="Y18" s="357"/>
      <c r="Z18" s="357"/>
      <c r="AA18" s="357" t="s">
        <v>97</v>
      </c>
      <c r="AB18" s="357">
        <v>200</v>
      </c>
      <c r="AC18" s="357">
        <v>150</v>
      </c>
      <c r="AD18" s="357">
        <v>130</v>
      </c>
      <c r="AE18" s="357">
        <v>110</v>
      </c>
      <c r="AF18" s="357">
        <v>95</v>
      </c>
      <c r="AG18" s="357">
        <v>80</v>
      </c>
      <c r="AH18" s="357">
        <v>70</v>
      </c>
      <c r="AI18" s="357">
        <v>60</v>
      </c>
      <c r="AJ18" s="357">
        <v>55</v>
      </c>
      <c r="AK18" s="357">
        <v>50</v>
      </c>
    </row>
    <row r="19" spans="1:37" ht="18.75" customHeight="1" x14ac:dyDescent="0.25">
      <c r="A19" s="340" t="s">
        <v>66</v>
      </c>
      <c r="B19" s="522" t="s">
        <v>467</v>
      </c>
      <c r="C19" s="523"/>
      <c r="D19" s="526"/>
      <c r="E19" s="526"/>
      <c r="F19" s="529" t="s">
        <v>659</v>
      </c>
      <c r="G19" s="528"/>
      <c r="H19" s="529" t="s">
        <v>661</v>
      </c>
      <c r="I19" s="528"/>
      <c r="J19" s="279"/>
      <c r="K19" s="279"/>
      <c r="L19" s="279"/>
      <c r="M19" s="279"/>
      <c r="Y19" s="357"/>
      <c r="Z19" s="357"/>
      <c r="AA19" s="357" t="s">
        <v>98</v>
      </c>
      <c r="AB19" s="357">
        <v>150</v>
      </c>
      <c r="AC19" s="357">
        <v>120</v>
      </c>
      <c r="AD19" s="357">
        <v>100</v>
      </c>
      <c r="AE19" s="357">
        <v>80</v>
      </c>
      <c r="AF19" s="357">
        <v>70</v>
      </c>
      <c r="AG19" s="357">
        <v>60</v>
      </c>
      <c r="AH19" s="357">
        <v>55</v>
      </c>
      <c r="AI19" s="357">
        <v>50</v>
      </c>
      <c r="AJ19" s="357">
        <v>45</v>
      </c>
      <c r="AK19" s="357">
        <v>40</v>
      </c>
    </row>
    <row r="20" spans="1:37" ht="18.75" customHeight="1" x14ac:dyDescent="0.25">
      <c r="A20" s="340" t="s">
        <v>67</v>
      </c>
      <c r="B20" s="522" t="s">
        <v>279</v>
      </c>
      <c r="C20" s="523"/>
      <c r="D20" s="529" t="s">
        <v>659</v>
      </c>
      <c r="E20" s="528"/>
      <c r="F20" s="526"/>
      <c r="G20" s="526"/>
      <c r="H20" s="529" t="s">
        <v>667</v>
      </c>
      <c r="I20" s="528"/>
      <c r="J20" s="279"/>
      <c r="K20" s="279"/>
      <c r="L20" s="279"/>
      <c r="M20" s="279"/>
      <c r="Y20" s="357"/>
      <c r="Z20" s="357"/>
      <c r="AA20" s="357" t="s">
        <v>99</v>
      </c>
      <c r="AB20" s="357">
        <v>120</v>
      </c>
      <c r="AC20" s="357">
        <v>90</v>
      </c>
      <c r="AD20" s="357">
        <v>65</v>
      </c>
      <c r="AE20" s="357">
        <v>55</v>
      </c>
      <c r="AF20" s="357">
        <v>50</v>
      </c>
      <c r="AG20" s="357">
        <v>45</v>
      </c>
      <c r="AH20" s="357">
        <v>40</v>
      </c>
      <c r="AI20" s="357">
        <v>35</v>
      </c>
      <c r="AJ20" s="357">
        <v>25</v>
      </c>
      <c r="AK20" s="357">
        <v>20</v>
      </c>
    </row>
    <row r="21" spans="1:37" ht="18.75" customHeight="1" x14ac:dyDescent="0.25">
      <c r="A21" s="340" t="s">
        <v>68</v>
      </c>
      <c r="B21" s="522" t="s">
        <v>260</v>
      </c>
      <c r="C21" s="523"/>
      <c r="D21" s="529" t="s">
        <v>661</v>
      </c>
      <c r="E21" s="528"/>
      <c r="F21" s="529" t="s">
        <v>666</v>
      </c>
      <c r="G21" s="528"/>
      <c r="H21" s="526"/>
      <c r="I21" s="526"/>
      <c r="J21" s="279"/>
      <c r="K21" s="279"/>
      <c r="L21" s="279"/>
      <c r="M21" s="279"/>
      <c r="Y21" s="357"/>
      <c r="Z21" s="357"/>
      <c r="AA21" s="357" t="s">
        <v>100</v>
      </c>
      <c r="AB21" s="357">
        <v>90</v>
      </c>
      <c r="AC21" s="357">
        <v>60</v>
      </c>
      <c r="AD21" s="357">
        <v>45</v>
      </c>
      <c r="AE21" s="357">
        <v>34</v>
      </c>
      <c r="AF21" s="357">
        <v>27</v>
      </c>
      <c r="AG21" s="357">
        <v>22</v>
      </c>
      <c r="AH21" s="357">
        <v>18</v>
      </c>
      <c r="AI21" s="357">
        <v>15</v>
      </c>
      <c r="AJ21" s="357">
        <v>12</v>
      </c>
      <c r="AK21" s="357">
        <v>9</v>
      </c>
    </row>
    <row r="22" spans="1:37" x14ac:dyDescent="0.25">
      <c r="A22" s="279"/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Y22" s="357"/>
      <c r="Z22" s="357"/>
      <c r="AA22" s="357" t="s">
        <v>101</v>
      </c>
      <c r="AB22" s="357">
        <v>60</v>
      </c>
      <c r="AC22" s="357">
        <v>40</v>
      </c>
      <c r="AD22" s="357">
        <v>30</v>
      </c>
      <c r="AE22" s="357">
        <v>20</v>
      </c>
      <c r="AF22" s="357">
        <v>18</v>
      </c>
      <c r="AG22" s="357">
        <v>15</v>
      </c>
      <c r="AH22" s="357">
        <v>12</v>
      </c>
      <c r="AI22" s="357">
        <v>10</v>
      </c>
      <c r="AJ22" s="357">
        <v>8</v>
      </c>
      <c r="AK22" s="357">
        <v>6</v>
      </c>
    </row>
    <row r="23" spans="1:37" x14ac:dyDescent="0.25">
      <c r="A23" s="279"/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Y23" s="357"/>
      <c r="Z23" s="357"/>
      <c r="AA23" s="357" t="s">
        <v>102</v>
      </c>
      <c r="AB23" s="357">
        <v>40</v>
      </c>
      <c r="AC23" s="357">
        <v>25</v>
      </c>
      <c r="AD23" s="357">
        <v>18</v>
      </c>
      <c r="AE23" s="357">
        <v>13</v>
      </c>
      <c r="AF23" s="357">
        <v>8</v>
      </c>
      <c r="AG23" s="357">
        <v>7</v>
      </c>
      <c r="AH23" s="357">
        <v>6</v>
      </c>
      <c r="AI23" s="357">
        <v>5</v>
      </c>
      <c r="AJ23" s="357">
        <v>4</v>
      </c>
      <c r="AK23" s="357">
        <v>3</v>
      </c>
    </row>
    <row r="24" spans="1:37" x14ac:dyDescent="0.25">
      <c r="A24" s="279"/>
      <c r="B24" s="279"/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Y24" s="357"/>
      <c r="Z24" s="357"/>
      <c r="AA24" s="357" t="s">
        <v>103</v>
      </c>
      <c r="AB24" s="357">
        <v>25</v>
      </c>
      <c r="AC24" s="357">
        <v>15</v>
      </c>
      <c r="AD24" s="357">
        <v>13</v>
      </c>
      <c r="AE24" s="357">
        <v>7</v>
      </c>
      <c r="AF24" s="357">
        <v>6</v>
      </c>
      <c r="AG24" s="357">
        <v>5</v>
      </c>
      <c r="AH24" s="357">
        <v>4</v>
      </c>
      <c r="AI24" s="357">
        <v>3</v>
      </c>
      <c r="AJ24" s="357">
        <v>2</v>
      </c>
      <c r="AK24" s="357">
        <v>1</v>
      </c>
    </row>
    <row r="25" spans="1:37" x14ac:dyDescent="0.25">
      <c r="A25" s="279"/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Y25" s="357"/>
      <c r="Z25" s="357"/>
      <c r="AA25" s="357" t="s">
        <v>108</v>
      </c>
      <c r="AB25" s="357">
        <v>15</v>
      </c>
      <c r="AC25" s="357">
        <v>10</v>
      </c>
      <c r="AD25" s="357">
        <v>8</v>
      </c>
      <c r="AE25" s="357">
        <v>4</v>
      </c>
      <c r="AF25" s="357">
        <v>3</v>
      </c>
      <c r="AG25" s="357">
        <v>2</v>
      </c>
      <c r="AH25" s="357">
        <v>1</v>
      </c>
      <c r="AI25" s="357">
        <v>0</v>
      </c>
      <c r="AJ25" s="357">
        <v>0</v>
      </c>
      <c r="AK25" s="357">
        <v>0</v>
      </c>
    </row>
    <row r="26" spans="1:37" x14ac:dyDescent="0.25">
      <c r="A26" s="279"/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Y26" s="357"/>
      <c r="Z26" s="357"/>
      <c r="AA26" s="357" t="s">
        <v>104</v>
      </c>
      <c r="AB26" s="357">
        <v>10</v>
      </c>
      <c r="AC26" s="357">
        <v>6</v>
      </c>
      <c r="AD26" s="357">
        <v>4</v>
      </c>
      <c r="AE26" s="357">
        <v>2</v>
      </c>
      <c r="AF26" s="357">
        <v>1</v>
      </c>
      <c r="AG26" s="357">
        <v>0</v>
      </c>
      <c r="AH26" s="357">
        <v>0</v>
      </c>
      <c r="AI26" s="357">
        <v>0</v>
      </c>
      <c r="AJ26" s="357">
        <v>0</v>
      </c>
      <c r="AK26" s="357">
        <v>0</v>
      </c>
    </row>
    <row r="27" spans="1:37" x14ac:dyDescent="0.25">
      <c r="A27" s="279"/>
      <c r="B27" s="279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Y27" s="357"/>
      <c r="Z27" s="357"/>
      <c r="AA27" s="357" t="s">
        <v>105</v>
      </c>
      <c r="AB27" s="357">
        <v>3</v>
      </c>
      <c r="AC27" s="357">
        <v>2</v>
      </c>
      <c r="AD27" s="357">
        <v>1</v>
      </c>
      <c r="AE27" s="357">
        <v>0</v>
      </c>
      <c r="AF27" s="357">
        <v>0</v>
      </c>
      <c r="AG27" s="357">
        <v>0</v>
      </c>
      <c r="AH27" s="357">
        <v>0</v>
      </c>
      <c r="AI27" s="357">
        <v>0</v>
      </c>
      <c r="AJ27" s="357">
        <v>0</v>
      </c>
      <c r="AK27" s="357">
        <v>0</v>
      </c>
    </row>
    <row r="28" spans="1:37" x14ac:dyDescent="0.25">
      <c r="A28" s="279"/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</row>
    <row r="29" spans="1:37" x14ac:dyDescent="0.25">
      <c r="A29" s="279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</row>
    <row r="30" spans="1:37" x14ac:dyDescent="0.25">
      <c r="A30" s="279"/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</row>
    <row r="31" spans="1:37" x14ac:dyDescent="0.25">
      <c r="A31" s="279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</row>
    <row r="32" spans="1:37" x14ac:dyDescent="0.25">
      <c r="A32" s="279"/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57"/>
      <c r="M32" s="257"/>
    </row>
    <row r="33" spans="1:18" x14ac:dyDescent="0.25">
      <c r="A33" s="142" t="s">
        <v>45</v>
      </c>
      <c r="B33" s="143"/>
      <c r="C33" s="214"/>
      <c r="D33" s="316" t="s">
        <v>4</v>
      </c>
      <c r="E33" s="317" t="s">
        <v>47</v>
      </c>
      <c r="F33" s="331"/>
      <c r="G33" s="316" t="s">
        <v>4</v>
      </c>
      <c r="H33" s="317" t="s">
        <v>56</v>
      </c>
      <c r="I33" s="170"/>
      <c r="J33" s="317" t="s">
        <v>57</v>
      </c>
      <c r="K33" s="169" t="s">
        <v>58</v>
      </c>
      <c r="L33" s="33"/>
      <c r="M33" s="417"/>
      <c r="N33" s="416"/>
      <c r="P33" s="312"/>
      <c r="Q33" s="312"/>
      <c r="R33" s="313"/>
    </row>
    <row r="34" spans="1:18" x14ac:dyDescent="0.25">
      <c r="A34" s="290" t="s">
        <v>46</v>
      </c>
      <c r="B34" s="291"/>
      <c r="C34" s="293"/>
      <c r="D34" s="318"/>
      <c r="E34" s="536"/>
      <c r="F34" s="536"/>
      <c r="G34" s="325" t="s">
        <v>5</v>
      </c>
      <c r="H34" s="291"/>
      <c r="I34" s="319"/>
      <c r="J34" s="326"/>
      <c r="K34" s="285" t="s">
        <v>48</v>
      </c>
      <c r="L34" s="332"/>
      <c r="M34" s="322"/>
      <c r="P34" s="314"/>
      <c r="Q34" s="314"/>
      <c r="R34" s="155"/>
    </row>
    <row r="35" spans="1:18" x14ac:dyDescent="0.25">
      <c r="A35" s="294" t="s">
        <v>55</v>
      </c>
      <c r="B35" s="168"/>
      <c r="C35" s="296"/>
      <c r="D35" s="321"/>
      <c r="E35" s="537"/>
      <c r="F35" s="537"/>
      <c r="G35" s="327" t="s">
        <v>6</v>
      </c>
      <c r="H35" s="83"/>
      <c r="I35" s="283"/>
      <c r="J35" s="84"/>
      <c r="K35" s="329"/>
      <c r="L35" s="257"/>
      <c r="M35" s="324"/>
      <c r="P35" s="155"/>
      <c r="Q35" s="153"/>
      <c r="R35" s="155"/>
    </row>
    <row r="36" spans="1:18" x14ac:dyDescent="0.25">
      <c r="A36" s="183"/>
      <c r="B36" s="184"/>
      <c r="C36" s="185"/>
      <c r="D36" s="321"/>
      <c r="E36" s="85"/>
      <c r="F36" s="279"/>
      <c r="G36" s="327" t="s">
        <v>7</v>
      </c>
      <c r="H36" s="83"/>
      <c r="I36" s="283"/>
      <c r="J36" s="84"/>
      <c r="K36" s="285" t="s">
        <v>49</v>
      </c>
      <c r="L36" s="332"/>
      <c r="M36" s="320"/>
      <c r="P36" s="314"/>
      <c r="Q36" s="314"/>
      <c r="R36" s="155"/>
    </row>
    <row r="37" spans="1:18" x14ac:dyDescent="0.25">
      <c r="A37" s="156"/>
      <c r="B37" s="122"/>
      <c r="C37" s="157"/>
      <c r="D37" s="321"/>
      <c r="E37" s="85"/>
      <c r="F37" s="279"/>
      <c r="G37" s="327" t="s">
        <v>8</v>
      </c>
      <c r="H37" s="83"/>
      <c r="I37" s="283"/>
      <c r="J37" s="84"/>
      <c r="K37" s="330"/>
      <c r="L37" s="279"/>
      <c r="M37" s="322"/>
      <c r="P37" s="155"/>
      <c r="Q37" s="153"/>
      <c r="R37" s="155"/>
    </row>
    <row r="38" spans="1:18" x14ac:dyDescent="0.25">
      <c r="A38" s="172"/>
      <c r="B38" s="186"/>
      <c r="C38" s="213"/>
      <c r="D38" s="321"/>
      <c r="E38" s="85"/>
      <c r="F38" s="279"/>
      <c r="G38" s="327" t="s">
        <v>9</v>
      </c>
      <c r="H38" s="83"/>
      <c r="I38" s="283"/>
      <c r="J38" s="84"/>
      <c r="K38" s="294"/>
      <c r="L38" s="257"/>
      <c r="M38" s="324"/>
      <c r="P38" s="155"/>
      <c r="Q38" s="153"/>
      <c r="R38" s="155"/>
    </row>
    <row r="39" spans="1:18" x14ac:dyDescent="0.25">
      <c r="A39" s="173"/>
      <c r="B39" s="22"/>
      <c r="C39" s="157"/>
      <c r="D39" s="321"/>
      <c r="E39" s="85"/>
      <c r="F39" s="279"/>
      <c r="G39" s="327" t="s">
        <v>10</v>
      </c>
      <c r="H39" s="83"/>
      <c r="I39" s="283"/>
      <c r="J39" s="84"/>
      <c r="K39" s="285" t="s">
        <v>33</v>
      </c>
      <c r="L39" s="332"/>
      <c r="M39" s="320"/>
      <c r="P39" s="314"/>
      <c r="Q39" s="314"/>
      <c r="R39" s="155"/>
    </row>
    <row r="40" spans="1:18" x14ac:dyDescent="0.25">
      <c r="A40" s="173"/>
      <c r="B40" s="22"/>
      <c r="C40" s="181"/>
      <c r="D40" s="321"/>
      <c r="E40" s="85"/>
      <c r="F40" s="279"/>
      <c r="G40" s="327" t="s">
        <v>11</v>
      </c>
      <c r="H40" s="83"/>
      <c r="I40" s="283"/>
      <c r="J40" s="84"/>
      <c r="K40" s="330"/>
      <c r="L40" s="279"/>
      <c r="M40" s="322"/>
      <c r="P40" s="155"/>
      <c r="Q40" s="153"/>
      <c r="R40" s="155"/>
    </row>
    <row r="41" spans="1:18" x14ac:dyDescent="0.25">
      <c r="A41" s="174"/>
      <c r="B41" s="171"/>
      <c r="C41" s="182"/>
      <c r="D41" s="323"/>
      <c r="E41" s="158"/>
      <c r="F41" s="257"/>
      <c r="G41" s="328" t="s">
        <v>12</v>
      </c>
      <c r="H41" s="168"/>
      <c r="I41" s="287"/>
      <c r="J41" s="160"/>
      <c r="K41" s="294" t="str">
        <f>L4</f>
        <v>Paszér Éva</v>
      </c>
      <c r="L41" s="257"/>
      <c r="M41" s="324"/>
      <c r="P41" s="155"/>
      <c r="Q41" s="153"/>
      <c r="R41" s="315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262" priority="1" stopIfTrue="1" operator="equal">
      <formula>"Bye"</formula>
    </cfRule>
  </conditionalFormatting>
  <conditionalFormatting sqref="R41">
    <cfRule type="expression" dxfId="261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E14" sqref="E14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40" customWidth="1"/>
    <col min="5" max="5" width="10.5546875" style="394" customWidth="1"/>
    <col min="6" max="6" width="6.109375" style="91" hidden="1" customWidth="1"/>
    <col min="7" max="7" width="28.66406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91" t="str">
        <f>Altalanos!$A$6</f>
        <v>SOMOGY VÁRMEGYE DIÁKOLIMPIA</v>
      </c>
      <c r="B1" s="86"/>
      <c r="C1" s="86"/>
      <c r="D1" s="187"/>
      <c r="E1" s="207" t="s">
        <v>54</v>
      </c>
      <c r="F1" s="105"/>
      <c r="G1" s="198"/>
      <c r="H1" s="87"/>
      <c r="I1" s="87"/>
      <c r="J1" s="199"/>
      <c r="K1" s="199"/>
      <c r="L1" s="199"/>
      <c r="M1" s="199"/>
      <c r="N1" s="199"/>
      <c r="O1" s="199"/>
      <c r="P1" s="199"/>
      <c r="Q1" s="200"/>
    </row>
    <row r="2" spans="1:17" ht="13.8" thickBot="1" x14ac:dyDescent="0.3">
      <c r="B2" s="88" t="s">
        <v>53</v>
      </c>
      <c r="C2" s="88" t="s">
        <v>351</v>
      </c>
      <c r="D2" s="105"/>
      <c r="E2" s="207" t="s">
        <v>35</v>
      </c>
      <c r="F2" s="92"/>
      <c r="G2" s="92"/>
      <c r="H2" s="381"/>
      <c r="I2" s="381"/>
      <c r="J2" s="87"/>
      <c r="K2" s="87"/>
      <c r="L2" s="87"/>
      <c r="M2" s="87"/>
      <c r="N2" s="98"/>
      <c r="O2" s="80"/>
      <c r="P2" s="80"/>
      <c r="Q2" s="98"/>
    </row>
    <row r="3" spans="1:17" s="2" customFormat="1" ht="13.8" thickBot="1" x14ac:dyDescent="0.3">
      <c r="A3" s="373" t="s">
        <v>52</v>
      </c>
      <c r="B3" s="379"/>
      <c r="C3" s="379"/>
      <c r="D3" s="379"/>
      <c r="E3" s="379"/>
      <c r="F3" s="379"/>
      <c r="G3" s="379"/>
      <c r="H3" s="379"/>
      <c r="I3" s="380"/>
      <c r="J3" s="99"/>
      <c r="K3" s="106"/>
      <c r="L3" s="106"/>
      <c r="M3" s="106"/>
      <c r="N3" s="226" t="s">
        <v>33</v>
      </c>
      <c r="O3" s="100"/>
      <c r="P3" s="107"/>
      <c r="Q3" s="208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8"/>
      <c r="H4" s="404" t="s">
        <v>30</v>
      </c>
      <c r="I4" s="385"/>
      <c r="J4" s="109"/>
      <c r="K4" s="110"/>
      <c r="L4" s="110"/>
      <c r="M4" s="110"/>
      <c r="N4" s="109"/>
      <c r="O4" s="209"/>
      <c r="P4" s="209"/>
      <c r="Q4" s="111"/>
    </row>
    <row r="5" spans="1:17" s="2" customFormat="1" ht="13.8" thickBot="1" x14ac:dyDescent="0.3">
      <c r="A5" s="201">
        <v>45775</v>
      </c>
      <c r="B5" s="201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23" t="str">
        <f>Altalanos!$E$10</f>
        <v>Paszér Éva</v>
      </c>
      <c r="I5" s="405"/>
      <c r="J5" s="112"/>
      <c r="K5" s="82"/>
      <c r="L5" s="82"/>
      <c r="M5" s="82"/>
      <c r="N5" s="112"/>
      <c r="O5" s="90"/>
      <c r="P5" s="90"/>
      <c r="Q5" s="415"/>
    </row>
    <row r="6" spans="1:17" ht="30" customHeight="1" thickBot="1" x14ac:dyDescent="0.3">
      <c r="A6" s="190" t="s">
        <v>36</v>
      </c>
      <c r="B6" s="495" t="s">
        <v>27</v>
      </c>
      <c r="C6" s="101" t="s">
        <v>28</v>
      </c>
      <c r="D6" s="472" t="s">
        <v>31</v>
      </c>
      <c r="E6" s="479" t="s">
        <v>32</v>
      </c>
      <c r="F6" s="102" t="s">
        <v>37</v>
      </c>
      <c r="G6" s="102" t="s">
        <v>115</v>
      </c>
      <c r="H6" s="382" t="s">
        <v>38</v>
      </c>
      <c r="I6" s="383"/>
      <c r="J6" s="193" t="s">
        <v>16</v>
      </c>
      <c r="K6" s="103" t="s">
        <v>14</v>
      </c>
      <c r="L6" s="195" t="s">
        <v>1</v>
      </c>
      <c r="M6" s="163" t="s">
        <v>15</v>
      </c>
      <c r="N6" s="215" t="s">
        <v>50</v>
      </c>
      <c r="O6" s="205" t="s">
        <v>40</v>
      </c>
      <c r="P6" s="206" t="s">
        <v>2</v>
      </c>
      <c r="Q6" s="102" t="s">
        <v>41</v>
      </c>
    </row>
    <row r="7" spans="1:17" s="11" customFormat="1" ht="18.899999999999999" customHeight="1" x14ac:dyDescent="0.25">
      <c r="A7" s="197">
        <v>1</v>
      </c>
      <c r="B7" s="473" t="s">
        <v>472</v>
      </c>
      <c r="C7" s="93" t="s">
        <v>474</v>
      </c>
      <c r="D7" s="476" t="s">
        <v>145</v>
      </c>
      <c r="E7" s="477" t="s">
        <v>146</v>
      </c>
      <c r="F7" s="489"/>
      <c r="G7" s="376"/>
      <c r="H7" s="94"/>
      <c r="I7" s="94"/>
      <c r="J7" s="194"/>
      <c r="K7" s="192"/>
      <c r="L7" s="196"/>
      <c r="M7" s="192"/>
      <c r="N7" s="189"/>
      <c r="O7" s="94"/>
      <c r="P7" s="114"/>
      <c r="Q7" s="95"/>
    </row>
    <row r="8" spans="1:17" s="11" customFormat="1" ht="18.899999999999999" customHeight="1" x14ac:dyDescent="0.25">
      <c r="A8" s="197">
        <v>2</v>
      </c>
      <c r="B8" s="473" t="s">
        <v>475</v>
      </c>
      <c r="C8" s="93" t="s">
        <v>302</v>
      </c>
      <c r="D8" s="476" t="s">
        <v>390</v>
      </c>
      <c r="E8" s="491" t="s">
        <v>391</v>
      </c>
      <c r="F8" s="377"/>
      <c r="G8" s="494"/>
      <c r="H8" s="94"/>
      <c r="I8" s="94"/>
      <c r="J8" s="194"/>
      <c r="K8" s="192"/>
      <c r="L8" s="196"/>
      <c r="M8" s="192"/>
      <c r="N8" s="189"/>
      <c r="O8" s="94"/>
      <c r="P8" s="114"/>
      <c r="Q8" s="95"/>
    </row>
    <row r="9" spans="1:17" s="11" customFormat="1" ht="18.899999999999999" customHeight="1" x14ac:dyDescent="0.25">
      <c r="A9" s="197">
        <v>3</v>
      </c>
      <c r="B9" s="473" t="s">
        <v>476</v>
      </c>
      <c r="C9" s="93" t="s">
        <v>288</v>
      </c>
      <c r="D9" s="476" t="s">
        <v>137</v>
      </c>
      <c r="E9" s="491" t="s">
        <v>138</v>
      </c>
      <c r="F9" s="377"/>
      <c r="G9" s="494"/>
      <c r="H9" s="94"/>
      <c r="I9" s="94"/>
      <c r="J9" s="194"/>
      <c r="K9" s="192"/>
      <c r="L9" s="196"/>
      <c r="M9" s="192"/>
      <c r="N9" s="189"/>
      <c r="O9" s="94"/>
      <c r="P9" s="387"/>
      <c r="Q9" s="216"/>
    </row>
    <row r="10" spans="1:17" s="11" customFormat="1" ht="18.899999999999999" customHeight="1" x14ac:dyDescent="0.25">
      <c r="A10" s="197">
        <v>4</v>
      </c>
      <c r="B10" s="473" t="s">
        <v>477</v>
      </c>
      <c r="C10" s="93" t="s">
        <v>245</v>
      </c>
      <c r="D10" s="476" t="s">
        <v>133</v>
      </c>
      <c r="E10" s="491" t="s">
        <v>134</v>
      </c>
      <c r="F10" s="445"/>
      <c r="G10" s="492"/>
      <c r="H10" s="94"/>
      <c r="I10" s="94"/>
      <c r="J10" s="194"/>
      <c r="K10" s="192"/>
      <c r="L10" s="196"/>
      <c r="M10" s="192"/>
      <c r="N10" s="189"/>
      <c r="O10" s="94"/>
      <c r="P10" s="386"/>
      <c r="Q10" s="384"/>
    </row>
    <row r="11" spans="1:17" s="11" customFormat="1" ht="18.899999999999999" customHeight="1" x14ac:dyDescent="0.25">
      <c r="A11" s="197">
        <v>5</v>
      </c>
      <c r="B11" s="473" t="s">
        <v>270</v>
      </c>
      <c r="C11" s="93" t="s">
        <v>271</v>
      </c>
      <c r="D11" s="476" t="s">
        <v>133</v>
      </c>
      <c r="E11" s="491" t="s">
        <v>134</v>
      </c>
      <c r="F11" s="445"/>
      <c r="G11" s="492"/>
      <c r="H11" s="94"/>
      <c r="I11" s="94"/>
      <c r="J11" s="194"/>
      <c r="K11" s="192"/>
      <c r="L11" s="196"/>
      <c r="M11" s="192"/>
      <c r="N11" s="189"/>
      <c r="O11" s="94"/>
      <c r="P11" s="386"/>
      <c r="Q11" s="384"/>
    </row>
    <row r="12" spans="1:17" s="11" customFormat="1" ht="18.899999999999999" customHeight="1" x14ac:dyDescent="0.25">
      <c r="A12" s="197">
        <v>6</v>
      </c>
      <c r="B12" s="93"/>
      <c r="C12" s="93"/>
      <c r="D12" s="164"/>
      <c r="E12" s="444"/>
      <c r="F12" s="480"/>
      <c r="G12" s="447"/>
      <c r="H12" s="94"/>
      <c r="I12" s="94"/>
      <c r="J12" s="194"/>
      <c r="K12" s="192"/>
      <c r="L12" s="196"/>
      <c r="M12" s="192"/>
      <c r="N12" s="189"/>
      <c r="O12" s="94"/>
      <c r="P12" s="386"/>
      <c r="Q12" s="384"/>
    </row>
    <row r="13" spans="1:17" s="11" customFormat="1" ht="18.899999999999999" customHeight="1" x14ac:dyDescent="0.25">
      <c r="A13" s="197">
        <v>7</v>
      </c>
      <c r="B13" s="93"/>
      <c r="C13" s="93"/>
      <c r="D13" s="164"/>
      <c r="E13" s="444"/>
      <c r="F13" s="445"/>
      <c r="G13" s="446"/>
      <c r="H13" s="94"/>
      <c r="I13" s="94"/>
      <c r="J13" s="194"/>
      <c r="K13" s="192"/>
      <c r="L13" s="196"/>
      <c r="M13" s="192"/>
      <c r="N13" s="189"/>
      <c r="O13" s="94"/>
      <c r="P13" s="386"/>
      <c r="Q13" s="384"/>
    </row>
    <row r="14" spans="1:17" s="11" customFormat="1" ht="18.899999999999999" customHeight="1" x14ac:dyDescent="0.25">
      <c r="A14" s="197">
        <v>8</v>
      </c>
      <c r="B14" s="93"/>
      <c r="C14" s="93"/>
      <c r="D14" s="164"/>
      <c r="E14" s="444"/>
      <c r="F14" s="445"/>
      <c r="G14" s="446"/>
      <c r="H14" s="94"/>
      <c r="I14" s="94"/>
      <c r="J14" s="194"/>
      <c r="K14" s="192"/>
      <c r="L14" s="196"/>
      <c r="M14" s="192"/>
      <c r="N14" s="189"/>
      <c r="O14" s="94"/>
      <c r="P14" s="386"/>
      <c r="Q14" s="384"/>
    </row>
    <row r="15" spans="1:17" s="11" customFormat="1" ht="18.899999999999999" customHeight="1" x14ac:dyDescent="0.25">
      <c r="A15" s="197">
        <v>9</v>
      </c>
      <c r="B15" s="93"/>
      <c r="C15" s="93"/>
      <c r="D15" s="164"/>
      <c r="E15" s="444"/>
      <c r="F15" s="447"/>
      <c r="G15" s="447"/>
      <c r="H15" s="94"/>
      <c r="I15" s="94"/>
      <c r="J15" s="194"/>
      <c r="K15" s="192"/>
      <c r="L15" s="196"/>
      <c r="M15" s="220"/>
      <c r="N15" s="189"/>
      <c r="O15" s="94"/>
      <c r="P15" s="95"/>
      <c r="Q15" s="95"/>
    </row>
    <row r="16" spans="1:17" s="11" customFormat="1" ht="18.899999999999999" customHeight="1" x14ac:dyDescent="0.25">
      <c r="A16" s="197">
        <v>10</v>
      </c>
      <c r="B16" s="424"/>
      <c r="C16" s="93"/>
      <c r="D16" s="164"/>
      <c r="E16" s="444"/>
      <c r="F16" s="447"/>
      <c r="G16" s="447"/>
      <c r="H16" s="94"/>
      <c r="I16" s="94"/>
      <c r="J16" s="194"/>
      <c r="K16" s="192"/>
      <c r="L16" s="196"/>
      <c r="M16" s="220"/>
      <c r="N16" s="189"/>
      <c r="O16" s="94"/>
      <c r="P16" s="114"/>
      <c r="Q16" s="95"/>
    </row>
    <row r="17" spans="1:17" s="11" customFormat="1" ht="18.899999999999999" customHeight="1" x14ac:dyDescent="0.25">
      <c r="A17" s="197">
        <v>11</v>
      </c>
      <c r="B17" s="93"/>
      <c r="C17" s="93"/>
      <c r="D17" s="164"/>
      <c r="E17" s="444"/>
      <c r="F17" s="447"/>
      <c r="G17" s="447"/>
      <c r="H17" s="94"/>
      <c r="I17" s="94"/>
      <c r="J17" s="194"/>
      <c r="K17" s="192"/>
      <c r="L17" s="196"/>
      <c r="M17" s="220"/>
      <c r="N17" s="189"/>
      <c r="O17" s="94"/>
      <c r="P17" s="114"/>
      <c r="Q17" s="95"/>
    </row>
    <row r="18" spans="1:17" s="11" customFormat="1" ht="18.899999999999999" customHeight="1" x14ac:dyDescent="0.25">
      <c r="A18" s="197">
        <v>12</v>
      </c>
      <c r="B18" s="93"/>
      <c r="C18" s="93"/>
      <c r="D18" s="164"/>
      <c r="E18" s="444"/>
      <c r="F18" s="447"/>
      <c r="G18" s="447"/>
      <c r="H18" s="94"/>
      <c r="I18" s="94"/>
      <c r="J18" s="194"/>
      <c r="K18" s="192"/>
      <c r="L18" s="196"/>
      <c r="M18" s="220"/>
      <c r="N18" s="189"/>
      <c r="O18" s="94"/>
      <c r="P18" s="114"/>
      <c r="Q18" s="95"/>
    </row>
    <row r="19" spans="1:17" s="11" customFormat="1" ht="18.899999999999999" customHeight="1" x14ac:dyDescent="0.25">
      <c r="A19" s="197">
        <v>13</v>
      </c>
      <c r="B19" s="93"/>
      <c r="C19" s="93"/>
      <c r="D19" s="164"/>
      <c r="E19" s="444"/>
      <c r="F19" s="447"/>
      <c r="G19" s="447"/>
      <c r="H19" s="94"/>
      <c r="I19" s="94"/>
      <c r="J19" s="194"/>
      <c r="K19" s="192"/>
      <c r="L19" s="196"/>
      <c r="M19" s="220"/>
      <c r="N19" s="189"/>
      <c r="O19" s="94"/>
      <c r="P19" s="114"/>
      <c r="Q19" s="95"/>
    </row>
    <row r="20" spans="1:17" s="11" customFormat="1" ht="18.899999999999999" customHeight="1" x14ac:dyDescent="0.25">
      <c r="A20" s="197">
        <v>14</v>
      </c>
      <c r="B20" s="93"/>
      <c r="C20" s="93"/>
      <c r="D20" s="94"/>
      <c r="E20" s="210"/>
      <c r="F20" s="95"/>
      <c r="G20" s="95"/>
      <c r="H20" s="94"/>
      <c r="I20" s="94"/>
      <c r="J20" s="194"/>
      <c r="K20" s="192"/>
      <c r="L20" s="196"/>
      <c r="M20" s="220"/>
      <c r="N20" s="189"/>
      <c r="O20" s="94"/>
      <c r="P20" s="114"/>
      <c r="Q20" s="95"/>
    </row>
    <row r="21" spans="1:17" s="11" customFormat="1" ht="18.899999999999999" customHeight="1" x14ac:dyDescent="0.25">
      <c r="A21" s="197">
        <v>15</v>
      </c>
      <c r="B21" s="93"/>
      <c r="C21" s="93"/>
      <c r="D21" s="94"/>
      <c r="E21" s="210"/>
      <c r="F21" s="95"/>
      <c r="G21" s="95"/>
      <c r="H21" s="94"/>
      <c r="I21" s="94"/>
      <c r="J21" s="194"/>
      <c r="K21" s="192"/>
      <c r="L21" s="196"/>
      <c r="M21" s="220"/>
      <c r="N21" s="189"/>
      <c r="O21" s="94"/>
      <c r="P21" s="114"/>
      <c r="Q21" s="95"/>
    </row>
    <row r="22" spans="1:17" s="11" customFormat="1" ht="18.899999999999999" customHeight="1" x14ac:dyDescent="0.25">
      <c r="A22" s="197">
        <v>16</v>
      </c>
      <c r="B22" s="93"/>
      <c r="C22" s="93"/>
      <c r="D22" s="94"/>
      <c r="E22" s="210"/>
      <c r="F22" s="95"/>
      <c r="G22" s="95"/>
      <c r="H22" s="94"/>
      <c r="I22" s="94"/>
      <c r="J22" s="194"/>
      <c r="K22" s="192"/>
      <c r="L22" s="196"/>
      <c r="M22" s="220"/>
      <c r="N22" s="189"/>
      <c r="O22" s="94"/>
      <c r="P22" s="114"/>
      <c r="Q22" s="95"/>
    </row>
    <row r="23" spans="1:17" s="11" customFormat="1" ht="18.899999999999999" customHeight="1" x14ac:dyDescent="0.25">
      <c r="A23" s="197">
        <v>17</v>
      </c>
      <c r="B23" s="93"/>
      <c r="C23" s="93"/>
      <c r="D23" s="94"/>
      <c r="E23" s="210"/>
      <c r="F23" s="95"/>
      <c r="G23" s="95"/>
      <c r="H23" s="94"/>
      <c r="I23" s="94"/>
      <c r="J23" s="194"/>
      <c r="K23" s="192"/>
      <c r="L23" s="196"/>
      <c r="M23" s="220"/>
      <c r="N23" s="189"/>
      <c r="O23" s="94"/>
      <c r="P23" s="114"/>
      <c r="Q23" s="95"/>
    </row>
    <row r="24" spans="1:17" s="11" customFormat="1" ht="18.899999999999999" customHeight="1" x14ac:dyDescent="0.25">
      <c r="A24" s="197">
        <v>18</v>
      </c>
      <c r="B24" s="93"/>
      <c r="C24" s="93"/>
      <c r="D24" s="94"/>
      <c r="E24" s="210"/>
      <c r="F24" s="95"/>
      <c r="G24" s="95"/>
      <c r="H24" s="94"/>
      <c r="I24" s="94"/>
      <c r="J24" s="194"/>
      <c r="K24" s="192"/>
      <c r="L24" s="196"/>
      <c r="M24" s="220"/>
      <c r="N24" s="189"/>
      <c r="O24" s="94"/>
      <c r="P24" s="114"/>
      <c r="Q24" s="95"/>
    </row>
    <row r="25" spans="1:17" s="11" customFormat="1" ht="18.899999999999999" customHeight="1" x14ac:dyDescent="0.25">
      <c r="A25" s="197">
        <v>19</v>
      </c>
      <c r="B25" s="93"/>
      <c r="C25" s="93"/>
      <c r="D25" s="94"/>
      <c r="E25" s="210"/>
      <c r="F25" s="95"/>
      <c r="G25" s="95"/>
      <c r="H25" s="94"/>
      <c r="I25" s="94"/>
      <c r="J25" s="194"/>
      <c r="K25" s="192"/>
      <c r="L25" s="196"/>
      <c r="M25" s="220"/>
      <c r="N25" s="189"/>
      <c r="O25" s="94"/>
      <c r="P25" s="114"/>
      <c r="Q25" s="95"/>
    </row>
    <row r="26" spans="1:17" s="11" customFormat="1" ht="18.899999999999999" customHeight="1" x14ac:dyDescent="0.25">
      <c r="A26" s="197">
        <v>20</v>
      </c>
      <c r="B26" s="93"/>
      <c r="C26" s="93"/>
      <c r="D26" s="94"/>
      <c r="E26" s="210"/>
      <c r="F26" s="95"/>
      <c r="G26" s="95"/>
      <c r="H26" s="94"/>
      <c r="I26" s="94"/>
      <c r="J26" s="194"/>
      <c r="K26" s="192"/>
      <c r="L26" s="196"/>
      <c r="M26" s="220"/>
      <c r="N26" s="189"/>
      <c r="O26" s="94"/>
      <c r="P26" s="114"/>
      <c r="Q26" s="95"/>
    </row>
    <row r="27" spans="1:17" s="11" customFormat="1" ht="18.899999999999999" customHeight="1" x14ac:dyDescent="0.25">
      <c r="A27" s="197">
        <v>21</v>
      </c>
      <c r="B27" s="93"/>
      <c r="C27" s="93"/>
      <c r="D27" s="94"/>
      <c r="E27" s="210"/>
      <c r="F27" s="95"/>
      <c r="G27" s="95"/>
      <c r="H27" s="94"/>
      <c r="I27" s="94"/>
      <c r="J27" s="194"/>
      <c r="K27" s="192"/>
      <c r="L27" s="196"/>
      <c r="M27" s="220"/>
      <c r="N27" s="189"/>
      <c r="O27" s="94"/>
      <c r="P27" s="114"/>
      <c r="Q27" s="95"/>
    </row>
    <row r="28" spans="1:17" s="11" customFormat="1" ht="18.899999999999999" customHeight="1" x14ac:dyDescent="0.25">
      <c r="A28" s="197">
        <v>22</v>
      </c>
      <c r="B28" s="93"/>
      <c r="C28" s="93"/>
      <c r="D28" s="94"/>
      <c r="E28" s="426"/>
      <c r="F28" s="388"/>
      <c r="G28" s="216"/>
      <c r="H28" s="94"/>
      <c r="I28" s="94"/>
      <c r="J28" s="194"/>
      <c r="K28" s="192"/>
      <c r="L28" s="196"/>
      <c r="M28" s="220"/>
      <c r="N28" s="189"/>
      <c r="O28" s="94"/>
      <c r="P28" s="114"/>
      <c r="Q28" s="95"/>
    </row>
    <row r="29" spans="1:17" s="11" customFormat="1" ht="18.899999999999999" customHeight="1" x14ac:dyDescent="0.25">
      <c r="A29" s="197">
        <v>23</v>
      </c>
      <c r="B29" s="93"/>
      <c r="C29" s="93"/>
      <c r="D29" s="94"/>
      <c r="E29" s="427"/>
      <c r="F29" s="95"/>
      <c r="G29" s="95"/>
      <c r="H29" s="94"/>
      <c r="I29" s="94"/>
      <c r="J29" s="194"/>
      <c r="K29" s="192"/>
      <c r="L29" s="196"/>
      <c r="M29" s="220"/>
      <c r="N29" s="189"/>
      <c r="O29" s="94"/>
      <c r="P29" s="114"/>
      <c r="Q29" s="95"/>
    </row>
    <row r="30" spans="1:17" s="11" customFormat="1" ht="18.899999999999999" customHeight="1" x14ac:dyDescent="0.25">
      <c r="A30" s="197">
        <v>24</v>
      </c>
      <c r="B30" s="93"/>
      <c r="C30" s="93"/>
      <c r="D30" s="94"/>
      <c r="E30" s="210"/>
      <c r="F30" s="95"/>
      <c r="G30" s="95"/>
      <c r="H30" s="94"/>
      <c r="I30" s="94"/>
      <c r="J30" s="194"/>
      <c r="K30" s="192"/>
      <c r="L30" s="196"/>
      <c r="M30" s="220"/>
      <c r="N30" s="189"/>
      <c r="O30" s="94"/>
      <c r="P30" s="114"/>
      <c r="Q30" s="95"/>
    </row>
    <row r="31" spans="1:17" s="11" customFormat="1" ht="18.899999999999999" customHeight="1" x14ac:dyDescent="0.25">
      <c r="A31" s="197">
        <v>25</v>
      </c>
      <c r="B31" s="93"/>
      <c r="C31" s="93"/>
      <c r="D31" s="94"/>
      <c r="E31" s="210"/>
      <c r="F31" s="95"/>
      <c r="G31" s="95"/>
      <c r="H31" s="94"/>
      <c r="I31" s="94"/>
      <c r="J31" s="194"/>
      <c r="K31" s="192"/>
      <c r="L31" s="196"/>
      <c r="M31" s="220"/>
      <c r="N31" s="189"/>
      <c r="O31" s="94"/>
      <c r="P31" s="114"/>
      <c r="Q31" s="95"/>
    </row>
    <row r="32" spans="1:17" s="11" customFormat="1" ht="18.899999999999999" customHeight="1" x14ac:dyDescent="0.25">
      <c r="A32" s="197">
        <v>26</v>
      </c>
      <c r="B32" s="93"/>
      <c r="C32" s="93"/>
      <c r="D32" s="94"/>
      <c r="E32" s="403"/>
      <c r="F32" s="95"/>
      <c r="G32" s="95"/>
      <c r="H32" s="94"/>
      <c r="I32" s="94"/>
      <c r="J32" s="194"/>
      <c r="K32" s="192"/>
      <c r="L32" s="196"/>
      <c r="M32" s="220"/>
      <c r="N32" s="189"/>
      <c r="O32" s="94"/>
      <c r="P32" s="114"/>
      <c r="Q32" s="95"/>
    </row>
    <row r="33" spans="1:17" s="11" customFormat="1" ht="18.899999999999999" customHeight="1" x14ac:dyDescent="0.25">
      <c r="A33" s="197">
        <v>27</v>
      </c>
      <c r="B33" s="93"/>
      <c r="C33" s="93"/>
      <c r="D33" s="94"/>
      <c r="E33" s="210"/>
      <c r="F33" s="95"/>
      <c r="G33" s="95"/>
      <c r="H33" s="94"/>
      <c r="I33" s="94"/>
      <c r="J33" s="194"/>
      <c r="K33" s="192"/>
      <c r="L33" s="196"/>
      <c r="M33" s="220"/>
      <c r="N33" s="189"/>
      <c r="O33" s="94"/>
      <c r="P33" s="114"/>
      <c r="Q33" s="95"/>
    </row>
    <row r="34" spans="1:17" s="11" customFormat="1" ht="18.899999999999999" customHeight="1" x14ac:dyDescent="0.25">
      <c r="A34" s="197">
        <v>28</v>
      </c>
      <c r="B34" s="93"/>
      <c r="C34" s="93"/>
      <c r="D34" s="94"/>
      <c r="E34" s="210"/>
      <c r="F34" s="95"/>
      <c r="G34" s="95"/>
      <c r="H34" s="94"/>
      <c r="I34" s="94"/>
      <c r="J34" s="194"/>
      <c r="K34" s="192"/>
      <c r="L34" s="196"/>
      <c r="M34" s="220"/>
      <c r="N34" s="189"/>
      <c r="O34" s="94"/>
      <c r="P34" s="114"/>
      <c r="Q34" s="95"/>
    </row>
    <row r="35" spans="1:17" s="11" customFormat="1" ht="18.899999999999999" customHeight="1" x14ac:dyDescent="0.25">
      <c r="A35" s="197">
        <v>29</v>
      </c>
      <c r="B35" s="93"/>
      <c r="C35" s="93"/>
      <c r="D35" s="94"/>
      <c r="E35" s="210"/>
      <c r="F35" s="95"/>
      <c r="G35" s="95"/>
      <c r="H35" s="94"/>
      <c r="I35" s="94"/>
      <c r="J35" s="194"/>
      <c r="K35" s="192"/>
      <c r="L35" s="196"/>
      <c r="M35" s="220"/>
      <c r="N35" s="189"/>
      <c r="O35" s="94"/>
      <c r="P35" s="114"/>
      <c r="Q35" s="95"/>
    </row>
    <row r="36" spans="1:17" s="11" customFormat="1" ht="18.899999999999999" customHeight="1" x14ac:dyDescent="0.25">
      <c r="A36" s="197">
        <v>30</v>
      </c>
      <c r="B36" s="93"/>
      <c r="C36" s="93"/>
      <c r="D36" s="94"/>
      <c r="E36" s="210"/>
      <c r="F36" s="95"/>
      <c r="G36" s="95"/>
      <c r="H36" s="94"/>
      <c r="I36" s="94"/>
      <c r="J36" s="194"/>
      <c r="K36" s="192"/>
      <c r="L36" s="196"/>
      <c r="M36" s="220"/>
      <c r="N36" s="189"/>
      <c r="O36" s="94"/>
      <c r="P36" s="114"/>
      <c r="Q36" s="95"/>
    </row>
    <row r="37" spans="1:17" s="11" customFormat="1" ht="18.899999999999999" customHeight="1" x14ac:dyDescent="0.25">
      <c r="A37" s="197">
        <v>31</v>
      </c>
      <c r="B37" s="93"/>
      <c r="C37" s="93"/>
      <c r="D37" s="94"/>
      <c r="E37" s="210"/>
      <c r="F37" s="95"/>
      <c r="G37" s="95"/>
      <c r="H37" s="94"/>
      <c r="I37" s="94"/>
      <c r="J37" s="194"/>
      <c r="K37" s="192"/>
      <c r="L37" s="196"/>
      <c r="M37" s="220"/>
      <c r="N37" s="189"/>
      <c r="O37" s="94"/>
      <c r="P37" s="114"/>
      <c r="Q37" s="95"/>
    </row>
    <row r="38" spans="1:17" s="11" customFormat="1" ht="18.899999999999999" customHeight="1" x14ac:dyDescent="0.25">
      <c r="A38" s="197">
        <v>32</v>
      </c>
      <c r="B38" s="93"/>
      <c r="C38" s="93"/>
      <c r="D38" s="94"/>
      <c r="E38" s="210"/>
      <c r="F38" s="95"/>
      <c r="G38" s="95"/>
      <c r="H38" s="377"/>
      <c r="I38" s="221"/>
      <c r="J38" s="194"/>
      <c r="K38" s="192"/>
      <c r="L38" s="196"/>
      <c r="M38" s="220"/>
      <c r="N38" s="189"/>
      <c r="O38" s="95"/>
      <c r="P38" s="114"/>
      <c r="Q38" s="95"/>
    </row>
    <row r="39" spans="1:17" s="11" customFormat="1" ht="18.899999999999999" customHeight="1" x14ac:dyDescent="0.25">
      <c r="A39" s="197">
        <v>33</v>
      </c>
      <c r="B39" s="93"/>
      <c r="C39" s="93"/>
      <c r="D39" s="94"/>
      <c r="E39" s="210"/>
      <c r="F39" s="95"/>
      <c r="G39" s="95"/>
      <c r="H39" s="377"/>
      <c r="I39" s="221"/>
      <c r="J39" s="194"/>
      <c r="K39" s="192"/>
      <c r="L39" s="196"/>
      <c r="M39" s="220"/>
      <c r="N39" s="216"/>
      <c r="O39" s="95"/>
      <c r="P39" s="114"/>
      <c r="Q39" s="95"/>
    </row>
    <row r="40" spans="1:17" s="11" customFormat="1" ht="18.899999999999999" customHeight="1" x14ac:dyDescent="0.25">
      <c r="A40" s="197">
        <v>34</v>
      </c>
      <c r="B40" s="93"/>
      <c r="C40" s="93"/>
      <c r="D40" s="94"/>
      <c r="E40" s="210"/>
      <c r="F40" s="95"/>
      <c r="G40" s="95"/>
      <c r="H40" s="377"/>
      <c r="I40" s="221"/>
      <c r="J40" s="194" t="e">
        <f>IF(AND(Q40="",#REF!&gt;0,#REF!&lt;5),K40,)</f>
        <v>#REF!</v>
      </c>
      <c r="K40" s="192" t="str">
        <f>IF(D40="","ZZZ9",IF(AND(#REF!&gt;0,#REF!&lt;5),D40&amp;#REF!,D40&amp;"9"))</f>
        <v>ZZZ9</v>
      </c>
      <c r="L40" s="196">
        <f t="shared" ref="L40:L103" si="0">IF(Q40="",999,Q40)</f>
        <v>999</v>
      </c>
      <c r="M40" s="220">
        <f t="shared" ref="M40:M103" si="1">IF(P40=999,999,1)</f>
        <v>999</v>
      </c>
      <c r="N40" s="216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97">
        <v>35</v>
      </c>
      <c r="B41" s="93"/>
      <c r="C41" s="93"/>
      <c r="D41" s="94"/>
      <c r="E41" s="210"/>
      <c r="F41" s="95"/>
      <c r="G41" s="95"/>
      <c r="H41" s="377"/>
      <c r="I41" s="221"/>
      <c r="J41" s="194" t="e">
        <f>IF(AND(Q41="",#REF!&gt;0,#REF!&lt;5),K41,)</f>
        <v>#REF!</v>
      </c>
      <c r="K41" s="192" t="str">
        <f>IF(D41="","ZZZ9",IF(AND(#REF!&gt;0,#REF!&lt;5),D41&amp;#REF!,D41&amp;"9"))</f>
        <v>ZZZ9</v>
      </c>
      <c r="L41" s="196">
        <f t="shared" si="0"/>
        <v>999</v>
      </c>
      <c r="M41" s="220">
        <f t="shared" si="1"/>
        <v>999</v>
      </c>
      <c r="N41" s="216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197">
        <v>36</v>
      </c>
      <c r="B42" s="93"/>
      <c r="C42" s="93"/>
      <c r="D42" s="94"/>
      <c r="E42" s="210"/>
      <c r="F42" s="95"/>
      <c r="G42" s="95"/>
      <c r="H42" s="377"/>
      <c r="I42" s="221"/>
      <c r="J42" s="194" t="e">
        <f>IF(AND(Q42="",#REF!&gt;0,#REF!&lt;5),K42,)</f>
        <v>#REF!</v>
      </c>
      <c r="K42" s="192" t="str">
        <f>IF(D42="","ZZZ9",IF(AND(#REF!&gt;0,#REF!&lt;5),D42&amp;#REF!,D42&amp;"9"))</f>
        <v>ZZZ9</v>
      </c>
      <c r="L42" s="196">
        <f t="shared" si="0"/>
        <v>999</v>
      </c>
      <c r="M42" s="220">
        <f t="shared" si="1"/>
        <v>999</v>
      </c>
      <c r="N42" s="216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197">
        <v>37</v>
      </c>
      <c r="B43" s="93"/>
      <c r="C43" s="93"/>
      <c r="D43" s="94"/>
      <c r="E43" s="210"/>
      <c r="F43" s="95"/>
      <c r="G43" s="95"/>
      <c r="H43" s="377"/>
      <c r="I43" s="221"/>
      <c r="J43" s="194" t="e">
        <f>IF(AND(Q43="",#REF!&gt;0,#REF!&lt;5),K43,)</f>
        <v>#REF!</v>
      </c>
      <c r="K43" s="192" t="str">
        <f>IF(D43="","ZZZ9",IF(AND(#REF!&gt;0,#REF!&lt;5),D43&amp;#REF!,D43&amp;"9"))</f>
        <v>ZZZ9</v>
      </c>
      <c r="L43" s="196">
        <f t="shared" si="0"/>
        <v>999</v>
      </c>
      <c r="M43" s="220">
        <f t="shared" si="1"/>
        <v>999</v>
      </c>
      <c r="N43" s="216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197">
        <v>38</v>
      </c>
      <c r="B44" s="93"/>
      <c r="C44" s="93"/>
      <c r="D44" s="94"/>
      <c r="E44" s="210"/>
      <c r="F44" s="95"/>
      <c r="G44" s="95"/>
      <c r="H44" s="377"/>
      <c r="I44" s="221"/>
      <c r="J44" s="194" t="e">
        <f>IF(AND(Q44="",#REF!&gt;0,#REF!&lt;5),K44,)</f>
        <v>#REF!</v>
      </c>
      <c r="K44" s="192" t="str">
        <f>IF(D44="","ZZZ9",IF(AND(#REF!&gt;0,#REF!&lt;5),D44&amp;#REF!,D44&amp;"9"))</f>
        <v>ZZZ9</v>
      </c>
      <c r="L44" s="196">
        <f t="shared" si="0"/>
        <v>999</v>
      </c>
      <c r="M44" s="220">
        <f t="shared" si="1"/>
        <v>999</v>
      </c>
      <c r="N44" s="216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197">
        <v>39</v>
      </c>
      <c r="B45" s="93"/>
      <c r="C45" s="93"/>
      <c r="D45" s="94"/>
      <c r="E45" s="210"/>
      <c r="F45" s="95"/>
      <c r="G45" s="95"/>
      <c r="H45" s="377"/>
      <c r="I45" s="221"/>
      <c r="J45" s="194" t="e">
        <f>IF(AND(Q45="",#REF!&gt;0,#REF!&lt;5),K45,)</f>
        <v>#REF!</v>
      </c>
      <c r="K45" s="192" t="str">
        <f>IF(D45="","ZZZ9",IF(AND(#REF!&gt;0,#REF!&lt;5),D45&amp;#REF!,D45&amp;"9"))</f>
        <v>ZZZ9</v>
      </c>
      <c r="L45" s="196">
        <f t="shared" si="0"/>
        <v>999</v>
      </c>
      <c r="M45" s="220">
        <f t="shared" si="1"/>
        <v>999</v>
      </c>
      <c r="N45" s="216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197">
        <v>40</v>
      </c>
      <c r="B46" s="93"/>
      <c r="C46" s="93"/>
      <c r="D46" s="94"/>
      <c r="E46" s="210"/>
      <c r="F46" s="95"/>
      <c r="G46" s="95"/>
      <c r="H46" s="377"/>
      <c r="I46" s="221"/>
      <c r="J46" s="194" t="e">
        <f>IF(AND(Q46="",#REF!&gt;0,#REF!&lt;5),K46,)</f>
        <v>#REF!</v>
      </c>
      <c r="K46" s="192" t="str">
        <f>IF(D46="","ZZZ9",IF(AND(#REF!&gt;0,#REF!&lt;5),D46&amp;#REF!,D46&amp;"9"))</f>
        <v>ZZZ9</v>
      </c>
      <c r="L46" s="196">
        <f t="shared" si="0"/>
        <v>999</v>
      </c>
      <c r="M46" s="220">
        <f t="shared" si="1"/>
        <v>999</v>
      </c>
      <c r="N46" s="216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197">
        <v>41</v>
      </c>
      <c r="B47" s="93"/>
      <c r="C47" s="93"/>
      <c r="D47" s="94"/>
      <c r="E47" s="210"/>
      <c r="F47" s="95"/>
      <c r="G47" s="95"/>
      <c r="H47" s="377"/>
      <c r="I47" s="221"/>
      <c r="J47" s="194" t="e">
        <f>IF(AND(Q47="",#REF!&gt;0,#REF!&lt;5),K47,)</f>
        <v>#REF!</v>
      </c>
      <c r="K47" s="192" t="str">
        <f>IF(D47="","ZZZ9",IF(AND(#REF!&gt;0,#REF!&lt;5),D47&amp;#REF!,D47&amp;"9"))</f>
        <v>ZZZ9</v>
      </c>
      <c r="L47" s="196">
        <f t="shared" si="0"/>
        <v>999</v>
      </c>
      <c r="M47" s="220">
        <f t="shared" si="1"/>
        <v>999</v>
      </c>
      <c r="N47" s="216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197">
        <v>42</v>
      </c>
      <c r="B48" s="93"/>
      <c r="C48" s="93"/>
      <c r="D48" s="94"/>
      <c r="E48" s="210"/>
      <c r="F48" s="95"/>
      <c r="G48" s="95"/>
      <c r="H48" s="377"/>
      <c r="I48" s="221"/>
      <c r="J48" s="194" t="e">
        <f>IF(AND(Q48="",#REF!&gt;0,#REF!&lt;5),K48,)</f>
        <v>#REF!</v>
      </c>
      <c r="K48" s="192" t="str">
        <f>IF(D48="","ZZZ9",IF(AND(#REF!&gt;0,#REF!&lt;5),D48&amp;#REF!,D48&amp;"9"))</f>
        <v>ZZZ9</v>
      </c>
      <c r="L48" s="196">
        <f t="shared" si="0"/>
        <v>999</v>
      </c>
      <c r="M48" s="220">
        <f t="shared" si="1"/>
        <v>999</v>
      </c>
      <c r="N48" s="216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197">
        <v>43</v>
      </c>
      <c r="B49" s="93"/>
      <c r="C49" s="93"/>
      <c r="D49" s="94"/>
      <c r="E49" s="210"/>
      <c r="F49" s="95"/>
      <c r="G49" s="95"/>
      <c r="H49" s="377"/>
      <c r="I49" s="221"/>
      <c r="J49" s="194" t="e">
        <f>IF(AND(Q49="",#REF!&gt;0,#REF!&lt;5),K49,)</f>
        <v>#REF!</v>
      </c>
      <c r="K49" s="192" t="str">
        <f>IF(D49="","ZZZ9",IF(AND(#REF!&gt;0,#REF!&lt;5),D49&amp;#REF!,D49&amp;"9"))</f>
        <v>ZZZ9</v>
      </c>
      <c r="L49" s="196">
        <f t="shared" si="0"/>
        <v>999</v>
      </c>
      <c r="M49" s="220">
        <f t="shared" si="1"/>
        <v>999</v>
      </c>
      <c r="N49" s="216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197">
        <v>44</v>
      </c>
      <c r="B50" s="93"/>
      <c r="C50" s="93"/>
      <c r="D50" s="94"/>
      <c r="E50" s="210"/>
      <c r="F50" s="95"/>
      <c r="G50" s="95"/>
      <c r="H50" s="377"/>
      <c r="I50" s="221"/>
      <c r="J50" s="194" t="e">
        <f>IF(AND(Q50="",#REF!&gt;0,#REF!&lt;5),K50,)</f>
        <v>#REF!</v>
      </c>
      <c r="K50" s="192" t="str">
        <f>IF(D50="","ZZZ9",IF(AND(#REF!&gt;0,#REF!&lt;5),D50&amp;#REF!,D50&amp;"9"))</f>
        <v>ZZZ9</v>
      </c>
      <c r="L50" s="196">
        <f t="shared" si="0"/>
        <v>999</v>
      </c>
      <c r="M50" s="220">
        <f t="shared" si="1"/>
        <v>999</v>
      </c>
      <c r="N50" s="216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197">
        <v>45</v>
      </c>
      <c r="B51" s="93"/>
      <c r="C51" s="93"/>
      <c r="D51" s="94"/>
      <c r="E51" s="210"/>
      <c r="F51" s="95"/>
      <c r="G51" s="95"/>
      <c r="H51" s="377"/>
      <c r="I51" s="221"/>
      <c r="J51" s="194" t="e">
        <f>IF(AND(Q51="",#REF!&gt;0,#REF!&lt;5),K51,)</f>
        <v>#REF!</v>
      </c>
      <c r="K51" s="192" t="str">
        <f>IF(D51="","ZZZ9",IF(AND(#REF!&gt;0,#REF!&lt;5),D51&amp;#REF!,D51&amp;"9"))</f>
        <v>ZZZ9</v>
      </c>
      <c r="L51" s="196">
        <f t="shared" si="0"/>
        <v>999</v>
      </c>
      <c r="M51" s="220">
        <f t="shared" si="1"/>
        <v>999</v>
      </c>
      <c r="N51" s="216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197">
        <v>46</v>
      </c>
      <c r="B52" s="93"/>
      <c r="C52" s="93"/>
      <c r="D52" s="94"/>
      <c r="E52" s="210"/>
      <c r="F52" s="95"/>
      <c r="G52" s="95"/>
      <c r="H52" s="377"/>
      <c r="I52" s="221"/>
      <c r="J52" s="194" t="e">
        <f>IF(AND(Q52="",#REF!&gt;0,#REF!&lt;5),K52,)</f>
        <v>#REF!</v>
      </c>
      <c r="K52" s="192" t="str">
        <f>IF(D52="","ZZZ9",IF(AND(#REF!&gt;0,#REF!&lt;5),D52&amp;#REF!,D52&amp;"9"))</f>
        <v>ZZZ9</v>
      </c>
      <c r="L52" s="196">
        <f t="shared" si="0"/>
        <v>999</v>
      </c>
      <c r="M52" s="220">
        <f t="shared" si="1"/>
        <v>999</v>
      </c>
      <c r="N52" s="216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197">
        <v>47</v>
      </c>
      <c r="B53" s="93"/>
      <c r="C53" s="93"/>
      <c r="D53" s="94"/>
      <c r="E53" s="210"/>
      <c r="F53" s="95"/>
      <c r="G53" s="95"/>
      <c r="H53" s="377"/>
      <c r="I53" s="221"/>
      <c r="J53" s="194" t="e">
        <f>IF(AND(Q53="",#REF!&gt;0,#REF!&lt;5),K53,)</f>
        <v>#REF!</v>
      </c>
      <c r="K53" s="192" t="str">
        <f>IF(D53="","ZZZ9",IF(AND(#REF!&gt;0,#REF!&lt;5),D53&amp;#REF!,D53&amp;"9"))</f>
        <v>ZZZ9</v>
      </c>
      <c r="L53" s="196">
        <f t="shared" si="0"/>
        <v>999</v>
      </c>
      <c r="M53" s="220">
        <f t="shared" si="1"/>
        <v>999</v>
      </c>
      <c r="N53" s="216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197">
        <v>48</v>
      </c>
      <c r="B54" s="93"/>
      <c r="C54" s="93"/>
      <c r="D54" s="94"/>
      <c r="E54" s="210"/>
      <c r="F54" s="95"/>
      <c r="G54" s="95"/>
      <c r="H54" s="377"/>
      <c r="I54" s="221"/>
      <c r="J54" s="194" t="e">
        <f>IF(AND(Q54="",#REF!&gt;0,#REF!&lt;5),K54,)</f>
        <v>#REF!</v>
      </c>
      <c r="K54" s="192" t="str">
        <f>IF(D54="","ZZZ9",IF(AND(#REF!&gt;0,#REF!&lt;5),D54&amp;#REF!,D54&amp;"9"))</f>
        <v>ZZZ9</v>
      </c>
      <c r="L54" s="196">
        <f t="shared" si="0"/>
        <v>999</v>
      </c>
      <c r="M54" s="220">
        <f t="shared" si="1"/>
        <v>999</v>
      </c>
      <c r="N54" s="216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197">
        <v>49</v>
      </c>
      <c r="B55" s="93"/>
      <c r="C55" s="93"/>
      <c r="D55" s="94"/>
      <c r="E55" s="210"/>
      <c r="F55" s="95"/>
      <c r="G55" s="95"/>
      <c r="H55" s="377"/>
      <c r="I55" s="221"/>
      <c r="J55" s="194" t="e">
        <f>IF(AND(Q55="",#REF!&gt;0,#REF!&lt;5),K55,)</f>
        <v>#REF!</v>
      </c>
      <c r="K55" s="192" t="str">
        <f>IF(D55="","ZZZ9",IF(AND(#REF!&gt;0,#REF!&lt;5),D55&amp;#REF!,D55&amp;"9"))</f>
        <v>ZZZ9</v>
      </c>
      <c r="L55" s="196">
        <f t="shared" si="0"/>
        <v>999</v>
      </c>
      <c r="M55" s="220">
        <f t="shared" si="1"/>
        <v>999</v>
      </c>
      <c r="N55" s="216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197">
        <v>50</v>
      </c>
      <c r="B56" s="93"/>
      <c r="C56" s="93"/>
      <c r="D56" s="94"/>
      <c r="E56" s="210"/>
      <c r="F56" s="95"/>
      <c r="G56" s="95"/>
      <c r="H56" s="377"/>
      <c r="I56" s="221"/>
      <c r="J56" s="194" t="e">
        <f>IF(AND(Q56="",#REF!&gt;0,#REF!&lt;5),K56,)</f>
        <v>#REF!</v>
      </c>
      <c r="K56" s="192" t="str">
        <f>IF(D56="","ZZZ9",IF(AND(#REF!&gt;0,#REF!&lt;5),D56&amp;#REF!,D56&amp;"9"))</f>
        <v>ZZZ9</v>
      </c>
      <c r="L56" s="196">
        <f t="shared" si="0"/>
        <v>999</v>
      </c>
      <c r="M56" s="220">
        <f t="shared" si="1"/>
        <v>999</v>
      </c>
      <c r="N56" s="216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197">
        <v>51</v>
      </c>
      <c r="B57" s="93"/>
      <c r="C57" s="93"/>
      <c r="D57" s="94"/>
      <c r="E57" s="210"/>
      <c r="F57" s="95"/>
      <c r="G57" s="95"/>
      <c r="H57" s="377"/>
      <c r="I57" s="221"/>
      <c r="J57" s="194" t="e">
        <f>IF(AND(Q57="",#REF!&gt;0,#REF!&lt;5),K57,)</f>
        <v>#REF!</v>
      </c>
      <c r="K57" s="192" t="str">
        <f>IF(D57="","ZZZ9",IF(AND(#REF!&gt;0,#REF!&lt;5),D57&amp;#REF!,D57&amp;"9"))</f>
        <v>ZZZ9</v>
      </c>
      <c r="L57" s="196">
        <f t="shared" si="0"/>
        <v>999</v>
      </c>
      <c r="M57" s="220">
        <f t="shared" si="1"/>
        <v>999</v>
      </c>
      <c r="N57" s="216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197">
        <v>52</v>
      </c>
      <c r="B58" s="93"/>
      <c r="C58" s="93"/>
      <c r="D58" s="94"/>
      <c r="E58" s="210"/>
      <c r="F58" s="95"/>
      <c r="G58" s="95"/>
      <c r="H58" s="377"/>
      <c r="I58" s="221"/>
      <c r="J58" s="194" t="e">
        <f>IF(AND(Q58="",#REF!&gt;0,#REF!&lt;5),K58,)</f>
        <v>#REF!</v>
      </c>
      <c r="K58" s="192" t="str">
        <f>IF(D58="","ZZZ9",IF(AND(#REF!&gt;0,#REF!&lt;5),D58&amp;#REF!,D58&amp;"9"))</f>
        <v>ZZZ9</v>
      </c>
      <c r="L58" s="196">
        <f t="shared" si="0"/>
        <v>999</v>
      </c>
      <c r="M58" s="220">
        <f t="shared" si="1"/>
        <v>999</v>
      </c>
      <c r="N58" s="216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197">
        <v>53</v>
      </c>
      <c r="B59" s="93"/>
      <c r="C59" s="93"/>
      <c r="D59" s="94"/>
      <c r="E59" s="210"/>
      <c r="F59" s="95"/>
      <c r="G59" s="95"/>
      <c r="H59" s="377"/>
      <c r="I59" s="221"/>
      <c r="J59" s="194" t="e">
        <f>IF(AND(Q59="",#REF!&gt;0,#REF!&lt;5),K59,)</f>
        <v>#REF!</v>
      </c>
      <c r="K59" s="192" t="str">
        <f>IF(D59="","ZZZ9",IF(AND(#REF!&gt;0,#REF!&lt;5),D59&amp;#REF!,D59&amp;"9"))</f>
        <v>ZZZ9</v>
      </c>
      <c r="L59" s="196">
        <f t="shared" si="0"/>
        <v>999</v>
      </c>
      <c r="M59" s="220">
        <f t="shared" si="1"/>
        <v>999</v>
      </c>
      <c r="N59" s="216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197">
        <v>54</v>
      </c>
      <c r="B60" s="93"/>
      <c r="C60" s="93"/>
      <c r="D60" s="94"/>
      <c r="E60" s="210"/>
      <c r="F60" s="95"/>
      <c r="G60" s="95"/>
      <c r="H60" s="377"/>
      <c r="I60" s="221"/>
      <c r="J60" s="194" t="e">
        <f>IF(AND(Q60="",#REF!&gt;0,#REF!&lt;5),K60,)</f>
        <v>#REF!</v>
      </c>
      <c r="K60" s="192" t="str">
        <f>IF(D60="","ZZZ9",IF(AND(#REF!&gt;0,#REF!&lt;5),D60&amp;#REF!,D60&amp;"9"))</f>
        <v>ZZZ9</v>
      </c>
      <c r="L60" s="196">
        <f t="shared" si="0"/>
        <v>999</v>
      </c>
      <c r="M60" s="220">
        <f t="shared" si="1"/>
        <v>999</v>
      </c>
      <c r="N60" s="216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197">
        <v>55</v>
      </c>
      <c r="B61" s="93"/>
      <c r="C61" s="93"/>
      <c r="D61" s="94"/>
      <c r="E61" s="210"/>
      <c r="F61" s="95"/>
      <c r="G61" s="95"/>
      <c r="H61" s="377"/>
      <c r="I61" s="221"/>
      <c r="J61" s="194" t="e">
        <f>IF(AND(Q61="",#REF!&gt;0,#REF!&lt;5),K61,)</f>
        <v>#REF!</v>
      </c>
      <c r="K61" s="192" t="str">
        <f>IF(D61="","ZZZ9",IF(AND(#REF!&gt;0,#REF!&lt;5),D61&amp;#REF!,D61&amp;"9"))</f>
        <v>ZZZ9</v>
      </c>
      <c r="L61" s="196">
        <f t="shared" si="0"/>
        <v>999</v>
      </c>
      <c r="M61" s="220">
        <f t="shared" si="1"/>
        <v>999</v>
      </c>
      <c r="N61" s="216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197">
        <v>56</v>
      </c>
      <c r="B62" s="93"/>
      <c r="C62" s="93"/>
      <c r="D62" s="94"/>
      <c r="E62" s="210"/>
      <c r="F62" s="95"/>
      <c r="G62" s="95"/>
      <c r="H62" s="377"/>
      <c r="I62" s="221"/>
      <c r="J62" s="194" t="e">
        <f>IF(AND(Q62="",#REF!&gt;0,#REF!&lt;5),K62,)</f>
        <v>#REF!</v>
      </c>
      <c r="K62" s="192" t="str">
        <f>IF(D62="","ZZZ9",IF(AND(#REF!&gt;0,#REF!&lt;5),D62&amp;#REF!,D62&amp;"9"))</f>
        <v>ZZZ9</v>
      </c>
      <c r="L62" s="196">
        <f t="shared" si="0"/>
        <v>999</v>
      </c>
      <c r="M62" s="220">
        <f t="shared" si="1"/>
        <v>999</v>
      </c>
      <c r="N62" s="216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197">
        <v>57</v>
      </c>
      <c r="B63" s="93"/>
      <c r="C63" s="93"/>
      <c r="D63" s="94"/>
      <c r="E63" s="210"/>
      <c r="F63" s="95"/>
      <c r="G63" s="95"/>
      <c r="H63" s="377"/>
      <c r="I63" s="221"/>
      <c r="J63" s="194" t="e">
        <f>IF(AND(Q63="",#REF!&gt;0,#REF!&lt;5),K63,)</f>
        <v>#REF!</v>
      </c>
      <c r="K63" s="192" t="str">
        <f>IF(D63="","ZZZ9",IF(AND(#REF!&gt;0,#REF!&lt;5),D63&amp;#REF!,D63&amp;"9"))</f>
        <v>ZZZ9</v>
      </c>
      <c r="L63" s="196">
        <f t="shared" si="0"/>
        <v>999</v>
      </c>
      <c r="M63" s="220">
        <f t="shared" si="1"/>
        <v>999</v>
      </c>
      <c r="N63" s="216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197">
        <v>58</v>
      </c>
      <c r="B64" s="93"/>
      <c r="C64" s="93"/>
      <c r="D64" s="94"/>
      <c r="E64" s="210"/>
      <c r="F64" s="95"/>
      <c r="G64" s="95"/>
      <c r="H64" s="377"/>
      <c r="I64" s="221"/>
      <c r="J64" s="194" t="e">
        <f>IF(AND(Q64="",#REF!&gt;0,#REF!&lt;5),K64,)</f>
        <v>#REF!</v>
      </c>
      <c r="K64" s="192" t="str">
        <f>IF(D64="","ZZZ9",IF(AND(#REF!&gt;0,#REF!&lt;5),D64&amp;#REF!,D64&amp;"9"))</f>
        <v>ZZZ9</v>
      </c>
      <c r="L64" s="196">
        <f t="shared" si="0"/>
        <v>999</v>
      </c>
      <c r="M64" s="220">
        <f t="shared" si="1"/>
        <v>999</v>
      </c>
      <c r="N64" s="216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197">
        <v>59</v>
      </c>
      <c r="B65" s="93"/>
      <c r="C65" s="93"/>
      <c r="D65" s="94"/>
      <c r="E65" s="210"/>
      <c r="F65" s="95"/>
      <c r="G65" s="95"/>
      <c r="H65" s="377"/>
      <c r="I65" s="221"/>
      <c r="J65" s="194" t="e">
        <f>IF(AND(Q65="",#REF!&gt;0,#REF!&lt;5),K65,)</f>
        <v>#REF!</v>
      </c>
      <c r="K65" s="192" t="str">
        <f>IF(D65="","ZZZ9",IF(AND(#REF!&gt;0,#REF!&lt;5),D65&amp;#REF!,D65&amp;"9"))</f>
        <v>ZZZ9</v>
      </c>
      <c r="L65" s="196">
        <f t="shared" si="0"/>
        <v>999</v>
      </c>
      <c r="M65" s="220">
        <f t="shared" si="1"/>
        <v>999</v>
      </c>
      <c r="N65" s="216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197">
        <v>60</v>
      </c>
      <c r="B66" s="93"/>
      <c r="C66" s="93"/>
      <c r="D66" s="94"/>
      <c r="E66" s="210"/>
      <c r="F66" s="95"/>
      <c r="G66" s="95"/>
      <c r="H66" s="377"/>
      <c r="I66" s="221"/>
      <c r="J66" s="194" t="e">
        <f>IF(AND(Q66="",#REF!&gt;0,#REF!&lt;5),K66,)</f>
        <v>#REF!</v>
      </c>
      <c r="K66" s="192" t="str">
        <f>IF(D66="","ZZZ9",IF(AND(#REF!&gt;0,#REF!&lt;5),D66&amp;#REF!,D66&amp;"9"))</f>
        <v>ZZZ9</v>
      </c>
      <c r="L66" s="196">
        <f t="shared" si="0"/>
        <v>999</v>
      </c>
      <c r="M66" s="220">
        <f t="shared" si="1"/>
        <v>999</v>
      </c>
      <c r="N66" s="216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197">
        <v>61</v>
      </c>
      <c r="B67" s="93"/>
      <c r="C67" s="93"/>
      <c r="D67" s="94"/>
      <c r="E67" s="210"/>
      <c r="F67" s="95"/>
      <c r="G67" s="95"/>
      <c r="H67" s="377"/>
      <c r="I67" s="221"/>
      <c r="J67" s="194" t="e">
        <f>IF(AND(Q67="",#REF!&gt;0,#REF!&lt;5),K67,)</f>
        <v>#REF!</v>
      </c>
      <c r="K67" s="192" t="str">
        <f>IF(D67="","ZZZ9",IF(AND(#REF!&gt;0,#REF!&lt;5),D67&amp;#REF!,D67&amp;"9"))</f>
        <v>ZZZ9</v>
      </c>
      <c r="L67" s="196">
        <f t="shared" si="0"/>
        <v>999</v>
      </c>
      <c r="M67" s="220">
        <f t="shared" si="1"/>
        <v>999</v>
      </c>
      <c r="N67" s="216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197">
        <v>62</v>
      </c>
      <c r="B68" s="93"/>
      <c r="C68" s="93"/>
      <c r="D68" s="94"/>
      <c r="E68" s="210"/>
      <c r="F68" s="95"/>
      <c r="G68" s="95"/>
      <c r="H68" s="377"/>
      <c r="I68" s="221"/>
      <c r="J68" s="194" t="e">
        <f>IF(AND(Q68="",#REF!&gt;0,#REF!&lt;5),K68,)</f>
        <v>#REF!</v>
      </c>
      <c r="K68" s="192" t="str">
        <f>IF(D68="","ZZZ9",IF(AND(#REF!&gt;0,#REF!&lt;5),D68&amp;#REF!,D68&amp;"9"))</f>
        <v>ZZZ9</v>
      </c>
      <c r="L68" s="196">
        <f t="shared" si="0"/>
        <v>999</v>
      </c>
      <c r="M68" s="220">
        <f t="shared" si="1"/>
        <v>999</v>
      </c>
      <c r="N68" s="216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197">
        <v>63</v>
      </c>
      <c r="B69" s="93"/>
      <c r="C69" s="93"/>
      <c r="D69" s="94"/>
      <c r="E69" s="210"/>
      <c r="F69" s="95"/>
      <c r="G69" s="95"/>
      <c r="H69" s="377"/>
      <c r="I69" s="221"/>
      <c r="J69" s="194" t="e">
        <f>IF(AND(Q69="",#REF!&gt;0,#REF!&lt;5),K69,)</f>
        <v>#REF!</v>
      </c>
      <c r="K69" s="192" t="str">
        <f>IF(D69="","ZZZ9",IF(AND(#REF!&gt;0,#REF!&lt;5),D69&amp;#REF!,D69&amp;"9"))</f>
        <v>ZZZ9</v>
      </c>
      <c r="L69" s="196">
        <f t="shared" si="0"/>
        <v>999</v>
      </c>
      <c r="M69" s="220">
        <f t="shared" si="1"/>
        <v>999</v>
      </c>
      <c r="N69" s="216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197">
        <v>64</v>
      </c>
      <c r="B70" s="93"/>
      <c r="C70" s="93"/>
      <c r="D70" s="94"/>
      <c r="E70" s="210"/>
      <c r="F70" s="95"/>
      <c r="G70" s="95"/>
      <c r="H70" s="377"/>
      <c r="I70" s="221"/>
      <c r="J70" s="194" t="e">
        <f>IF(AND(Q70="",#REF!&gt;0,#REF!&lt;5),K70,)</f>
        <v>#REF!</v>
      </c>
      <c r="K70" s="192" t="str">
        <f>IF(D70="","ZZZ9",IF(AND(#REF!&gt;0,#REF!&lt;5),D70&amp;#REF!,D70&amp;"9"))</f>
        <v>ZZZ9</v>
      </c>
      <c r="L70" s="196">
        <f t="shared" si="0"/>
        <v>999</v>
      </c>
      <c r="M70" s="220">
        <f t="shared" si="1"/>
        <v>999</v>
      </c>
      <c r="N70" s="216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197">
        <v>65</v>
      </c>
      <c r="B71" s="93"/>
      <c r="C71" s="93"/>
      <c r="D71" s="94"/>
      <c r="E71" s="210"/>
      <c r="F71" s="95"/>
      <c r="G71" s="95"/>
      <c r="H71" s="377"/>
      <c r="I71" s="221"/>
      <c r="J71" s="194" t="e">
        <f>IF(AND(Q71="",#REF!&gt;0,#REF!&lt;5),K71,)</f>
        <v>#REF!</v>
      </c>
      <c r="K71" s="192" t="str">
        <f>IF(D71="","ZZZ9",IF(AND(#REF!&gt;0,#REF!&lt;5),D71&amp;#REF!,D71&amp;"9"))</f>
        <v>ZZZ9</v>
      </c>
      <c r="L71" s="196">
        <f t="shared" si="0"/>
        <v>999</v>
      </c>
      <c r="M71" s="220">
        <f t="shared" si="1"/>
        <v>999</v>
      </c>
      <c r="N71" s="216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197">
        <v>66</v>
      </c>
      <c r="B72" s="93"/>
      <c r="C72" s="93"/>
      <c r="D72" s="94"/>
      <c r="E72" s="210"/>
      <c r="F72" s="95"/>
      <c r="G72" s="95"/>
      <c r="H72" s="377"/>
      <c r="I72" s="221"/>
      <c r="J72" s="194" t="e">
        <f>IF(AND(Q72="",#REF!&gt;0,#REF!&lt;5),K72,)</f>
        <v>#REF!</v>
      </c>
      <c r="K72" s="192" t="str">
        <f>IF(D72="","ZZZ9",IF(AND(#REF!&gt;0,#REF!&lt;5),D72&amp;#REF!,D72&amp;"9"))</f>
        <v>ZZZ9</v>
      </c>
      <c r="L72" s="196">
        <f t="shared" si="0"/>
        <v>999</v>
      </c>
      <c r="M72" s="220">
        <f t="shared" si="1"/>
        <v>999</v>
      </c>
      <c r="N72" s="216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197">
        <v>67</v>
      </c>
      <c r="B73" s="93"/>
      <c r="C73" s="93"/>
      <c r="D73" s="94"/>
      <c r="E73" s="210"/>
      <c r="F73" s="95"/>
      <c r="G73" s="95"/>
      <c r="H73" s="377"/>
      <c r="I73" s="221"/>
      <c r="J73" s="194" t="e">
        <f>IF(AND(Q73="",#REF!&gt;0,#REF!&lt;5),K73,)</f>
        <v>#REF!</v>
      </c>
      <c r="K73" s="192" t="str">
        <f>IF(D73="","ZZZ9",IF(AND(#REF!&gt;0,#REF!&lt;5),D73&amp;#REF!,D73&amp;"9"))</f>
        <v>ZZZ9</v>
      </c>
      <c r="L73" s="196">
        <f t="shared" si="0"/>
        <v>999</v>
      </c>
      <c r="M73" s="220">
        <f t="shared" si="1"/>
        <v>999</v>
      </c>
      <c r="N73" s="216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197">
        <v>68</v>
      </c>
      <c r="B74" s="93"/>
      <c r="C74" s="93"/>
      <c r="D74" s="94"/>
      <c r="E74" s="210"/>
      <c r="F74" s="95"/>
      <c r="G74" s="95"/>
      <c r="H74" s="377"/>
      <c r="I74" s="221"/>
      <c r="J74" s="194" t="e">
        <f>IF(AND(Q74="",#REF!&gt;0,#REF!&lt;5),K74,)</f>
        <v>#REF!</v>
      </c>
      <c r="K74" s="192" t="str">
        <f>IF(D74="","ZZZ9",IF(AND(#REF!&gt;0,#REF!&lt;5),D74&amp;#REF!,D74&amp;"9"))</f>
        <v>ZZZ9</v>
      </c>
      <c r="L74" s="196">
        <f t="shared" si="0"/>
        <v>999</v>
      </c>
      <c r="M74" s="220">
        <f t="shared" si="1"/>
        <v>999</v>
      </c>
      <c r="N74" s="216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197">
        <v>69</v>
      </c>
      <c r="B75" s="93"/>
      <c r="C75" s="93"/>
      <c r="D75" s="94"/>
      <c r="E75" s="210"/>
      <c r="F75" s="95"/>
      <c r="G75" s="95"/>
      <c r="H75" s="377"/>
      <c r="I75" s="221"/>
      <c r="J75" s="194" t="e">
        <f>IF(AND(Q75="",#REF!&gt;0,#REF!&lt;5),K75,)</f>
        <v>#REF!</v>
      </c>
      <c r="K75" s="192" t="str">
        <f>IF(D75="","ZZZ9",IF(AND(#REF!&gt;0,#REF!&lt;5),D75&amp;#REF!,D75&amp;"9"))</f>
        <v>ZZZ9</v>
      </c>
      <c r="L75" s="196">
        <f t="shared" si="0"/>
        <v>999</v>
      </c>
      <c r="M75" s="220">
        <f t="shared" si="1"/>
        <v>999</v>
      </c>
      <c r="N75" s="216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197">
        <v>70</v>
      </c>
      <c r="B76" s="93"/>
      <c r="C76" s="93"/>
      <c r="D76" s="94"/>
      <c r="E76" s="210"/>
      <c r="F76" s="95"/>
      <c r="G76" s="95"/>
      <c r="H76" s="377"/>
      <c r="I76" s="221"/>
      <c r="J76" s="194" t="e">
        <f>IF(AND(Q76="",#REF!&gt;0,#REF!&lt;5),K76,)</f>
        <v>#REF!</v>
      </c>
      <c r="K76" s="192" t="str">
        <f>IF(D76="","ZZZ9",IF(AND(#REF!&gt;0,#REF!&lt;5),D76&amp;#REF!,D76&amp;"9"))</f>
        <v>ZZZ9</v>
      </c>
      <c r="L76" s="196">
        <f t="shared" si="0"/>
        <v>999</v>
      </c>
      <c r="M76" s="220">
        <f t="shared" si="1"/>
        <v>999</v>
      </c>
      <c r="N76" s="216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197">
        <v>71</v>
      </c>
      <c r="B77" s="93"/>
      <c r="C77" s="93"/>
      <c r="D77" s="94"/>
      <c r="E77" s="210"/>
      <c r="F77" s="95"/>
      <c r="G77" s="95"/>
      <c r="H77" s="377"/>
      <c r="I77" s="221"/>
      <c r="J77" s="194" t="e">
        <f>IF(AND(Q77="",#REF!&gt;0,#REF!&lt;5),K77,)</f>
        <v>#REF!</v>
      </c>
      <c r="K77" s="192" t="str">
        <f>IF(D77="","ZZZ9",IF(AND(#REF!&gt;0,#REF!&lt;5),D77&amp;#REF!,D77&amp;"9"))</f>
        <v>ZZZ9</v>
      </c>
      <c r="L77" s="196">
        <f t="shared" si="0"/>
        <v>999</v>
      </c>
      <c r="M77" s="220">
        <f t="shared" si="1"/>
        <v>999</v>
      </c>
      <c r="N77" s="216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197">
        <v>72</v>
      </c>
      <c r="B78" s="93"/>
      <c r="C78" s="93"/>
      <c r="D78" s="94"/>
      <c r="E78" s="210"/>
      <c r="F78" s="95"/>
      <c r="G78" s="95"/>
      <c r="H78" s="377"/>
      <c r="I78" s="221"/>
      <c r="J78" s="194" t="e">
        <f>IF(AND(Q78="",#REF!&gt;0,#REF!&lt;5),K78,)</f>
        <v>#REF!</v>
      </c>
      <c r="K78" s="192" t="str">
        <f>IF(D78="","ZZZ9",IF(AND(#REF!&gt;0,#REF!&lt;5),D78&amp;#REF!,D78&amp;"9"))</f>
        <v>ZZZ9</v>
      </c>
      <c r="L78" s="196">
        <f t="shared" si="0"/>
        <v>999</v>
      </c>
      <c r="M78" s="220">
        <f t="shared" si="1"/>
        <v>999</v>
      </c>
      <c r="N78" s="216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197">
        <v>73</v>
      </c>
      <c r="B79" s="93"/>
      <c r="C79" s="93"/>
      <c r="D79" s="94"/>
      <c r="E79" s="210"/>
      <c r="F79" s="95"/>
      <c r="G79" s="95"/>
      <c r="H79" s="377"/>
      <c r="I79" s="221"/>
      <c r="J79" s="194" t="e">
        <f>IF(AND(Q79="",#REF!&gt;0,#REF!&lt;5),K79,)</f>
        <v>#REF!</v>
      </c>
      <c r="K79" s="192" t="str">
        <f>IF(D79="","ZZZ9",IF(AND(#REF!&gt;0,#REF!&lt;5),D79&amp;#REF!,D79&amp;"9"))</f>
        <v>ZZZ9</v>
      </c>
      <c r="L79" s="196">
        <f t="shared" si="0"/>
        <v>999</v>
      </c>
      <c r="M79" s="220">
        <f t="shared" si="1"/>
        <v>999</v>
      </c>
      <c r="N79" s="216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197">
        <v>74</v>
      </c>
      <c r="B80" s="93"/>
      <c r="C80" s="93"/>
      <c r="D80" s="94"/>
      <c r="E80" s="210"/>
      <c r="F80" s="95"/>
      <c r="G80" s="95"/>
      <c r="H80" s="377"/>
      <c r="I80" s="221"/>
      <c r="J80" s="194" t="e">
        <f>IF(AND(Q80="",#REF!&gt;0,#REF!&lt;5),K80,)</f>
        <v>#REF!</v>
      </c>
      <c r="K80" s="192" t="str">
        <f>IF(D80="","ZZZ9",IF(AND(#REF!&gt;0,#REF!&lt;5),D80&amp;#REF!,D80&amp;"9"))</f>
        <v>ZZZ9</v>
      </c>
      <c r="L80" s="196">
        <f t="shared" si="0"/>
        <v>999</v>
      </c>
      <c r="M80" s="220">
        <f t="shared" si="1"/>
        <v>999</v>
      </c>
      <c r="N80" s="216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197">
        <v>75</v>
      </c>
      <c r="B81" s="93"/>
      <c r="C81" s="93"/>
      <c r="D81" s="94"/>
      <c r="E81" s="210"/>
      <c r="F81" s="95"/>
      <c r="G81" s="95"/>
      <c r="H81" s="377"/>
      <c r="I81" s="221"/>
      <c r="J81" s="194" t="e">
        <f>IF(AND(Q81="",#REF!&gt;0,#REF!&lt;5),K81,)</f>
        <v>#REF!</v>
      </c>
      <c r="K81" s="192" t="str">
        <f>IF(D81="","ZZZ9",IF(AND(#REF!&gt;0,#REF!&lt;5),D81&amp;#REF!,D81&amp;"9"))</f>
        <v>ZZZ9</v>
      </c>
      <c r="L81" s="196">
        <f t="shared" si="0"/>
        <v>999</v>
      </c>
      <c r="M81" s="220">
        <f t="shared" si="1"/>
        <v>999</v>
      </c>
      <c r="N81" s="216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197">
        <v>76</v>
      </c>
      <c r="B82" s="93"/>
      <c r="C82" s="93"/>
      <c r="D82" s="94"/>
      <c r="E82" s="210"/>
      <c r="F82" s="95"/>
      <c r="G82" s="95"/>
      <c r="H82" s="377"/>
      <c r="I82" s="221"/>
      <c r="J82" s="194" t="e">
        <f>IF(AND(Q82="",#REF!&gt;0,#REF!&lt;5),K82,)</f>
        <v>#REF!</v>
      </c>
      <c r="K82" s="192" t="str">
        <f>IF(D82="","ZZZ9",IF(AND(#REF!&gt;0,#REF!&lt;5),D82&amp;#REF!,D82&amp;"9"))</f>
        <v>ZZZ9</v>
      </c>
      <c r="L82" s="196">
        <f t="shared" si="0"/>
        <v>999</v>
      </c>
      <c r="M82" s="220">
        <f t="shared" si="1"/>
        <v>999</v>
      </c>
      <c r="N82" s="216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197">
        <v>77</v>
      </c>
      <c r="B83" s="93"/>
      <c r="C83" s="93"/>
      <c r="D83" s="94"/>
      <c r="E83" s="210"/>
      <c r="F83" s="95"/>
      <c r="G83" s="95"/>
      <c r="H83" s="377"/>
      <c r="I83" s="221"/>
      <c r="J83" s="194" t="e">
        <f>IF(AND(Q83="",#REF!&gt;0,#REF!&lt;5),K83,)</f>
        <v>#REF!</v>
      </c>
      <c r="K83" s="192" t="str">
        <f>IF(D83="","ZZZ9",IF(AND(#REF!&gt;0,#REF!&lt;5),D83&amp;#REF!,D83&amp;"9"))</f>
        <v>ZZZ9</v>
      </c>
      <c r="L83" s="196">
        <f t="shared" si="0"/>
        <v>999</v>
      </c>
      <c r="M83" s="220">
        <f t="shared" si="1"/>
        <v>999</v>
      </c>
      <c r="N83" s="216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197">
        <v>78</v>
      </c>
      <c r="B84" s="93"/>
      <c r="C84" s="93"/>
      <c r="D84" s="94"/>
      <c r="E84" s="210"/>
      <c r="F84" s="95"/>
      <c r="G84" s="95"/>
      <c r="H84" s="377"/>
      <c r="I84" s="221"/>
      <c r="J84" s="194" t="e">
        <f>IF(AND(Q84="",#REF!&gt;0,#REF!&lt;5),K84,)</f>
        <v>#REF!</v>
      </c>
      <c r="K84" s="192" t="str">
        <f>IF(D84="","ZZZ9",IF(AND(#REF!&gt;0,#REF!&lt;5),D84&amp;#REF!,D84&amp;"9"))</f>
        <v>ZZZ9</v>
      </c>
      <c r="L84" s="196">
        <f t="shared" si="0"/>
        <v>999</v>
      </c>
      <c r="M84" s="220">
        <f t="shared" si="1"/>
        <v>999</v>
      </c>
      <c r="N84" s="216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197">
        <v>79</v>
      </c>
      <c r="B85" s="93"/>
      <c r="C85" s="93"/>
      <c r="D85" s="94"/>
      <c r="E85" s="210"/>
      <c r="F85" s="95"/>
      <c r="G85" s="95"/>
      <c r="H85" s="377"/>
      <c r="I85" s="221"/>
      <c r="J85" s="194" t="e">
        <f>IF(AND(Q85="",#REF!&gt;0,#REF!&lt;5),K85,)</f>
        <v>#REF!</v>
      </c>
      <c r="K85" s="192" t="str">
        <f>IF(D85="","ZZZ9",IF(AND(#REF!&gt;0,#REF!&lt;5),D85&amp;#REF!,D85&amp;"9"))</f>
        <v>ZZZ9</v>
      </c>
      <c r="L85" s="196">
        <f t="shared" si="0"/>
        <v>999</v>
      </c>
      <c r="M85" s="220">
        <f t="shared" si="1"/>
        <v>999</v>
      </c>
      <c r="N85" s="216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197">
        <v>80</v>
      </c>
      <c r="B86" s="93"/>
      <c r="C86" s="93"/>
      <c r="D86" s="94"/>
      <c r="E86" s="210"/>
      <c r="F86" s="95"/>
      <c r="G86" s="95"/>
      <c r="H86" s="377"/>
      <c r="I86" s="221"/>
      <c r="J86" s="194" t="e">
        <f>IF(AND(Q86="",#REF!&gt;0,#REF!&lt;5),K86,)</f>
        <v>#REF!</v>
      </c>
      <c r="K86" s="192" t="str">
        <f>IF(D86="","ZZZ9",IF(AND(#REF!&gt;0,#REF!&lt;5),D86&amp;#REF!,D86&amp;"9"))</f>
        <v>ZZZ9</v>
      </c>
      <c r="L86" s="196">
        <f t="shared" si="0"/>
        <v>999</v>
      </c>
      <c r="M86" s="220">
        <f t="shared" si="1"/>
        <v>999</v>
      </c>
      <c r="N86" s="216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197">
        <v>81</v>
      </c>
      <c r="B87" s="93"/>
      <c r="C87" s="93"/>
      <c r="D87" s="94"/>
      <c r="E87" s="210"/>
      <c r="F87" s="95"/>
      <c r="G87" s="95"/>
      <c r="H87" s="377"/>
      <c r="I87" s="221"/>
      <c r="J87" s="194" t="e">
        <f>IF(AND(Q87="",#REF!&gt;0,#REF!&lt;5),K87,)</f>
        <v>#REF!</v>
      </c>
      <c r="K87" s="192" t="str">
        <f>IF(D87="","ZZZ9",IF(AND(#REF!&gt;0,#REF!&lt;5),D87&amp;#REF!,D87&amp;"9"))</f>
        <v>ZZZ9</v>
      </c>
      <c r="L87" s="196">
        <f t="shared" si="0"/>
        <v>999</v>
      </c>
      <c r="M87" s="220">
        <f t="shared" si="1"/>
        <v>999</v>
      </c>
      <c r="N87" s="216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197">
        <v>82</v>
      </c>
      <c r="B88" s="93"/>
      <c r="C88" s="93"/>
      <c r="D88" s="94"/>
      <c r="E88" s="210"/>
      <c r="F88" s="95"/>
      <c r="G88" s="95"/>
      <c r="H88" s="377"/>
      <c r="I88" s="221"/>
      <c r="J88" s="194" t="e">
        <f>IF(AND(Q88="",#REF!&gt;0,#REF!&lt;5),K88,)</f>
        <v>#REF!</v>
      </c>
      <c r="K88" s="192" t="str">
        <f>IF(D88="","ZZZ9",IF(AND(#REF!&gt;0,#REF!&lt;5),D88&amp;#REF!,D88&amp;"9"))</f>
        <v>ZZZ9</v>
      </c>
      <c r="L88" s="196">
        <f t="shared" si="0"/>
        <v>999</v>
      </c>
      <c r="M88" s="220">
        <f t="shared" si="1"/>
        <v>999</v>
      </c>
      <c r="N88" s="216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197">
        <v>83</v>
      </c>
      <c r="B89" s="93"/>
      <c r="C89" s="93"/>
      <c r="D89" s="94"/>
      <c r="E89" s="210"/>
      <c r="F89" s="95"/>
      <c r="G89" s="95"/>
      <c r="H89" s="377"/>
      <c r="I89" s="221"/>
      <c r="J89" s="194" t="e">
        <f>IF(AND(Q89="",#REF!&gt;0,#REF!&lt;5),K89,)</f>
        <v>#REF!</v>
      </c>
      <c r="K89" s="192" t="str">
        <f>IF(D89="","ZZZ9",IF(AND(#REF!&gt;0,#REF!&lt;5),D89&amp;#REF!,D89&amp;"9"))</f>
        <v>ZZZ9</v>
      </c>
      <c r="L89" s="196">
        <f t="shared" si="0"/>
        <v>999</v>
      </c>
      <c r="M89" s="220">
        <f t="shared" si="1"/>
        <v>999</v>
      </c>
      <c r="N89" s="216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197">
        <v>84</v>
      </c>
      <c r="B90" s="93"/>
      <c r="C90" s="93"/>
      <c r="D90" s="94"/>
      <c r="E90" s="210"/>
      <c r="F90" s="95"/>
      <c r="G90" s="95"/>
      <c r="H90" s="377"/>
      <c r="I90" s="221"/>
      <c r="J90" s="194" t="e">
        <f>IF(AND(Q90="",#REF!&gt;0,#REF!&lt;5),K90,)</f>
        <v>#REF!</v>
      </c>
      <c r="K90" s="192" t="str">
        <f>IF(D90="","ZZZ9",IF(AND(#REF!&gt;0,#REF!&lt;5),D90&amp;#REF!,D90&amp;"9"))</f>
        <v>ZZZ9</v>
      </c>
      <c r="L90" s="196">
        <f t="shared" si="0"/>
        <v>999</v>
      </c>
      <c r="M90" s="220">
        <f t="shared" si="1"/>
        <v>999</v>
      </c>
      <c r="N90" s="216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197">
        <v>85</v>
      </c>
      <c r="B91" s="93"/>
      <c r="C91" s="93"/>
      <c r="D91" s="94"/>
      <c r="E91" s="210"/>
      <c r="F91" s="95"/>
      <c r="G91" s="95"/>
      <c r="H91" s="377"/>
      <c r="I91" s="221"/>
      <c r="J91" s="194" t="e">
        <f>IF(AND(Q91="",#REF!&gt;0,#REF!&lt;5),K91,)</f>
        <v>#REF!</v>
      </c>
      <c r="K91" s="192" t="str">
        <f>IF(D91="","ZZZ9",IF(AND(#REF!&gt;0,#REF!&lt;5),D91&amp;#REF!,D91&amp;"9"))</f>
        <v>ZZZ9</v>
      </c>
      <c r="L91" s="196">
        <f t="shared" si="0"/>
        <v>999</v>
      </c>
      <c r="M91" s="220">
        <f t="shared" si="1"/>
        <v>999</v>
      </c>
      <c r="N91" s="216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197">
        <v>86</v>
      </c>
      <c r="B92" s="93"/>
      <c r="C92" s="93"/>
      <c r="D92" s="94"/>
      <c r="E92" s="210"/>
      <c r="F92" s="95"/>
      <c r="G92" s="95"/>
      <c r="H92" s="377"/>
      <c r="I92" s="221"/>
      <c r="J92" s="194" t="e">
        <f>IF(AND(Q92="",#REF!&gt;0,#REF!&lt;5),K92,)</f>
        <v>#REF!</v>
      </c>
      <c r="K92" s="192" t="str">
        <f>IF(D92="","ZZZ9",IF(AND(#REF!&gt;0,#REF!&lt;5),D92&amp;#REF!,D92&amp;"9"))</f>
        <v>ZZZ9</v>
      </c>
      <c r="L92" s="196">
        <f t="shared" si="0"/>
        <v>999</v>
      </c>
      <c r="M92" s="220">
        <f t="shared" si="1"/>
        <v>999</v>
      </c>
      <c r="N92" s="216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197">
        <v>87</v>
      </c>
      <c r="B93" s="93"/>
      <c r="C93" s="93"/>
      <c r="D93" s="94"/>
      <c r="E93" s="210"/>
      <c r="F93" s="95"/>
      <c r="G93" s="95"/>
      <c r="H93" s="377"/>
      <c r="I93" s="221"/>
      <c r="J93" s="194" t="e">
        <f>IF(AND(Q93="",#REF!&gt;0,#REF!&lt;5),K93,)</f>
        <v>#REF!</v>
      </c>
      <c r="K93" s="192" t="str">
        <f>IF(D93="","ZZZ9",IF(AND(#REF!&gt;0,#REF!&lt;5),D93&amp;#REF!,D93&amp;"9"))</f>
        <v>ZZZ9</v>
      </c>
      <c r="L93" s="196">
        <f t="shared" si="0"/>
        <v>999</v>
      </c>
      <c r="M93" s="220">
        <f t="shared" si="1"/>
        <v>999</v>
      </c>
      <c r="N93" s="216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197">
        <v>88</v>
      </c>
      <c r="B94" s="93"/>
      <c r="C94" s="93"/>
      <c r="D94" s="94"/>
      <c r="E94" s="210"/>
      <c r="F94" s="95"/>
      <c r="G94" s="95"/>
      <c r="H94" s="377"/>
      <c r="I94" s="221"/>
      <c r="J94" s="194" t="e">
        <f>IF(AND(Q94="",#REF!&gt;0,#REF!&lt;5),K94,)</f>
        <v>#REF!</v>
      </c>
      <c r="K94" s="192" t="str">
        <f>IF(D94="","ZZZ9",IF(AND(#REF!&gt;0,#REF!&lt;5),D94&amp;#REF!,D94&amp;"9"))</f>
        <v>ZZZ9</v>
      </c>
      <c r="L94" s="196">
        <f t="shared" si="0"/>
        <v>999</v>
      </c>
      <c r="M94" s="220">
        <f t="shared" si="1"/>
        <v>999</v>
      </c>
      <c r="N94" s="216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197">
        <v>89</v>
      </c>
      <c r="B95" s="93"/>
      <c r="C95" s="93"/>
      <c r="D95" s="94"/>
      <c r="E95" s="210"/>
      <c r="F95" s="95"/>
      <c r="G95" s="95"/>
      <c r="H95" s="377"/>
      <c r="I95" s="221"/>
      <c r="J95" s="194" t="e">
        <f>IF(AND(Q95="",#REF!&gt;0,#REF!&lt;5),K95,)</f>
        <v>#REF!</v>
      </c>
      <c r="K95" s="192" t="str">
        <f>IF(D95="","ZZZ9",IF(AND(#REF!&gt;0,#REF!&lt;5),D95&amp;#REF!,D95&amp;"9"))</f>
        <v>ZZZ9</v>
      </c>
      <c r="L95" s="196">
        <f t="shared" si="0"/>
        <v>999</v>
      </c>
      <c r="M95" s="220">
        <f t="shared" si="1"/>
        <v>999</v>
      </c>
      <c r="N95" s="216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197">
        <v>90</v>
      </c>
      <c r="B96" s="93"/>
      <c r="C96" s="93"/>
      <c r="D96" s="94"/>
      <c r="E96" s="210"/>
      <c r="F96" s="95"/>
      <c r="G96" s="95"/>
      <c r="H96" s="377"/>
      <c r="I96" s="221"/>
      <c r="J96" s="194" t="e">
        <f>IF(AND(Q96="",#REF!&gt;0,#REF!&lt;5),K96,)</f>
        <v>#REF!</v>
      </c>
      <c r="K96" s="192" t="str">
        <f>IF(D96="","ZZZ9",IF(AND(#REF!&gt;0,#REF!&lt;5),D96&amp;#REF!,D96&amp;"9"))</f>
        <v>ZZZ9</v>
      </c>
      <c r="L96" s="196">
        <f t="shared" si="0"/>
        <v>999</v>
      </c>
      <c r="M96" s="220">
        <f t="shared" si="1"/>
        <v>999</v>
      </c>
      <c r="N96" s="216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197">
        <v>91</v>
      </c>
      <c r="B97" s="93"/>
      <c r="C97" s="93"/>
      <c r="D97" s="94"/>
      <c r="E97" s="210"/>
      <c r="F97" s="95"/>
      <c r="G97" s="95"/>
      <c r="H97" s="377"/>
      <c r="I97" s="221"/>
      <c r="J97" s="194" t="e">
        <f>IF(AND(Q97="",#REF!&gt;0,#REF!&lt;5),K97,)</f>
        <v>#REF!</v>
      </c>
      <c r="K97" s="192" t="str">
        <f>IF(D97="","ZZZ9",IF(AND(#REF!&gt;0,#REF!&lt;5),D97&amp;#REF!,D97&amp;"9"))</f>
        <v>ZZZ9</v>
      </c>
      <c r="L97" s="196">
        <f t="shared" si="0"/>
        <v>999</v>
      </c>
      <c r="M97" s="220">
        <f t="shared" si="1"/>
        <v>999</v>
      </c>
      <c r="N97" s="216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197">
        <v>92</v>
      </c>
      <c r="B98" s="93"/>
      <c r="C98" s="93"/>
      <c r="D98" s="94"/>
      <c r="E98" s="210"/>
      <c r="F98" s="95"/>
      <c r="G98" s="95"/>
      <c r="H98" s="377"/>
      <c r="I98" s="221"/>
      <c r="J98" s="194" t="e">
        <f>IF(AND(Q98="",#REF!&gt;0,#REF!&lt;5),K98,)</f>
        <v>#REF!</v>
      </c>
      <c r="K98" s="192" t="str">
        <f>IF(D98="","ZZZ9",IF(AND(#REF!&gt;0,#REF!&lt;5),D98&amp;#REF!,D98&amp;"9"))</f>
        <v>ZZZ9</v>
      </c>
      <c r="L98" s="196">
        <f t="shared" si="0"/>
        <v>999</v>
      </c>
      <c r="M98" s="220">
        <f t="shared" si="1"/>
        <v>999</v>
      </c>
      <c r="N98" s="216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197">
        <v>93</v>
      </c>
      <c r="B99" s="93"/>
      <c r="C99" s="93"/>
      <c r="D99" s="94"/>
      <c r="E99" s="210"/>
      <c r="F99" s="95"/>
      <c r="G99" s="95"/>
      <c r="H99" s="377"/>
      <c r="I99" s="221"/>
      <c r="J99" s="194" t="e">
        <f>IF(AND(Q99="",#REF!&gt;0,#REF!&lt;5),K99,)</f>
        <v>#REF!</v>
      </c>
      <c r="K99" s="192" t="str">
        <f>IF(D99="","ZZZ9",IF(AND(#REF!&gt;0,#REF!&lt;5),D99&amp;#REF!,D99&amp;"9"))</f>
        <v>ZZZ9</v>
      </c>
      <c r="L99" s="196">
        <f t="shared" si="0"/>
        <v>999</v>
      </c>
      <c r="M99" s="220">
        <f t="shared" si="1"/>
        <v>999</v>
      </c>
      <c r="N99" s="216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197">
        <v>94</v>
      </c>
      <c r="B100" s="93"/>
      <c r="C100" s="93"/>
      <c r="D100" s="94"/>
      <c r="E100" s="210"/>
      <c r="F100" s="95"/>
      <c r="G100" s="95"/>
      <c r="H100" s="377"/>
      <c r="I100" s="221"/>
      <c r="J100" s="194" t="e">
        <f>IF(AND(Q100="",#REF!&gt;0,#REF!&lt;5),K100,)</f>
        <v>#REF!</v>
      </c>
      <c r="K100" s="192" t="str">
        <f>IF(D100="","ZZZ9",IF(AND(#REF!&gt;0,#REF!&lt;5),D100&amp;#REF!,D100&amp;"9"))</f>
        <v>ZZZ9</v>
      </c>
      <c r="L100" s="196">
        <f t="shared" si="0"/>
        <v>999</v>
      </c>
      <c r="M100" s="220">
        <f t="shared" si="1"/>
        <v>999</v>
      </c>
      <c r="N100" s="216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197">
        <v>95</v>
      </c>
      <c r="B101" s="93"/>
      <c r="C101" s="93"/>
      <c r="D101" s="94"/>
      <c r="E101" s="210"/>
      <c r="F101" s="95"/>
      <c r="G101" s="95"/>
      <c r="H101" s="377"/>
      <c r="I101" s="221"/>
      <c r="J101" s="194" t="e">
        <f>IF(AND(Q101="",#REF!&gt;0,#REF!&lt;5),K101,)</f>
        <v>#REF!</v>
      </c>
      <c r="K101" s="192" t="str">
        <f>IF(D101="","ZZZ9",IF(AND(#REF!&gt;0,#REF!&lt;5),D101&amp;#REF!,D101&amp;"9"))</f>
        <v>ZZZ9</v>
      </c>
      <c r="L101" s="196">
        <f t="shared" si="0"/>
        <v>999</v>
      </c>
      <c r="M101" s="220">
        <f t="shared" si="1"/>
        <v>999</v>
      </c>
      <c r="N101" s="216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197">
        <v>96</v>
      </c>
      <c r="B102" s="93"/>
      <c r="C102" s="93"/>
      <c r="D102" s="94"/>
      <c r="E102" s="210"/>
      <c r="F102" s="95"/>
      <c r="G102" s="95"/>
      <c r="H102" s="377"/>
      <c r="I102" s="221"/>
      <c r="J102" s="194" t="e">
        <f>IF(AND(Q102="",#REF!&gt;0,#REF!&lt;5),K102,)</f>
        <v>#REF!</v>
      </c>
      <c r="K102" s="192" t="str">
        <f>IF(D102="","ZZZ9",IF(AND(#REF!&gt;0,#REF!&lt;5),D102&amp;#REF!,D102&amp;"9"))</f>
        <v>ZZZ9</v>
      </c>
      <c r="L102" s="196">
        <f t="shared" si="0"/>
        <v>999</v>
      </c>
      <c r="M102" s="220">
        <f t="shared" si="1"/>
        <v>999</v>
      </c>
      <c r="N102" s="216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197">
        <v>97</v>
      </c>
      <c r="B103" s="93"/>
      <c r="C103" s="93"/>
      <c r="D103" s="94"/>
      <c r="E103" s="210"/>
      <c r="F103" s="95"/>
      <c r="G103" s="95"/>
      <c r="H103" s="377"/>
      <c r="I103" s="221"/>
      <c r="J103" s="194" t="e">
        <f>IF(AND(Q103="",#REF!&gt;0,#REF!&lt;5),K103,)</f>
        <v>#REF!</v>
      </c>
      <c r="K103" s="192" t="str">
        <f>IF(D103="","ZZZ9",IF(AND(#REF!&gt;0,#REF!&lt;5),D103&amp;#REF!,D103&amp;"9"))</f>
        <v>ZZZ9</v>
      </c>
      <c r="L103" s="196">
        <f t="shared" si="0"/>
        <v>999</v>
      </c>
      <c r="M103" s="220">
        <f t="shared" si="1"/>
        <v>999</v>
      </c>
      <c r="N103" s="216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197">
        <v>98</v>
      </c>
      <c r="B104" s="93"/>
      <c r="C104" s="93"/>
      <c r="D104" s="94"/>
      <c r="E104" s="210"/>
      <c r="F104" s="95"/>
      <c r="G104" s="95"/>
      <c r="H104" s="377"/>
      <c r="I104" s="221"/>
      <c r="J104" s="194" t="e">
        <f>IF(AND(Q104="",#REF!&gt;0,#REF!&lt;5),K104,)</f>
        <v>#REF!</v>
      </c>
      <c r="K104" s="192" t="str">
        <f>IF(D104="","ZZZ9",IF(AND(#REF!&gt;0,#REF!&lt;5),D104&amp;#REF!,D104&amp;"9"))</f>
        <v>ZZZ9</v>
      </c>
      <c r="L104" s="196">
        <f t="shared" ref="L104:L156" si="3">IF(Q104="",999,Q104)</f>
        <v>999</v>
      </c>
      <c r="M104" s="220">
        <f t="shared" ref="M104:M156" si="4">IF(P104=999,999,1)</f>
        <v>999</v>
      </c>
      <c r="N104" s="216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97">
        <v>99</v>
      </c>
      <c r="B105" s="93"/>
      <c r="C105" s="93"/>
      <c r="D105" s="94"/>
      <c r="E105" s="210"/>
      <c r="F105" s="95"/>
      <c r="G105" s="95"/>
      <c r="H105" s="377"/>
      <c r="I105" s="221"/>
      <c r="J105" s="194" t="e">
        <f>IF(AND(Q105="",#REF!&gt;0,#REF!&lt;5),K105,)</f>
        <v>#REF!</v>
      </c>
      <c r="K105" s="192" t="str">
        <f>IF(D105="","ZZZ9",IF(AND(#REF!&gt;0,#REF!&lt;5),D105&amp;#REF!,D105&amp;"9"))</f>
        <v>ZZZ9</v>
      </c>
      <c r="L105" s="196">
        <f t="shared" si="3"/>
        <v>999</v>
      </c>
      <c r="M105" s="220">
        <f t="shared" si="4"/>
        <v>999</v>
      </c>
      <c r="N105" s="216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197">
        <v>100</v>
      </c>
      <c r="B106" s="93"/>
      <c r="C106" s="93"/>
      <c r="D106" s="94"/>
      <c r="E106" s="210"/>
      <c r="F106" s="95"/>
      <c r="G106" s="95"/>
      <c r="H106" s="377"/>
      <c r="I106" s="221"/>
      <c r="J106" s="194" t="e">
        <f>IF(AND(Q106="",#REF!&gt;0,#REF!&lt;5),K106,)</f>
        <v>#REF!</v>
      </c>
      <c r="K106" s="192" t="str">
        <f>IF(D106="","ZZZ9",IF(AND(#REF!&gt;0,#REF!&lt;5),D106&amp;#REF!,D106&amp;"9"))</f>
        <v>ZZZ9</v>
      </c>
      <c r="L106" s="196">
        <f t="shared" si="3"/>
        <v>999</v>
      </c>
      <c r="M106" s="220">
        <f t="shared" si="4"/>
        <v>999</v>
      </c>
      <c r="N106" s="216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197">
        <v>101</v>
      </c>
      <c r="B107" s="93"/>
      <c r="C107" s="93"/>
      <c r="D107" s="94"/>
      <c r="E107" s="210"/>
      <c r="F107" s="95"/>
      <c r="G107" s="95"/>
      <c r="H107" s="377"/>
      <c r="I107" s="221"/>
      <c r="J107" s="194" t="e">
        <f>IF(AND(Q107="",#REF!&gt;0,#REF!&lt;5),K107,)</f>
        <v>#REF!</v>
      </c>
      <c r="K107" s="192" t="str">
        <f>IF(D107="","ZZZ9",IF(AND(#REF!&gt;0,#REF!&lt;5),D107&amp;#REF!,D107&amp;"9"))</f>
        <v>ZZZ9</v>
      </c>
      <c r="L107" s="196">
        <f t="shared" si="3"/>
        <v>999</v>
      </c>
      <c r="M107" s="220">
        <f t="shared" si="4"/>
        <v>999</v>
      </c>
      <c r="N107" s="216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197">
        <v>102</v>
      </c>
      <c r="B108" s="93"/>
      <c r="C108" s="93"/>
      <c r="D108" s="94"/>
      <c r="E108" s="210"/>
      <c r="F108" s="95"/>
      <c r="G108" s="95"/>
      <c r="H108" s="377"/>
      <c r="I108" s="221"/>
      <c r="J108" s="194" t="e">
        <f>IF(AND(Q108="",#REF!&gt;0,#REF!&lt;5),K108,)</f>
        <v>#REF!</v>
      </c>
      <c r="K108" s="192" t="str">
        <f>IF(D108="","ZZZ9",IF(AND(#REF!&gt;0,#REF!&lt;5),D108&amp;#REF!,D108&amp;"9"))</f>
        <v>ZZZ9</v>
      </c>
      <c r="L108" s="196">
        <f t="shared" si="3"/>
        <v>999</v>
      </c>
      <c r="M108" s="220">
        <f t="shared" si="4"/>
        <v>999</v>
      </c>
      <c r="N108" s="216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197">
        <v>103</v>
      </c>
      <c r="B109" s="93"/>
      <c r="C109" s="93"/>
      <c r="D109" s="94"/>
      <c r="E109" s="210"/>
      <c r="F109" s="95"/>
      <c r="G109" s="95"/>
      <c r="H109" s="377"/>
      <c r="I109" s="221"/>
      <c r="J109" s="194" t="e">
        <f>IF(AND(Q109="",#REF!&gt;0,#REF!&lt;5),K109,)</f>
        <v>#REF!</v>
      </c>
      <c r="K109" s="192" t="str">
        <f>IF(D109="","ZZZ9",IF(AND(#REF!&gt;0,#REF!&lt;5),D109&amp;#REF!,D109&amp;"9"))</f>
        <v>ZZZ9</v>
      </c>
      <c r="L109" s="196">
        <f t="shared" si="3"/>
        <v>999</v>
      </c>
      <c r="M109" s="220">
        <f t="shared" si="4"/>
        <v>999</v>
      </c>
      <c r="N109" s="216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197">
        <v>104</v>
      </c>
      <c r="B110" s="93"/>
      <c r="C110" s="93"/>
      <c r="D110" s="94"/>
      <c r="E110" s="210"/>
      <c r="F110" s="95"/>
      <c r="G110" s="95"/>
      <c r="H110" s="377"/>
      <c r="I110" s="221"/>
      <c r="J110" s="194" t="e">
        <f>IF(AND(Q110="",#REF!&gt;0,#REF!&lt;5),K110,)</f>
        <v>#REF!</v>
      </c>
      <c r="K110" s="192" t="str">
        <f>IF(D110="","ZZZ9",IF(AND(#REF!&gt;0,#REF!&lt;5),D110&amp;#REF!,D110&amp;"9"))</f>
        <v>ZZZ9</v>
      </c>
      <c r="L110" s="196">
        <f t="shared" si="3"/>
        <v>999</v>
      </c>
      <c r="M110" s="220">
        <f t="shared" si="4"/>
        <v>999</v>
      </c>
      <c r="N110" s="216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197">
        <v>105</v>
      </c>
      <c r="B111" s="93"/>
      <c r="C111" s="93"/>
      <c r="D111" s="94"/>
      <c r="E111" s="210"/>
      <c r="F111" s="95"/>
      <c r="G111" s="95"/>
      <c r="H111" s="377"/>
      <c r="I111" s="221"/>
      <c r="J111" s="194" t="e">
        <f>IF(AND(Q111="",#REF!&gt;0,#REF!&lt;5),K111,)</f>
        <v>#REF!</v>
      </c>
      <c r="K111" s="192" t="str">
        <f>IF(D111="","ZZZ9",IF(AND(#REF!&gt;0,#REF!&lt;5),D111&amp;#REF!,D111&amp;"9"))</f>
        <v>ZZZ9</v>
      </c>
      <c r="L111" s="196">
        <f t="shared" si="3"/>
        <v>999</v>
      </c>
      <c r="M111" s="220">
        <f t="shared" si="4"/>
        <v>999</v>
      </c>
      <c r="N111" s="216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197">
        <v>106</v>
      </c>
      <c r="B112" s="93"/>
      <c r="C112" s="93"/>
      <c r="D112" s="94"/>
      <c r="E112" s="210"/>
      <c r="F112" s="95"/>
      <c r="G112" s="95"/>
      <c r="H112" s="377"/>
      <c r="I112" s="221"/>
      <c r="J112" s="194" t="e">
        <f>IF(AND(Q112="",#REF!&gt;0,#REF!&lt;5),K112,)</f>
        <v>#REF!</v>
      </c>
      <c r="K112" s="192" t="str">
        <f>IF(D112="","ZZZ9",IF(AND(#REF!&gt;0,#REF!&lt;5),D112&amp;#REF!,D112&amp;"9"))</f>
        <v>ZZZ9</v>
      </c>
      <c r="L112" s="196">
        <f t="shared" si="3"/>
        <v>999</v>
      </c>
      <c r="M112" s="220">
        <f t="shared" si="4"/>
        <v>999</v>
      </c>
      <c r="N112" s="216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197">
        <v>107</v>
      </c>
      <c r="B113" s="93"/>
      <c r="C113" s="93"/>
      <c r="D113" s="94"/>
      <c r="E113" s="210"/>
      <c r="F113" s="95"/>
      <c r="G113" s="95"/>
      <c r="H113" s="377"/>
      <c r="I113" s="221"/>
      <c r="J113" s="194" t="e">
        <f>IF(AND(Q113="",#REF!&gt;0,#REF!&lt;5),K113,)</f>
        <v>#REF!</v>
      </c>
      <c r="K113" s="192" t="str">
        <f>IF(D113="","ZZZ9",IF(AND(#REF!&gt;0,#REF!&lt;5),D113&amp;#REF!,D113&amp;"9"))</f>
        <v>ZZZ9</v>
      </c>
      <c r="L113" s="196">
        <f t="shared" si="3"/>
        <v>999</v>
      </c>
      <c r="M113" s="220">
        <f t="shared" si="4"/>
        <v>999</v>
      </c>
      <c r="N113" s="216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197">
        <v>108</v>
      </c>
      <c r="B114" s="93"/>
      <c r="C114" s="93"/>
      <c r="D114" s="94"/>
      <c r="E114" s="210"/>
      <c r="F114" s="95"/>
      <c r="G114" s="95"/>
      <c r="H114" s="377"/>
      <c r="I114" s="221"/>
      <c r="J114" s="194" t="e">
        <f>IF(AND(Q114="",#REF!&gt;0,#REF!&lt;5),K114,)</f>
        <v>#REF!</v>
      </c>
      <c r="K114" s="192" t="str">
        <f>IF(D114="","ZZZ9",IF(AND(#REF!&gt;0,#REF!&lt;5),D114&amp;#REF!,D114&amp;"9"))</f>
        <v>ZZZ9</v>
      </c>
      <c r="L114" s="196">
        <f t="shared" si="3"/>
        <v>999</v>
      </c>
      <c r="M114" s="220">
        <f t="shared" si="4"/>
        <v>999</v>
      </c>
      <c r="N114" s="216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197">
        <v>109</v>
      </c>
      <c r="B115" s="93"/>
      <c r="C115" s="93"/>
      <c r="D115" s="94"/>
      <c r="E115" s="210"/>
      <c r="F115" s="95"/>
      <c r="G115" s="95"/>
      <c r="H115" s="377"/>
      <c r="I115" s="221"/>
      <c r="J115" s="194" t="e">
        <f>IF(AND(Q115="",#REF!&gt;0,#REF!&lt;5),K115,)</f>
        <v>#REF!</v>
      </c>
      <c r="K115" s="192" t="str">
        <f>IF(D115="","ZZZ9",IF(AND(#REF!&gt;0,#REF!&lt;5),D115&amp;#REF!,D115&amp;"9"))</f>
        <v>ZZZ9</v>
      </c>
      <c r="L115" s="196">
        <f t="shared" si="3"/>
        <v>999</v>
      </c>
      <c r="M115" s="220">
        <f t="shared" si="4"/>
        <v>999</v>
      </c>
      <c r="N115" s="216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197">
        <v>110</v>
      </c>
      <c r="B116" s="93"/>
      <c r="C116" s="93"/>
      <c r="D116" s="94"/>
      <c r="E116" s="210"/>
      <c r="F116" s="95"/>
      <c r="G116" s="95"/>
      <c r="H116" s="377"/>
      <c r="I116" s="221"/>
      <c r="J116" s="194" t="e">
        <f>IF(AND(Q116="",#REF!&gt;0,#REF!&lt;5),K116,)</f>
        <v>#REF!</v>
      </c>
      <c r="K116" s="192" t="str">
        <f>IF(D116="","ZZZ9",IF(AND(#REF!&gt;0,#REF!&lt;5),D116&amp;#REF!,D116&amp;"9"))</f>
        <v>ZZZ9</v>
      </c>
      <c r="L116" s="196">
        <f t="shared" si="3"/>
        <v>999</v>
      </c>
      <c r="M116" s="220">
        <f t="shared" si="4"/>
        <v>999</v>
      </c>
      <c r="N116" s="216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197">
        <v>111</v>
      </c>
      <c r="B117" s="93"/>
      <c r="C117" s="93"/>
      <c r="D117" s="94"/>
      <c r="E117" s="210"/>
      <c r="F117" s="95"/>
      <c r="G117" s="95"/>
      <c r="H117" s="377"/>
      <c r="I117" s="221"/>
      <c r="J117" s="194" t="e">
        <f>IF(AND(Q117="",#REF!&gt;0,#REF!&lt;5),K117,)</f>
        <v>#REF!</v>
      </c>
      <c r="K117" s="192" t="str">
        <f>IF(D117="","ZZZ9",IF(AND(#REF!&gt;0,#REF!&lt;5),D117&amp;#REF!,D117&amp;"9"))</f>
        <v>ZZZ9</v>
      </c>
      <c r="L117" s="196">
        <f t="shared" si="3"/>
        <v>999</v>
      </c>
      <c r="M117" s="220">
        <f t="shared" si="4"/>
        <v>999</v>
      </c>
      <c r="N117" s="216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197">
        <v>112</v>
      </c>
      <c r="B118" s="93"/>
      <c r="C118" s="93"/>
      <c r="D118" s="94"/>
      <c r="E118" s="210"/>
      <c r="F118" s="95"/>
      <c r="G118" s="95"/>
      <c r="H118" s="377"/>
      <c r="I118" s="221"/>
      <c r="J118" s="194" t="e">
        <f>IF(AND(Q118="",#REF!&gt;0,#REF!&lt;5),K118,)</f>
        <v>#REF!</v>
      </c>
      <c r="K118" s="192" t="str">
        <f>IF(D118="","ZZZ9",IF(AND(#REF!&gt;0,#REF!&lt;5),D118&amp;#REF!,D118&amp;"9"))</f>
        <v>ZZZ9</v>
      </c>
      <c r="L118" s="196">
        <f t="shared" si="3"/>
        <v>999</v>
      </c>
      <c r="M118" s="220">
        <f t="shared" si="4"/>
        <v>999</v>
      </c>
      <c r="N118" s="216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197">
        <v>113</v>
      </c>
      <c r="B119" s="93"/>
      <c r="C119" s="93"/>
      <c r="D119" s="94"/>
      <c r="E119" s="210"/>
      <c r="F119" s="95"/>
      <c r="G119" s="95"/>
      <c r="H119" s="377"/>
      <c r="I119" s="221"/>
      <c r="J119" s="194" t="e">
        <f>IF(AND(Q119="",#REF!&gt;0,#REF!&lt;5),K119,)</f>
        <v>#REF!</v>
      </c>
      <c r="K119" s="192" t="str">
        <f>IF(D119="","ZZZ9",IF(AND(#REF!&gt;0,#REF!&lt;5),D119&amp;#REF!,D119&amp;"9"))</f>
        <v>ZZZ9</v>
      </c>
      <c r="L119" s="196">
        <f t="shared" si="3"/>
        <v>999</v>
      </c>
      <c r="M119" s="220">
        <f t="shared" si="4"/>
        <v>999</v>
      </c>
      <c r="N119" s="216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197">
        <v>114</v>
      </c>
      <c r="B120" s="93"/>
      <c r="C120" s="93"/>
      <c r="D120" s="94"/>
      <c r="E120" s="210"/>
      <c r="F120" s="95"/>
      <c r="G120" s="95"/>
      <c r="H120" s="377"/>
      <c r="I120" s="221"/>
      <c r="J120" s="194" t="e">
        <f>IF(AND(Q120="",#REF!&gt;0,#REF!&lt;5),K120,)</f>
        <v>#REF!</v>
      </c>
      <c r="K120" s="192" t="str">
        <f>IF(D120="","ZZZ9",IF(AND(#REF!&gt;0,#REF!&lt;5),D120&amp;#REF!,D120&amp;"9"))</f>
        <v>ZZZ9</v>
      </c>
      <c r="L120" s="196">
        <f t="shared" si="3"/>
        <v>999</v>
      </c>
      <c r="M120" s="220">
        <f t="shared" si="4"/>
        <v>999</v>
      </c>
      <c r="N120" s="216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197">
        <v>115</v>
      </c>
      <c r="B121" s="93"/>
      <c r="C121" s="93"/>
      <c r="D121" s="94"/>
      <c r="E121" s="210"/>
      <c r="F121" s="95"/>
      <c r="G121" s="95"/>
      <c r="H121" s="377"/>
      <c r="I121" s="221"/>
      <c r="J121" s="194" t="e">
        <f>IF(AND(Q121="",#REF!&gt;0,#REF!&lt;5),K121,)</f>
        <v>#REF!</v>
      </c>
      <c r="K121" s="192" t="str">
        <f>IF(D121="","ZZZ9",IF(AND(#REF!&gt;0,#REF!&lt;5),D121&amp;#REF!,D121&amp;"9"))</f>
        <v>ZZZ9</v>
      </c>
      <c r="L121" s="196">
        <f t="shared" si="3"/>
        <v>999</v>
      </c>
      <c r="M121" s="220">
        <f t="shared" si="4"/>
        <v>999</v>
      </c>
      <c r="N121" s="216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197">
        <v>116</v>
      </c>
      <c r="B122" s="93"/>
      <c r="C122" s="93"/>
      <c r="D122" s="94"/>
      <c r="E122" s="210"/>
      <c r="F122" s="95"/>
      <c r="G122" s="95"/>
      <c r="H122" s="377"/>
      <c r="I122" s="221"/>
      <c r="J122" s="194" t="e">
        <f>IF(AND(Q122="",#REF!&gt;0,#REF!&lt;5),K122,)</f>
        <v>#REF!</v>
      </c>
      <c r="K122" s="192" t="str">
        <f>IF(D122="","ZZZ9",IF(AND(#REF!&gt;0,#REF!&lt;5),D122&amp;#REF!,D122&amp;"9"))</f>
        <v>ZZZ9</v>
      </c>
      <c r="L122" s="196">
        <f t="shared" si="3"/>
        <v>999</v>
      </c>
      <c r="M122" s="220">
        <f t="shared" si="4"/>
        <v>999</v>
      </c>
      <c r="N122" s="216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197">
        <v>117</v>
      </c>
      <c r="B123" s="93"/>
      <c r="C123" s="93"/>
      <c r="D123" s="94"/>
      <c r="E123" s="210"/>
      <c r="F123" s="95"/>
      <c r="G123" s="95"/>
      <c r="H123" s="377"/>
      <c r="I123" s="221"/>
      <c r="J123" s="194" t="e">
        <f>IF(AND(Q123="",#REF!&gt;0,#REF!&lt;5),K123,)</f>
        <v>#REF!</v>
      </c>
      <c r="K123" s="192" t="str">
        <f>IF(D123="","ZZZ9",IF(AND(#REF!&gt;0,#REF!&lt;5),D123&amp;#REF!,D123&amp;"9"))</f>
        <v>ZZZ9</v>
      </c>
      <c r="L123" s="196">
        <f t="shared" si="3"/>
        <v>999</v>
      </c>
      <c r="M123" s="220">
        <f t="shared" si="4"/>
        <v>999</v>
      </c>
      <c r="N123" s="216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197">
        <v>118</v>
      </c>
      <c r="B124" s="93"/>
      <c r="C124" s="93"/>
      <c r="D124" s="94"/>
      <c r="E124" s="210"/>
      <c r="F124" s="95"/>
      <c r="G124" s="95"/>
      <c r="H124" s="377"/>
      <c r="I124" s="221"/>
      <c r="J124" s="194" t="e">
        <f>IF(AND(Q124="",#REF!&gt;0,#REF!&lt;5),K124,)</f>
        <v>#REF!</v>
      </c>
      <c r="K124" s="192" t="str">
        <f>IF(D124="","ZZZ9",IF(AND(#REF!&gt;0,#REF!&lt;5),D124&amp;#REF!,D124&amp;"9"))</f>
        <v>ZZZ9</v>
      </c>
      <c r="L124" s="196">
        <f t="shared" si="3"/>
        <v>999</v>
      </c>
      <c r="M124" s="220">
        <f t="shared" si="4"/>
        <v>999</v>
      </c>
      <c r="N124" s="216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197">
        <v>119</v>
      </c>
      <c r="B125" s="93"/>
      <c r="C125" s="93"/>
      <c r="D125" s="94"/>
      <c r="E125" s="210"/>
      <c r="F125" s="95"/>
      <c r="G125" s="95"/>
      <c r="H125" s="377"/>
      <c r="I125" s="221"/>
      <c r="J125" s="194" t="e">
        <f>IF(AND(Q125="",#REF!&gt;0,#REF!&lt;5),K125,)</f>
        <v>#REF!</v>
      </c>
      <c r="K125" s="192" t="str">
        <f>IF(D125="","ZZZ9",IF(AND(#REF!&gt;0,#REF!&lt;5),D125&amp;#REF!,D125&amp;"9"))</f>
        <v>ZZZ9</v>
      </c>
      <c r="L125" s="196">
        <f t="shared" si="3"/>
        <v>999</v>
      </c>
      <c r="M125" s="220">
        <f t="shared" si="4"/>
        <v>999</v>
      </c>
      <c r="N125" s="216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197">
        <v>120</v>
      </c>
      <c r="B126" s="93"/>
      <c r="C126" s="93"/>
      <c r="D126" s="94"/>
      <c r="E126" s="210"/>
      <c r="F126" s="95"/>
      <c r="G126" s="95"/>
      <c r="H126" s="377"/>
      <c r="I126" s="221"/>
      <c r="J126" s="194" t="e">
        <f>IF(AND(Q126="",#REF!&gt;0,#REF!&lt;5),K126,)</f>
        <v>#REF!</v>
      </c>
      <c r="K126" s="192" t="str">
        <f>IF(D126="","ZZZ9",IF(AND(#REF!&gt;0,#REF!&lt;5),D126&amp;#REF!,D126&amp;"9"))</f>
        <v>ZZZ9</v>
      </c>
      <c r="L126" s="196">
        <f t="shared" si="3"/>
        <v>999</v>
      </c>
      <c r="M126" s="220">
        <f t="shared" si="4"/>
        <v>999</v>
      </c>
      <c r="N126" s="216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197">
        <v>121</v>
      </c>
      <c r="B127" s="93"/>
      <c r="C127" s="93"/>
      <c r="D127" s="94"/>
      <c r="E127" s="210"/>
      <c r="F127" s="95"/>
      <c r="G127" s="95"/>
      <c r="H127" s="377"/>
      <c r="I127" s="221"/>
      <c r="J127" s="194" t="e">
        <f>IF(AND(Q127="",#REF!&gt;0,#REF!&lt;5),K127,)</f>
        <v>#REF!</v>
      </c>
      <c r="K127" s="192" t="str">
        <f>IF(D127="","ZZZ9",IF(AND(#REF!&gt;0,#REF!&lt;5),D127&amp;#REF!,D127&amp;"9"))</f>
        <v>ZZZ9</v>
      </c>
      <c r="L127" s="196">
        <f t="shared" si="3"/>
        <v>999</v>
      </c>
      <c r="M127" s="220">
        <f t="shared" si="4"/>
        <v>999</v>
      </c>
      <c r="N127" s="216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197">
        <v>122</v>
      </c>
      <c r="B128" s="93"/>
      <c r="C128" s="93"/>
      <c r="D128" s="94"/>
      <c r="E128" s="210"/>
      <c r="F128" s="95"/>
      <c r="G128" s="95"/>
      <c r="H128" s="377"/>
      <c r="I128" s="221"/>
      <c r="J128" s="194" t="e">
        <f>IF(AND(Q128="",#REF!&gt;0,#REF!&lt;5),K128,)</f>
        <v>#REF!</v>
      </c>
      <c r="K128" s="192" t="str">
        <f>IF(D128="","ZZZ9",IF(AND(#REF!&gt;0,#REF!&lt;5),D128&amp;#REF!,D128&amp;"9"))</f>
        <v>ZZZ9</v>
      </c>
      <c r="L128" s="196">
        <f t="shared" si="3"/>
        <v>999</v>
      </c>
      <c r="M128" s="220">
        <f t="shared" si="4"/>
        <v>999</v>
      </c>
      <c r="N128" s="216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197">
        <v>123</v>
      </c>
      <c r="B129" s="93"/>
      <c r="C129" s="93"/>
      <c r="D129" s="94"/>
      <c r="E129" s="210"/>
      <c r="F129" s="95"/>
      <c r="G129" s="95"/>
      <c r="H129" s="377"/>
      <c r="I129" s="221"/>
      <c r="J129" s="194" t="e">
        <f>IF(AND(Q129="",#REF!&gt;0,#REF!&lt;5),K129,)</f>
        <v>#REF!</v>
      </c>
      <c r="K129" s="192" t="str">
        <f>IF(D129="","ZZZ9",IF(AND(#REF!&gt;0,#REF!&lt;5),D129&amp;#REF!,D129&amp;"9"))</f>
        <v>ZZZ9</v>
      </c>
      <c r="L129" s="196">
        <f t="shared" si="3"/>
        <v>999</v>
      </c>
      <c r="M129" s="220">
        <f t="shared" si="4"/>
        <v>999</v>
      </c>
      <c r="N129" s="216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197">
        <v>124</v>
      </c>
      <c r="B130" s="93"/>
      <c r="C130" s="93"/>
      <c r="D130" s="94"/>
      <c r="E130" s="210"/>
      <c r="F130" s="95"/>
      <c r="G130" s="95"/>
      <c r="H130" s="377"/>
      <c r="I130" s="221"/>
      <c r="J130" s="194" t="e">
        <f>IF(AND(Q130="",#REF!&gt;0,#REF!&lt;5),K130,)</f>
        <v>#REF!</v>
      </c>
      <c r="K130" s="192" t="str">
        <f>IF(D130="","ZZZ9",IF(AND(#REF!&gt;0,#REF!&lt;5),D130&amp;#REF!,D130&amp;"9"))</f>
        <v>ZZZ9</v>
      </c>
      <c r="L130" s="196">
        <f t="shared" si="3"/>
        <v>999</v>
      </c>
      <c r="M130" s="220">
        <f t="shared" si="4"/>
        <v>999</v>
      </c>
      <c r="N130" s="216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197">
        <v>125</v>
      </c>
      <c r="B131" s="93"/>
      <c r="C131" s="93"/>
      <c r="D131" s="94"/>
      <c r="E131" s="210"/>
      <c r="F131" s="95"/>
      <c r="G131" s="95"/>
      <c r="H131" s="377"/>
      <c r="I131" s="221"/>
      <c r="J131" s="194" t="e">
        <f>IF(AND(Q131="",#REF!&gt;0,#REF!&lt;5),K131,)</f>
        <v>#REF!</v>
      </c>
      <c r="K131" s="192" t="str">
        <f>IF(D131="","ZZZ9",IF(AND(#REF!&gt;0,#REF!&lt;5),D131&amp;#REF!,D131&amp;"9"))</f>
        <v>ZZZ9</v>
      </c>
      <c r="L131" s="196">
        <f t="shared" si="3"/>
        <v>999</v>
      </c>
      <c r="M131" s="220">
        <f t="shared" si="4"/>
        <v>999</v>
      </c>
      <c r="N131" s="216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197">
        <v>126</v>
      </c>
      <c r="B132" s="93"/>
      <c r="C132" s="93"/>
      <c r="D132" s="94"/>
      <c r="E132" s="210"/>
      <c r="F132" s="95"/>
      <c r="G132" s="95"/>
      <c r="H132" s="377"/>
      <c r="I132" s="221"/>
      <c r="J132" s="194" t="e">
        <f>IF(AND(Q132="",#REF!&gt;0,#REF!&lt;5),K132,)</f>
        <v>#REF!</v>
      </c>
      <c r="K132" s="192" t="str">
        <f>IF(D132="","ZZZ9",IF(AND(#REF!&gt;0,#REF!&lt;5),D132&amp;#REF!,D132&amp;"9"))</f>
        <v>ZZZ9</v>
      </c>
      <c r="L132" s="196">
        <f t="shared" si="3"/>
        <v>999</v>
      </c>
      <c r="M132" s="220">
        <f t="shared" si="4"/>
        <v>999</v>
      </c>
      <c r="N132" s="216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197">
        <v>127</v>
      </c>
      <c r="B133" s="93"/>
      <c r="C133" s="93"/>
      <c r="D133" s="94"/>
      <c r="E133" s="210"/>
      <c r="F133" s="95"/>
      <c r="G133" s="95"/>
      <c r="H133" s="377"/>
      <c r="I133" s="221"/>
      <c r="J133" s="194" t="e">
        <f>IF(AND(Q133="",#REF!&gt;0,#REF!&lt;5),K133,)</f>
        <v>#REF!</v>
      </c>
      <c r="K133" s="192" t="str">
        <f>IF(D133="","ZZZ9",IF(AND(#REF!&gt;0,#REF!&lt;5),D133&amp;#REF!,D133&amp;"9"))</f>
        <v>ZZZ9</v>
      </c>
      <c r="L133" s="196">
        <f t="shared" si="3"/>
        <v>999</v>
      </c>
      <c r="M133" s="220">
        <f t="shared" si="4"/>
        <v>999</v>
      </c>
      <c r="N133" s="216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197">
        <v>128</v>
      </c>
      <c r="B134" s="93"/>
      <c r="C134" s="93"/>
      <c r="D134" s="94"/>
      <c r="E134" s="210"/>
      <c r="F134" s="95"/>
      <c r="G134" s="95"/>
      <c r="H134" s="377"/>
      <c r="I134" s="221"/>
      <c r="J134" s="194" t="e">
        <f>IF(AND(Q134="",#REF!&gt;0,#REF!&lt;5),K134,)</f>
        <v>#REF!</v>
      </c>
      <c r="K134" s="192" t="str">
        <f>IF(D134="","ZZZ9",IF(AND(#REF!&gt;0,#REF!&lt;5),D134&amp;#REF!,D134&amp;"9"))</f>
        <v>ZZZ9</v>
      </c>
      <c r="L134" s="196">
        <f t="shared" si="3"/>
        <v>999</v>
      </c>
      <c r="M134" s="220">
        <f t="shared" si="4"/>
        <v>999</v>
      </c>
      <c r="N134" s="216"/>
      <c r="O134" s="221"/>
      <c r="P134" s="222">
        <f t="shared" si="5"/>
        <v>999</v>
      </c>
      <c r="Q134" s="221"/>
    </row>
    <row r="135" spans="1:17" x14ac:dyDescent="0.25">
      <c r="A135" s="197">
        <v>129</v>
      </c>
      <c r="B135" s="93"/>
      <c r="C135" s="93"/>
      <c r="D135" s="94"/>
      <c r="E135" s="210"/>
      <c r="F135" s="95"/>
      <c r="G135" s="95"/>
      <c r="H135" s="377"/>
      <c r="I135" s="221"/>
      <c r="J135" s="194" t="e">
        <f>IF(AND(Q135="",#REF!&gt;0,#REF!&lt;5),K135,)</f>
        <v>#REF!</v>
      </c>
      <c r="K135" s="192" t="str">
        <f>IF(D135="","ZZZ9",IF(AND(#REF!&gt;0,#REF!&lt;5),D135&amp;#REF!,D135&amp;"9"))</f>
        <v>ZZZ9</v>
      </c>
      <c r="L135" s="196">
        <f t="shared" si="3"/>
        <v>999</v>
      </c>
      <c r="M135" s="220">
        <f t="shared" si="4"/>
        <v>999</v>
      </c>
      <c r="N135" s="216"/>
      <c r="O135" s="95"/>
      <c r="P135" s="114">
        <f t="shared" si="5"/>
        <v>999</v>
      </c>
      <c r="Q135" s="95"/>
    </row>
    <row r="136" spans="1:17" x14ac:dyDescent="0.25">
      <c r="A136" s="197">
        <v>130</v>
      </c>
      <c r="B136" s="93"/>
      <c r="C136" s="93"/>
      <c r="D136" s="94"/>
      <c r="E136" s="210"/>
      <c r="F136" s="95"/>
      <c r="G136" s="95"/>
      <c r="H136" s="377"/>
      <c r="I136" s="221"/>
      <c r="J136" s="194" t="e">
        <f>IF(AND(Q136="",#REF!&gt;0,#REF!&lt;5),K136,)</f>
        <v>#REF!</v>
      </c>
      <c r="K136" s="192" t="str">
        <f>IF(D136="","ZZZ9",IF(AND(#REF!&gt;0,#REF!&lt;5),D136&amp;#REF!,D136&amp;"9"))</f>
        <v>ZZZ9</v>
      </c>
      <c r="L136" s="196">
        <f t="shared" si="3"/>
        <v>999</v>
      </c>
      <c r="M136" s="220">
        <f t="shared" si="4"/>
        <v>999</v>
      </c>
      <c r="N136" s="216"/>
      <c r="O136" s="95"/>
      <c r="P136" s="114">
        <f t="shared" si="5"/>
        <v>999</v>
      </c>
      <c r="Q136" s="95"/>
    </row>
    <row r="137" spans="1:17" x14ac:dyDescent="0.25">
      <c r="A137" s="197">
        <v>131</v>
      </c>
      <c r="B137" s="93"/>
      <c r="C137" s="93"/>
      <c r="D137" s="94"/>
      <c r="E137" s="210"/>
      <c r="F137" s="95"/>
      <c r="G137" s="95"/>
      <c r="H137" s="377"/>
      <c r="I137" s="221"/>
      <c r="J137" s="194" t="e">
        <f>IF(AND(Q137="",#REF!&gt;0,#REF!&lt;5),K137,)</f>
        <v>#REF!</v>
      </c>
      <c r="K137" s="192" t="str">
        <f>IF(D137="","ZZZ9",IF(AND(#REF!&gt;0,#REF!&lt;5),D137&amp;#REF!,D137&amp;"9"))</f>
        <v>ZZZ9</v>
      </c>
      <c r="L137" s="196">
        <f t="shared" si="3"/>
        <v>999</v>
      </c>
      <c r="M137" s="220">
        <f t="shared" si="4"/>
        <v>999</v>
      </c>
      <c r="N137" s="216"/>
      <c r="O137" s="95"/>
      <c r="P137" s="114">
        <f t="shared" si="5"/>
        <v>999</v>
      </c>
      <c r="Q137" s="95"/>
    </row>
    <row r="138" spans="1:17" x14ac:dyDescent="0.25">
      <c r="A138" s="197">
        <v>132</v>
      </c>
      <c r="B138" s="93"/>
      <c r="C138" s="93"/>
      <c r="D138" s="94"/>
      <c r="E138" s="210"/>
      <c r="F138" s="95"/>
      <c r="G138" s="95"/>
      <c r="H138" s="377"/>
      <c r="I138" s="221"/>
      <c r="J138" s="194" t="e">
        <f>IF(AND(Q138="",#REF!&gt;0,#REF!&lt;5),K138,)</f>
        <v>#REF!</v>
      </c>
      <c r="K138" s="192" t="str">
        <f>IF(D138="","ZZZ9",IF(AND(#REF!&gt;0,#REF!&lt;5),D138&amp;#REF!,D138&amp;"9"))</f>
        <v>ZZZ9</v>
      </c>
      <c r="L138" s="196">
        <f t="shared" si="3"/>
        <v>999</v>
      </c>
      <c r="M138" s="220">
        <f t="shared" si="4"/>
        <v>999</v>
      </c>
      <c r="N138" s="216"/>
      <c r="O138" s="95"/>
      <c r="P138" s="114">
        <f t="shared" si="5"/>
        <v>999</v>
      </c>
      <c r="Q138" s="95"/>
    </row>
    <row r="139" spans="1:17" x14ac:dyDescent="0.25">
      <c r="A139" s="197">
        <v>133</v>
      </c>
      <c r="B139" s="93"/>
      <c r="C139" s="93"/>
      <c r="D139" s="94"/>
      <c r="E139" s="210"/>
      <c r="F139" s="95"/>
      <c r="G139" s="95"/>
      <c r="H139" s="377"/>
      <c r="I139" s="221"/>
      <c r="J139" s="194" t="e">
        <f>IF(AND(Q139="",#REF!&gt;0,#REF!&lt;5),K139,)</f>
        <v>#REF!</v>
      </c>
      <c r="K139" s="192" t="str">
        <f>IF(D139="","ZZZ9",IF(AND(#REF!&gt;0,#REF!&lt;5),D139&amp;#REF!,D139&amp;"9"))</f>
        <v>ZZZ9</v>
      </c>
      <c r="L139" s="196">
        <f t="shared" si="3"/>
        <v>999</v>
      </c>
      <c r="M139" s="220">
        <f t="shared" si="4"/>
        <v>999</v>
      </c>
      <c r="N139" s="216"/>
      <c r="O139" s="95"/>
      <c r="P139" s="114">
        <f t="shared" si="5"/>
        <v>999</v>
      </c>
      <c r="Q139" s="95"/>
    </row>
    <row r="140" spans="1:17" x14ac:dyDescent="0.25">
      <c r="A140" s="197">
        <v>134</v>
      </c>
      <c r="B140" s="93"/>
      <c r="C140" s="93"/>
      <c r="D140" s="94"/>
      <c r="E140" s="210"/>
      <c r="F140" s="95"/>
      <c r="G140" s="95"/>
      <c r="H140" s="377"/>
      <c r="I140" s="221"/>
      <c r="J140" s="194" t="e">
        <f>IF(AND(Q140="",#REF!&gt;0,#REF!&lt;5),K140,)</f>
        <v>#REF!</v>
      </c>
      <c r="K140" s="192" t="str">
        <f>IF(D140="","ZZZ9",IF(AND(#REF!&gt;0,#REF!&lt;5),D140&amp;#REF!,D140&amp;"9"))</f>
        <v>ZZZ9</v>
      </c>
      <c r="L140" s="196">
        <f t="shared" si="3"/>
        <v>999</v>
      </c>
      <c r="M140" s="220">
        <f t="shared" si="4"/>
        <v>999</v>
      </c>
      <c r="N140" s="216"/>
      <c r="O140" s="95"/>
      <c r="P140" s="114">
        <f t="shared" si="5"/>
        <v>999</v>
      </c>
      <c r="Q140" s="95"/>
    </row>
    <row r="141" spans="1:17" x14ac:dyDescent="0.25">
      <c r="A141" s="197">
        <v>135</v>
      </c>
      <c r="B141" s="93"/>
      <c r="C141" s="93"/>
      <c r="D141" s="94"/>
      <c r="E141" s="210"/>
      <c r="F141" s="95"/>
      <c r="G141" s="95"/>
      <c r="H141" s="377"/>
      <c r="I141" s="221"/>
      <c r="J141" s="194" t="e">
        <f>IF(AND(Q141="",#REF!&gt;0,#REF!&lt;5),K141,)</f>
        <v>#REF!</v>
      </c>
      <c r="K141" s="192" t="str">
        <f>IF(D141="","ZZZ9",IF(AND(#REF!&gt;0,#REF!&lt;5),D141&amp;#REF!,D141&amp;"9"))</f>
        <v>ZZZ9</v>
      </c>
      <c r="L141" s="196">
        <f t="shared" si="3"/>
        <v>999</v>
      </c>
      <c r="M141" s="220">
        <f t="shared" si="4"/>
        <v>999</v>
      </c>
      <c r="N141" s="216"/>
      <c r="O141" s="221"/>
      <c r="P141" s="222">
        <f t="shared" si="5"/>
        <v>999</v>
      </c>
      <c r="Q141" s="221"/>
    </row>
    <row r="142" spans="1:17" x14ac:dyDescent="0.25">
      <c r="A142" s="197">
        <v>136</v>
      </c>
      <c r="B142" s="93"/>
      <c r="C142" s="93"/>
      <c r="D142" s="94"/>
      <c r="E142" s="210"/>
      <c r="F142" s="95"/>
      <c r="G142" s="95"/>
      <c r="H142" s="377"/>
      <c r="I142" s="221"/>
      <c r="J142" s="194" t="e">
        <f>IF(AND(Q142="",#REF!&gt;0,#REF!&lt;5),K142,)</f>
        <v>#REF!</v>
      </c>
      <c r="K142" s="192" t="str">
        <f>IF(D142="","ZZZ9",IF(AND(#REF!&gt;0,#REF!&lt;5),D142&amp;#REF!,D142&amp;"9"))</f>
        <v>ZZZ9</v>
      </c>
      <c r="L142" s="196">
        <f t="shared" si="3"/>
        <v>999</v>
      </c>
      <c r="M142" s="220">
        <f t="shared" si="4"/>
        <v>999</v>
      </c>
      <c r="N142" s="216"/>
      <c r="O142" s="95"/>
      <c r="P142" s="114">
        <f t="shared" si="5"/>
        <v>999</v>
      </c>
      <c r="Q142" s="95"/>
    </row>
    <row r="143" spans="1:17" x14ac:dyDescent="0.25">
      <c r="A143" s="197">
        <v>137</v>
      </c>
      <c r="B143" s="93"/>
      <c r="C143" s="93"/>
      <c r="D143" s="94"/>
      <c r="E143" s="210"/>
      <c r="F143" s="95"/>
      <c r="G143" s="95"/>
      <c r="H143" s="377"/>
      <c r="I143" s="221"/>
      <c r="J143" s="194" t="e">
        <f>IF(AND(Q143="",#REF!&gt;0,#REF!&lt;5),K143,)</f>
        <v>#REF!</v>
      </c>
      <c r="K143" s="192" t="str">
        <f>IF(D143="","ZZZ9",IF(AND(#REF!&gt;0,#REF!&lt;5),D143&amp;#REF!,D143&amp;"9"))</f>
        <v>ZZZ9</v>
      </c>
      <c r="L143" s="196">
        <f t="shared" si="3"/>
        <v>999</v>
      </c>
      <c r="M143" s="220">
        <f t="shared" si="4"/>
        <v>999</v>
      </c>
      <c r="N143" s="216"/>
      <c r="O143" s="95"/>
      <c r="P143" s="114">
        <f t="shared" si="5"/>
        <v>999</v>
      </c>
      <c r="Q143" s="95"/>
    </row>
    <row r="144" spans="1:17" x14ac:dyDescent="0.25">
      <c r="A144" s="197">
        <v>138</v>
      </c>
      <c r="B144" s="93"/>
      <c r="C144" s="93"/>
      <c r="D144" s="94"/>
      <c r="E144" s="210"/>
      <c r="F144" s="95"/>
      <c r="G144" s="95"/>
      <c r="H144" s="377"/>
      <c r="I144" s="221"/>
      <c r="J144" s="194" t="e">
        <f>IF(AND(Q144="",#REF!&gt;0,#REF!&lt;5),K144,)</f>
        <v>#REF!</v>
      </c>
      <c r="K144" s="192" t="str">
        <f>IF(D144="","ZZZ9",IF(AND(#REF!&gt;0,#REF!&lt;5),D144&amp;#REF!,D144&amp;"9"))</f>
        <v>ZZZ9</v>
      </c>
      <c r="L144" s="196">
        <f t="shared" si="3"/>
        <v>999</v>
      </c>
      <c r="M144" s="220">
        <f t="shared" si="4"/>
        <v>999</v>
      </c>
      <c r="N144" s="216"/>
      <c r="O144" s="95"/>
      <c r="P144" s="114">
        <f t="shared" si="5"/>
        <v>999</v>
      </c>
      <c r="Q144" s="95"/>
    </row>
    <row r="145" spans="1:17" x14ac:dyDescent="0.25">
      <c r="A145" s="197">
        <v>139</v>
      </c>
      <c r="B145" s="93"/>
      <c r="C145" s="93"/>
      <c r="D145" s="94"/>
      <c r="E145" s="210"/>
      <c r="F145" s="95"/>
      <c r="G145" s="95"/>
      <c r="H145" s="377"/>
      <c r="I145" s="221"/>
      <c r="J145" s="194" t="e">
        <f>IF(AND(Q145="",#REF!&gt;0,#REF!&lt;5),K145,)</f>
        <v>#REF!</v>
      </c>
      <c r="K145" s="192" t="str">
        <f>IF(D145="","ZZZ9",IF(AND(#REF!&gt;0,#REF!&lt;5),D145&amp;#REF!,D145&amp;"9"))</f>
        <v>ZZZ9</v>
      </c>
      <c r="L145" s="196">
        <f t="shared" si="3"/>
        <v>999</v>
      </c>
      <c r="M145" s="220">
        <f t="shared" si="4"/>
        <v>999</v>
      </c>
      <c r="N145" s="216"/>
      <c r="O145" s="95"/>
      <c r="P145" s="114">
        <f t="shared" si="5"/>
        <v>999</v>
      </c>
      <c r="Q145" s="95"/>
    </row>
    <row r="146" spans="1:17" x14ac:dyDescent="0.25">
      <c r="A146" s="197">
        <v>140</v>
      </c>
      <c r="B146" s="93"/>
      <c r="C146" s="93"/>
      <c r="D146" s="94"/>
      <c r="E146" s="210"/>
      <c r="F146" s="95"/>
      <c r="G146" s="95"/>
      <c r="H146" s="377"/>
      <c r="I146" s="221"/>
      <c r="J146" s="194" t="e">
        <f>IF(AND(Q146="",#REF!&gt;0,#REF!&lt;5),K146,)</f>
        <v>#REF!</v>
      </c>
      <c r="K146" s="192" t="str">
        <f>IF(D146="","ZZZ9",IF(AND(#REF!&gt;0,#REF!&lt;5),D146&amp;#REF!,D146&amp;"9"))</f>
        <v>ZZZ9</v>
      </c>
      <c r="L146" s="196">
        <f t="shared" si="3"/>
        <v>999</v>
      </c>
      <c r="M146" s="220">
        <f t="shared" si="4"/>
        <v>999</v>
      </c>
      <c r="N146" s="216"/>
      <c r="O146" s="95"/>
      <c r="P146" s="114">
        <f t="shared" si="5"/>
        <v>999</v>
      </c>
      <c r="Q146" s="95"/>
    </row>
    <row r="147" spans="1:17" x14ac:dyDescent="0.25">
      <c r="A147" s="197">
        <v>141</v>
      </c>
      <c r="B147" s="93"/>
      <c r="C147" s="93"/>
      <c r="D147" s="94"/>
      <c r="E147" s="210"/>
      <c r="F147" s="95"/>
      <c r="G147" s="95"/>
      <c r="H147" s="377"/>
      <c r="I147" s="221"/>
      <c r="J147" s="194" t="e">
        <f>IF(AND(Q147="",#REF!&gt;0,#REF!&lt;5),K147,)</f>
        <v>#REF!</v>
      </c>
      <c r="K147" s="192" t="str">
        <f>IF(D147="","ZZZ9",IF(AND(#REF!&gt;0,#REF!&lt;5),D147&amp;#REF!,D147&amp;"9"))</f>
        <v>ZZZ9</v>
      </c>
      <c r="L147" s="196">
        <f t="shared" si="3"/>
        <v>999</v>
      </c>
      <c r="M147" s="220">
        <f t="shared" si="4"/>
        <v>999</v>
      </c>
      <c r="N147" s="216"/>
      <c r="O147" s="95"/>
      <c r="P147" s="114">
        <f t="shared" si="5"/>
        <v>999</v>
      </c>
      <c r="Q147" s="95"/>
    </row>
    <row r="148" spans="1:17" x14ac:dyDescent="0.25">
      <c r="A148" s="197">
        <v>142</v>
      </c>
      <c r="B148" s="93"/>
      <c r="C148" s="93"/>
      <c r="D148" s="94"/>
      <c r="E148" s="210"/>
      <c r="F148" s="95"/>
      <c r="G148" s="95"/>
      <c r="H148" s="377"/>
      <c r="I148" s="221"/>
      <c r="J148" s="194" t="e">
        <f>IF(AND(Q148="",#REF!&gt;0,#REF!&lt;5),K148,)</f>
        <v>#REF!</v>
      </c>
      <c r="K148" s="192" t="str">
        <f>IF(D148="","ZZZ9",IF(AND(#REF!&gt;0,#REF!&lt;5),D148&amp;#REF!,D148&amp;"9"))</f>
        <v>ZZZ9</v>
      </c>
      <c r="L148" s="196">
        <f t="shared" si="3"/>
        <v>999</v>
      </c>
      <c r="M148" s="220">
        <f t="shared" si="4"/>
        <v>999</v>
      </c>
      <c r="N148" s="216"/>
      <c r="O148" s="221"/>
      <c r="P148" s="222">
        <f t="shared" si="5"/>
        <v>999</v>
      </c>
      <c r="Q148" s="221"/>
    </row>
    <row r="149" spans="1:17" x14ac:dyDescent="0.25">
      <c r="A149" s="197">
        <v>143</v>
      </c>
      <c r="B149" s="93"/>
      <c r="C149" s="93"/>
      <c r="D149" s="94"/>
      <c r="E149" s="210"/>
      <c r="F149" s="95"/>
      <c r="G149" s="95"/>
      <c r="H149" s="377"/>
      <c r="I149" s="221"/>
      <c r="J149" s="194" t="e">
        <f>IF(AND(Q149="",#REF!&gt;0,#REF!&lt;5),K149,)</f>
        <v>#REF!</v>
      </c>
      <c r="K149" s="192" t="str">
        <f>IF(D149="","ZZZ9",IF(AND(#REF!&gt;0,#REF!&lt;5),D149&amp;#REF!,D149&amp;"9"))</f>
        <v>ZZZ9</v>
      </c>
      <c r="L149" s="196">
        <f t="shared" si="3"/>
        <v>999</v>
      </c>
      <c r="M149" s="220">
        <f t="shared" si="4"/>
        <v>999</v>
      </c>
      <c r="N149" s="216"/>
      <c r="O149" s="95"/>
      <c r="P149" s="114">
        <f t="shared" si="5"/>
        <v>999</v>
      </c>
      <c r="Q149" s="95"/>
    </row>
    <row r="150" spans="1:17" x14ac:dyDescent="0.25">
      <c r="A150" s="197">
        <v>144</v>
      </c>
      <c r="B150" s="93"/>
      <c r="C150" s="93"/>
      <c r="D150" s="94"/>
      <c r="E150" s="210"/>
      <c r="F150" s="95"/>
      <c r="G150" s="95"/>
      <c r="H150" s="377"/>
      <c r="I150" s="221"/>
      <c r="J150" s="194" t="e">
        <f>IF(AND(Q150="",#REF!&gt;0,#REF!&lt;5),K150,)</f>
        <v>#REF!</v>
      </c>
      <c r="K150" s="192" t="str">
        <f>IF(D150="","ZZZ9",IF(AND(#REF!&gt;0,#REF!&lt;5),D150&amp;#REF!,D150&amp;"9"))</f>
        <v>ZZZ9</v>
      </c>
      <c r="L150" s="196">
        <f t="shared" si="3"/>
        <v>999</v>
      </c>
      <c r="M150" s="220">
        <f t="shared" si="4"/>
        <v>999</v>
      </c>
      <c r="N150" s="216"/>
      <c r="O150" s="95"/>
      <c r="P150" s="114">
        <f t="shared" si="5"/>
        <v>999</v>
      </c>
      <c r="Q150" s="95"/>
    </row>
    <row r="151" spans="1:17" x14ac:dyDescent="0.25">
      <c r="A151" s="197">
        <v>145</v>
      </c>
      <c r="B151" s="93"/>
      <c r="C151" s="93"/>
      <c r="D151" s="94"/>
      <c r="E151" s="210"/>
      <c r="F151" s="95"/>
      <c r="G151" s="95"/>
      <c r="H151" s="377"/>
      <c r="I151" s="221"/>
      <c r="J151" s="194" t="e">
        <f>IF(AND(Q151="",#REF!&gt;0,#REF!&lt;5),K151,)</f>
        <v>#REF!</v>
      </c>
      <c r="K151" s="192" t="str">
        <f>IF(D151="","ZZZ9",IF(AND(#REF!&gt;0,#REF!&lt;5),D151&amp;#REF!,D151&amp;"9"))</f>
        <v>ZZZ9</v>
      </c>
      <c r="L151" s="196">
        <f t="shared" si="3"/>
        <v>999</v>
      </c>
      <c r="M151" s="220">
        <f t="shared" si="4"/>
        <v>999</v>
      </c>
      <c r="N151" s="216"/>
      <c r="O151" s="95"/>
      <c r="P151" s="114">
        <f t="shared" si="5"/>
        <v>999</v>
      </c>
      <c r="Q151" s="95"/>
    </row>
    <row r="152" spans="1:17" x14ac:dyDescent="0.25">
      <c r="A152" s="197">
        <v>146</v>
      </c>
      <c r="B152" s="93"/>
      <c r="C152" s="93"/>
      <c r="D152" s="94"/>
      <c r="E152" s="210"/>
      <c r="F152" s="95"/>
      <c r="G152" s="95"/>
      <c r="H152" s="377"/>
      <c r="I152" s="221"/>
      <c r="J152" s="194" t="e">
        <f>IF(AND(Q152="",#REF!&gt;0,#REF!&lt;5),K152,)</f>
        <v>#REF!</v>
      </c>
      <c r="K152" s="192" t="str">
        <f>IF(D152="","ZZZ9",IF(AND(#REF!&gt;0,#REF!&lt;5),D152&amp;#REF!,D152&amp;"9"))</f>
        <v>ZZZ9</v>
      </c>
      <c r="L152" s="196">
        <f t="shared" si="3"/>
        <v>999</v>
      </c>
      <c r="M152" s="220">
        <f t="shared" si="4"/>
        <v>999</v>
      </c>
      <c r="N152" s="216"/>
      <c r="O152" s="95"/>
      <c r="P152" s="114">
        <f t="shared" si="5"/>
        <v>999</v>
      </c>
      <c r="Q152" s="95"/>
    </row>
    <row r="153" spans="1:17" x14ac:dyDescent="0.25">
      <c r="A153" s="197">
        <v>147</v>
      </c>
      <c r="B153" s="93"/>
      <c r="C153" s="93"/>
      <c r="D153" s="94"/>
      <c r="E153" s="210"/>
      <c r="F153" s="95"/>
      <c r="G153" s="95"/>
      <c r="H153" s="377"/>
      <c r="I153" s="221"/>
      <c r="J153" s="194" t="e">
        <f>IF(AND(Q153="",#REF!&gt;0,#REF!&lt;5),K153,)</f>
        <v>#REF!</v>
      </c>
      <c r="K153" s="192" t="str">
        <f>IF(D153="","ZZZ9",IF(AND(#REF!&gt;0,#REF!&lt;5),D153&amp;#REF!,D153&amp;"9"))</f>
        <v>ZZZ9</v>
      </c>
      <c r="L153" s="196">
        <f t="shared" si="3"/>
        <v>999</v>
      </c>
      <c r="M153" s="220">
        <f t="shared" si="4"/>
        <v>999</v>
      </c>
      <c r="N153" s="216"/>
      <c r="O153" s="95"/>
      <c r="P153" s="114">
        <f t="shared" si="5"/>
        <v>999</v>
      </c>
      <c r="Q153" s="95"/>
    </row>
    <row r="154" spans="1:17" x14ac:dyDescent="0.25">
      <c r="A154" s="197">
        <v>148</v>
      </c>
      <c r="B154" s="93"/>
      <c r="C154" s="93"/>
      <c r="D154" s="94"/>
      <c r="E154" s="210"/>
      <c r="F154" s="95"/>
      <c r="G154" s="95"/>
      <c r="H154" s="377"/>
      <c r="I154" s="221"/>
      <c r="J154" s="194" t="e">
        <f>IF(AND(Q154="",#REF!&gt;0,#REF!&lt;5),K154,)</f>
        <v>#REF!</v>
      </c>
      <c r="K154" s="192" t="str">
        <f>IF(D154="","ZZZ9",IF(AND(#REF!&gt;0,#REF!&lt;5),D154&amp;#REF!,D154&amp;"9"))</f>
        <v>ZZZ9</v>
      </c>
      <c r="L154" s="196">
        <f t="shared" si="3"/>
        <v>999</v>
      </c>
      <c r="M154" s="220">
        <f t="shared" si="4"/>
        <v>999</v>
      </c>
      <c r="N154" s="216"/>
      <c r="O154" s="95"/>
      <c r="P154" s="114">
        <f t="shared" si="5"/>
        <v>999</v>
      </c>
      <c r="Q154" s="95"/>
    </row>
    <row r="155" spans="1:17" x14ac:dyDescent="0.25">
      <c r="A155" s="197">
        <v>149</v>
      </c>
      <c r="B155" s="93"/>
      <c r="C155" s="93"/>
      <c r="D155" s="94"/>
      <c r="E155" s="210"/>
      <c r="F155" s="95"/>
      <c r="G155" s="95"/>
      <c r="H155" s="377"/>
      <c r="I155" s="221"/>
      <c r="J155" s="194" t="e">
        <f>IF(AND(Q155="",#REF!&gt;0,#REF!&lt;5),K155,)</f>
        <v>#REF!</v>
      </c>
      <c r="K155" s="192" t="str">
        <f>IF(D155="","ZZZ9",IF(AND(#REF!&gt;0,#REF!&lt;5),D155&amp;#REF!,D155&amp;"9"))</f>
        <v>ZZZ9</v>
      </c>
      <c r="L155" s="196">
        <f t="shared" si="3"/>
        <v>999</v>
      </c>
      <c r="M155" s="220">
        <f t="shared" si="4"/>
        <v>999</v>
      </c>
      <c r="N155" s="216"/>
      <c r="O155" s="95"/>
      <c r="P155" s="114">
        <f t="shared" si="5"/>
        <v>999</v>
      </c>
      <c r="Q155" s="95"/>
    </row>
    <row r="156" spans="1:17" x14ac:dyDescent="0.25">
      <c r="A156" s="197">
        <v>150</v>
      </c>
      <c r="B156" s="93"/>
      <c r="C156" s="93"/>
      <c r="D156" s="94"/>
      <c r="E156" s="210"/>
      <c r="F156" s="95"/>
      <c r="G156" s="95"/>
      <c r="H156" s="377"/>
      <c r="I156" s="221"/>
      <c r="J156" s="194" t="e">
        <f>IF(AND(Q156="",#REF!&gt;0,#REF!&lt;5),K156,)</f>
        <v>#REF!</v>
      </c>
      <c r="K156" s="192" t="str">
        <f>IF(D156="","ZZZ9",IF(AND(#REF!&gt;0,#REF!&lt;5),D156&amp;#REF!,D156&amp;"9"))</f>
        <v>ZZZ9</v>
      </c>
      <c r="L156" s="196">
        <f t="shared" si="3"/>
        <v>999</v>
      </c>
      <c r="M156" s="220">
        <f t="shared" si="4"/>
        <v>999</v>
      </c>
      <c r="N156" s="216"/>
      <c r="O156" s="95"/>
      <c r="P156" s="114">
        <f t="shared" si="5"/>
        <v>999</v>
      </c>
      <c r="Q156" s="95"/>
    </row>
  </sheetData>
  <conditionalFormatting sqref="A7:D156">
    <cfRule type="expression" dxfId="260" priority="18" stopIfTrue="1">
      <formula>$Q7&gt;=1</formula>
    </cfRule>
  </conditionalFormatting>
  <conditionalFormatting sqref="B7:D37">
    <cfRule type="expression" dxfId="259" priority="1" stopIfTrue="1">
      <formula>$Q7&gt;=1</formula>
    </cfRule>
  </conditionalFormatting>
  <conditionalFormatting sqref="E7:E14">
    <cfRule type="expression" dxfId="258" priority="6" stopIfTrue="1">
      <formula>AND(ROUNDDOWN(($A$4-E7)/365.25,0)&lt;=13,G7&lt;&gt;"OK")</formula>
    </cfRule>
    <cfRule type="expression" dxfId="257" priority="7" stopIfTrue="1">
      <formula>AND(ROUNDDOWN(($A$4-E7)/365.25,0)&lt;=14,G7&lt;&gt;"OK")</formula>
    </cfRule>
    <cfRule type="expression" dxfId="256" priority="8" stopIfTrue="1">
      <formula>AND(ROUNDDOWN(($A$4-E7)/365.25,0)&lt;=17,G7&lt;&gt;"OK")</formula>
    </cfRule>
    <cfRule type="expression" dxfId="255" priority="11" stopIfTrue="1">
      <formula>AND(ROUNDDOWN(($A$4-E7)/365.25,0)&lt;=13,G7&lt;&gt;"OK")</formula>
    </cfRule>
    <cfRule type="expression" dxfId="254" priority="12" stopIfTrue="1">
      <formula>AND(ROUNDDOWN(($A$4-E7)/365.25,0)&lt;=14,G7&lt;&gt;"OK")</formula>
    </cfRule>
    <cfRule type="expression" dxfId="253" priority="13" stopIfTrue="1">
      <formula>AND(ROUNDDOWN(($A$4-E7)/365.25,0)&lt;=17,G7&lt;&gt;"OK")</formula>
    </cfRule>
  </conditionalFormatting>
  <conditionalFormatting sqref="E7:E27 E29:E37">
    <cfRule type="expression" dxfId="252" priority="2" stopIfTrue="1">
      <formula>AND(ROUNDDOWN(($A$4-E7)/365.25,0)&lt;=13,G7&lt;&gt;"OK")</formula>
    </cfRule>
    <cfRule type="expression" dxfId="251" priority="3" stopIfTrue="1">
      <formula>AND(ROUNDDOWN(($A$4-E7)/365.25,0)&lt;=14,G7&lt;&gt;"OK")</formula>
    </cfRule>
    <cfRule type="expression" dxfId="250" priority="4" stopIfTrue="1">
      <formula>AND(ROUNDDOWN(($A$4-E7)/365.25,0)&lt;=17,G7&lt;&gt;"OK")</formula>
    </cfRule>
  </conditionalFormatting>
  <conditionalFormatting sqref="E7:E156">
    <cfRule type="expression" dxfId="249" priority="14" stopIfTrue="1">
      <formula>AND(ROUNDDOWN(($A$4-E7)/365.25,0)&lt;=13,G7&lt;&gt;"OK")</formula>
    </cfRule>
    <cfRule type="expression" dxfId="248" priority="15" stopIfTrue="1">
      <formula>AND(ROUNDDOWN(($A$4-E7)/365.25,0)&lt;=14,G7&lt;&gt;"OK")</formula>
    </cfRule>
    <cfRule type="expression" dxfId="247" priority="16" stopIfTrue="1">
      <formula>AND(ROUNDDOWN(($A$4-E7)/365.25,0)&lt;=17,G7&lt;&gt;"OK")</formula>
    </cfRule>
  </conditionalFormatting>
  <conditionalFormatting sqref="J7:J156">
    <cfRule type="cellIs" dxfId="246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07265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213360</xdr:colOff>
                    <xdr:row>0</xdr:row>
                    <xdr:rowOff>68580</xdr:rowOff>
                  </from>
                  <to>
                    <xdr:col>14</xdr:col>
                    <xdr:colOff>137160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6"/>
  </sheetPr>
  <dimension ref="A1:AK41"/>
  <sheetViews>
    <sheetView topLeftCell="A4" workbookViewId="0">
      <selection activeCell="J28" sqref="J28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519" t="str">
        <f>Altalanos!$A$6</f>
        <v>SOMOGY VÁRMEGYE DIÁKOLIMPIA</v>
      </c>
      <c r="B1" s="519"/>
      <c r="C1" s="519"/>
      <c r="D1" s="519"/>
      <c r="E1" s="519"/>
      <c r="F1" s="519"/>
      <c r="G1" s="228"/>
      <c r="H1" s="231" t="s">
        <v>54</v>
      </c>
      <c r="I1" s="229"/>
      <c r="J1" s="230"/>
      <c r="L1" s="232"/>
      <c r="M1" s="233"/>
      <c r="N1" s="119"/>
      <c r="O1" s="119" t="s">
        <v>13</v>
      </c>
      <c r="P1" s="119"/>
      <c r="Q1" s="118"/>
      <c r="R1" s="119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34" t="s">
        <v>53</v>
      </c>
      <c r="B2" s="235"/>
      <c r="C2" s="235"/>
      <c r="D2" s="235"/>
      <c r="E2" s="428" t="s">
        <v>287</v>
      </c>
      <c r="F2" s="235"/>
      <c r="G2" s="236"/>
      <c r="H2" s="237"/>
      <c r="I2" s="237"/>
      <c r="J2" s="238"/>
      <c r="K2" s="232"/>
      <c r="L2" s="232"/>
      <c r="M2" s="232"/>
      <c r="N2" s="120"/>
      <c r="O2" s="97"/>
      <c r="P2" s="120"/>
      <c r="Q2" s="97"/>
      <c r="R2" s="120"/>
      <c r="Y2" s="358"/>
      <c r="Z2" s="357"/>
      <c r="AA2" s="357" t="s">
        <v>66</v>
      </c>
      <c r="AB2" s="348">
        <v>150</v>
      </c>
      <c r="AC2" s="348">
        <v>120</v>
      </c>
      <c r="AD2" s="348">
        <v>100</v>
      </c>
      <c r="AE2" s="348">
        <v>80</v>
      </c>
      <c r="AF2" s="348">
        <v>70</v>
      </c>
      <c r="AG2" s="348">
        <v>60</v>
      </c>
      <c r="AH2" s="348">
        <v>55</v>
      </c>
      <c r="AI2" s="348">
        <v>50</v>
      </c>
      <c r="AJ2" s="348">
        <v>45</v>
      </c>
      <c r="AK2" s="348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21"/>
      <c r="K3" s="50"/>
      <c r="L3" s="51" t="s">
        <v>30</v>
      </c>
      <c r="M3" s="50"/>
      <c r="N3" s="306"/>
      <c r="O3" s="305"/>
      <c r="P3" s="306"/>
      <c r="Q3" s="305"/>
      <c r="R3" s="307"/>
      <c r="Y3" s="357">
        <f>IF(H4="OB","A",IF(H4="IX","W",H4))</f>
        <v>0</v>
      </c>
      <c r="Z3" s="357"/>
      <c r="AA3" s="357" t="s">
        <v>96</v>
      </c>
      <c r="AB3" s="348">
        <v>120</v>
      </c>
      <c r="AC3" s="348">
        <v>90</v>
      </c>
      <c r="AD3" s="348">
        <v>65</v>
      </c>
      <c r="AE3" s="348">
        <v>55</v>
      </c>
      <c r="AF3" s="348">
        <v>50</v>
      </c>
      <c r="AG3" s="348">
        <v>45</v>
      </c>
      <c r="AH3" s="348">
        <v>40</v>
      </c>
      <c r="AI3" s="348">
        <v>35</v>
      </c>
      <c r="AJ3" s="348">
        <v>25</v>
      </c>
      <c r="AK3" s="348">
        <v>20</v>
      </c>
    </row>
    <row r="4" spans="1:37" ht="13.8" thickBot="1" x14ac:dyDescent="0.3">
      <c r="A4" s="520">
        <f>Altalanos!$A$10</f>
        <v>45775</v>
      </c>
      <c r="B4" s="520"/>
      <c r="C4" s="520"/>
      <c r="D4" s="239"/>
      <c r="E4" s="240" t="str">
        <f>Altalanos!$C$10</f>
        <v>Balatonboglár</v>
      </c>
      <c r="F4" s="240"/>
      <c r="G4" s="240"/>
      <c r="H4" s="243"/>
      <c r="I4" s="240"/>
      <c r="J4" s="242"/>
      <c r="K4" s="243"/>
      <c r="L4" s="245" t="str">
        <f>Altalanos!$E$10</f>
        <v>Paszér Éva</v>
      </c>
      <c r="M4" s="243"/>
      <c r="N4" s="308"/>
      <c r="O4" s="309"/>
      <c r="P4" s="347" t="s">
        <v>80</v>
      </c>
      <c r="Q4" s="348" t="s">
        <v>89</v>
      </c>
      <c r="R4" s="348" t="s">
        <v>85</v>
      </c>
      <c r="S4" s="40"/>
      <c r="Y4" s="357"/>
      <c r="Z4" s="357"/>
      <c r="AA4" s="357" t="s">
        <v>97</v>
      </c>
      <c r="AB4" s="348">
        <v>90</v>
      </c>
      <c r="AC4" s="348">
        <v>60</v>
      </c>
      <c r="AD4" s="348">
        <v>45</v>
      </c>
      <c r="AE4" s="348">
        <v>34</v>
      </c>
      <c r="AF4" s="348">
        <v>27</v>
      </c>
      <c r="AG4" s="348">
        <v>22</v>
      </c>
      <c r="AH4" s="348">
        <v>18</v>
      </c>
      <c r="AI4" s="348">
        <v>15</v>
      </c>
      <c r="AJ4" s="348">
        <v>12</v>
      </c>
      <c r="AK4" s="348">
        <v>9</v>
      </c>
    </row>
    <row r="5" spans="1:37" x14ac:dyDescent="0.25">
      <c r="A5" s="33"/>
      <c r="B5" s="33" t="s">
        <v>51</v>
      </c>
      <c r="C5" s="301" t="s">
        <v>64</v>
      </c>
      <c r="D5" s="33" t="s">
        <v>45</v>
      </c>
      <c r="E5" s="33" t="s">
        <v>69</v>
      </c>
      <c r="F5" s="33"/>
      <c r="G5" s="33" t="s">
        <v>28</v>
      </c>
      <c r="H5" s="33"/>
      <c r="I5" s="33" t="s">
        <v>31</v>
      </c>
      <c r="J5" s="33"/>
      <c r="K5" s="334" t="s">
        <v>70</v>
      </c>
      <c r="L5" s="334" t="s">
        <v>71</v>
      </c>
      <c r="M5" s="334" t="s">
        <v>72</v>
      </c>
      <c r="P5" s="349" t="s">
        <v>87</v>
      </c>
      <c r="Q5" s="350" t="s">
        <v>83</v>
      </c>
      <c r="R5" s="350" t="s">
        <v>90</v>
      </c>
      <c r="S5" s="40"/>
      <c r="Y5" s="357">
        <f>IF(OR(Altalanos!$A$8="F1",Altalanos!$A$8="F2",Altalanos!$A$8="N1",Altalanos!$A$8="N2"),1,2)</f>
        <v>2</v>
      </c>
      <c r="Z5" s="357"/>
      <c r="AA5" s="357" t="s">
        <v>98</v>
      </c>
      <c r="AB5" s="348">
        <v>60</v>
      </c>
      <c r="AC5" s="348">
        <v>40</v>
      </c>
      <c r="AD5" s="348">
        <v>30</v>
      </c>
      <c r="AE5" s="348">
        <v>20</v>
      </c>
      <c r="AF5" s="348">
        <v>18</v>
      </c>
      <c r="AG5" s="348">
        <v>15</v>
      </c>
      <c r="AH5" s="348">
        <v>12</v>
      </c>
      <c r="AI5" s="348">
        <v>10</v>
      </c>
      <c r="AJ5" s="348">
        <v>8</v>
      </c>
      <c r="AK5" s="348">
        <v>6</v>
      </c>
    </row>
    <row r="6" spans="1:37" x14ac:dyDescent="0.25">
      <c r="A6" s="279"/>
      <c r="B6" s="279"/>
      <c r="C6" s="333"/>
      <c r="D6" s="279"/>
      <c r="E6" s="279"/>
      <c r="F6" s="279"/>
      <c r="G6" s="279"/>
      <c r="H6" s="279"/>
      <c r="I6" s="279"/>
      <c r="J6" s="279"/>
      <c r="K6" s="279"/>
      <c r="L6" s="279"/>
      <c r="M6" s="279"/>
      <c r="P6" s="351" t="s">
        <v>88</v>
      </c>
      <c r="Q6" s="352" t="s">
        <v>91</v>
      </c>
      <c r="R6" s="352" t="s">
        <v>86</v>
      </c>
      <c r="S6" s="40"/>
      <c r="Y6" s="357"/>
      <c r="Z6" s="357"/>
      <c r="AA6" s="357" t="s">
        <v>99</v>
      </c>
      <c r="AB6" s="348">
        <v>40</v>
      </c>
      <c r="AC6" s="348">
        <v>25</v>
      </c>
      <c r="AD6" s="348">
        <v>18</v>
      </c>
      <c r="AE6" s="348">
        <v>13</v>
      </c>
      <c r="AF6" s="348">
        <v>10</v>
      </c>
      <c r="AG6" s="348">
        <v>8</v>
      </c>
      <c r="AH6" s="348">
        <v>6</v>
      </c>
      <c r="AI6" s="348">
        <v>5</v>
      </c>
      <c r="AJ6" s="348">
        <v>4</v>
      </c>
      <c r="AK6" s="348">
        <v>3</v>
      </c>
    </row>
    <row r="7" spans="1:37" x14ac:dyDescent="0.25">
      <c r="A7" s="310" t="s">
        <v>66</v>
      </c>
      <c r="B7" s="335"/>
      <c r="C7" s="337"/>
      <c r="D7" s="337"/>
      <c r="E7" s="538" t="s">
        <v>264</v>
      </c>
      <c r="F7" s="539"/>
      <c r="G7" s="538" t="s">
        <v>474</v>
      </c>
      <c r="H7" s="539"/>
      <c r="I7" s="448"/>
      <c r="J7" s="279"/>
      <c r="K7" s="364">
        <v>5</v>
      </c>
      <c r="L7" s="359"/>
      <c r="M7" s="365"/>
      <c r="P7" s="347" t="s">
        <v>94</v>
      </c>
      <c r="Q7" s="348" t="s">
        <v>82</v>
      </c>
      <c r="R7" s="348" t="s">
        <v>92</v>
      </c>
      <c r="Y7" s="357"/>
      <c r="Z7" s="357"/>
      <c r="AA7" s="357" t="s">
        <v>100</v>
      </c>
      <c r="AB7" s="348">
        <v>25</v>
      </c>
      <c r="AC7" s="348">
        <v>15</v>
      </c>
      <c r="AD7" s="348">
        <v>13</v>
      </c>
      <c r="AE7" s="348">
        <v>8</v>
      </c>
      <c r="AF7" s="348">
        <v>6</v>
      </c>
      <c r="AG7" s="348">
        <v>4</v>
      </c>
      <c r="AH7" s="348">
        <v>3</v>
      </c>
      <c r="AI7" s="348">
        <v>2</v>
      </c>
      <c r="AJ7" s="348">
        <v>1</v>
      </c>
      <c r="AK7" s="348">
        <v>0</v>
      </c>
    </row>
    <row r="8" spans="1:37" x14ac:dyDescent="0.25">
      <c r="A8" s="310"/>
      <c r="B8" s="336"/>
      <c r="C8" s="339"/>
      <c r="D8" s="339"/>
      <c r="E8" s="339"/>
      <c r="F8" s="339"/>
      <c r="G8" s="339"/>
      <c r="H8" s="339"/>
      <c r="I8" s="339"/>
      <c r="J8" s="279"/>
      <c r="K8" s="310"/>
      <c r="L8" s="310"/>
      <c r="M8" s="366"/>
      <c r="P8" s="349" t="s">
        <v>95</v>
      </c>
      <c r="Q8" s="350" t="s">
        <v>84</v>
      </c>
      <c r="R8" s="350" t="s">
        <v>93</v>
      </c>
      <c r="Y8" s="357"/>
      <c r="Z8" s="357"/>
      <c r="AA8" s="357" t="s">
        <v>101</v>
      </c>
      <c r="AB8" s="348">
        <v>15</v>
      </c>
      <c r="AC8" s="348">
        <v>10</v>
      </c>
      <c r="AD8" s="348">
        <v>7</v>
      </c>
      <c r="AE8" s="348">
        <v>5</v>
      </c>
      <c r="AF8" s="348">
        <v>4</v>
      </c>
      <c r="AG8" s="348">
        <v>3</v>
      </c>
      <c r="AH8" s="348">
        <v>2</v>
      </c>
      <c r="AI8" s="348">
        <v>1</v>
      </c>
      <c r="AJ8" s="348">
        <v>0</v>
      </c>
      <c r="AK8" s="348">
        <v>0</v>
      </c>
    </row>
    <row r="9" spans="1:37" x14ac:dyDescent="0.25">
      <c r="A9" s="310" t="s">
        <v>67</v>
      </c>
      <c r="B9" s="335"/>
      <c r="C9" s="337"/>
      <c r="D9" s="337"/>
      <c r="E9" s="538" t="s">
        <v>571</v>
      </c>
      <c r="F9" s="539"/>
      <c r="G9" s="538" t="s">
        <v>302</v>
      </c>
      <c r="H9" s="539"/>
      <c r="I9" s="448"/>
      <c r="J9" s="279"/>
      <c r="K9" s="364">
        <v>4</v>
      </c>
      <c r="L9" s="359"/>
      <c r="M9" s="365"/>
      <c r="Y9" s="357"/>
      <c r="Z9" s="357"/>
      <c r="AA9" s="357" t="s">
        <v>102</v>
      </c>
      <c r="AB9" s="348">
        <v>10</v>
      </c>
      <c r="AC9" s="348">
        <v>6</v>
      </c>
      <c r="AD9" s="348">
        <v>4</v>
      </c>
      <c r="AE9" s="348">
        <v>2</v>
      </c>
      <c r="AF9" s="348">
        <v>1</v>
      </c>
      <c r="AG9" s="348">
        <v>0</v>
      </c>
      <c r="AH9" s="348">
        <v>0</v>
      </c>
      <c r="AI9" s="348">
        <v>0</v>
      </c>
      <c r="AJ9" s="348">
        <v>0</v>
      </c>
      <c r="AK9" s="348">
        <v>0</v>
      </c>
    </row>
    <row r="10" spans="1:37" x14ac:dyDescent="0.25">
      <c r="A10" s="310"/>
      <c r="B10" s="336"/>
      <c r="C10" s="339"/>
      <c r="D10" s="339"/>
      <c r="E10" s="339"/>
      <c r="F10" s="339"/>
      <c r="G10" s="339"/>
      <c r="H10" s="339"/>
      <c r="I10" s="339"/>
      <c r="J10" s="279"/>
      <c r="K10" s="310"/>
      <c r="L10" s="310"/>
      <c r="M10" s="366"/>
      <c r="Y10" s="357"/>
      <c r="Z10" s="357"/>
      <c r="AA10" s="357" t="s">
        <v>103</v>
      </c>
      <c r="AB10" s="348">
        <v>6</v>
      </c>
      <c r="AC10" s="348">
        <v>3</v>
      </c>
      <c r="AD10" s="348">
        <v>2</v>
      </c>
      <c r="AE10" s="348">
        <v>1</v>
      </c>
      <c r="AF10" s="348">
        <v>0</v>
      </c>
      <c r="AG10" s="348">
        <v>0</v>
      </c>
      <c r="AH10" s="348">
        <v>0</v>
      </c>
      <c r="AI10" s="348">
        <v>0</v>
      </c>
      <c r="AJ10" s="348">
        <v>0</v>
      </c>
      <c r="AK10" s="348">
        <v>0</v>
      </c>
    </row>
    <row r="11" spans="1:37" x14ac:dyDescent="0.25">
      <c r="A11" s="310" t="s">
        <v>68</v>
      </c>
      <c r="B11" s="335"/>
      <c r="C11" s="337"/>
      <c r="D11" s="337"/>
      <c r="E11" s="538" t="s">
        <v>572</v>
      </c>
      <c r="F11" s="539"/>
      <c r="G11" s="538" t="s">
        <v>288</v>
      </c>
      <c r="H11" s="539"/>
      <c r="I11" s="448"/>
      <c r="J11" s="279"/>
      <c r="K11" s="364">
        <v>3</v>
      </c>
      <c r="L11" s="359"/>
      <c r="M11" s="365"/>
      <c r="Y11" s="357"/>
      <c r="Z11" s="357"/>
      <c r="AA11" s="357" t="s">
        <v>108</v>
      </c>
      <c r="AB11" s="348">
        <v>3</v>
      </c>
      <c r="AC11" s="348">
        <v>2</v>
      </c>
      <c r="AD11" s="348">
        <v>1</v>
      </c>
      <c r="AE11" s="348">
        <v>0</v>
      </c>
      <c r="AF11" s="348">
        <v>0</v>
      </c>
      <c r="AG11" s="348">
        <v>0</v>
      </c>
      <c r="AH11" s="348">
        <v>0</v>
      </c>
      <c r="AI11" s="348">
        <v>0</v>
      </c>
      <c r="AJ11" s="348">
        <v>0</v>
      </c>
      <c r="AK11" s="348">
        <v>0</v>
      </c>
    </row>
    <row r="12" spans="1:37" x14ac:dyDescent="0.25">
      <c r="A12" s="310"/>
      <c r="B12" s="336"/>
      <c r="C12" s="339"/>
      <c r="D12" s="339"/>
      <c r="E12" s="339"/>
      <c r="F12" s="339"/>
      <c r="G12" s="339"/>
      <c r="H12" s="339"/>
      <c r="I12" s="339"/>
      <c r="J12" s="279"/>
      <c r="K12" s="333"/>
      <c r="L12" s="333"/>
      <c r="M12" s="366"/>
      <c r="Y12" s="357"/>
      <c r="Z12" s="357"/>
      <c r="AA12" s="357" t="s">
        <v>104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310" t="s">
        <v>73</v>
      </c>
      <c r="B13" s="335"/>
      <c r="C13" s="337"/>
      <c r="D13" s="337"/>
      <c r="E13" s="538" t="s">
        <v>574</v>
      </c>
      <c r="F13" s="539"/>
      <c r="G13" s="538" t="s">
        <v>271</v>
      </c>
      <c r="H13" s="539"/>
      <c r="I13" s="448"/>
      <c r="J13" s="279"/>
      <c r="K13" s="364">
        <v>1</v>
      </c>
      <c r="L13" s="359"/>
      <c r="M13" s="365"/>
      <c r="Y13" s="357"/>
      <c r="Z13" s="357"/>
      <c r="AA13" s="357" t="s">
        <v>105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310"/>
      <c r="B14" s="336"/>
      <c r="C14" s="339"/>
      <c r="D14" s="339"/>
      <c r="E14" s="339"/>
      <c r="F14" s="339"/>
      <c r="G14" s="339"/>
      <c r="H14" s="339"/>
      <c r="I14" s="339"/>
      <c r="J14" s="279"/>
      <c r="K14" s="310"/>
      <c r="L14" s="310"/>
      <c r="M14" s="366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</row>
    <row r="15" spans="1:37" x14ac:dyDescent="0.25">
      <c r="A15" s="310" t="s">
        <v>74</v>
      </c>
      <c r="B15" s="335"/>
      <c r="C15" s="337"/>
      <c r="D15" s="337"/>
      <c r="E15" s="538" t="s">
        <v>573</v>
      </c>
      <c r="F15" s="539"/>
      <c r="G15" s="538" t="s">
        <v>245</v>
      </c>
      <c r="H15" s="539"/>
      <c r="I15" s="448"/>
      <c r="J15" s="279"/>
      <c r="K15" s="364">
        <v>2</v>
      </c>
      <c r="L15" s="359"/>
      <c r="M15" s="365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</row>
    <row r="16" spans="1:37" x14ac:dyDescent="0.25">
      <c r="A16" s="279"/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Y16" s="357"/>
      <c r="Z16" s="357"/>
      <c r="AA16" s="357" t="s">
        <v>66</v>
      </c>
      <c r="AB16" s="357">
        <v>300</v>
      </c>
      <c r="AC16" s="357">
        <v>250</v>
      </c>
      <c r="AD16" s="357">
        <v>220</v>
      </c>
      <c r="AE16" s="357">
        <v>180</v>
      </c>
      <c r="AF16" s="357">
        <v>160</v>
      </c>
      <c r="AG16" s="357">
        <v>150</v>
      </c>
      <c r="AH16" s="357">
        <v>140</v>
      </c>
      <c r="AI16" s="357">
        <v>130</v>
      </c>
      <c r="AJ16" s="357">
        <v>120</v>
      </c>
      <c r="AK16" s="357">
        <v>110</v>
      </c>
    </row>
    <row r="17" spans="1:37" x14ac:dyDescent="0.25">
      <c r="A17" s="279"/>
      <c r="B17" s="279"/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Y17" s="357"/>
      <c r="Z17" s="357"/>
      <c r="AA17" s="357" t="s">
        <v>96</v>
      </c>
      <c r="AB17" s="357">
        <v>250</v>
      </c>
      <c r="AC17" s="357">
        <v>200</v>
      </c>
      <c r="AD17" s="357">
        <v>160</v>
      </c>
      <c r="AE17" s="357">
        <v>140</v>
      </c>
      <c r="AF17" s="357">
        <v>120</v>
      </c>
      <c r="AG17" s="357">
        <v>110</v>
      </c>
      <c r="AH17" s="357">
        <v>100</v>
      </c>
      <c r="AI17" s="357">
        <v>90</v>
      </c>
      <c r="AJ17" s="357">
        <v>80</v>
      </c>
      <c r="AK17" s="357">
        <v>70</v>
      </c>
    </row>
    <row r="18" spans="1:37" ht="18.75" customHeight="1" x14ac:dyDescent="0.25">
      <c r="A18" s="279"/>
      <c r="B18" s="521"/>
      <c r="C18" s="521"/>
      <c r="D18" s="522" t="s">
        <v>264</v>
      </c>
      <c r="E18" s="523"/>
      <c r="F18" s="522" t="s">
        <v>571</v>
      </c>
      <c r="G18" s="523"/>
      <c r="H18" s="522" t="s">
        <v>572</v>
      </c>
      <c r="I18" s="523"/>
      <c r="J18" s="522" t="s">
        <v>161</v>
      </c>
      <c r="K18" s="523"/>
      <c r="L18" s="522" t="s">
        <v>162</v>
      </c>
      <c r="M18" s="523"/>
      <c r="Y18" s="357"/>
      <c r="Z18" s="357"/>
      <c r="AA18" s="357" t="s">
        <v>97</v>
      </c>
      <c r="AB18" s="357">
        <v>200</v>
      </c>
      <c r="AC18" s="357">
        <v>150</v>
      </c>
      <c r="AD18" s="357">
        <v>130</v>
      </c>
      <c r="AE18" s="357">
        <v>110</v>
      </c>
      <c r="AF18" s="357">
        <v>95</v>
      </c>
      <c r="AG18" s="357">
        <v>80</v>
      </c>
      <c r="AH18" s="357">
        <v>70</v>
      </c>
      <c r="AI18" s="357">
        <v>60</v>
      </c>
      <c r="AJ18" s="357">
        <v>55</v>
      </c>
      <c r="AK18" s="357">
        <v>50</v>
      </c>
    </row>
    <row r="19" spans="1:37" ht="18.75" customHeight="1" x14ac:dyDescent="0.25">
      <c r="A19" s="340" t="s">
        <v>66</v>
      </c>
      <c r="B19" s="524" t="s">
        <v>264</v>
      </c>
      <c r="C19" s="525"/>
      <c r="D19" s="526"/>
      <c r="E19" s="526"/>
      <c r="F19" s="529" t="s">
        <v>704</v>
      </c>
      <c r="G19" s="528"/>
      <c r="H19" s="529" t="s">
        <v>702</v>
      </c>
      <c r="I19" s="528"/>
      <c r="J19" s="522" t="s">
        <v>703</v>
      </c>
      <c r="K19" s="523"/>
      <c r="L19" s="522" t="s">
        <v>708</v>
      </c>
      <c r="M19" s="523"/>
      <c r="Y19" s="357"/>
      <c r="Z19" s="357"/>
      <c r="AA19" s="357" t="s">
        <v>98</v>
      </c>
      <c r="AB19" s="357">
        <v>150</v>
      </c>
      <c r="AC19" s="357">
        <v>120</v>
      </c>
      <c r="AD19" s="357">
        <v>100</v>
      </c>
      <c r="AE19" s="357">
        <v>80</v>
      </c>
      <c r="AF19" s="357">
        <v>70</v>
      </c>
      <c r="AG19" s="357">
        <v>60</v>
      </c>
      <c r="AH19" s="357">
        <v>55</v>
      </c>
      <c r="AI19" s="357">
        <v>50</v>
      </c>
      <c r="AJ19" s="357">
        <v>45</v>
      </c>
      <c r="AK19" s="357">
        <v>40</v>
      </c>
    </row>
    <row r="20" spans="1:37" ht="18.75" customHeight="1" x14ac:dyDescent="0.25">
      <c r="A20" s="340" t="s">
        <v>67</v>
      </c>
      <c r="B20" s="524" t="s">
        <v>571</v>
      </c>
      <c r="C20" s="525"/>
      <c r="D20" s="529" t="s">
        <v>705</v>
      </c>
      <c r="E20" s="528"/>
      <c r="F20" s="526"/>
      <c r="G20" s="526"/>
      <c r="H20" s="529" t="s">
        <v>706</v>
      </c>
      <c r="I20" s="528"/>
      <c r="J20" s="529" t="s">
        <v>707</v>
      </c>
      <c r="K20" s="528"/>
      <c r="L20" s="522" t="s">
        <v>709</v>
      </c>
      <c r="M20" s="523"/>
      <c r="Y20" s="357"/>
      <c r="Z20" s="357"/>
      <c r="AA20" s="357" t="s">
        <v>99</v>
      </c>
      <c r="AB20" s="357">
        <v>120</v>
      </c>
      <c r="AC20" s="357">
        <v>90</v>
      </c>
      <c r="AD20" s="357">
        <v>65</v>
      </c>
      <c r="AE20" s="357">
        <v>55</v>
      </c>
      <c r="AF20" s="357">
        <v>50</v>
      </c>
      <c r="AG20" s="357">
        <v>45</v>
      </c>
      <c r="AH20" s="357">
        <v>40</v>
      </c>
      <c r="AI20" s="357">
        <v>35</v>
      </c>
      <c r="AJ20" s="357">
        <v>25</v>
      </c>
      <c r="AK20" s="357">
        <v>20</v>
      </c>
    </row>
    <row r="21" spans="1:37" ht="18.75" customHeight="1" x14ac:dyDescent="0.25">
      <c r="A21" s="340" t="s">
        <v>68</v>
      </c>
      <c r="B21" s="524" t="s">
        <v>572</v>
      </c>
      <c r="C21" s="525"/>
      <c r="D21" s="529" t="s">
        <v>713</v>
      </c>
      <c r="E21" s="528"/>
      <c r="F21" s="529" t="s">
        <v>710</v>
      </c>
      <c r="G21" s="528"/>
      <c r="H21" s="526"/>
      <c r="I21" s="526"/>
      <c r="J21" s="529" t="s">
        <v>711</v>
      </c>
      <c r="K21" s="528"/>
      <c r="L21" s="529" t="s">
        <v>712</v>
      </c>
      <c r="M21" s="528"/>
      <c r="Y21" s="357"/>
      <c r="Z21" s="357"/>
      <c r="AA21" s="357" t="s">
        <v>100</v>
      </c>
      <c r="AB21" s="357">
        <v>90</v>
      </c>
      <c r="AC21" s="357">
        <v>60</v>
      </c>
      <c r="AD21" s="357">
        <v>45</v>
      </c>
      <c r="AE21" s="357">
        <v>34</v>
      </c>
      <c r="AF21" s="357">
        <v>27</v>
      </c>
      <c r="AG21" s="357">
        <v>22</v>
      </c>
      <c r="AH21" s="357">
        <v>18</v>
      </c>
      <c r="AI21" s="357">
        <v>15</v>
      </c>
      <c r="AJ21" s="357">
        <v>12</v>
      </c>
      <c r="AK21" s="357">
        <v>9</v>
      </c>
    </row>
    <row r="22" spans="1:37" ht="18.75" customHeight="1" x14ac:dyDescent="0.25">
      <c r="A22" s="340" t="s">
        <v>73</v>
      </c>
      <c r="B22" s="524" t="s">
        <v>161</v>
      </c>
      <c r="C22" s="525"/>
      <c r="D22" s="529" t="s">
        <v>714</v>
      </c>
      <c r="E22" s="528"/>
      <c r="F22" s="529" t="s">
        <v>715</v>
      </c>
      <c r="G22" s="528"/>
      <c r="H22" s="522" t="s">
        <v>716</v>
      </c>
      <c r="I22" s="523"/>
      <c r="J22" s="526"/>
      <c r="K22" s="526"/>
      <c r="L22" s="529" t="s">
        <v>717</v>
      </c>
      <c r="M22" s="528"/>
      <c r="Y22" s="357"/>
      <c r="Z22" s="357"/>
      <c r="AA22" s="357" t="s">
        <v>101</v>
      </c>
      <c r="AB22" s="357">
        <v>60</v>
      </c>
      <c r="AC22" s="357">
        <v>40</v>
      </c>
      <c r="AD22" s="357">
        <v>30</v>
      </c>
      <c r="AE22" s="357">
        <v>20</v>
      </c>
      <c r="AF22" s="357">
        <v>18</v>
      </c>
      <c r="AG22" s="357">
        <v>15</v>
      </c>
      <c r="AH22" s="357">
        <v>12</v>
      </c>
      <c r="AI22" s="357">
        <v>10</v>
      </c>
      <c r="AJ22" s="357">
        <v>8</v>
      </c>
      <c r="AK22" s="357">
        <v>6</v>
      </c>
    </row>
    <row r="23" spans="1:37" ht="18.75" customHeight="1" x14ac:dyDescent="0.25">
      <c r="A23" s="340" t="s">
        <v>74</v>
      </c>
      <c r="B23" s="524" t="s">
        <v>162</v>
      </c>
      <c r="C23" s="525"/>
      <c r="D23" s="529" t="s">
        <v>718</v>
      </c>
      <c r="E23" s="528"/>
      <c r="F23" s="529" t="s">
        <v>719</v>
      </c>
      <c r="G23" s="528"/>
      <c r="H23" s="522" t="s">
        <v>713</v>
      </c>
      <c r="I23" s="523"/>
      <c r="J23" s="522" t="s">
        <v>720</v>
      </c>
      <c r="K23" s="523"/>
      <c r="L23" s="526"/>
      <c r="M23" s="526"/>
      <c r="Y23" s="357"/>
      <c r="Z23" s="357"/>
      <c r="AA23" s="357" t="s">
        <v>102</v>
      </c>
      <c r="AB23" s="357">
        <v>40</v>
      </c>
      <c r="AC23" s="357">
        <v>25</v>
      </c>
      <c r="AD23" s="357">
        <v>18</v>
      </c>
      <c r="AE23" s="357">
        <v>13</v>
      </c>
      <c r="AF23" s="357">
        <v>8</v>
      </c>
      <c r="AG23" s="357">
        <v>7</v>
      </c>
      <c r="AH23" s="357">
        <v>6</v>
      </c>
      <c r="AI23" s="357">
        <v>5</v>
      </c>
      <c r="AJ23" s="357">
        <v>4</v>
      </c>
      <c r="AK23" s="357">
        <v>3</v>
      </c>
    </row>
    <row r="24" spans="1:37" x14ac:dyDescent="0.25">
      <c r="A24" s="279"/>
      <c r="B24" s="279"/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Y24" s="357"/>
      <c r="Z24" s="357"/>
      <c r="AA24" s="357" t="s">
        <v>103</v>
      </c>
      <c r="AB24" s="357">
        <v>25</v>
      </c>
      <c r="AC24" s="357">
        <v>15</v>
      </c>
      <c r="AD24" s="357">
        <v>13</v>
      </c>
      <c r="AE24" s="357">
        <v>7</v>
      </c>
      <c r="AF24" s="357">
        <v>6</v>
      </c>
      <c r="AG24" s="357">
        <v>5</v>
      </c>
      <c r="AH24" s="357">
        <v>4</v>
      </c>
      <c r="AI24" s="357">
        <v>3</v>
      </c>
      <c r="AJ24" s="357">
        <v>2</v>
      </c>
      <c r="AK24" s="357">
        <v>1</v>
      </c>
    </row>
    <row r="25" spans="1:37" x14ac:dyDescent="0.25">
      <c r="A25" s="279"/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Y25" s="357"/>
      <c r="Z25" s="357"/>
      <c r="AA25" s="357" t="s">
        <v>108</v>
      </c>
      <c r="AB25" s="357">
        <v>15</v>
      </c>
      <c r="AC25" s="357">
        <v>10</v>
      </c>
      <c r="AD25" s="357">
        <v>8</v>
      </c>
      <c r="AE25" s="357">
        <v>4</v>
      </c>
      <c r="AF25" s="357">
        <v>3</v>
      </c>
      <c r="AG25" s="357">
        <v>2</v>
      </c>
      <c r="AH25" s="357">
        <v>1</v>
      </c>
      <c r="AI25" s="357">
        <v>0</v>
      </c>
      <c r="AJ25" s="357">
        <v>0</v>
      </c>
      <c r="AK25" s="357">
        <v>0</v>
      </c>
    </row>
    <row r="26" spans="1:37" x14ac:dyDescent="0.25">
      <c r="A26" s="279"/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Y26" s="357"/>
      <c r="Z26" s="357"/>
      <c r="AA26" s="357" t="s">
        <v>104</v>
      </c>
      <c r="AB26" s="357">
        <v>10</v>
      </c>
      <c r="AC26" s="357">
        <v>6</v>
      </c>
      <c r="AD26" s="357">
        <v>4</v>
      </c>
      <c r="AE26" s="357">
        <v>2</v>
      </c>
      <c r="AF26" s="357">
        <v>1</v>
      </c>
      <c r="AG26" s="357">
        <v>0</v>
      </c>
      <c r="AH26" s="357">
        <v>0</v>
      </c>
      <c r="AI26" s="357">
        <v>0</v>
      </c>
      <c r="AJ26" s="357">
        <v>0</v>
      </c>
      <c r="AK26" s="357">
        <v>0</v>
      </c>
    </row>
    <row r="27" spans="1:37" x14ac:dyDescent="0.25">
      <c r="A27" s="279"/>
      <c r="B27" s="279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Y27" s="357"/>
      <c r="Z27" s="357"/>
      <c r="AA27" s="357" t="s">
        <v>105</v>
      </c>
      <c r="AB27" s="357">
        <v>3</v>
      </c>
      <c r="AC27" s="357">
        <v>2</v>
      </c>
      <c r="AD27" s="357">
        <v>1</v>
      </c>
      <c r="AE27" s="357">
        <v>0</v>
      </c>
      <c r="AF27" s="357">
        <v>0</v>
      </c>
      <c r="AG27" s="357">
        <v>0</v>
      </c>
      <c r="AH27" s="357">
        <v>0</v>
      </c>
      <c r="AI27" s="357">
        <v>0</v>
      </c>
      <c r="AJ27" s="357">
        <v>0</v>
      </c>
      <c r="AK27" s="357">
        <v>0</v>
      </c>
    </row>
    <row r="28" spans="1:37" x14ac:dyDescent="0.25">
      <c r="A28" s="279"/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</row>
    <row r="29" spans="1:37" x14ac:dyDescent="0.25">
      <c r="A29" s="279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</row>
    <row r="30" spans="1:37" x14ac:dyDescent="0.25">
      <c r="A30" s="279"/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</row>
    <row r="31" spans="1:37" x14ac:dyDescent="0.25">
      <c r="A31" s="279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</row>
    <row r="32" spans="1:37" x14ac:dyDescent="0.25">
      <c r="A32" s="279"/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57"/>
      <c r="M32" s="279"/>
    </row>
    <row r="33" spans="1:18" x14ac:dyDescent="0.25">
      <c r="A33" s="142" t="s">
        <v>45</v>
      </c>
      <c r="B33" s="143"/>
      <c r="C33" s="214"/>
      <c r="D33" s="316"/>
      <c r="E33" s="317"/>
      <c r="F33" s="331"/>
      <c r="G33" s="316"/>
      <c r="H33" s="317"/>
      <c r="I33" s="170"/>
      <c r="J33" s="317"/>
      <c r="K33" s="169"/>
      <c r="L33" s="33"/>
      <c r="M33" s="331"/>
      <c r="P33" s="312"/>
      <c r="Q33" s="312"/>
      <c r="R33" s="313"/>
    </row>
    <row r="34" spans="1:18" x14ac:dyDescent="0.25">
      <c r="A34" s="290" t="s">
        <v>46</v>
      </c>
      <c r="B34" s="291"/>
      <c r="C34" s="293"/>
      <c r="D34" s="318"/>
      <c r="E34" s="536"/>
      <c r="F34" s="536"/>
      <c r="G34" s="325"/>
      <c r="H34" s="291"/>
      <c r="I34" s="319"/>
      <c r="J34" s="326"/>
      <c r="K34" s="285"/>
      <c r="L34" s="332"/>
      <c r="M34" s="320"/>
      <c r="P34" s="314"/>
      <c r="Q34" s="314"/>
      <c r="R34" s="155"/>
    </row>
    <row r="35" spans="1:18" x14ac:dyDescent="0.25">
      <c r="A35" s="294" t="s">
        <v>55</v>
      </c>
      <c r="B35" s="168"/>
      <c r="C35" s="296"/>
      <c r="D35" s="321"/>
      <c r="E35" s="537"/>
      <c r="F35" s="537"/>
      <c r="G35" s="327"/>
      <c r="H35" s="83"/>
      <c r="I35" s="283"/>
      <c r="J35" s="84"/>
      <c r="K35" s="329"/>
      <c r="L35" s="257"/>
      <c r="M35" s="324"/>
      <c r="P35" s="155"/>
      <c r="Q35" s="153"/>
      <c r="R35" s="155"/>
    </row>
    <row r="36" spans="1:18" x14ac:dyDescent="0.25">
      <c r="A36" s="183"/>
      <c r="B36" s="184"/>
      <c r="C36" s="185"/>
      <c r="D36" s="321"/>
      <c r="E36" s="85"/>
      <c r="F36" s="279"/>
      <c r="G36" s="327" t="s">
        <v>7</v>
      </c>
      <c r="H36" s="83"/>
      <c r="I36" s="283"/>
      <c r="J36" s="84"/>
      <c r="K36" s="285" t="s">
        <v>49</v>
      </c>
      <c r="L36" s="332"/>
      <c r="M36" s="320"/>
      <c r="P36" s="314"/>
      <c r="Q36" s="314"/>
      <c r="R36" s="155"/>
    </row>
    <row r="37" spans="1:18" x14ac:dyDescent="0.25">
      <c r="A37" s="156"/>
      <c r="B37" s="122"/>
      <c r="C37" s="157"/>
      <c r="D37" s="321"/>
      <c r="E37" s="85"/>
      <c r="F37" s="279"/>
      <c r="G37" s="327" t="s">
        <v>8</v>
      </c>
      <c r="H37" s="83"/>
      <c r="I37" s="283"/>
      <c r="J37" s="84"/>
      <c r="K37" s="330"/>
      <c r="L37" s="279"/>
      <c r="M37" s="322"/>
      <c r="P37" s="155"/>
      <c r="Q37" s="153"/>
      <c r="R37" s="155"/>
    </row>
    <row r="38" spans="1:18" x14ac:dyDescent="0.25">
      <c r="A38" s="172"/>
      <c r="B38" s="186"/>
      <c r="C38" s="213"/>
      <c r="D38" s="321"/>
      <c r="E38" s="85"/>
      <c r="F38" s="279"/>
      <c r="G38" s="327" t="s">
        <v>9</v>
      </c>
      <c r="H38" s="83"/>
      <c r="I38" s="283"/>
      <c r="J38" s="84"/>
      <c r="K38" s="294"/>
      <c r="L38" s="257"/>
      <c r="M38" s="324"/>
      <c r="P38" s="155"/>
      <c r="Q38" s="153"/>
      <c r="R38" s="155"/>
    </row>
    <row r="39" spans="1:18" x14ac:dyDescent="0.25">
      <c r="A39" s="173"/>
      <c r="B39" s="22"/>
      <c r="C39" s="157"/>
      <c r="D39" s="321"/>
      <c r="E39" s="85"/>
      <c r="F39" s="279"/>
      <c r="G39" s="327" t="s">
        <v>10</v>
      </c>
      <c r="H39" s="83"/>
      <c r="I39" s="283"/>
      <c r="J39" s="84"/>
      <c r="K39" s="285" t="s">
        <v>33</v>
      </c>
      <c r="L39" s="332"/>
      <c r="M39" s="320"/>
      <c r="P39" s="314"/>
      <c r="Q39" s="314"/>
      <c r="R39" s="155"/>
    </row>
    <row r="40" spans="1:18" x14ac:dyDescent="0.25">
      <c r="A40" s="173"/>
      <c r="B40" s="22"/>
      <c r="C40" s="181"/>
      <c r="D40" s="321"/>
      <c r="E40" s="85"/>
      <c r="F40" s="279"/>
      <c r="G40" s="327" t="s">
        <v>11</v>
      </c>
      <c r="H40" s="83"/>
      <c r="I40" s="283"/>
      <c r="J40" s="84"/>
      <c r="K40" s="330"/>
      <c r="L40" s="279"/>
      <c r="M40" s="322"/>
      <c r="P40" s="155"/>
      <c r="Q40" s="153"/>
      <c r="R40" s="155"/>
    </row>
    <row r="41" spans="1:18" x14ac:dyDescent="0.25">
      <c r="A41" s="174"/>
      <c r="B41" s="171"/>
      <c r="C41" s="182"/>
      <c r="D41" s="323"/>
      <c r="E41" s="158"/>
      <c r="F41" s="257"/>
      <c r="G41" s="328" t="s">
        <v>12</v>
      </c>
      <c r="H41" s="168"/>
      <c r="I41" s="287"/>
      <c r="J41" s="160"/>
      <c r="K41" s="294" t="str">
        <f>L4</f>
        <v>Paszér Éva</v>
      </c>
      <c r="L41" s="257"/>
      <c r="M41" s="324"/>
      <c r="P41" s="155"/>
      <c r="Q41" s="153"/>
      <c r="R41" s="315"/>
    </row>
  </sheetData>
  <mergeCells count="50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E15:F15"/>
    <mergeCell ref="G15:H15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21:M21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E34:F34"/>
    <mergeCell ref="E35:F35"/>
    <mergeCell ref="B23:C23"/>
    <mergeCell ref="D23:E23"/>
    <mergeCell ref="F23:G23"/>
  </mergeCells>
  <conditionalFormatting sqref="E7 E9 E11 E13 E15">
    <cfRule type="cellIs" dxfId="245" priority="2" stopIfTrue="1" operator="equal">
      <formula>"Bye"</formula>
    </cfRule>
  </conditionalFormatting>
  <conditionalFormatting sqref="R41">
    <cfRule type="expression" dxfId="24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Munka31">
    <tabColor theme="5"/>
  </sheetPr>
  <dimension ref="A1:Q155"/>
  <sheetViews>
    <sheetView showGridLines="0" showZeros="0" workbookViewId="0">
      <pane ySplit="6" topLeftCell="A7" activePane="bottomLeft" state="frozen"/>
      <selection activeCell="C12" sqref="C12"/>
      <selection pane="bottomLeft" activeCell="G14" sqref="G14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40" customWidth="1"/>
    <col min="5" max="5" width="10.5546875" style="394" customWidth="1"/>
    <col min="6" max="6" width="6.109375" style="91" hidden="1" customWidth="1"/>
    <col min="7" max="7" width="28.66406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91" t="str">
        <f>Altalanos!$A$6</f>
        <v>SOMOGY VÁRMEGYE DIÁKOLIMPIA</v>
      </c>
      <c r="B1" s="86"/>
      <c r="C1" s="86"/>
      <c r="D1" s="187"/>
      <c r="E1" s="207" t="s">
        <v>54</v>
      </c>
      <c r="F1" s="105"/>
      <c r="G1" s="198"/>
      <c r="H1" s="87"/>
      <c r="I1" s="87"/>
      <c r="J1" s="199"/>
      <c r="K1" s="199"/>
      <c r="L1" s="199"/>
      <c r="M1" s="199"/>
      <c r="N1" s="199"/>
      <c r="O1" s="199"/>
      <c r="P1" s="199"/>
      <c r="Q1" s="200"/>
    </row>
    <row r="2" spans="1:17" ht="13.8" thickBot="1" x14ac:dyDescent="0.3">
      <c r="B2" s="88" t="s">
        <v>53</v>
      </c>
      <c r="C2" s="88" t="s">
        <v>291</v>
      </c>
      <c r="D2" s="105"/>
      <c r="E2" s="207" t="s">
        <v>35</v>
      </c>
      <c r="F2" s="92"/>
      <c r="G2" s="92"/>
      <c r="H2" s="381"/>
      <c r="I2" s="381"/>
      <c r="J2" s="87"/>
      <c r="K2" s="87"/>
      <c r="L2" s="87"/>
      <c r="M2" s="87"/>
      <c r="N2" s="98"/>
      <c r="O2" s="80"/>
      <c r="P2" s="80"/>
      <c r="Q2" s="98"/>
    </row>
    <row r="3" spans="1:17" s="2" customFormat="1" ht="13.8" thickBot="1" x14ac:dyDescent="0.3">
      <c r="A3" s="373" t="s">
        <v>52</v>
      </c>
      <c r="B3" s="379"/>
      <c r="C3" s="379"/>
      <c r="D3" s="379"/>
      <c r="E3" s="379"/>
      <c r="F3" s="379"/>
      <c r="G3" s="379"/>
      <c r="H3" s="379"/>
      <c r="I3" s="380"/>
      <c r="J3" s="99"/>
      <c r="K3" s="106"/>
      <c r="L3" s="106"/>
      <c r="M3" s="106"/>
      <c r="N3" s="226" t="s">
        <v>33</v>
      </c>
      <c r="O3" s="100"/>
      <c r="P3" s="107"/>
      <c r="Q3" s="208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8"/>
      <c r="H4" s="404" t="s">
        <v>30</v>
      </c>
      <c r="I4" s="385"/>
      <c r="J4" s="109"/>
      <c r="K4" s="110"/>
      <c r="L4" s="110"/>
      <c r="M4" s="110"/>
      <c r="N4" s="109"/>
      <c r="O4" s="209"/>
      <c r="P4" s="209"/>
      <c r="Q4" s="111"/>
    </row>
    <row r="5" spans="1:17" s="2" customFormat="1" ht="13.8" thickBot="1" x14ac:dyDescent="0.3">
      <c r="A5" s="201">
        <f>Altalanos!$A$10</f>
        <v>45775</v>
      </c>
      <c r="B5" s="201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23" t="str">
        <f>Altalanos!$E$10</f>
        <v>Paszér Éva</v>
      </c>
      <c r="I5" s="405"/>
      <c r="J5" s="112"/>
      <c r="K5" s="82"/>
      <c r="L5" s="82"/>
      <c r="M5" s="82"/>
      <c r="N5" s="112"/>
      <c r="O5" s="90"/>
      <c r="P5" s="90"/>
      <c r="Q5" s="415"/>
    </row>
    <row r="6" spans="1:17" ht="30" customHeight="1" thickBot="1" x14ac:dyDescent="0.3">
      <c r="A6" s="190" t="s">
        <v>36</v>
      </c>
      <c r="B6" s="472" t="s">
        <v>27</v>
      </c>
      <c r="C6" s="101" t="s">
        <v>28</v>
      </c>
      <c r="D6" s="472" t="s">
        <v>31</v>
      </c>
      <c r="E6" s="479" t="s">
        <v>32</v>
      </c>
      <c r="F6" s="479" t="s">
        <v>37</v>
      </c>
      <c r="G6" s="479" t="s">
        <v>115</v>
      </c>
      <c r="H6" s="382" t="s">
        <v>38</v>
      </c>
      <c r="I6" s="383"/>
      <c r="J6" s="193" t="s">
        <v>16</v>
      </c>
      <c r="K6" s="103" t="s">
        <v>14</v>
      </c>
      <c r="L6" s="195" t="s">
        <v>1</v>
      </c>
      <c r="M6" s="163" t="s">
        <v>15</v>
      </c>
      <c r="N6" s="215" t="s">
        <v>50</v>
      </c>
      <c r="O6" s="205" t="s">
        <v>40</v>
      </c>
      <c r="P6" s="206" t="s">
        <v>2</v>
      </c>
      <c r="Q6" s="102" t="s">
        <v>41</v>
      </c>
    </row>
    <row r="7" spans="1:17" s="11" customFormat="1" ht="18.899999999999999" customHeight="1" x14ac:dyDescent="0.25">
      <c r="A7" s="197">
        <v>1</v>
      </c>
      <c r="B7" s="473" t="s">
        <v>480</v>
      </c>
      <c r="C7" s="496" t="s">
        <v>478</v>
      </c>
      <c r="D7" s="441" t="s">
        <v>145</v>
      </c>
      <c r="E7" s="441" t="s">
        <v>146</v>
      </c>
      <c r="F7" s="388"/>
      <c r="G7" s="446"/>
      <c r="H7" s="94"/>
      <c r="I7" s="94"/>
      <c r="J7" s="194"/>
      <c r="K7" s="192"/>
      <c r="L7" s="196"/>
      <c r="M7" s="192"/>
      <c r="N7" s="189"/>
      <c r="O7" s="94"/>
      <c r="P7" s="114"/>
      <c r="Q7" s="95"/>
    </row>
    <row r="8" spans="1:17" s="11" customFormat="1" ht="18.899999999999999" customHeight="1" x14ac:dyDescent="0.25">
      <c r="A8" s="197">
        <v>2</v>
      </c>
      <c r="B8" s="473" t="s">
        <v>283</v>
      </c>
      <c r="C8" s="496" t="s">
        <v>284</v>
      </c>
      <c r="D8" s="491" t="s">
        <v>170</v>
      </c>
      <c r="E8" s="491" t="s">
        <v>171</v>
      </c>
      <c r="F8" s="386"/>
      <c r="G8" s="446"/>
      <c r="H8" s="94"/>
      <c r="I8" s="94"/>
      <c r="J8" s="194"/>
      <c r="K8" s="192"/>
      <c r="L8" s="196"/>
      <c r="M8" s="192"/>
      <c r="N8" s="189"/>
      <c r="O8" s="94"/>
      <c r="P8" s="114"/>
      <c r="Q8" s="95"/>
    </row>
    <row r="9" spans="1:17" s="11" customFormat="1" ht="18.899999999999999" customHeight="1" x14ac:dyDescent="0.25">
      <c r="A9" s="197">
        <v>3</v>
      </c>
      <c r="B9" s="473" t="s">
        <v>316</v>
      </c>
      <c r="C9" s="496" t="s">
        <v>479</v>
      </c>
      <c r="D9" s="491" t="s">
        <v>137</v>
      </c>
      <c r="E9" s="491" t="s">
        <v>138</v>
      </c>
      <c r="F9" s="490"/>
      <c r="G9" s="447"/>
      <c r="H9" s="94"/>
      <c r="I9" s="94"/>
      <c r="J9" s="194"/>
      <c r="K9" s="192"/>
      <c r="L9" s="196"/>
      <c r="M9" s="192"/>
      <c r="N9" s="189"/>
      <c r="O9" s="94"/>
      <c r="P9" s="386"/>
      <c r="Q9" s="384"/>
    </row>
    <row r="10" spans="1:17" s="11" customFormat="1" ht="18.899999999999999" customHeight="1" x14ac:dyDescent="0.25">
      <c r="A10" s="197">
        <v>4</v>
      </c>
      <c r="B10" s="473" t="s">
        <v>437</v>
      </c>
      <c r="C10" s="496" t="s">
        <v>282</v>
      </c>
      <c r="D10" s="491" t="s">
        <v>133</v>
      </c>
      <c r="E10" s="491" t="s">
        <v>134</v>
      </c>
      <c r="F10" s="490"/>
      <c r="G10" s="447"/>
      <c r="H10" s="94"/>
      <c r="I10" s="94"/>
      <c r="J10" s="194"/>
      <c r="K10" s="192"/>
      <c r="L10" s="196"/>
      <c r="M10" s="192"/>
      <c r="N10" s="189"/>
      <c r="O10" s="94"/>
      <c r="P10" s="386"/>
      <c r="Q10" s="384"/>
    </row>
    <row r="11" spans="1:17" s="11" customFormat="1" ht="18.899999999999999" customHeight="1" x14ac:dyDescent="0.25">
      <c r="A11" s="197">
        <v>5</v>
      </c>
      <c r="B11" s="478"/>
      <c r="C11" s="93"/>
      <c r="D11" s="164"/>
      <c r="E11" s="444"/>
      <c r="F11" s="480"/>
      <c r="G11" s="447"/>
      <c r="H11" s="94"/>
      <c r="I11" s="94"/>
      <c r="J11" s="194"/>
      <c r="K11" s="192"/>
      <c r="L11" s="196"/>
      <c r="M11" s="192"/>
      <c r="N11" s="189"/>
      <c r="O11" s="94"/>
      <c r="P11" s="386"/>
      <c r="Q11" s="384"/>
    </row>
    <row r="12" spans="1:17" s="11" customFormat="1" ht="18.899999999999999" customHeight="1" x14ac:dyDescent="0.25">
      <c r="A12" s="197">
        <v>6</v>
      </c>
      <c r="B12" s="93"/>
      <c r="C12" s="93"/>
      <c r="D12" s="164"/>
      <c r="E12" s="444"/>
      <c r="F12" s="445"/>
      <c r="G12" s="446"/>
      <c r="H12" s="94"/>
      <c r="I12" s="94"/>
      <c r="J12" s="194"/>
      <c r="K12" s="192"/>
      <c r="L12" s="196"/>
      <c r="M12" s="192"/>
      <c r="N12" s="189"/>
      <c r="O12" s="94"/>
      <c r="P12" s="386"/>
      <c r="Q12" s="384"/>
    </row>
    <row r="13" spans="1:17" s="11" customFormat="1" ht="18.899999999999999" customHeight="1" x14ac:dyDescent="0.25">
      <c r="A13" s="197">
        <v>7</v>
      </c>
      <c r="B13" s="93"/>
      <c r="C13" s="93"/>
      <c r="D13" s="164"/>
      <c r="E13" s="444"/>
      <c r="F13" s="445"/>
      <c r="G13" s="446"/>
      <c r="H13" s="94"/>
      <c r="I13" s="94"/>
      <c r="J13" s="194"/>
      <c r="K13" s="192"/>
      <c r="L13" s="196"/>
      <c r="M13" s="192"/>
      <c r="N13" s="189"/>
      <c r="O13" s="94"/>
      <c r="P13" s="386"/>
      <c r="Q13" s="384"/>
    </row>
    <row r="14" spans="1:17" s="11" customFormat="1" ht="18.899999999999999" customHeight="1" x14ac:dyDescent="0.25">
      <c r="A14" s="197">
        <v>8</v>
      </c>
      <c r="B14" s="93"/>
      <c r="C14" s="93"/>
      <c r="D14" s="164"/>
      <c r="E14" s="444"/>
      <c r="F14" s="447"/>
      <c r="G14" s="447"/>
      <c r="H14" s="94"/>
      <c r="I14" s="94"/>
      <c r="J14" s="194"/>
      <c r="K14" s="192"/>
      <c r="L14" s="196"/>
      <c r="M14" s="220"/>
      <c r="N14" s="189"/>
      <c r="O14" s="94"/>
      <c r="P14" s="95"/>
      <c r="Q14" s="95"/>
    </row>
    <row r="15" spans="1:17" s="11" customFormat="1" ht="18.899999999999999" customHeight="1" x14ac:dyDescent="0.25">
      <c r="A15" s="197">
        <v>9</v>
      </c>
      <c r="B15" s="424"/>
      <c r="C15" s="93"/>
      <c r="D15" s="164"/>
      <c r="E15" s="444"/>
      <c r="F15" s="447"/>
      <c r="G15" s="447"/>
      <c r="H15" s="94"/>
      <c r="I15" s="94"/>
      <c r="J15" s="194"/>
      <c r="K15" s="192"/>
      <c r="L15" s="196"/>
      <c r="M15" s="220"/>
      <c r="N15" s="189"/>
      <c r="O15" s="94"/>
      <c r="P15" s="114"/>
      <c r="Q15" s="95"/>
    </row>
    <row r="16" spans="1:17" s="11" customFormat="1" ht="18.899999999999999" customHeight="1" x14ac:dyDescent="0.25">
      <c r="A16" s="197">
        <v>10</v>
      </c>
      <c r="B16" s="93"/>
      <c r="C16" s="93"/>
      <c r="D16" s="164"/>
      <c r="E16" s="444"/>
      <c r="F16" s="447"/>
      <c r="G16" s="447"/>
      <c r="H16" s="94"/>
      <c r="I16" s="94"/>
      <c r="J16" s="194"/>
      <c r="K16" s="192"/>
      <c r="L16" s="196"/>
      <c r="M16" s="220"/>
      <c r="N16" s="189"/>
      <c r="O16" s="94"/>
      <c r="P16" s="114"/>
      <c r="Q16" s="95"/>
    </row>
    <row r="17" spans="1:17" s="11" customFormat="1" ht="18.899999999999999" customHeight="1" x14ac:dyDescent="0.25">
      <c r="A17" s="197">
        <v>11</v>
      </c>
      <c r="B17" s="93"/>
      <c r="C17" s="93"/>
      <c r="D17" s="164"/>
      <c r="E17" s="444"/>
      <c r="F17" s="447"/>
      <c r="G17" s="447"/>
      <c r="H17" s="94"/>
      <c r="I17" s="94"/>
      <c r="J17" s="194"/>
      <c r="K17" s="192"/>
      <c r="L17" s="196"/>
      <c r="M17" s="220"/>
      <c r="N17" s="189"/>
      <c r="O17" s="94"/>
      <c r="P17" s="114"/>
      <c r="Q17" s="95"/>
    </row>
    <row r="18" spans="1:17" s="11" customFormat="1" ht="18.899999999999999" customHeight="1" x14ac:dyDescent="0.25">
      <c r="A18" s="197">
        <v>12</v>
      </c>
      <c r="B18" s="93"/>
      <c r="C18" s="93"/>
      <c r="D18" s="164"/>
      <c r="E18" s="444"/>
      <c r="F18" s="447"/>
      <c r="G18" s="447"/>
      <c r="H18" s="94"/>
      <c r="I18" s="94"/>
      <c r="J18" s="194"/>
      <c r="K18" s="192"/>
      <c r="L18" s="196"/>
      <c r="M18" s="220"/>
      <c r="N18" s="189"/>
      <c r="O18" s="94"/>
      <c r="P18" s="114"/>
      <c r="Q18" s="95"/>
    </row>
    <row r="19" spans="1:17" s="11" customFormat="1" ht="18.899999999999999" customHeight="1" x14ac:dyDescent="0.25">
      <c r="A19" s="197">
        <v>13</v>
      </c>
      <c r="B19" s="93"/>
      <c r="C19" s="93"/>
      <c r="D19" s="94"/>
      <c r="E19" s="210"/>
      <c r="F19" s="95"/>
      <c r="G19" s="95"/>
      <c r="H19" s="94"/>
      <c r="I19" s="94"/>
      <c r="J19" s="194"/>
      <c r="K19" s="192"/>
      <c r="L19" s="196"/>
      <c r="M19" s="220"/>
      <c r="N19" s="189"/>
      <c r="O19" s="94"/>
      <c r="P19" s="114"/>
      <c r="Q19" s="95"/>
    </row>
    <row r="20" spans="1:17" s="11" customFormat="1" ht="18.899999999999999" customHeight="1" x14ac:dyDescent="0.25">
      <c r="A20" s="197">
        <v>14</v>
      </c>
      <c r="B20" s="93"/>
      <c r="C20" s="93"/>
      <c r="D20" s="94"/>
      <c r="E20" s="210"/>
      <c r="F20" s="95"/>
      <c r="G20" s="95"/>
      <c r="H20" s="94"/>
      <c r="I20" s="94"/>
      <c r="J20" s="194"/>
      <c r="K20" s="192"/>
      <c r="L20" s="196"/>
      <c r="M20" s="220"/>
      <c r="N20" s="189"/>
      <c r="O20" s="94"/>
      <c r="P20" s="114"/>
      <c r="Q20" s="95"/>
    </row>
    <row r="21" spans="1:17" s="11" customFormat="1" ht="18.899999999999999" customHeight="1" x14ac:dyDescent="0.25">
      <c r="A21" s="197">
        <v>15</v>
      </c>
      <c r="B21" s="93"/>
      <c r="C21" s="93"/>
      <c r="D21" s="94"/>
      <c r="E21" s="210"/>
      <c r="F21" s="95"/>
      <c r="G21" s="95"/>
      <c r="H21" s="94"/>
      <c r="I21" s="94"/>
      <c r="J21" s="194"/>
      <c r="K21" s="192"/>
      <c r="L21" s="196"/>
      <c r="M21" s="220"/>
      <c r="N21" s="189"/>
      <c r="O21" s="94"/>
      <c r="P21" s="114"/>
      <c r="Q21" s="95"/>
    </row>
    <row r="22" spans="1:17" s="11" customFormat="1" ht="18.899999999999999" customHeight="1" x14ac:dyDescent="0.25">
      <c r="A22" s="197">
        <v>16</v>
      </c>
      <c r="B22" s="93"/>
      <c r="C22" s="93"/>
      <c r="D22" s="94"/>
      <c r="E22" s="210"/>
      <c r="F22" s="95"/>
      <c r="G22" s="95"/>
      <c r="H22" s="94"/>
      <c r="I22" s="94"/>
      <c r="J22" s="194"/>
      <c r="K22" s="192"/>
      <c r="L22" s="196"/>
      <c r="M22" s="220"/>
      <c r="N22" s="189"/>
      <c r="O22" s="94"/>
      <c r="P22" s="114"/>
      <c r="Q22" s="95"/>
    </row>
    <row r="23" spans="1:17" s="11" customFormat="1" ht="18.899999999999999" customHeight="1" x14ac:dyDescent="0.25">
      <c r="A23" s="197">
        <v>17</v>
      </c>
      <c r="B23" s="93"/>
      <c r="C23" s="93"/>
      <c r="D23" s="94"/>
      <c r="E23" s="210"/>
      <c r="F23" s="95"/>
      <c r="G23" s="95"/>
      <c r="H23" s="94"/>
      <c r="I23" s="94"/>
      <c r="J23" s="194"/>
      <c r="K23" s="192"/>
      <c r="L23" s="196"/>
      <c r="M23" s="220"/>
      <c r="N23" s="189"/>
      <c r="O23" s="94"/>
      <c r="P23" s="114"/>
      <c r="Q23" s="95"/>
    </row>
    <row r="24" spans="1:17" s="11" customFormat="1" ht="18.899999999999999" customHeight="1" x14ac:dyDescent="0.25">
      <c r="A24" s="197">
        <v>18</v>
      </c>
      <c r="B24" s="93"/>
      <c r="C24" s="93"/>
      <c r="D24" s="94"/>
      <c r="E24" s="210"/>
      <c r="F24" s="95"/>
      <c r="G24" s="95"/>
      <c r="H24" s="94"/>
      <c r="I24" s="94"/>
      <c r="J24" s="194"/>
      <c r="K24" s="192"/>
      <c r="L24" s="196"/>
      <c r="M24" s="220"/>
      <c r="N24" s="189"/>
      <c r="O24" s="94"/>
      <c r="P24" s="114"/>
      <c r="Q24" s="95"/>
    </row>
    <row r="25" spans="1:17" s="11" customFormat="1" ht="18.899999999999999" customHeight="1" x14ac:dyDescent="0.25">
      <c r="A25" s="197">
        <v>19</v>
      </c>
      <c r="B25" s="93"/>
      <c r="C25" s="93"/>
      <c r="D25" s="94"/>
      <c r="E25" s="210"/>
      <c r="F25" s="95"/>
      <c r="G25" s="95"/>
      <c r="H25" s="94"/>
      <c r="I25" s="94"/>
      <c r="J25" s="194"/>
      <c r="K25" s="192"/>
      <c r="L25" s="196"/>
      <c r="M25" s="220"/>
      <c r="N25" s="189"/>
      <c r="O25" s="94"/>
      <c r="P25" s="114"/>
      <c r="Q25" s="95"/>
    </row>
    <row r="26" spans="1:17" s="11" customFormat="1" ht="18.899999999999999" customHeight="1" x14ac:dyDescent="0.25">
      <c r="A26" s="197">
        <v>20</v>
      </c>
      <c r="B26" s="93"/>
      <c r="C26" s="93"/>
      <c r="D26" s="94"/>
      <c r="E26" s="210"/>
      <c r="F26" s="95"/>
      <c r="G26" s="95"/>
      <c r="H26" s="94"/>
      <c r="I26" s="94"/>
      <c r="J26" s="194"/>
      <c r="K26" s="192"/>
      <c r="L26" s="196"/>
      <c r="M26" s="220"/>
      <c r="N26" s="189"/>
      <c r="O26" s="94"/>
      <c r="P26" s="114"/>
      <c r="Q26" s="95"/>
    </row>
    <row r="27" spans="1:17" s="11" customFormat="1" ht="18.899999999999999" customHeight="1" x14ac:dyDescent="0.25">
      <c r="A27" s="197">
        <v>21</v>
      </c>
      <c r="B27" s="93"/>
      <c r="C27" s="93"/>
      <c r="D27" s="94"/>
      <c r="E27" s="426"/>
      <c r="F27" s="388"/>
      <c r="G27" s="216"/>
      <c r="H27" s="94"/>
      <c r="I27" s="94"/>
      <c r="J27" s="194"/>
      <c r="K27" s="192"/>
      <c r="L27" s="196"/>
      <c r="M27" s="220"/>
      <c r="N27" s="189"/>
      <c r="O27" s="94"/>
      <c r="P27" s="114"/>
      <c r="Q27" s="95"/>
    </row>
    <row r="28" spans="1:17" s="11" customFormat="1" ht="18.899999999999999" customHeight="1" x14ac:dyDescent="0.25">
      <c r="A28" s="197">
        <v>22</v>
      </c>
      <c r="B28" s="93"/>
      <c r="C28" s="93"/>
      <c r="D28" s="94"/>
      <c r="E28" s="427"/>
      <c r="F28" s="95"/>
      <c r="G28" s="95"/>
      <c r="H28" s="94"/>
      <c r="I28" s="94"/>
      <c r="J28" s="194"/>
      <c r="K28" s="192"/>
      <c r="L28" s="196"/>
      <c r="M28" s="220"/>
      <c r="N28" s="189"/>
      <c r="O28" s="94"/>
      <c r="P28" s="114"/>
      <c r="Q28" s="95"/>
    </row>
    <row r="29" spans="1:17" s="11" customFormat="1" ht="18.899999999999999" customHeight="1" x14ac:dyDescent="0.25">
      <c r="A29" s="197">
        <v>23</v>
      </c>
      <c r="B29" s="93"/>
      <c r="C29" s="93"/>
      <c r="D29" s="94"/>
      <c r="E29" s="210"/>
      <c r="F29" s="95"/>
      <c r="G29" s="95"/>
      <c r="H29" s="94"/>
      <c r="I29" s="94"/>
      <c r="J29" s="194"/>
      <c r="K29" s="192"/>
      <c r="L29" s="196"/>
      <c r="M29" s="220"/>
      <c r="N29" s="189"/>
      <c r="O29" s="94"/>
      <c r="P29" s="114"/>
      <c r="Q29" s="95"/>
    </row>
    <row r="30" spans="1:17" s="11" customFormat="1" ht="18.899999999999999" customHeight="1" x14ac:dyDescent="0.25">
      <c r="A30" s="197">
        <v>24</v>
      </c>
      <c r="B30" s="93"/>
      <c r="C30" s="93"/>
      <c r="D30" s="94"/>
      <c r="E30" s="210"/>
      <c r="F30" s="95"/>
      <c r="G30" s="95"/>
      <c r="H30" s="94"/>
      <c r="I30" s="94"/>
      <c r="J30" s="194"/>
      <c r="K30" s="192"/>
      <c r="L30" s="196"/>
      <c r="M30" s="220"/>
      <c r="N30" s="189"/>
      <c r="O30" s="94"/>
      <c r="P30" s="114"/>
      <c r="Q30" s="95"/>
    </row>
    <row r="31" spans="1:17" s="11" customFormat="1" ht="18.899999999999999" customHeight="1" x14ac:dyDescent="0.25">
      <c r="A31" s="197">
        <v>25</v>
      </c>
      <c r="B31" s="93"/>
      <c r="C31" s="93"/>
      <c r="D31" s="94"/>
      <c r="E31" s="403"/>
      <c r="F31" s="95"/>
      <c r="G31" s="95"/>
      <c r="H31" s="94"/>
      <c r="I31" s="94"/>
      <c r="J31" s="194"/>
      <c r="K31" s="192"/>
      <c r="L31" s="196"/>
      <c r="M31" s="220"/>
      <c r="N31" s="189"/>
      <c r="O31" s="94"/>
      <c r="P31" s="114"/>
      <c r="Q31" s="95"/>
    </row>
    <row r="32" spans="1:17" s="11" customFormat="1" ht="18.899999999999999" customHeight="1" x14ac:dyDescent="0.25">
      <c r="A32" s="197">
        <v>26</v>
      </c>
      <c r="B32" s="93"/>
      <c r="C32" s="93"/>
      <c r="D32" s="94"/>
      <c r="E32" s="210"/>
      <c r="F32" s="95"/>
      <c r="G32" s="95"/>
      <c r="H32" s="94"/>
      <c r="I32" s="94"/>
      <c r="J32" s="194"/>
      <c r="K32" s="192"/>
      <c r="L32" s="196"/>
      <c r="M32" s="220"/>
      <c r="N32" s="189"/>
      <c r="O32" s="94"/>
      <c r="P32" s="114"/>
      <c r="Q32" s="95"/>
    </row>
    <row r="33" spans="1:17" s="11" customFormat="1" ht="18.899999999999999" customHeight="1" x14ac:dyDescent="0.25">
      <c r="A33" s="197">
        <v>27</v>
      </c>
      <c r="B33" s="93"/>
      <c r="C33" s="93"/>
      <c r="D33" s="94"/>
      <c r="E33" s="210"/>
      <c r="F33" s="95"/>
      <c r="G33" s="95"/>
      <c r="H33" s="94"/>
      <c r="I33" s="94"/>
      <c r="J33" s="194"/>
      <c r="K33" s="192"/>
      <c r="L33" s="196"/>
      <c r="M33" s="220"/>
      <c r="N33" s="189"/>
      <c r="O33" s="94"/>
      <c r="P33" s="114"/>
      <c r="Q33" s="95"/>
    </row>
    <row r="34" spans="1:17" s="11" customFormat="1" ht="18.899999999999999" customHeight="1" x14ac:dyDescent="0.25">
      <c r="A34" s="197">
        <v>28</v>
      </c>
      <c r="B34" s="93"/>
      <c r="C34" s="93"/>
      <c r="D34" s="94"/>
      <c r="E34" s="210"/>
      <c r="F34" s="95"/>
      <c r="G34" s="95"/>
      <c r="H34" s="94"/>
      <c r="I34" s="94"/>
      <c r="J34" s="194"/>
      <c r="K34" s="192"/>
      <c r="L34" s="196"/>
      <c r="M34" s="220"/>
      <c r="N34" s="189"/>
      <c r="O34" s="94"/>
      <c r="P34" s="114"/>
      <c r="Q34" s="95"/>
    </row>
    <row r="35" spans="1:17" s="11" customFormat="1" ht="18.899999999999999" customHeight="1" x14ac:dyDescent="0.25">
      <c r="A35" s="197">
        <v>29</v>
      </c>
      <c r="B35" s="93"/>
      <c r="C35" s="93"/>
      <c r="D35" s="94"/>
      <c r="E35" s="210"/>
      <c r="F35" s="95"/>
      <c r="G35" s="95"/>
      <c r="H35" s="94"/>
      <c r="I35" s="94"/>
      <c r="J35" s="194"/>
      <c r="K35" s="192"/>
      <c r="L35" s="196"/>
      <c r="M35" s="220"/>
      <c r="N35" s="189"/>
      <c r="O35" s="94"/>
      <c r="P35" s="114"/>
      <c r="Q35" s="95"/>
    </row>
    <row r="36" spans="1:17" s="11" customFormat="1" ht="18.899999999999999" customHeight="1" x14ac:dyDescent="0.25">
      <c r="A36" s="197">
        <v>30</v>
      </c>
      <c r="B36" s="93"/>
      <c r="C36" s="93"/>
      <c r="D36" s="94"/>
      <c r="E36" s="210"/>
      <c r="F36" s="95"/>
      <c r="G36" s="95"/>
      <c r="H36" s="94"/>
      <c r="I36" s="94"/>
      <c r="J36" s="194"/>
      <c r="K36" s="192"/>
      <c r="L36" s="196"/>
      <c r="M36" s="220"/>
      <c r="N36" s="189"/>
      <c r="O36" s="94"/>
      <c r="P36" s="114"/>
      <c r="Q36" s="95"/>
    </row>
    <row r="37" spans="1:17" s="11" customFormat="1" ht="18.899999999999999" customHeight="1" x14ac:dyDescent="0.25">
      <c r="A37" s="197">
        <v>31</v>
      </c>
      <c r="B37" s="93"/>
      <c r="C37" s="93"/>
      <c r="D37" s="94"/>
      <c r="E37" s="210"/>
      <c r="F37" s="95"/>
      <c r="G37" s="95"/>
      <c r="H37" s="377"/>
      <c r="I37" s="221"/>
      <c r="J37" s="194"/>
      <c r="K37" s="192"/>
      <c r="L37" s="196"/>
      <c r="M37" s="220"/>
      <c r="N37" s="189"/>
      <c r="O37" s="95"/>
      <c r="P37" s="114"/>
      <c r="Q37" s="95"/>
    </row>
    <row r="38" spans="1:17" s="11" customFormat="1" ht="18.899999999999999" customHeight="1" x14ac:dyDescent="0.25">
      <c r="A38" s="197">
        <v>32</v>
      </c>
      <c r="B38" s="93"/>
      <c r="C38" s="93"/>
      <c r="D38" s="94"/>
      <c r="E38" s="210"/>
      <c r="F38" s="95"/>
      <c r="G38" s="95"/>
      <c r="H38" s="377"/>
      <c r="I38" s="221"/>
      <c r="J38" s="194"/>
      <c r="K38" s="192"/>
      <c r="L38" s="196"/>
      <c r="M38" s="220"/>
      <c r="N38" s="216"/>
      <c r="O38" s="95"/>
      <c r="P38" s="114"/>
      <c r="Q38" s="95"/>
    </row>
    <row r="39" spans="1:17" s="11" customFormat="1" ht="18.899999999999999" customHeight="1" x14ac:dyDescent="0.25">
      <c r="A39" s="197">
        <v>33</v>
      </c>
      <c r="B39" s="93"/>
      <c r="C39" s="93"/>
      <c r="D39" s="94"/>
      <c r="E39" s="210"/>
      <c r="F39" s="95"/>
      <c r="G39" s="95"/>
      <c r="H39" s="377"/>
      <c r="I39" s="221"/>
      <c r="J39" s="194" t="e">
        <f>IF(AND(Q39="",#REF!&gt;0,#REF!&lt;5),K39,)</f>
        <v>#REF!</v>
      </c>
      <c r="K39" s="192" t="str">
        <f>IF(D39="","ZZZ9",IF(AND(#REF!&gt;0,#REF!&lt;5),D39&amp;#REF!,D39&amp;"9"))</f>
        <v>ZZZ9</v>
      </c>
      <c r="L39" s="196">
        <f t="shared" ref="L39:L102" si="0">IF(Q39="",999,Q39)</f>
        <v>999</v>
      </c>
      <c r="M39" s="220">
        <f t="shared" ref="M39:M102" si="1">IF(P39=999,999,1)</f>
        <v>999</v>
      </c>
      <c r="N39" s="216"/>
      <c r="O39" s="95"/>
      <c r="P39" s="114">
        <f t="shared" ref="P39:P102" si="2">IF(N39="DA",1,IF(N39="WC",2,IF(N39="SE",3,IF(N39="Q",4,IF(N39="LL",5,999)))))</f>
        <v>999</v>
      </c>
      <c r="Q39" s="95"/>
    </row>
    <row r="40" spans="1:17" s="11" customFormat="1" ht="18.899999999999999" customHeight="1" x14ac:dyDescent="0.25">
      <c r="A40" s="197">
        <v>34</v>
      </c>
      <c r="B40" s="93"/>
      <c r="C40" s="93"/>
      <c r="D40" s="94"/>
      <c r="E40" s="210"/>
      <c r="F40" s="95"/>
      <c r="G40" s="95"/>
      <c r="H40" s="377"/>
      <c r="I40" s="221"/>
      <c r="J40" s="194" t="e">
        <f>IF(AND(Q40="",#REF!&gt;0,#REF!&lt;5),K40,)</f>
        <v>#REF!</v>
      </c>
      <c r="K40" s="192" t="str">
        <f>IF(D40="","ZZZ9",IF(AND(#REF!&gt;0,#REF!&lt;5),D40&amp;#REF!,D40&amp;"9"))</f>
        <v>ZZZ9</v>
      </c>
      <c r="L40" s="196">
        <f t="shared" si="0"/>
        <v>999</v>
      </c>
      <c r="M40" s="220">
        <f t="shared" si="1"/>
        <v>999</v>
      </c>
      <c r="N40" s="216"/>
      <c r="O40" s="95"/>
      <c r="P40" s="114">
        <f t="shared" si="2"/>
        <v>999</v>
      </c>
      <c r="Q40" s="95"/>
    </row>
    <row r="41" spans="1:17" s="11" customFormat="1" ht="18.899999999999999" customHeight="1" x14ac:dyDescent="0.25">
      <c r="A41" s="197">
        <v>35</v>
      </c>
      <c r="B41" s="93"/>
      <c r="C41" s="93"/>
      <c r="D41" s="94"/>
      <c r="E41" s="210"/>
      <c r="F41" s="95"/>
      <c r="G41" s="95"/>
      <c r="H41" s="377"/>
      <c r="I41" s="221"/>
      <c r="J41" s="194" t="e">
        <f>IF(AND(Q41="",#REF!&gt;0,#REF!&lt;5),K41,)</f>
        <v>#REF!</v>
      </c>
      <c r="K41" s="192" t="str">
        <f>IF(D41="","ZZZ9",IF(AND(#REF!&gt;0,#REF!&lt;5),D41&amp;#REF!,D41&amp;"9"))</f>
        <v>ZZZ9</v>
      </c>
      <c r="L41" s="196">
        <f t="shared" si="0"/>
        <v>999</v>
      </c>
      <c r="M41" s="220">
        <f t="shared" si="1"/>
        <v>999</v>
      </c>
      <c r="N41" s="216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197">
        <v>36</v>
      </c>
      <c r="B42" s="93"/>
      <c r="C42" s="93"/>
      <c r="D42" s="94"/>
      <c r="E42" s="210"/>
      <c r="F42" s="95"/>
      <c r="G42" s="95"/>
      <c r="H42" s="377"/>
      <c r="I42" s="221"/>
      <c r="J42" s="194" t="e">
        <f>IF(AND(Q42="",#REF!&gt;0,#REF!&lt;5),K42,)</f>
        <v>#REF!</v>
      </c>
      <c r="K42" s="192" t="str">
        <f>IF(D42="","ZZZ9",IF(AND(#REF!&gt;0,#REF!&lt;5),D42&amp;#REF!,D42&amp;"9"))</f>
        <v>ZZZ9</v>
      </c>
      <c r="L42" s="196">
        <f t="shared" si="0"/>
        <v>999</v>
      </c>
      <c r="M42" s="220">
        <f t="shared" si="1"/>
        <v>999</v>
      </c>
      <c r="N42" s="216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197">
        <v>37</v>
      </c>
      <c r="B43" s="93"/>
      <c r="C43" s="93"/>
      <c r="D43" s="94"/>
      <c r="E43" s="210"/>
      <c r="F43" s="95"/>
      <c r="G43" s="95"/>
      <c r="H43" s="377"/>
      <c r="I43" s="221"/>
      <c r="J43" s="194" t="e">
        <f>IF(AND(Q43="",#REF!&gt;0,#REF!&lt;5),K43,)</f>
        <v>#REF!</v>
      </c>
      <c r="K43" s="192" t="str">
        <f>IF(D43="","ZZZ9",IF(AND(#REF!&gt;0,#REF!&lt;5),D43&amp;#REF!,D43&amp;"9"))</f>
        <v>ZZZ9</v>
      </c>
      <c r="L43" s="196">
        <f t="shared" si="0"/>
        <v>999</v>
      </c>
      <c r="M43" s="220">
        <f t="shared" si="1"/>
        <v>999</v>
      </c>
      <c r="N43" s="216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197">
        <v>38</v>
      </c>
      <c r="B44" s="93"/>
      <c r="C44" s="93"/>
      <c r="D44" s="94"/>
      <c r="E44" s="210"/>
      <c r="F44" s="95"/>
      <c r="G44" s="95"/>
      <c r="H44" s="377"/>
      <c r="I44" s="221"/>
      <c r="J44" s="194" t="e">
        <f>IF(AND(Q44="",#REF!&gt;0,#REF!&lt;5),K44,)</f>
        <v>#REF!</v>
      </c>
      <c r="K44" s="192" t="str">
        <f>IF(D44="","ZZZ9",IF(AND(#REF!&gt;0,#REF!&lt;5),D44&amp;#REF!,D44&amp;"9"))</f>
        <v>ZZZ9</v>
      </c>
      <c r="L44" s="196">
        <f t="shared" si="0"/>
        <v>999</v>
      </c>
      <c r="M44" s="220">
        <f t="shared" si="1"/>
        <v>999</v>
      </c>
      <c r="N44" s="216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197">
        <v>39</v>
      </c>
      <c r="B45" s="93"/>
      <c r="C45" s="93"/>
      <c r="D45" s="94"/>
      <c r="E45" s="210"/>
      <c r="F45" s="95"/>
      <c r="G45" s="95"/>
      <c r="H45" s="377"/>
      <c r="I45" s="221"/>
      <c r="J45" s="194" t="e">
        <f>IF(AND(Q45="",#REF!&gt;0,#REF!&lt;5),K45,)</f>
        <v>#REF!</v>
      </c>
      <c r="K45" s="192" t="str">
        <f>IF(D45="","ZZZ9",IF(AND(#REF!&gt;0,#REF!&lt;5),D45&amp;#REF!,D45&amp;"9"))</f>
        <v>ZZZ9</v>
      </c>
      <c r="L45" s="196">
        <f t="shared" si="0"/>
        <v>999</v>
      </c>
      <c r="M45" s="220">
        <f t="shared" si="1"/>
        <v>999</v>
      </c>
      <c r="N45" s="216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197">
        <v>40</v>
      </c>
      <c r="B46" s="93"/>
      <c r="C46" s="93"/>
      <c r="D46" s="94"/>
      <c r="E46" s="210"/>
      <c r="F46" s="95"/>
      <c r="G46" s="95"/>
      <c r="H46" s="377"/>
      <c r="I46" s="221"/>
      <c r="J46" s="194" t="e">
        <f>IF(AND(Q46="",#REF!&gt;0,#REF!&lt;5),K46,)</f>
        <v>#REF!</v>
      </c>
      <c r="K46" s="192" t="str">
        <f>IF(D46="","ZZZ9",IF(AND(#REF!&gt;0,#REF!&lt;5),D46&amp;#REF!,D46&amp;"9"))</f>
        <v>ZZZ9</v>
      </c>
      <c r="L46" s="196">
        <f t="shared" si="0"/>
        <v>999</v>
      </c>
      <c r="M46" s="220">
        <f t="shared" si="1"/>
        <v>999</v>
      </c>
      <c r="N46" s="216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197">
        <v>41</v>
      </c>
      <c r="B47" s="93"/>
      <c r="C47" s="93"/>
      <c r="D47" s="94"/>
      <c r="E47" s="210"/>
      <c r="F47" s="95"/>
      <c r="G47" s="95"/>
      <c r="H47" s="377"/>
      <c r="I47" s="221"/>
      <c r="J47" s="194" t="e">
        <f>IF(AND(Q47="",#REF!&gt;0,#REF!&lt;5),K47,)</f>
        <v>#REF!</v>
      </c>
      <c r="K47" s="192" t="str">
        <f>IF(D47="","ZZZ9",IF(AND(#REF!&gt;0,#REF!&lt;5),D47&amp;#REF!,D47&amp;"9"))</f>
        <v>ZZZ9</v>
      </c>
      <c r="L47" s="196">
        <f t="shared" si="0"/>
        <v>999</v>
      </c>
      <c r="M47" s="220">
        <f t="shared" si="1"/>
        <v>999</v>
      </c>
      <c r="N47" s="216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197">
        <v>42</v>
      </c>
      <c r="B48" s="93"/>
      <c r="C48" s="93"/>
      <c r="D48" s="94"/>
      <c r="E48" s="210"/>
      <c r="F48" s="95"/>
      <c r="G48" s="95"/>
      <c r="H48" s="377"/>
      <c r="I48" s="221"/>
      <c r="J48" s="194" t="e">
        <f>IF(AND(Q48="",#REF!&gt;0,#REF!&lt;5),K48,)</f>
        <v>#REF!</v>
      </c>
      <c r="K48" s="192" t="str">
        <f>IF(D48="","ZZZ9",IF(AND(#REF!&gt;0,#REF!&lt;5),D48&amp;#REF!,D48&amp;"9"))</f>
        <v>ZZZ9</v>
      </c>
      <c r="L48" s="196">
        <f t="shared" si="0"/>
        <v>999</v>
      </c>
      <c r="M48" s="220">
        <f t="shared" si="1"/>
        <v>999</v>
      </c>
      <c r="N48" s="216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197">
        <v>43</v>
      </c>
      <c r="B49" s="93"/>
      <c r="C49" s="93"/>
      <c r="D49" s="94"/>
      <c r="E49" s="210"/>
      <c r="F49" s="95"/>
      <c r="G49" s="95"/>
      <c r="H49" s="377"/>
      <c r="I49" s="221"/>
      <c r="J49" s="194" t="e">
        <f>IF(AND(Q49="",#REF!&gt;0,#REF!&lt;5),K49,)</f>
        <v>#REF!</v>
      </c>
      <c r="K49" s="192" t="str">
        <f>IF(D49="","ZZZ9",IF(AND(#REF!&gt;0,#REF!&lt;5),D49&amp;#REF!,D49&amp;"9"))</f>
        <v>ZZZ9</v>
      </c>
      <c r="L49" s="196">
        <f t="shared" si="0"/>
        <v>999</v>
      </c>
      <c r="M49" s="220">
        <f t="shared" si="1"/>
        <v>999</v>
      </c>
      <c r="N49" s="216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197">
        <v>44</v>
      </c>
      <c r="B50" s="93"/>
      <c r="C50" s="93"/>
      <c r="D50" s="94"/>
      <c r="E50" s="210"/>
      <c r="F50" s="95"/>
      <c r="G50" s="95"/>
      <c r="H50" s="377"/>
      <c r="I50" s="221"/>
      <c r="J50" s="194" t="e">
        <f>IF(AND(Q50="",#REF!&gt;0,#REF!&lt;5),K50,)</f>
        <v>#REF!</v>
      </c>
      <c r="K50" s="192" t="str">
        <f>IF(D50="","ZZZ9",IF(AND(#REF!&gt;0,#REF!&lt;5),D50&amp;#REF!,D50&amp;"9"))</f>
        <v>ZZZ9</v>
      </c>
      <c r="L50" s="196">
        <f t="shared" si="0"/>
        <v>999</v>
      </c>
      <c r="M50" s="220">
        <f t="shared" si="1"/>
        <v>999</v>
      </c>
      <c r="N50" s="216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197">
        <v>45</v>
      </c>
      <c r="B51" s="93"/>
      <c r="C51" s="93"/>
      <c r="D51" s="94"/>
      <c r="E51" s="210"/>
      <c r="F51" s="95"/>
      <c r="G51" s="95"/>
      <c r="H51" s="377"/>
      <c r="I51" s="221"/>
      <c r="J51" s="194" t="e">
        <f>IF(AND(Q51="",#REF!&gt;0,#REF!&lt;5),K51,)</f>
        <v>#REF!</v>
      </c>
      <c r="K51" s="192" t="str">
        <f>IF(D51="","ZZZ9",IF(AND(#REF!&gt;0,#REF!&lt;5),D51&amp;#REF!,D51&amp;"9"))</f>
        <v>ZZZ9</v>
      </c>
      <c r="L51" s="196">
        <f t="shared" si="0"/>
        <v>999</v>
      </c>
      <c r="M51" s="220">
        <f t="shared" si="1"/>
        <v>999</v>
      </c>
      <c r="N51" s="216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197">
        <v>46</v>
      </c>
      <c r="B52" s="93"/>
      <c r="C52" s="93"/>
      <c r="D52" s="94"/>
      <c r="E52" s="210"/>
      <c r="F52" s="95"/>
      <c r="G52" s="95"/>
      <c r="H52" s="377"/>
      <c r="I52" s="221"/>
      <c r="J52" s="194" t="e">
        <f>IF(AND(Q52="",#REF!&gt;0,#REF!&lt;5),K52,)</f>
        <v>#REF!</v>
      </c>
      <c r="K52" s="192" t="str">
        <f>IF(D52="","ZZZ9",IF(AND(#REF!&gt;0,#REF!&lt;5),D52&amp;#REF!,D52&amp;"9"))</f>
        <v>ZZZ9</v>
      </c>
      <c r="L52" s="196">
        <f t="shared" si="0"/>
        <v>999</v>
      </c>
      <c r="M52" s="220">
        <f t="shared" si="1"/>
        <v>999</v>
      </c>
      <c r="N52" s="216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197">
        <v>47</v>
      </c>
      <c r="B53" s="93"/>
      <c r="C53" s="93"/>
      <c r="D53" s="94"/>
      <c r="E53" s="210"/>
      <c r="F53" s="95"/>
      <c r="G53" s="95"/>
      <c r="H53" s="377"/>
      <c r="I53" s="221"/>
      <c r="J53" s="194" t="e">
        <f>IF(AND(Q53="",#REF!&gt;0,#REF!&lt;5),K53,)</f>
        <v>#REF!</v>
      </c>
      <c r="K53" s="192" t="str">
        <f>IF(D53="","ZZZ9",IF(AND(#REF!&gt;0,#REF!&lt;5),D53&amp;#REF!,D53&amp;"9"))</f>
        <v>ZZZ9</v>
      </c>
      <c r="L53" s="196">
        <f t="shared" si="0"/>
        <v>999</v>
      </c>
      <c r="M53" s="220">
        <f t="shared" si="1"/>
        <v>999</v>
      </c>
      <c r="N53" s="216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197">
        <v>48</v>
      </c>
      <c r="B54" s="93"/>
      <c r="C54" s="93"/>
      <c r="D54" s="94"/>
      <c r="E54" s="210"/>
      <c r="F54" s="95"/>
      <c r="G54" s="95"/>
      <c r="H54" s="377"/>
      <c r="I54" s="221"/>
      <c r="J54" s="194" t="e">
        <f>IF(AND(Q54="",#REF!&gt;0,#REF!&lt;5),K54,)</f>
        <v>#REF!</v>
      </c>
      <c r="K54" s="192" t="str">
        <f>IF(D54="","ZZZ9",IF(AND(#REF!&gt;0,#REF!&lt;5),D54&amp;#REF!,D54&amp;"9"))</f>
        <v>ZZZ9</v>
      </c>
      <c r="L54" s="196">
        <f t="shared" si="0"/>
        <v>999</v>
      </c>
      <c r="M54" s="220">
        <f t="shared" si="1"/>
        <v>999</v>
      </c>
      <c r="N54" s="216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197">
        <v>49</v>
      </c>
      <c r="B55" s="93"/>
      <c r="C55" s="93"/>
      <c r="D55" s="94"/>
      <c r="E55" s="210"/>
      <c r="F55" s="95"/>
      <c r="G55" s="95"/>
      <c r="H55" s="377"/>
      <c r="I55" s="221"/>
      <c r="J55" s="194" t="e">
        <f>IF(AND(Q55="",#REF!&gt;0,#REF!&lt;5),K55,)</f>
        <v>#REF!</v>
      </c>
      <c r="K55" s="192" t="str">
        <f>IF(D55="","ZZZ9",IF(AND(#REF!&gt;0,#REF!&lt;5),D55&amp;#REF!,D55&amp;"9"))</f>
        <v>ZZZ9</v>
      </c>
      <c r="L55" s="196">
        <f t="shared" si="0"/>
        <v>999</v>
      </c>
      <c r="M55" s="220">
        <f t="shared" si="1"/>
        <v>999</v>
      </c>
      <c r="N55" s="216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197">
        <v>50</v>
      </c>
      <c r="B56" s="93"/>
      <c r="C56" s="93"/>
      <c r="D56" s="94"/>
      <c r="E56" s="210"/>
      <c r="F56" s="95"/>
      <c r="G56" s="95"/>
      <c r="H56" s="377"/>
      <c r="I56" s="221"/>
      <c r="J56" s="194" t="e">
        <f>IF(AND(Q56="",#REF!&gt;0,#REF!&lt;5),K56,)</f>
        <v>#REF!</v>
      </c>
      <c r="K56" s="192" t="str">
        <f>IF(D56="","ZZZ9",IF(AND(#REF!&gt;0,#REF!&lt;5),D56&amp;#REF!,D56&amp;"9"))</f>
        <v>ZZZ9</v>
      </c>
      <c r="L56" s="196">
        <f t="shared" si="0"/>
        <v>999</v>
      </c>
      <c r="M56" s="220">
        <f t="shared" si="1"/>
        <v>999</v>
      </c>
      <c r="N56" s="216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197">
        <v>51</v>
      </c>
      <c r="B57" s="93"/>
      <c r="C57" s="93"/>
      <c r="D57" s="94"/>
      <c r="E57" s="210"/>
      <c r="F57" s="95"/>
      <c r="G57" s="95"/>
      <c r="H57" s="377"/>
      <c r="I57" s="221"/>
      <c r="J57" s="194" t="e">
        <f>IF(AND(Q57="",#REF!&gt;0,#REF!&lt;5),K57,)</f>
        <v>#REF!</v>
      </c>
      <c r="K57" s="192" t="str">
        <f>IF(D57="","ZZZ9",IF(AND(#REF!&gt;0,#REF!&lt;5),D57&amp;#REF!,D57&amp;"9"))</f>
        <v>ZZZ9</v>
      </c>
      <c r="L57" s="196">
        <f t="shared" si="0"/>
        <v>999</v>
      </c>
      <c r="M57" s="220">
        <f t="shared" si="1"/>
        <v>999</v>
      </c>
      <c r="N57" s="216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197">
        <v>52</v>
      </c>
      <c r="B58" s="93"/>
      <c r="C58" s="93"/>
      <c r="D58" s="94"/>
      <c r="E58" s="210"/>
      <c r="F58" s="95"/>
      <c r="G58" s="95"/>
      <c r="H58" s="377"/>
      <c r="I58" s="221"/>
      <c r="J58" s="194" t="e">
        <f>IF(AND(Q58="",#REF!&gt;0,#REF!&lt;5),K58,)</f>
        <v>#REF!</v>
      </c>
      <c r="K58" s="192" t="str">
        <f>IF(D58="","ZZZ9",IF(AND(#REF!&gt;0,#REF!&lt;5),D58&amp;#REF!,D58&amp;"9"))</f>
        <v>ZZZ9</v>
      </c>
      <c r="L58" s="196">
        <f t="shared" si="0"/>
        <v>999</v>
      </c>
      <c r="M58" s="220">
        <f t="shared" si="1"/>
        <v>999</v>
      </c>
      <c r="N58" s="216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197">
        <v>53</v>
      </c>
      <c r="B59" s="93"/>
      <c r="C59" s="93"/>
      <c r="D59" s="94"/>
      <c r="E59" s="210"/>
      <c r="F59" s="95"/>
      <c r="G59" s="95"/>
      <c r="H59" s="377"/>
      <c r="I59" s="221"/>
      <c r="J59" s="194" t="e">
        <f>IF(AND(Q59="",#REF!&gt;0,#REF!&lt;5),K59,)</f>
        <v>#REF!</v>
      </c>
      <c r="K59" s="192" t="str">
        <f>IF(D59="","ZZZ9",IF(AND(#REF!&gt;0,#REF!&lt;5),D59&amp;#REF!,D59&amp;"9"))</f>
        <v>ZZZ9</v>
      </c>
      <c r="L59" s="196">
        <f t="shared" si="0"/>
        <v>999</v>
      </c>
      <c r="M59" s="220">
        <f t="shared" si="1"/>
        <v>999</v>
      </c>
      <c r="N59" s="216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197">
        <v>54</v>
      </c>
      <c r="B60" s="93"/>
      <c r="C60" s="93"/>
      <c r="D60" s="94"/>
      <c r="E60" s="210"/>
      <c r="F60" s="95"/>
      <c r="G60" s="95"/>
      <c r="H60" s="377"/>
      <c r="I60" s="221"/>
      <c r="J60" s="194" t="e">
        <f>IF(AND(Q60="",#REF!&gt;0,#REF!&lt;5),K60,)</f>
        <v>#REF!</v>
      </c>
      <c r="K60" s="192" t="str">
        <f>IF(D60="","ZZZ9",IF(AND(#REF!&gt;0,#REF!&lt;5),D60&amp;#REF!,D60&amp;"9"))</f>
        <v>ZZZ9</v>
      </c>
      <c r="L60" s="196">
        <f t="shared" si="0"/>
        <v>999</v>
      </c>
      <c r="M60" s="220">
        <f t="shared" si="1"/>
        <v>999</v>
      </c>
      <c r="N60" s="216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197">
        <v>55</v>
      </c>
      <c r="B61" s="93"/>
      <c r="C61" s="93"/>
      <c r="D61" s="94"/>
      <c r="E61" s="210"/>
      <c r="F61" s="95"/>
      <c r="G61" s="95"/>
      <c r="H61" s="377"/>
      <c r="I61" s="221"/>
      <c r="J61" s="194" t="e">
        <f>IF(AND(Q61="",#REF!&gt;0,#REF!&lt;5),K61,)</f>
        <v>#REF!</v>
      </c>
      <c r="K61" s="192" t="str">
        <f>IF(D61="","ZZZ9",IF(AND(#REF!&gt;0,#REF!&lt;5),D61&amp;#REF!,D61&amp;"9"))</f>
        <v>ZZZ9</v>
      </c>
      <c r="L61" s="196">
        <f t="shared" si="0"/>
        <v>999</v>
      </c>
      <c r="M61" s="220">
        <f t="shared" si="1"/>
        <v>999</v>
      </c>
      <c r="N61" s="216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197">
        <v>56</v>
      </c>
      <c r="B62" s="93"/>
      <c r="C62" s="93"/>
      <c r="D62" s="94"/>
      <c r="E62" s="210"/>
      <c r="F62" s="95"/>
      <c r="G62" s="95"/>
      <c r="H62" s="377"/>
      <c r="I62" s="221"/>
      <c r="J62" s="194" t="e">
        <f>IF(AND(Q62="",#REF!&gt;0,#REF!&lt;5),K62,)</f>
        <v>#REF!</v>
      </c>
      <c r="K62" s="192" t="str">
        <f>IF(D62="","ZZZ9",IF(AND(#REF!&gt;0,#REF!&lt;5),D62&amp;#REF!,D62&amp;"9"))</f>
        <v>ZZZ9</v>
      </c>
      <c r="L62" s="196">
        <f t="shared" si="0"/>
        <v>999</v>
      </c>
      <c r="M62" s="220">
        <f t="shared" si="1"/>
        <v>999</v>
      </c>
      <c r="N62" s="216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197">
        <v>57</v>
      </c>
      <c r="B63" s="93"/>
      <c r="C63" s="93"/>
      <c r="D63" s="94"/>
      <c r="E63" s="210"/>
      <c r="F63" s="95"/>
      <c r="G63" s="95"/>
      <c r="H63" s="377"/>
      <c r="I63" s="221"/>
      <c r="J63" s="194" t="e">
        <f>IF(AND(Q63="",#REF!&gt;0,#REF!&lt;5),K63,)</f>
        <v>#REF!</v>
      </c>
      <c r="K63" s="192" t="str">
        <f>IF(D63="","ZZZ9",IF(AND(#REF!&gt;0,#REF!&lt;5),D63&amp;#REF!,D63&amp;"9"))</f>
        <v>ZZZ9</v>
      </c>
      <c r="L63" s="196">
        <f t="shared" si="0"/>
        <v>999</v>
      </c>
      <c r="M63" s="220">
        <f t="shared" si="1"/>
        <v>999</v>
      </c>
      <c r="N63" s="216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197">
        <v>58</v>
      </c>
      <c r="B64" s="93"/>
      <c r="C64" s="93"/>
      <c r="D64" s="94"/>
      <c r="E64" s="210"/>
      <c r="F64" s="95"/>
      <c r="G64" s="95"/>
      <c r="H64" s="377"/>
      <c r="I64" s="221"/>
      <c r="J64" s="194" t="e">
        <f>IF(AND(Q64="",#REF!&gt;0,#REF!&lt;5),K64,)</f>
        <v>#REF!</v>
      </c>
      <c r="K64" s="192" t="str">
        <f>IF(D64="","ZZZ9",IF(AND(#REF!&gt;0,#REF!&lt;5),D64&amp;#REF!,D64&amp;"9"))</f>
        <v>ZZZ9</v>
      </c>
      <c r="L64" s="196">
        <f t="shared" si="0"/>
        <v>999</v>
      </c>
      <c r="M64" s="220">
        <f t="shared" si="1"/>
        <v>999</v>
      </c>
      <c r="N64" s="216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197">
        <v>59</v>
      </c>
      <c r="B65" s="93"/>
      <c r="C65" s="93"/>
      <c r="D65" s="94"/>
      <c r="E65" s="210"/>
      <c r="F65" s="95"/>
      <c r="G65" s="95"/>
      <c r="H65" s="377"/>
      <c r="I65" s="221"/>
      <c r="J65" s="194" t="e">
        <f>IF(AND(Q65="",#REF!&gt;0,#REF!&lt;5),K65,)</f>
        <v>#REF!</v>
      </c>
      <c r="K65" s="192" t="str">
        <f>IF(D65="","ZZZ9",IF(AND(#REF!&gt;0,#REF!&lt;5),D65&amp;#REF!,D65&amp;"9"))</f>
        <v>ZZZ9</v>
      </c>
      <c r="L65" s="196">
        <f t="shared" si="0"/>
        <v>999</v>
      </c>
      <c r="M65" s="220">
        <f t="shared" si="1"/>
        <v>999</v>
      </c>
      <c r="N65" s="216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197">
        <v>60</v>
      </c>
      <c r="B66" s="93"/>
      <c r="C66" s="93"/>
      <c r="D66" s="94"/>
      <c r="E66" s="210"/>
      <c r="F66" s="95"/>
      <c r="G66" s="95"/>
      <c r="H66" s="377"/>
      <c r="I66" s="221"/>
      <c r="J66" s="194" t="e">
        <f>IF(AND(Q66="",#REF!&gt;0,#REF!&lt;5),K66,)</f>
        <v>#REF!</v>
      </c>
      <c r="K66" s="192" t="str">
        <f>IF(D66="","ZZZ9",IF(AND(#REF!&gt;0,#REF!&lt;5),D66&amp;#REF!,D66&amp;"9"))</f>
        <v>ZZZ9</v>
      </c>
      <c r="L66" s="196">
        <f t="shared" si="0"/>
        <v>999</v>
      </c>
      <c r="M66" s="220">
        <f t="shared" si="1"/>
        <v>999</v>
      </c>
      <c r="N66" s="216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197">
        <v>61</v>
      </c>
      <c r="B67" s="93"/>
      <c r="C67" s="93"/>
      <c r="D67" s="94"/>
      <c r="E67" s="210"/>
      <c r="F67" s="95"/>
      <c r="G67" s="95"/>
      <c r="H67" s="377"/>
      <c r="I67" s="221"/>
      <c r="J67" s="194" t="e">
        <f>IF(AND(Q67="",#REF!&gt;0,#REF!&lt;5),K67,)</f>
        <v>#REF!</v>
      </c>
      <c r="K67" s="192" t="str">
        <f>IF(D67="","ZZZ9",IF(AND(#REF!&gt;0,#REF!&lt;5),D67&amp;#REF!,D67&amp;"9"))</f>
        <v>ZZZ9</v>
      </c>
      <c r="L67" s="196">
        <f t="shared" si="0"/>
        <v>999</v>
      </c>
      <c r="M67" s="220">
        <f t="shared" si="1"/>
        <v>999</v>
      </c>
      <c r="N67" s="216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197">
        <v>62</v>
      </c>
      <c r="B68" s="93"/>
      <c r="C68" s="93"/>
      <c r="D68" s="94"/>
      <c r="E68" s="210"/>
      <c r="F68" s="95"/>
      <c r="G68" s="95"/>
      <c r="H68" s="377"/>
      <c r="I68" s="221"/>
      <c r="J68" s="194" t="e">
        <f>IF(AND(Q68="",#REF!&gt;0,#REF!&lt;5),K68,)</f>
        <v>#REF!</v>
      </c>
      <c r="K68" s="192" t="str">
        <f>IF(D68="","ZZZ9",IF(AND(#REF!&gt;0,#REF!&lt;5),D68&amp;#REF!,D68&amp;"9"))</f>
        <v>ZZZ9</v>
      </c>
      <c r="L68" s="196">
        <f t="shared" si="0"/>
        <v>999</v>
      </c>
      <c r="M68" s="220">
        <f t="shared" si="1"/>
        <v>999</v>
      </c>
      <c r="N68" s="216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197">
        <v>63</v>
      </c>
      <c r="B69" s="93"/>
      <c r="C69" s="93"/>
      <c r="D69" s="94"/>
      <c r="E69" s="210"/>
      <c r="F69" s="95"/>
      <c r="G69" s="95"/>
      <c r="H69" s="377"/>
      <c r="I69" s="221"/>
      <c r="J69" s="194" t="e">
        <f>IF(AND(Q69="",#REF!&gt;0,#REF!&lt;5),K69,)</f>
        <v>#REF!</v>
      </c>
      <c r="K69" s="192" t="str">
        <f>IF(D69="","ZZZ9",IF(AND(#REF!&gt;0,#REF!&lt;5),D69&amp;#REF!,D69&amp;"9"))</f>
        <v>ZZZ9</v>
      </c>
      <c r="L69" s="196">
        <f t="shared" si="0"/>
        <v>999</v>
      </c>
      <c r="M69" s="220">
        <f t="shared" si="1"/>
        <v>999</v>
      </c>
      <c r="N69" s="216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197">
        <v>64</v>
      </c>
      <c r="B70" s="93"/>
      <c r="C70" s="93"/>
      <c r="D70" s="94"/>
      <c r="E70" s="210"/>
      <c r="F70" s="95"/>
      <c r="G70" s="95"/>
      <c r="H70" s="377"/>
      <c r="I70" s="221"/>
      <c r="J70" s="194" t="e">
        <f>IF(AND(Q70="",#REF!&gt;0,#REF!&lt;5),K70,)</f>
        <v>#REF!</v>
      </c>
      <c r="K70" s="192" t="str">
        <f>IF(D70="","ZZZ9",IF(AND(#REF!&gt;0,#REF!&lt;5),D70&amp;#REF!,D70&amp;"9"))</f>
        <v>ZZZ9</v>
      </c>
      <c r="L70" s="196">
        <f t="shared" si="0"/>
        <v>999</v>
      </c>
      <c r="M70" s="220">
        <f t="shared" si="1"/>
        <v>999</v>
      </c>
      <c r="N70" s="216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197">
        <v>65</v>
      </c>
      <c r="B71" s="93"/>
      <c r="C71" s="93"/>
      <c r="D71" s="94"/>
      <c r="E71" s="210"/>
      <c r="F71" s="95"/>
      <c r="G71" s="95"/>
      <c r="H71" s="377"/>
      <c r="I71" s="221"/>
      <c r="J71" s="194" t="e">
        <f>IF(AND(Q71="",#REF!&gt;0,#REF!&lt;5),K71,)</f>
        <v>#REF!</v>
      </c>
      <c r="K71" s="192" t="str">
        <f>IF(D71="","ZZZ9",IF(AND(#REF!&gt;0,#REF!&lt;5),D71&amp;#REF!,D71&amp;"9"))</f>
        <v>ZZZ9</v>
      </c>
      <c r="L71" s="196">
        <f t="shared" si="0"/>
        <v>999</v>
      </c>
      <c r="M71" s="220">
        <f t="shared" si="1"/>
        <v>999</v>
      </c>
      <c r="N71" s="216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197">
        <v>66</v>
      </c>
      <c r="B72" s="93"/>
      <c r="C72" s="93"/>
      <c r="D72" s="94"/>
      <c r="E72" s="210"/>
      <c r="F72" s="95"/>
      <c r="G72" s="95"/>
      <c r="H72" s="377"/>
      <c r="I72" s="221"/>
      <c r="J72" s="194" t="e">
        <f>IF(AND(Q72="",#REF!&gt;0,#REF!&lt;5),K72,)</f>
        <v>#REF!</v>
      </c>
      <c r="K72" s="192" t="str">
        <f>IF(D72="","ZZZ9",IF(AND(#REF!&gt;0,#REF!&lt;5),D72&amp;#REF!,D72&amp;"9"))</f>
        <v>ZZZ9</v>
      </c>
      <c r="L72" s="196">
        <f t="shared" si="0"/>
        <v>999</v>
      </c>
      <c r="M72" s="220">
        <f t="shared" si="1"/>
        <v>999</v>
      </c>
      <c r="N72" s="216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197">
        <v>67</v>
      </c>
      <c r="B73" s="93"/>
      <c r="C73" s="93"/>
      <c r="D73" s="94"/>
      <c r="E73" s="210"/>
      <c r="F73" s="95"/>
      <c r="G73" s="95"/>
      <c r="H73" s="377"/>
      <c r="I73" s="221"/>
      <c r="J73" s="194" t="e">
        <f>IF(AND(Q73="",#REF!&gt;0,#REF!&lt;5),K73,)</f>
        <v>#REF!</v>
      </c>
      <c r="K73" s="192" t="str">
        <f>IF(D73="","ZZZ9",IF(AND(#REF!&gt;0,#REF!&lt;5),D73&amp;#REF!,D73&amp;"9"))</f>
        <v>ZZZ9</v>
      </c>
      <c r="L73" s="196">
        <f t="shared" si="0"/>
        <v>999</v>
      </c>
      <c r="M73" s="220">
        <f t="shared" si="1"/>
        <v>999</v>
      </c>
      <c r="N73" s="216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197">
        <v>68</v>
      </c>
      <c r="B74" s="93"/>
      <c r="C74" s="93"/>
      <c r="D74" s="94"/>
      <c r="E74" s="210"/>
      <c r="F74" s="95"/>
      <c r="G74" s="95"/>
      <c r="H74" s="377"/>
      <c r="I74" s="221"/>
      <c r="J74" s="194" t="e">
        <f>IF(AND(Q74="",#REF!&gt;0,#REF!&lt;5),K74,)</f>
        <v>#REF!</v>
      </c>
      <c r="K74" s="192" t="str">
        <f>IF(D74="","ZZZ9",IF(AND(#REF!&gt;0,#REF!&lt;5),D74&amp;#REF!,D74&amp;"9"))</f>
        <v>ZZZ9</v>
      </c>
      <c r="L74" s="196">
        <f t="shared" si="0"/>
        <v>999</v>
      </c>
      <c r="M74" s="220">
        <f t="shared" si="1"/>
        <v>999</v>
      </c>
      <c r="N74" s="216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197">
        <v>69</v>
      </c>
      <c r="B75" s="93"/>
      <c r="C75" s="93"/>
      <c r="D75" s="94"/>
      <c r="E75" s="210"/>
      <c r="F75" s="95"/>
      <c r="G75" s="95"/>
      <c r="H75" s="377"/>
      <c r="I75" s="221"/>
      <c r="J75" s="194" t="e">
        <f>IF(AND(Q75="",#REF!&gt;0,#REF!&lt;5),K75,)</f>
        <v>#REF!</v>
      </c>
      <c r="K75" s="192" t="str">
        <f>IF(D75="","ZZZ9",IF(AND(#REF!&gt;0,#REF!&lt;5),D75&amp;#REF!,D75&amp;"9"))</f>
        <v>ZZZ9</v>
      </c>
      <c r="L75" s="196">
        <f t="shared" si="0"/>
        <v>999</v>
      </c>
      <c r="M75" s="220">
        <f t="shared" si="1"/>
        <v>999</v>
      </c>
      <c r="N75" s="216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197">
        <v>70</v>
      </c>
      <c r="B76" s="93"/>
      <c r="C76" s="93"/>
      <c r="D76" s="94"/>
      <c r="E76" s="210"/>
      <c r="F76" s="95"/>
      <c r="G76" s="95"/>
      <c r="H76" s="377"/>
      <c r="I76" s="221"/>
      <c r="J76" s="194" t="e">
        <f>IF(AND(Q76="",#REF!&gt;0,#REF!&lt;5),K76,)</f>
        <v>#REF!</v>
      </c>
      <c r="K76" s="192" t="str">
        <f>IF(D76="","ZZZ9",IF(AND(#REF!&gt;0,#REF!&lt;5),D76&amp;#REF!,D76&amp;"9"))</f>
        <v>ZZZ9</v>
      </c>
      <c r="L76" s="196">
        <f t="shared" si="0"/>
        <v>999</v>
      </c>
      <c r="M76" s="220">
        <f t="shared" si="1"/>
        <v>999</v>
      </c>
      <c r="N76" s="216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197">
        <v>71</v>
      </c>
      <c r="B77" s="93"/>
      <c r="C77" s="93"/>
      <c r="D77" s="94"/>
      <c r="E77" s="210"/>
      <c r="F77" s="95"/>
      <c r="G77" s="95"/>
      <c r="H77" s="377"/>
      <c r="I77" s="221"/>
      <c r="J77" s="194" t="e">
        <f>IF(AND(Q77="",#REF!&gt;0,#REF!&lt;5),K77,)</f>
        <v>#REF!</v>
      </c>
      <c r="K77" s="192" t="str">
        <f>IF(D77="","ZZZ9",IF(AND(#REF!&gt;0,#REF!&lt;5),D77&amp;#REF!,D77&amp;"9"))</f>
        <v>ZZZ9</v>
      </c>
      <c r="L77" s="196">
        <f t="shared" si="0"/>
        <v>999</v>
      </c>
      <c r="M77" s="220">
        <f t="shared" si="1"/>
        <v>999</v>
      </c>
      <c r="N77" s="216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197">
        <v>72</v>
      </c>
      <c r="B78" s="93"/>
      <c r="C78" s="93"/>
      <c r="D78" s="94"/>
      <c r="E78" s="210"/>
      <c r="F78" s="95"/>
      <c r="G78" s="95"/>
      <c r="H78" s="377"/>
      <c r="I78" s="221"/>
      <c r="J78" s="194" t="e">
        <f>IF(AND(Q78="",#REF!&gt;0,#REF!&lt;5),K78,)</f>
        <v>#REF!</v>
      </c>
      <c r="K78" s="192" t="str">
        <f>IF(D78="","ZZZ9",IF(AND(#REF!&gt;0,#REF!&lt;5),D78&amp;#REF!,D78&amp;"9"))</f>
        <v>ZZZ9</v>
      </c>
      <c r="L78" s="196">
        <f t="shared" si="0"/>
        <v>999</v>
      </c>
      <c r="M78" s="220">
        <f t="shared" si="1"/>
        <v>999</v>
      </c>
      <c r="N78" s="216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197">
        <v>73</v>
      </c>
      <c r="B79" s="93"/>
      <c r="C79" s="93"/>
      <c r="D79" s="94"/>
      <c r="E79" s="210"/>
      <c r="F79" s="95"/>
      <c r="G79" s="95"/>
      <c r="H79" s="377"/>
      <c r="I79" s="221"/>
      <c r="J79" s="194" t="e">
        <f>IF(AND(Q79="",#REF!&gt;0,#REF!&lt;5),K79,)</f>
        <v>#REF!</v>
      </c>
      <c r="K79" s="192" t="str">
        <f>IF(D79="","ZZZ9",IF(AND(#REF!&gt;0,#REF!&lt;5),D79&amp;#REF!,D79&amp;"9"))</f>
        <v>ZZZ9</v>
      </c>
      <c r="L79" s="196">
        <f t="shared" si="0"/>
        <v>999</v>
      </c>
      <c r="M79" s="220">
        <f t="shared" si="1"/>
        <v>999</v>
      </c>
      <c r="N79" s="216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197">
        <v>74</v>
      </c>
      <c r="B80" s="93"/>
      <c r="C80" s="93"/>
      <c r="D80" s="94"/>
      <c r="E80" s="210"/>
      <c r="F80" s="95"/>
      <c r="G80" s="95"/>
      <c r="H80" s="377"/>
      <c r="I80" s="221"/>
      <c r="J80" s="194" t="e">
        <f>IF(AND(Q80="",#REF!&gt;0,#REF!&lt;5),K80,)</f>
        <v>#REF!</v>
      </c>
      <c r="K80" s="192" t="str">
        <f>IF(D80="","ZZZ9",IF(AND(#REF!&gt;0,#REF!&lt;5),D80&amp;#REF!,D80&amp;"9"))</f>
        <v>ZZZ9</v>
      </c>
      <c r="L80" s="196">
        <f t="shared" si="0"/>
        <v>999</v>
      </c>
      <c r="M80" s="220">
        <f t="shared" si="1"/>
        <v>999</v>
      </c>
      <c r="N80" s="216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197">
        <v>75</v>
      </c>
      <c r="B81" s="93"/>
      <c r="C81" s="93"/>
      <c r="D81" s="94"/>
      <c r="E81" s="210"/>
      <c r="F81" s="95"/>
      <c r="G81" s="95"/>
      <c r="H81" s="377"/>
      <c r="I81" s="221"/>
      <c r="J81" s="194" t="e">
        <f>IF(AND(Q81="",#REF!&gt;0,#REF!&lt;5),K81,)</f>
        <v>#REF!</v>
      </c>
      <c r="K81" s="192" t="str">
        <f>IF(D81="","ZZZ9",IF(AND(#REF!&gt;0,#REF!&lt;5),D81&amp;#REF!,D81&amp;"9"))</f>
        <v>ZZZ9</v>
      </c>
      <c r="L81" s="196">
        <f t="shared" si="0"/>
        <v>999</v>
      </c>
      <c r="M81" s="220">
        <f t="shared" si="1"/>
        <v>999</v>
      </c>
      <c r="N81" s="216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197">
        <v>76</v>
      </c>
      <c r="B82" s="93"/>
      <c r="C82" s="93"/>
      <c r="D82" s="94"/>
      <c r="E82" s="210"/>
      <c r="F82" s="95"/>
      <c r="G82" s="95"/>
      <c r="H82" s="377"/>
      <c r="I82" s="221"/>
      <c r="J82" s="194" t="e">
        <f>IF(AND(Q82="",#REF!&gt;0,#REF!&lt;5),K82,)</f>
        <v>#REF!</v>
      </c>
      <c r="K82" s="192" t="str">
        <f>IF(D82="","ZZZ9",IF(AND(#REF!&gt;0,#REF!&lt;5),D82&amp;#REF!,D82&amp;"9"))</f>
        <v>ZZZ9</v>
      </c>
      <c r="L82" s="196">
        <f t="shared" si="0"/>
        <v>999</v>
      </c>
      <c r="M82" s="220">
        <f t="shared" si="1"/>
        <v>999</v>
      </c>
      <c r="N82" s="216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197">
        <v>77</v>
      </c>
      <c r="B83" s="93"/>
      <c r="C83" s="93"/>
      <c r="D83" s="94"/>
      <c r="E83" s="210"/>
      <c r="F83" s="95"/>
      <c r="G83" s="95"/>
      <c r="H83" s="377"/>
      <c r="I83" s="221"/>
      <c r="J83" s="194" t="e">
        <f>IF(AND(Q83="",#REF!&gt;0,#REF!&lt;5),K83,)</f>
        <v>#REF!</v>
      </c>
      <c r="K83" s="192" t="str">
        <f>IF(D83="","ZZZ9",IF(AND(#REF!&gt;0,#REF!&lt;5),D83&amp;#REF!,D83&amp;"9"))</f>
        <v>ZZZ9</v>
      </c>
      <c r="L83" s="196">
        <f t="shared" si="0"/>
        <v>999</v>
      </c>
      <c r="M83" s="220">
        <f t="shared" si="1"/>
        <v>999</v>
      </c>
      <c r="N83" s="216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197">
        <v>78</v>
      </c>
      <c r="B84" s="93"/>
      <c r="C84" s="93"/>
      <c r="D84" s="94"/>
      <c r="E84" s="210"/>
      <c r="F84" s="95"/>
      <c r="G84" s="95"/>
      <c r="H84" s="377"/>
      <c r="I84" s="221"/>
      <c r="J84" s="194" t="e">
        <f>IF(AND(Q84="",#REF!&gt;0,#REF!&lt;5),K84,)</f>
        <v>#REF!</v>
      </c>
      <c r="K84" s="192" t="str">
        <f>IF(D84="","ZZZ9",IF(AND(#REF!&gt;0,#REF!&lt;5),D84&amp;#REF!,D84&amp;"9"))</f>
        <v>ZZZ9</v>
      </c>
      <c r="L84" s="196">
        <f t="shared" si="0"/>
        <v>999</v>
      </c>
      <c r="M84" s="220">
        <f t="shared" si="1"/>
        <v>999</v>
      </c>
      <c r="N84" s="216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197">
        <v>79</v>
      </c>
      <c r="B85" s="93"/>
      <c r="C85" s="93"/>
      <c r="D85" s="94"/>
      <c r="E85" s="210"/>
      <c r="F85" s="95"/>
      <c r="G85" s="95"/>
      <c r="H85" s="377"/>
      <c r="I85" s="221"/>
      <c r="J85" s="194" t="e">
        <f>IF(AND(Q85="",#REF!&gt;0,#REF!&lt;5),K85,)</f>
        <v>#REF!</v>
      </c>
      <c r="K85" s="192" t="str">
        <f>IF(D85="","ZZZ9",IF(AND(#REF!&gt;0,#REF!&lt;5),D85&amp;#REF!,D85&amp;"9"))</f>
        <v>ZZZ9</v>
      </c>
      <c r="L85" s="196">
        <f t="shared" si="0"/>
        <v>999</v>
      </c>
      <c r="M85" s="220">
        <f t="shared" si="1"/>
        <v>999</v>
      </c>
      <c r="N85" s="216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197">
        <v>80</v>
      </c>
      <c r="B86" s="93"/>
      <c r="C86" s="93"/>
      <c r="D86" s="94"/>
      <c r="E86" s="210"/>
      <c r="F86" s="95"/>
      <c r="G86" s="95"/>
      <c r="H86" s="377"/>
      <c r="I86" s="221"/>
      <c r="J86" s="194" t="e">
        <f>IF(AND(Q86="",#REF!&gt;0,#REF!&lt;5),K86,)</f>
        <v>#REF!</v>
      </c>
      <c r="K86" s="192" t="str">
        <f>IF(D86="","ZZZ9",IF(AND(#REF!&gt;0,#REF!&lt;5),D86&amp;#REF!,D86&amp;"9"))</f>
        <v>ZZZ9</v>
      </c>
      <c r="L86" s="196">
        <f t="shared" si="0"/>
        <v>999</v>
      </c>
      <c r="M86" s="220">
        <f t="shared" si="1"/>
        <v>999</v>
      </c>
      <c r="N86" s="216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197">
        <v>81</v>
      </c>
      <c r="B87" s="93"/>
      <c r="C87" s="93"/>
      <c r="D87" s="94"/>
      <c r="E87" s="210"/>
      <c r="F87" s="95"/>
      <c r="G87" s="95"/>
      <c r="H87" s="377"/>
      <c r="I87" s="221"/>
      <c r="J87" s="194" t="e">
        <f>IF(AND(Q87="",#REF!&gt;0,#REF!&lt;5),K87,)</f>
        <v>#REF!</v>
      </c>
      <c r="K87" s="192" t="str">
        <f>IF(D87="","ZZZ9",IF(AND(#REF!&gt;0,#REF!&lt;5),D87&amp;#REF!,D87&amp;"9"))</f>
        <v>ZZZ9</v>
      </c>
      <c r="L87" s="196">
        <f t="shared" si="0"/>
        <v>999</v>
      </c>
      <c r="M87" s="220">
        <f t="shared" si="1"/>
        <v>999</v>
      </c>
      <c r="N87" s="216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197">
        <v>82</v>
      </c>
      <c r="B88" s="93"/>
      <c r="C88" s="93"/>
      <c r="D88" s="94"/>
      <c r="E88" s="210"/>
      <c r="F88" s="95"/>
      <c r="G88" s="95"/>
      <c r="H88" s="377"/>
      <c r="I88" s="221"/>
      <c r="J88" s="194" t="e">
        <f>IF(AND(Q88="",#REF!&gt;0,#REF!&lt;5),K88,)</f>
        <v>#REF!</v>
      </c>
      <c r="K88" s="192" t="str">
        <f>IF(D88="","ZZZ9",IF(AND(#REF!&gt;0,#REF!&lt;5),D88&amp;#REF!,D88&amp;"9"))</f>
        <v>ZZZ9</v>
      </c>
      <c r="L88" s="196">
        <f t="shared" si="0"/>
        <v>999</v>
      </c>
      <c r="M88" s="220">
        <f t="shared" si="1"/>
        <v>999</v>
      </c>
      <c r="N88" s="216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197">
        <v>83</v>
      </c>
      <c r="B89" s="93"/>
      <c r="C89" s="93"/>
      <c r="D89" s="94"/>
      <c r="E89" s="210"/>
      <c r="F89" s="95"/>
      <c r="G89" s="95"/>
      <c r="H89" s="377"/>
      <c r="I89" s="221"/>
      <c r="J89" s="194" t="e">
        <f>IF(AND(Q89="",#REF!&gt;0,#REF!&lt;5),K89,)</f>
        <v>#REF!</v>
      </c>
      <c r="K89" s="192" t="str">
        <f>IF(D89="","ZZZ9",IF(AND(#REF!&gt;0,#REF!&lt;5),D89&amp;#REF!,D89&amp;"9"))</f>
        <v>ZZZ9</v>
      </c>
      <c r="L89" s="196">
        <f t="shared" si="0"/>
        <v>999</v>
      </c>
      <c r="M89" s="220">
        <f t="shared" si="1"/>
        <v>999</v>
      </c>
      <c r="N89" s="216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197">
        <v>84</v>
      </c>
      <c r="B90" s="93"/>
      <c r="C90" s="93"/>
      <c r="D90" s="94"/>
      <c r="E90" s="210"/>
      <c r="F90" s="95"/>
      <c r="G90" s="95"/>
      <c r="H90" s="377"/>
      <c r="I90" s="221"/>
      <c r="J90" s="194" t="e">
        <f>IF(AND(Q90="",#REF!&gt;0,#REF!&lt;5),K90,)</f>
        <v>#REF!</v>
      </c>
      <c r="K90" s="192" t="str">
        <f>IF(D90="","ZZZ9",IF(AND(#REF!&gt;0,#REF!&lt;5),D90&amp;#REF!,D90&amp;"9"))</f>
        <v>ZZZ9</v>
      </c>
      <c r="L90" s="196">
        <f t="shared" si="0"/>
        <v>999</v>
      </c>
      <c r="M90" s="220">
        <f t="shared" si="1"/>
        <v>999</v>
      </c>
      <c r="N90" s="216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197">
        <v>85</v>
      </c>
      <c r="B91" s="93"/>
      <c r="C91" s="93"/>
      <c r="D91" s="94"/>
      <c r="E91" s="210"/>
      <c r="F91" s="95"/>
      <c r="G91" s="95"/>
      <c r="H91" s="377"/>
      <c r="I91" s="221"/>
      <c r="J91" s="194" t="e">
        <f>IF(AND(Q91="",#REF!&gt;0,#REF!&lt;5),K91,)</f>
        <v>#REF!</v>
      </c>
      <c r="K91" s="192" t="str">
        <f>IF(D91="","ZZZ9",IF(AND(#REF!&gt;0,#REF!&lt;5),D91&amp;#REF!,D91&amp;"9"))</f>
        <v>ZZZ9</v>
      </c>
      <c r="L91" s="196">
        <f t="shared" si="0"/>
        <v>999</v>
      </c>
      <c r="M91" s="220">
        <f t="shared" si="1"/>
        <v>999</v>
      </c>
      <c r="N91" s="216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197">
        <v>86</v>
      </c>
      <c r="B92" s="93"/>
      <c r="C92" s="93"/>
      <c r="D92" s="94"/>
      <c r="E92" s="210"/>
      <c r="F92" s="95"/>
      <c r="G92" s="95"/>
      <c r="H92" s="377"/>
      <c r="I92" s="221"/>
      <c r="J92" s="194" t="e">
        <f>IF(AND(Q92="",#REF!&gt;0,#REF!&lt;5),K92,)</f>
        <v>#REF!</v>
      </c>
      <c r="K92" s="192" t="str">
        <f>IF(D92="","ZZZ9",IF(AND(#REF!&gt;0,#REF!&lt;5),D92&amp;#REF!,D92&amp;"9"))</f>
        <v>ZZZ9</v>
      </c>
      <c r="L92" s="196">
        <f t="shared" si="0"/>
        <v>999</v>
      </c>
      <c r="M92" s="220">
        <f t="shared" si="1"/>
        <v>999</v>
      </c>
      <c r="N92" s="216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197">
        <v>87</v>
      </c>
      <c r="B93" s="93"/>
      <c r="C93" s="93"/>
      <c r="D93" s="94"/>
      <c r="E93" s="210"/>
      <c r="F93" s="95"/>
      <c r="G93" s="95"/>
      <c r="H93" s="377"/>
      <c r="I93" s="221"/>
      <c r="J93" s="194" t="e">
        <f>IF(AND(Q93="",#REF!&gt;0,#REF!&lt;5),K93,)</f>
        <v>#REF!</v>
      </c>
      <c r="K93" s="192" t="str">
        <f>IF(D93="","ZZZ9",IF(AND(#REF!&gt;0,#REF!&lt;5),D93&amp;#REF!,D93&amp;"9"))</f>
        <v>ZZZ9</v>
      </c>
      <c r="L93" s="196">
        <f t="shared" si="0"/>
        <v>999</v>
      </c>
      <c r="M93" s="220">
        <f t="shared" si="1"/>
        <v>999</v>
      </c>
      <c r="N93" s="216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197">
        <v>88</v>
      </c>
      <c r="B94" s="93"/>
      <c r="C94" s="93"/>
      <c r="D94" s="94"/>
      <c r="E94" s="210"/>
      <c r="F94" s="95"/>
      <c r="G94" s="95"/>
      <c r="H94" s="377"/>
      <c r="I94" s="221"/>
      <c r="J94" s="194" t="e">
        <f>IF(AND(Q94="",#REF!&gt;0,#REF!&lt;5),K94,)</f>
        <v>#REF!</v>
      </c>
      <c r="K94" s="192" t="str">
        <f>IF(D94="","ZZZ9",IF(AND(#REF!&gt;0,#REF!&lt;5),D94&amp;#REF!,D94&amp;"9"))</f>
        <v>ZZZ9</v>
      </c>
      <c r="L94" s="196">
        <f t="shared" si="0"/>
        <v>999</v>
      </c>
      <c r="M94" s="220">
        <f t="shared" si="1"/>
        <v>999</v>
      </c>
      <c r="N94" s="216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197">
        <v>89</v>
      </c>
      <c r="B95" s="93"/>
      <c r="C95" s="93"/>
      <c r="D95" s="94"/>
      <c r="E95" s="210"/>
      <c r="F95" s="95"/>
      <c r="G95" s="95"/>
      <c r="H95" s="377"/>
      <c r="I95" s="221"/>
      <c r="J95" s="194" t="e">
        <f>IF(AND(Q95="",#REF!&gt;0,#REF!&lt;5),K95,)</f>
        <v>#REF!</v>
      </c>
      <c r="K95" s="192" t="str">
        <f>IF(D95="","ZZZ9",IF(AND(#REF!&gt;0,#REF!&lt;5),D95&amp;#REF!,D95&amp;"9"))</f>
        <v>ZZZ9</v>
      </c>
      <c r="L95" s="196">
        <f t="shared" si="0"/>
        <v>999</v>
      </c>
      <c r="M95" s="220">
        <f t="shared" si="1"/>
        <v>999</v>
      </c>
      <c r="N95" s="216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197">
        <v>90</v>
      </c>
      <c r="B96" s="93"/>
      <c r="C96" s="93"/>
      <c r="D96" s="94"/>
      <c r="E96" s="210"/>
      <c r="F96" s="95"/>
      <c r="G96" s="95"/>
      <c r="H96" s="377"/>
      <c r="I96" s="221"/>
      <c r="J96" s="194" t="e">
        <f>IF(AND(Q96="",#REF!&gt;0,#REF!&lt;5),K96,)</f>
        <v>#REF!</v>
      </c>
      <c r="K96" s="192" t="str">
        <f>IF(D96="","ZZZ9",IF(AND(#REF!&gt;0,#REF!&lt;5),D96&amp;#REF!,D96&amp;"9"))</f>
        <v>ZZZ9</v>
      </c>
      <c r="L96" s="196">
        <f t="shared" si="0"/>
        <v>999</v>
      </c>
      <c r="M96" s="220">
        <f t="shared" si="1"/>
        <v>999</v>
      </c>
      <c r="N96" s="216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197">
        <v>91</v>
      </c>
      <c r="B97" s="93"/>
      <c r="C97" s="93"/>
      <c r="D97" s="94"/>
      <c r="E97" s="210"/>
      <c r="F97" s="95"/>
      <c r="G97" s="95"/>
      <c r="H97" s="377"/>
      <c r="I97" s="221"/>
      <c r="J97" s="194" t="e">
        <f>IF(AND(Q97="",#REF!&gt;0,#REF!&lt;5),K97,)</f>
        <v>#REF!</v>
      </c>
      <c r="K97" s="192" t="str">
        <f>IF(D97="","ZZZ9",IF(AND(#REF!&gt;0,#REF!&lt;5),D97&amp;#REF!,D97&amp;"9"))</f>
        <v>ZZZ9</v>
      </c>
      <c r="L97" s="196">
        <f t="shared" si="0"/>
        <v>999</v>
      </c>
      <c r="M97" s="220">
        <f t="shared" si="1"/>
        <v>999</v>
      </c>
      <c r="N97" s="216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197">
        <v>92</v>
      </c>
      <c r="B98" s="93"/>
      <c r="C98" s="93"/>
      <c r="D98" s="94"/>
      <c r="E98" s="210"/>
      <c r="F98" s="95"/>
      <c r="G98" s="95"/>
      <c r="H98" s="377"/>
      <c r="I98" s="221"/>
      <c r="J98" s="194" t="e">
        <f>IF(AND(Q98="",#REF!&gt;0,#REF!&lt;5),K98,)</f>
        <v>#REF!</v>
      </c>
      <c r="K98" s="192" t="str">
        <f>IF(D98="","ZZZ9",IF(AND(#REF!&gt;0,#REF!&lt;5),D98&amp;#REF!,D98&amp;"9"))</f>
        <v>ZZZ9</v>
      </c>
      <c r="L98" s="196">
        <f t="shared" si="0"/>
        <v>999</v>
      </c>
      <c r="M98" s="220">
        <f t="shared" si="1"/>
        <v>999</v>
      </c>
      <c r="N98" s="216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197">
        <v>93</v>
      </c>
      <c r="B99" s="93"/>
      <c r="C99" s="93"/>
      <c r="D99" s="94"/>
      <c r="E99" s="210"/>
      <c r="F99" s="95"/>
      <c r="G99" s="95"/>
      <c r="H99" s="377"/>
      <c r="I99" s="221"/>
      <c r="J99" s="194" t="e">
        <f>IF(AND(Q99="",#REF!&gt;0,#REF!&lt;5),K99,)</f>
        <v>#REF!</v>
      </c>
      <c r="K99" s="192" t="str">
        <f>IF(D99="","ZZZ9",IF(AND(#REF!&gt;0,#REF!&lt;5),D99&amp;#REF!,D99&amp;"9"))</f>
        <v>ZZZ9</v>
      </c>
      <c r="L99" s="196">
        <f t="shared" si="0"/>
        <v>999</v>
      </c>
      <c r="M99" s="220">
        <f t="shared" si="1"/>
        <v>999</v>
      </c>
      <c r="N99" s="216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197">
        <v>94</v>
      </c>
      <c r="B100" s="93"/>
      <c r="C100" s="93"/>
      <c r="D100" s="94"/>
      <c r="E100" s="210"/>
      <c r="F100" s="95"/>
      <c r="G100" s="95"/>
      <c r="H100" s="377"/>
      <c r="I100" s="221"/>
      <c r="J100" s="194" t="e">
        <f>IF(AND(Q100="",#REF!&gt;0,#REF!&lt;5),K100,)</f>
        <v>#REF!</v>
      </c>
      <c r="K100" s="192" t="str">
        <f>IF(D100="","ZZZ9",IF(AND(#REF!&gt;0,#REF!&lt;5),D100&amp;#REF!,D100&amp;"9"))</f>
        <v>ZZZ9</v>
      </c>
      <c r="L100" s="196">
        <f t="shared" si="0"/>
        <v>999</v>
      </c>
      <c r="M100" s="220">
        <f t="shared" si="1"/>
        <v>999</v>
      </c>
      <c r="N100" s="216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197">
        <v>95</v>
      </c>
      <c r="B101" s="93"/>
      <c r="C101" s="93"/>
      <c r="D101" s="94"/>
      <c r="E101" s="210"/>
      <c r="F101" s="95"/>
      <c r="G101" s="95"/>
      <c r="H101" s="377"/>
      <c r="I101" s="221"/>
      <c r="J101" s="194" t="e">
        <f>IF(AND(Q101="",#REF!&gt;0,#REF!&lt;5),K101,)</f>
        <v>#REF!</v>
      </c>
      <c r="K101" s="192" t="str">
        <f>IF(D101="","ZZZ9",IF(AND(#REF!&gt;0,#REF!&lt;5),D101&amp;#REF!,D101&amp;"9"))</f>
        <v>ZZZ9</v>
      </c>
      <c r="L101" s="196">
        <f t="shared" si="0"/>
        <v>999</v>
      </c>
      <c r="M101" s="220">
        <f t="shared" si="1"/>
        <v>999</v>
      </c>
      <c r="N101" s="216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197">
        <v>96</v>
      </c>
      <c r="B102" s="93"/>
      <c r="C102" s="93"/>
      <c r="D102" s="94"/>
      <c r="E102" s="210"/>
      <c r="F102" s="95"/>
      <c r="G102" s="95"/>
      <c r="H102" s="377"/>
      <c r="I102" s="221"/>
      <c r="J102" s="194" t="e">
        <f>IF(AND(Q102="",#REF!&gt;0,#REF!&lt;5),K102,)</f>
        <v>#REF!</v>
      </c>
      <c r="K102" s="192" t="str">
        <f>IF(D102="","ZZZ9",IF(AND(#REF!&gt;0,#REF!&lt;5),D102&amp;#REF!,D102&amp;"9"))</f>
        <v>ZZZ9</v>
      </c>
      <c r="L102" s="196">
        <f t="shared" si="0"/>
        <v>999</v>
      </c>
      <c r="M102" s="220">
        <f t="shared" si="1"/>
        <v>999</v>
      </c>
      <c r="N102" s="216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197">
        <v>97</v>
      </c>
      <c r="B103" s="93"/>
      <c r="C103" s="93"/>
      <c r="D103" s="94"/>
      <c r="E103" s="210"/>
      <c r="F103" s="95"/>
      <c r="G103" s="95"/>
      <c r="H103" s="377"/>
      <c r="I103" s="221"/>
      <c r="J103" s="194" t="e">
        <f>IF(AND(Q103="",#REF!&gt;0,#REF!&lt;5),K103,)</f>
        <v>#REF!</v>
      </c>
      <c r="K103" s="192" t="str">
        <f>IF(D103="","ZZZ9",IF(AND(#REF!&gt;0,#REF!&lt;5),D103&amp;#REF!,D103&amp;"9"))</f>
        <v>ZZZ9</v>
      </c>
      <c r="L103" s="196">
        <f t="shared" ref="L103:L155" si="3">IF(Q103="",999,Q103)</f>
        <v>999</v>
      </c>
      <c r="M103" s="220">
        <f t="shared" ref="M103:M155" si="4">IF(P103=999,999,1)</f>
        <v>999</v>
      </c>
      <c r="N103" s="216"/>
      <c r="O103" s="95"/>
      <c r="P103" s="114">
        <f t="shared" ref="P103:P155" si="5">IF(N103="DA",1,IF(N103="WC",2,IF(N103="SE",3,IF(N103="Q",4,IF(N103="LL",5,999)))))</f>
        <v>999</v>
      </c>
      <c r="Q103" s="95"/>
    </row>
    <row r="104" spans="1:17" s="11" customFormat="1" ht="18.899999999999999" customHeight="1" x14ac:dyDescent="0.25">
      <c r="A104" s="197">
        <v>98</v>
      </c>
      <c r="B104" s="93"/>
      <c r="C104" s="93"/>
      <c r="D104" s="94"/>
      <c r="E104" s="210"/>
      <c r="F104" s="95"/>
      <c r="G104" s="95"/>
      <c r="H104" s="377"/>
      <c r="I104" s="221"/>
      <c r="J104" s="194" t="e">
        <f>IF(AND(Q104="",#REF!&gt;0,#REF!&lt;5),K104,)</f>
        <v>#REF!</v>
      </c>
      <c r="K104" s="192" t="str">
        <f>IF(D104="","ZZZ9",IF(AND(#REF!&gt;0,#REF!&lt;5),D104&amp;#REF!,D104&amp;"9"))</f>
        <v>ZZZ9</v>
      </c>
      <c r="L104" s="196">
        <f t="shared" si="3"/>
        <v>999</v>
      </c>
      <c r="M104" s="220">
        <f t="shared" si="4"/>
        <v>999</v>
      </c>
      <c r="N104" s="216"/>
      <c r="O104" s="95"/>
      <c r="P104" s="114">
        <f t="shared" si="5"/>
        <v>999</v>
      </c>
      <c r="Q104" s="95"/>
    </row>
    <row r="105" spans="1:17" s="11" customFormat="1" ht="18.899999999999999" customHeight="1" x14ac:dyDescent="0.25">
      <c r="A105" s="197">
        <v>99</v>
      </c>
      <c r="B105" s="93"/>
      <c r="C105" s="93"/>
      <c r="D105" s="94"/>
      <c r="E105" s="210"/>
      <c r="F105" s="95"/>
      <c r="G105" s="95"/>
      <c r="H105" s="377"/>
      <c r="I105" s="221"/>
      <c r="J105" s="194" t="e">
        <f>IF(AND(Q105="",#REF!&gt;0,#REF!&lt;5),K105,)</f>
        <v>#REF!</v>
      </c>
      <c r="K105" s="192" t="str">
        <f>IF(D105="","ZZZ9",IF(AND(#REF!&gt;0,#REF!&lt;5),D105&amp;#REF!,D105&amp;"9"))</f>
        <v>ZZZ9</v>
      </c>
      <c r="L105" s="196">
        <f t="shared" si="3"/>
        <v>999</v>
      </c>
      <c r="M105" s="220">
        <f t="shared" si="4"/>
        <v>999</v>
      </c>
      <c r="N105" s="216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197">
        <v>100</v>
      </c>
      <c r="B106" s="93"/>
      <c r="C106" s="93"/>
      <c r="D106" s="94"/>
      <c r="E106" s="210"/>
      <c r="F106" s="95"/>
      <c r="G106" s="95"/>
      <c r="H106" s="377"/>
      <c r="I106" s="221"/>
      <c r="J106" s="194" t="e">
        <f>IF(AND(Q106="",#REF!&gt;0,#REF!&lt;5),K106,)</f>
        <v>#REF!</v>
      </c>
      <c r="K106" s="192" t="str">
        <f>IF(D106="","ZZZ9",IF(AND(#REF!&gt;0,#REF!&lt;5),D106&amp;#REF!,D106&amp;"9"))</f>
        <v>ZZZ9</v>
      </c>
      <c r="L106" s="196">
        <f t="shared" si="3"/>
        <v>999</v>
      </c>
      <c r="M106" s="220">
        <f t="shared" si="4"/>
        <v>999</v>
      </c>
      <c r="N106" s="216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197">
        <v>101</v>
      </c>
      <c r="B107" s="93"/>
      <c r="C107" s="93"/>
      <c r="D107" s="94"/>
      <c r="E107" s="210"/>
      <c r="F107" s="95"/>
      <c r="G107" s="95"/>
      <c r="H107" s="377"/>
      <c r="I107" s="221"/>
      <c r="J107" s="194" t="e">
        <f>IF(AND(Q107="",#REF!&gt;0,#REF!&lt;5),K107,)</f>
        <v>#REF!</v>
      </c>
      <c r="K107" s="192" t="str">
        <f>IF(D107="","ZZZ9",IF(AND(#REF!&gt;0,#REF!&lt;5),D107&amp;#REF!,D107&amp;"9"))</f>
        <v>ZZZ9</v>
      </c>
      <c r="L107" s="196">
        <f t="shared" si="3"/>
        <v>999</v>
      </c>
      <c r="M107" s="220">
        <f t="shared" si="4"/>
        <v>999</v>
      </c>
      <c r="N107" s="216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197">
        <v>102</v>
      </c>
      <c r="B108" s="93"/>
      <c r="C108" s="93"/>
      <c r="D108" s="94"/>
      <c r="E108" s="210"/>
      <c r="F108" s="95"/>
      <c r="G108" s="95"/>
      <c r="H108" s="377"/>
      <c r="I108" s="221"/>
      <c r="J108" s="194" t="e">
        <f>IF(AND(Q108="",#REF!&gt;0,#REF!&lt;5),K108,)</f>
        <v>#REF!</v>
      </c>
      <c r="K108" s="192" t="str">
        <f>IF(D108="","ZZZ9",IF(AND(#REF!&gt;0,#REF!&lt;5),D108&amp;#REF!,D108&amp;"9"))</f>
        <v>ZZZ9</v>
      </c>
      <c r="L108" s="196">
        <f t="shared" si="3"/>
        <v>999</v>
      </c>
      <c r="M108" s="220">
        <f t="shared" si="4"/>
        <v>999</v>
      </c>
      <c r="N108" s="216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197">
        <v>103</v>
      </c>
      <c r="B109" s="93"/>
      <c r="C109" s="93"/>
      <c r="D109" s="94"/>
      <c r="E109" s="210"/>
      <c r="F109" s="95"/>
      <c r="G109" s="95"/>
      <c r="H109" s="377"/>
      <c r="I109" s="221"/>
      <c r="J109" s="194" t="e">
        <f>IF(AND(Q109="",#REF!&gt;0,#REF!&lt;5),K109,)</f>
        <v>#REF!</v>
      </c>
      <c r="K109" s="192" t="str">
        <f>IF(D109="","ZZZ9",IF(AND(#REF!&gt;0,#REF!&lt;5),D109&amp;#REF!,D109&amp;"9"))</f>
        <v>ZZZ9</v>
      </c>
      <c r="L109" s="196">
        <f t="shared" si="3"/>
        <v>999</v>
      </c>
      <c r="M109" s="220">
        <f t="shared" si="4"/>
        <v>999</v>
      </c>
      <c r="N109" s="216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197">
        <v>104</v>
      </c>
      <c r="B110" s="93"/>
      <c r="C110" s="93"/>
      <c r="D110" s="94"/>
      <c r="E110" s="210"/>
      <c r="F110" s="95"/>
      <c r="G110" s="95"/>
      <c r="H110" s="377"/>
      <c r="I110" s="221"/>
      <c r="J110" s="194" t="e">
        <f>IF(AND(Q110="",#REF!&gt;0,#REF!&lt;5),K110,)</f>
        <v>#REF!</v>
      </c>
      <c r="K110" s="192" t="str">
        <f>IF(D110="","ZZZ9",IF(AND(#REF!&gt;0,#REF!&lt;5),D110&amp;#REF!,D110&amp;"9"))</f>
        <v>ZZZ9</v>
      </c>
      <c r="L110" s="196">
        <f t="shared" si="3"/>
        <v>999</v>
      </c>
      <c r="M110" s="220">
        <f t="shared" si="4"/>
        <v>999</v>
      </c>
      <c r="N110" s="216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197">
        <v>105</v>
      </c>
      <c r="B111" s="93"/>
      <c r="C111" s="93"/>
      <c r="D111" s="94"/>
      <c r="E111" s="210"/>
      <c r="F111" s="95"/>
      <c r="G111" s="95"/>
      <c r="H111" s="377"/>
      <c r="I111" s="221"/>
      <c r="J111" s="194" t="e">
        <f>IF(AND(Q111="",#REF!&gt;0,#REF!&lt;5),K111,)</f>
        <v>#REF!</v>
      </c>
      <c r="K111" s="192" t="str">
        <f>IF(D111="","ZZZ9",IF(AND(#REF!&gt;0,#REF!&lt;5),D111&amp;#REF!,D111&amp;"9"))</f>
        <v>ZZZ9</v>
      </c>
      <c r="L111" s="196">
        <f t="shared" si="3"/>
        <v>999</v>
      </c>
      <c r="M111" s="220">
        <f t="shared" si="4"/>
        <v>999</v>
      </c>
      <c r="N111" s="216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197">
        <v>106</v>
      </c>
      <c r="B112" s="93"/>
      <c r="C112" s="93"/>
      <c r="D112" s="94"/>
      <c r="E112" s="210"/>
      <c r="F112" s="95"/>
      <c r="G112" s="95"/>
      <c r="H112" s="377"/>
      <c r="I112" s="221"/>
      <c r="J112" s="194" t="e">
        <f>IF(AND(Q112="",#REF!&gt;0,#REF!&lt;5),K112,)</f>
        <v>#REF!</v>
      </c>
      <c r="K112" s="192" t="str">
        <f>IF(D112="","ZZZ9",IF(AND(#REF!&gt;0,#REF!&lt;5),D112&amp;#REF!,D112&amp;"9"))</f>
        <v>ZZZ9</v>
      </c>
      <c r="L112" s="196">
        <f t="shared" si="3"/>
        <v>999</v>
      </c>
      <c r="M112" s="220">
        <f t="shared" si="4"/>
        <v>999</v>
      </c>
      <c r="N112" s="216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197">
        <v>107</v>
      </c>
      <c r="B113" s="93"/>
      <c r="C113" s="93"/>
      <c r="D113" s="94"/>
      <c r="E113" s="210"/>
      <c r="F113" s="95"/>
      <c r="G113" s="95"/>
      <c r="H113" s="377"/>
      <c r="I113" s="221"/>
      <c r="J113" s="194" t="e">
        <f>IF(AND(Q113="",#REF!&gt;0,#REF!&lt;5),K113,)</f>
        <v>#REF!</v>
      </c>
      <c r="K113" s="192" t="str">
        <f>IF(D113="","ZZZ9",IF(AND(#REF!&gt;0,#REF!&lt;5),D113&amp;#REF!,D113&amp;"9"))</f>
        <v>ZZZ9</v>
      </c>
      <c r="L113" s="196">
        <f t="shared" si="3"/>
        <v>999</v>
      </c>
      <c r="M113" s="220">
        <f t="shared" si="4"/>
        <v>999</v>
      </c>
      <c r="N113" s="216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197">
        <v>108</v>
      </c>
      <c r="B114" s="93"/>
      <c r="C114" s="93"/>
      <c r="D114" s="94"/>
      <c r="E114" s="210"/>
      <c r="F114" s="95"/>
      <c r="G114" s="95"/>
      <c r="H114" s="377"/>
      <c r="I114" s="221"/>
      <c r="J114" s="194" t="e">
        <f>IF(AND(Q114="",#REF!&gt;0,#REF!&lt;5),K114,)</f>
        <v>#REF!</v>
      </c>
      <c r="K114" s="192" t="str">
        <f>IF(D114="","ZZZ9",IF(AND(#REF!&gt;0,#REF!&lt;5),D114&amp;#REF!,D114&amp;"9"))</f>
        <v>ZZZ9</v>
      </c>
      <c r="L114" s="196">
        <f t="shared" si="3"/>
        <v>999</v>
      </c>
      <c r="M114" s="220">
        <f t="shared" si="4"/>
        <v>999</v>
      </c>
      <c r="N114" s="216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197">
        <v>109</v>
      </c>
      <c r="B115" s="93"/>
      <c r="C115" s="93"/>
      <c r="D115" s="94"/>
      <c r="E115" s="210"/>
      <c r="F115" s="95"/>
      <c r="G115" s="95"/>
      <c r="H115" s="377"/>
      <c r="I115" s="221"/>
      <c r="J115" s="194" t="e">
        <f>IF(AND(Q115="",#REF!&gt;0,#REF!&lt;5),K115,)</f>
        <v>#REF!</v>
      </c>
      <c r="K115" s="192" t="str">
        <f>IF(D115="","ZZZ9",IF(AND(#REF!&gt;0,#REF!&lt;5),D115&amp;#REF!,D115&amp;"9"))</f>
        <v>ZZZ9</v>
      </c>
      <c r="L115" s="196">
        <f t="shared" si="3"/>
        <v>999</v>
      </c>
      <c r="M115" s="220">
        <f t="shared" si="4"/>
        <v>999</v>
      </c>
      <c r="N115" s="216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197">
        <v>110</v>
      </c>
      <c r="B116" s="93"/>
      <c r="C116" s="93"/>
      <c r="D116" s="94"/>
      <c r="E116" s="210"/>
      <c r="F116" s="95"/>
      <c r="G116" s="95"/>
      <c r="H116" s="377"/>
      <c r="I116" s="221"/>
      <c r="J116" s="194" t="e">
        <f>IF(AND(Q116="",#REF!&gt;0,#REF!&lt;5),K116,)</f>
        <v>#REF!</v>
      </c>
      <c r="K116" s="192" t="str">
        <f>IF(D116="","ZZZ9",IF(AND(#REF!&gt;0,#REF!&lt;5),D116&amp;#REF!,D116&amp;"9"))</f>
        <v>ZZZ9</v>
      </c>
      <c r="L116" s="196">
        <f t="shared" si="3"/>
        <v>999</v>
      </c>
      <c r="M116" s="220">
        <f t="shared" si="4"/>
        <v>999</v>
      </c>
      <c r="N116" s="216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197">
        <v>111</v>
      </c>
      <c r="B117" s="93"/>
      <c r="C117" s="93"/>
      <c r="D117" s="94"/>
      <c r="E117" s="210"/>
      <c r="F117" s="95"/>
      <c r="G117" s="95"/>
      <c r="H117" s="377"/>
      <c r="I117" s="221"/>
      <c r="J117" s="194" t="e">
        <f>IF(AND(Q117="",#REF!&gt;0,#REF!&lt;5),K117,)</f>
        <v>#REF!</v>
      </c>
      <c r="K117" s="192" t="str">
        <f>IF(D117="","ZZZ9",IF(AND(#REF!&gt;0,#REF!&lt;5),D117&amp;#REF!,D117&amp;"9"))</f>
        <v>ZZZ9</v>
      </c>
      <c r="L117" s="196">
        <f t="shared" si="3"/>
        <v>999</v>
      </c>
      <c r="M117" s="220">
        <f t="shared" si="4"/>
        <v>999</v>
      </c>
      <c r="N117" s="216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197">
        <v>112</v>
      </c>
      <c r="B118" s="93"/>
      <c r="C118" s="93"/>
      <c r="D118" s="94"/>
      <c r="E118" s="210"/>
      <c r="F118" s="95"/>
      <c r="G118" s="95"/>
      <c r="H118" s="377"/>
      <c r="I118" s="221"/>
      <c r="J118" s="194" t="e">
        <f>IF(AND(Q118="",#REF!&gt;0,#REF!&lt;5),K118,)</f>
        <v>#REF!</v>
      </c>
      <c r="K118" s="192" t="str">
        <f>IF(D118="","ZZZ9",IF(AND(#REF!&gt;0,#REF!&lt;5),D118&amp;#REF!,D118&amp;"9"))</f>
        <v>ZZZ9</v>
      </c>
      <c r="L118" s="196">
        <f t="shared" si="3"/>
        <v>999</v>
      </c>
      <c r="M118" s="220">
        <f t="shared" si="4"/>
        <v>999</v>
      </c>
      <c r="N118" s="216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197">
        <v>113</v>
      </c>
      <c r="B119" s="93"/>
      <c r="C119" s="93"/>
      <c r="D119" s="94"/>
      <c r="E119" s="210"/>
      <c r="F119" s="95"/>
      <c r="G119" s="95"/>
      <c r="H119" s="377"/>
      <c r="I119" s="221"/>
      <c r="J119" s="194" t="e">
        <f>IF(AND(Q119="",#REF!&gt;0,#REF!&lt;5),K119,)</f>
        <v>#REF!</v>
      </c>
      <c r="K119" s="192" t="str">
        <f>IF(D119="","ZZZ9",IF(AND(#REF!&gt;0,#REF!&lt;5),D119&amp;#REF!,D119&amp;"9"))</f>
        <v>ZZZ9</v>
      </c>
      <c r="L119" s="196">
        <f t="shared" si="3"/>
        <v>999</v>
      </c>
      <c r="M119" s="220">
        <f t="shared" si="4"/>
        <v>999</v>
      </c>
      <c r="N119" s="216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197">
        <v>114</v>
      </c>
      <c r="B120" s="93"/>
      <c r="C120" s="93"/>
      <c r="D120" s="94"/>
      <c r="E120" s="210"/>
      <c r="F120" s="95"/>
      <c r="G120" s="95"/>
      <c r="H120" s="377"/>
      <c r="I120" s="221"/>
      <c r="J120" s="194" t="e">
        <f>IF(AND(Q120="",#REF!&gt;0,#REF!&lt;5),K120,)</f>
        <v>#REF!</v>
      </c>
      <c r="K120" s="192" t="str">
        <f>IF(D120="","ZZZ9",IF(AND(#REF!&gt;0,#REF!&lt;5),D120&amp;#REF!,D120&amp;"9"))</f>
        <v>ZZZ9</v>
      </c>
      <c r="L120" s="196">
        <f t="shared" si="3"/>
        <v>999</v>
      </c>
      <c r="M120" s="220">
        <f t="shared" si="4"/>
        <v>999</v>
      </c>
      <c r="N120" s="216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197">
        <v>115</v>
      </c>
      <c r="B121" s="93"/>
      <c r="C121" s="93"/>
      <c r="D121" s="94"/>
      <c r="E121" s="210"/>
      <c r="F121" s="95"/>
      <c r="G121" s="95"/>
      <c r="H121" s="377"/>
      <c r="I121" s="221"/>
      <c r="J121" s="194" t="e">
        <f>IF(AND(Q121="",#REF!&gt;0,#REF!&lt;5),K121,)</f>
        <v>#REF!</v>
      </c>
      <c r="K121" s="192" t="str">
        <f>IF(D121="","ZZZ9",IF(AND(#REF!&gt;0,#REF!&lt;5),D121&amp;#REF!,D121&amp;"9"))</f>
        <v>ZZZ9</v>
      </c>
      <c r="L121" s="196">
        <f t="shared" si="3"/>
        <v>999</v>
      </c>
      <c r="M121" s="220">
        <f t="shared" si="4"/>
        <v>999</v>
      </c>
      <c r="N121" s="216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197">
        <v>116</v>
      </c>
      <c r="B122" s="93"/>
      <c r="C122" s="93"/>
      <c r="D122" s="94"/>
      <c r="E122" s="210"/>
      <c r="F122" s="95"/>
      <c r="G122" s="95"/>
      <c r="H122" s="377"/>
      <c r="I122" s="221"/>
      <c r="J122" s="194" t="e">
        <f>IF(AND(Q122="",#REF!&gt;0,#REF!&lt;5),K122,)</f>
        <v>#REF!</v>
      </c>
      <c r="K122" s="192" t="str">
        <f>IF(D122="","ZZZ9",IF(AND(#REF!&gt;0,#REF!&lt;5),D122&amp;#REF!,D122&amp;"9"))</f>
        <v>ZZZ9</v>
      </c>
      <c r="L122" s="196">
        <f t="shared" si="3"/>
        <v>999</v>
      </c>
      <c r="M122" s="220">
        <f t="shared" si="4"/>
        <v>999</v>
      </c>
      <c r="N122" s="216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197">
        <v>117</v>
      </c>
      <c r="B123" s="93"/>
      <c r="C123" s="93"/>
      <c r="D123" s="94"/>
      <c r="E123" s="210"/>
      <c r="F123" s="95"/>
      <c r="G123" s="95"/>
      <c r="H123" s="377"/>
      <c r="I123" s="221"/>
      <c r="J123" s="194" t="e">
        <f>IF(AND(Q123="",#REF!&gt;0,#REF!&lt;5),K123,)</f>
        <v>#REF!</v>
      </c>
      <c r="K123" s="192" t="str">
        <f>IF(D123="","ZZZ9",IF(AND(#REF!&gt;0,#REF!&lt;5),D123&amp;#REF!,D123&amp;"9"))</f>
        <v>ZZZ9</v>
      </c>
      <c r="L123" s="196">
        <f t="shared" si="3"/>
        <v>999</v>
      </c>
      <c r="M123" s="220">
        <f t="shared" si="4"/>
        <v>999</v>
      </c>
      <c r="N123" s="216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197">
        <v>118</v>
      </c>
      <c r="B124" s="93"/>
      <c r="C124" s="93"/>
      <c r="D124" s="94"/>
      <c r="E124" s="210"/>
      <c r="F124" s="95"/>
      <c r="G124" s="95"/>
      <c r="H124" s="377"/>
      <c r="I124" s="221"/>
      <c r="J124" s="194" t="e">
        <f>IF(AND(Q124="",#REF!&gt;0,#REF!&lt;5),K124,)</f>
        <v>#REF!</v>
      </c>
      <c r="K124" s="192" t="str">
        <f>IF(D124="","ZZZ9",IF(AND(#REF!&gt;0,#REF!&lt;5),D124&amp;#REF!,D124&amp;"9"))</f>
        <v>ZZZ9</v>
      </c>
      <c r="L124" s="196">
        <f t="shared" si="3"/>
        <v>999</v>
      </c>
      <c r="M124" s="220">
        <f t="shared" si="4"/>
        <v>999</v>
      </c>
      <c r="N124" s="216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197">
        <v>119</v>
      </c>
      <c r="B125" s="93"/>
      <c r="C125" s="93"/>
      <c r="D125" s="94"/>
      <c r="E125" s="210"/>
      <c r="F125" s="95"/>
      <c r="G125" s="95"/>
      <c r="H125" s="377"/>
      <c r="I125" s="221"/>
      <c r="J125" s="194" t="e">
        <f>IF(AND(Q125="",#REF!&gt;0,#REF!&lt;5),K125,)</f>
        <v>#REF!</v>
      </c>
      <c r="K125" s="192" t="str">
        <f>IF(D125="","ZZZ9",IF(AND(#REF!&gt;0,#REF!&lt;5),D125&amp;#REF!,D125&amp;"9"))</f>
        <v>ZZZ9</v>
      </c>
      <c r="L125" s="196">
        <f t="shared" si="3"/>
        <v>999</v>
      </c>
      <c r="M125" s="220">
        <f t="shared" si="4"/>
        <v>999</v>
      </c>
      <c r="N125" s="216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197">
        <v>120</v>
      </c>
      <c r="B126" s="93"/>
      <c r="C126" s="93"/>
      <c r="D126" s="94"/>
      <c r="E126" s="210"/>
      <c r="F126" s="95"/>
      <c r="G126" s="95"/>
      <c r="H126" s="377"/>
      <c r="I126" s="221"/>
      <c r="J126" s="194" t="e">
        <f>IF(AND(Q126="",#REF!&gt;0,#REF!&lt;5),K126,)</f>
        <v>#REF!</v>
      </c>
      <c r="K126" s="192" t="str">
        <f>IF(D126="","ZZZ9",IF(AND(#REF!&gt;0,#REF!&lt;5),D126&amp;#REF!,D126&amp;"9"))</f>
        <v>ZZZ9</v>
      </c>
      <c r="L126" s="196">
        <f t="shared" si="3"/>
        <v>999</v>
      </c>
      <c r="M126" s="220">
        <f t="shared" si="4"/>
        <v>999</v>
      </c>
      <c r="N126" s="216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197">
        <v>122</v>
      </c>
      <c r="B127" s="93"/>
      <c r="C127" s="93"/>
      <c r="D127" s="94"/>
      <c r="E127" s="210"/>
      <c r="F127" s="95"/>
      <c r="G127" s="95"/>
      <c r="H127" s="377"/>
      <c r="I127" s="221"/>
      <c r="J127" s="194" t="e">
        <f>IF(AND(Q127="",#REF!&gt;0,#REF!&lt;5),K127,)</f>
        <v>#REF!</v>
      </c>
      <c r="K127" s="192" t="str">
        <f>IF(D127="","ZZZ9",IF(AND(#REF!&gt;0,#REF!&lt;5),D127&amp;#REF!,D127&amp;"9"))</f>
        <v>ZZZ9</v>
      </c>
      <c r="L127" s="196">
        <f t="shared" si="3"/>
        <v>999</v>
      </c>
      <c r="M127" s="220">
        <f t="shared" si="4"/>
        <v>999</v>
      </c>
      <c r="N127" s="216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197">
        <v>123</v>
      </c>
      <c r="B128" s="93"/>
      <c r="C128" s="93"/>
      <c r="D128" s="94"/>
      <c r="E128" s="210"/>
      <c r="F128" s="95"/>
      <c r="G128" s="95"/>
      <c r="H128" s="377"/>
      <c r="I128" s="221"/>
      <c r="J128" s="194" t="e">
        <f>IF(AND(Q128="",#REF!&gt;0,#REF!&lt;5),K128,)</f>
        <v>#REF!</v>
      </c>
      <c r="K128" s="192" t="str">
        <f>IF(D128="","ZZZ9",IF(AND(#REF!&gt;0,#REF!&lt;5),D128&amp;#REF!,D128&amp;"9"))</f>
        <v>ZZZ9</v>
      </c>
      <c r="L128" s="196">
        <f t="shared" si="3"/>
        <v>999</v>
      </c>
      <c r="M128" s="220">
        <f t="shared" si="4"/>
        <v>999</v>
      </c>
      <c r="N128" s="216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197">
        <v>124</v>
      </c>
      <c r="B129" s="93"/>
      <c r="C129" s="93"/>
      <c r="D129" s="94"/>
      <c r="E129" s="210"/>
      <c r="F129" s="95"/>
      <c r="G129" s="95"/>
      <c r="H129" s="377"/>
      <c r="I129" s="221"/>
      <c r="J129" s="194" t="e">
        <f>IF(AND(Q129="",#REF!&gt;0,#REF!&lt;5),K129,)</f>
        <v>#REF!</v>
      </c>
      <c r="K129" s="192" t="str">
        <f>IF(D129="","ZZZ9",IF(AND(#REF!&gt;0,#REF!&lt;5),D129&amp;#REF!,D129&amp;"9"))</f>
        <v>ZZZ9</v>
      </c>
      <c r="L129" s="196">
        <f t="shared" si="3"/>
        <v>999</v>
      </c>
      <c r="M129" s="220">
        <f t="shared" si="4"/>
        <v>999</v>
      </c>
      <c r="N129" s="216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197">
        <v>125</v>
      </c>
      <c r="B130" s="93"/>
      <c r="C130" s="93"/>
      <c r="D130" s="94"/>
      <c r="E130" s="210"/>
      <c r="F130" s="95"/>
      <c r="G130" s="95"/>
      <c r="H130" s="377"/>
      <c r="I130" s="221"/>
      <c r="J130" s="194" t="e">
        <f>IF(AND(Q130="",#REF!&gt;0,#REF!&lt;5),K130,)</f>
        <v>#REF!</v>
      </c>
      <c r="K130" s="192" t="str">
        <f>IF(D130="","ZZZ9",IF(AND(#REF!&gt;0,#REF!&lt;5),D130&amp;#REF!,D130&amp;"9"))</f>
        <v>ZZZ9</v>
      </c>
      <c r="L130" s="196">
        <f t="shared" si="3"/>
        <v>999</v>
      </c>
      <c r="M130" s="220">
        <f t="shared" si="4"/>
        <v>999</v>
      </c>
      <c r="N130" s="216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197">
        <v>126</v>
      </c>
      <c r="B131" s="93"/>
      <c r="C131" s="93"/>
      <c r="D131" s="94"/>
      <c r="E131" s="210"/>
      <c r="F131" s="95"/>
      <c r="G131" s="95"/>
      <c r="H131" s="377"/>
      <c r="I131" s="221"/>
      <c r="J131" s="194" t="e">
        <f>IF(AND(Q131="",#REF!&gt;0,#REF!&lt;5),K131,)</f>
        <v>#REF!</v>
      </c>
      <c r="K131" s="192" t="str">
        <f>IF(D131="","ZZZ9",IF(AND(#REF!&gt;0,#REF!&lt;5),D131&amp;#REF!,D131&amp;"9"))</f>
        <v>ZZZ9</v>
      </c>
      <c r="L131" s="196">
        <f t="shared" si="3"/>
        <v>999</v>
      </c>
      <c r="M131" s="220">
        <f t="shared" si="4"/>
        <v>999</v>
      </c>
      <c r="N131" s="216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197">
        <v>127</v>
      </c>
      <c r="B132" s="93"/>
      <c r="C132" s="93"/>
      <c r="D132" s="94"/>
      <c r="E132" s="210"/>
      <c r="F132" s="95"/>
      <c r="G132" s="95"/>
      <c r="H132" s="377"/>
      <c r="I132" s="221"/>
      <c r="J132" s="194" t="e">
        <f>IF(AND(Q132="",#REF!&gt;0,#REF!&lt;5),K132,)</f>
        <v>#REF!</v>
      </c>
      <c r="K132" s="192" t="str">
        <f>IF(D132="","ZZZ9",IF(AND(#REF!&gt;0,#REF!&lt;5),D132&amp;#REF!,D132&amp;"9"))</f>
        <v>ZZZ9</v>
      </c>
      <c r="L132" s="196">
        <f t="shared" si="3"/>
        <v>999</v>
      </c>
      <c r="M132" s="220">
        <f t="shared" si="4"/>
        <v>999</v>
      </c>
      <c r="N132" s="216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197">
        <v>128</v>
      </c>
      <c r="B133" s="93"/>
      <c r="C133" s="93"/>
      <c r="D133" s="94"/>
      <c r="E133" s="210"/>
      <c r="F133" s="95"/>
      <c r="G133" s="95"/>
      <c r="H133" s="377"/>
      <c r="I133" s="221"/>
      <c r="J133" s="194" t="e">
        <f>IF(AND(Q133="",#REF!&gt;0,#REF!&lt;5),K133,)</f>
        <v>#REF!</v>
      </c>
      <c r="K133" s="192" t="str">
        <f>IF(D133="","ZZZ9",IF(AND(#REF!&gt;0,#REF!&lt;5),D133&amp;#REF!,D133&amp;"9"))</f>
        <v>ZZZ9</v>
      </c>
      <c r="L133" s="196">
        <f t="shared" si="3"/>
        <v>999</v>
      </c>
      <c r="M133" s="220">
        <f t="shared" si="4"/>
        <v>999</v>
      </c>
      <c r="N133" s="216"/>
      <c r="O133" s="221"/>
      <c r="P133" s="222">
        <f t="shared" si="5"/>
        <v>999</v>
      </c>
      <c r="Q133" s="221"/>
    </row>
    <row r="134" spans="1:17" s="11" customFormat="1" ht="18.899999999999999" customHeight="1" x14ac:dyDescent="0.25">
      <c r="A134" s="197">
        <v>129</v>
      </c>
      <c r="B134" s="93"/>
      <c r="C134" s="93"/>
      <c r="D134" s="94"/>
      <c r="E134" s="210"/>
      <c r="F134" s="95"/>
      <c r="G134" s="95"/>
      <c r="H134" s="377"/>
      <c r="I134" s="221"/>
      <c r="J134" s="194" t="e">
        <f>IF(AND(Q134="",#REF!&gt;0,#REF!&lt;5),K134,)</f>
        <v>#REF!</v>
      </c>
      <c r="K134" s="192" t="str">
        <f>IF(D134="","ZZZ9",IF(AND(#REF!&gt;0,#REF!&lt;5),D134&amp;#REF!,D134&amp;"9"))</f>
        <v>ZZZ9</v>
      </c>
      <c r="L134" s="196">
        <f t="shared" si="3"/>
        <v>999</v>
      </c>
      <c r="M134" s="220">
        <f t="shared" si="4"/>
        <v>999</v>
      </c>
      <c r="N134" s="216"/>
      <c r="O134" s="95"/>
      <c r="P134" s="114">
        <f t="shared" si="5"/>
        <v>999</v>
      </c>
      <c r="Q134" s="95"/>
    </row>
    <row r="135" spans="1:17" x14ac:dyDescent="0.25">
      <c r="A135" s="197">
        <v>130</v>
      </c>
      <c r="B135" s="93"/>
      <c r="C135" s="93"/>
      <c r="D135" s="94"/>
      <c r="E135" s="210"/>
      <c r="F135" s="95"/>
      <c r="G135" s="95"/>
      <c r="H135" s="377"/>
      <c r="I135" s="221"/>
      <c r="J135" s="194" t="e">
        <f>IF(AND(Q135="",#REF!&gt;0,#REF!&lt;5),K135,)</f>
        <v>#REF!</v>
      </c>
      <c r="K135" s="192" t="str">
        <f>IF(D135="","ZZZ9",IF(AND(#REF!&gt;0,#REF!&lt;5),D135&amp;#REF!,D135&amp;"9"))</f>
        <v>ZZZ9</v>
      </c>
      <c r="L135" s="196">
        <f t="shared" si="3"/>
        <v>999</v>
      </c>
      <c r="M135" s="220">
        <f t="shared" si="4"/>
        <v>999</v>
      </c>
      <c r="N135" s="216"/>
      <c r="O135" s="95"/>
      <c r="P135" s="114">
        <f t="shared" si="5"/>
        <v>999</v>
      </c>
      <c r="Q135" s="95"/>
    </row>
    <row r="136" spans="1:17" x14ac:dyDescent="0.25">
      <c r="A136" s="197">
        <v>131</v>
      </c>
      <c r="B136" s="93"/>
      <c r="C136" s="93"/>
      <c r="D136" s="94"/>
      <c r="E136" s="210"/>
      <c r="F136" s="95"/>
      <c r="G136" s="95"/>
      <c r="H136" s="377"/>
      <c r="I136" s="221"/>
      <c r="J136" s="194" t="e">
        <f>IF(AND(Q136="",#REF!&gt;0,#REF!&lt;5),K136,)</f>
        <v>#REF!</v>
      </c>
      <c r="K136" s="192" t="str">
        <f>IF(D136="","ZZZ9",IF(AND(#REF!&gt;0,#REF!&lt;5),D136&amp;#REF!,D136&amp;"9"))</f>
        <v>ZZZ9</v>
      </c>
      <c r="L136" s="196">
        <f t="shared" si="3"/>
        <v>999</v>
      </c>
      <c r="M136" s="220">
        <f t="shared" si="4"/>
        <v>999</v>
      </c>
      <c r="N136" s="216"/>
      <c r="O136" s="95"/>
      <c r="P136" s="114">
        <f t="shared" si="5"/>
        <v>999</v>
      </c>
      <c r="Q136" s="95"/>
    </row>
    <row r="137" spans="1:17" x14ac:dyDescent="0.25">
      <c r="A137" s="197">
        <v>132</v>
      </c>
      <c r="B137" s="93"/>
      <c r="C137" s="93"/>
      <c r="D137" s="94"/>
      <c r="E137" s="210"/>
      <c r="F137" s="95"/>
      <c r="G137" s="95"/>
      <c r="H137" s="377"/>
      <c r="I137" s="221"/>
      <c r="J137" s="194" t="e">
        <f>IF(AND(Q137="",#REF!&gt;0,#REF!&lt;5),K137,)</f>
        <v>#REF!</v>
      </c>
      <c r="K137" s="192" t="str">
        <f>IF(D137="","ZZZ9",IF(AND(#REF!&gt;0,#REF!&lt;5),D137&amp;#REF!,D137&amp;"9"))</f>
        <v>ZZZ9</v>
      </c>
      <c r="L137" s="196">
        <f t="shared" si="3"/>
        <v>999</v>
      </c>
      <c r="M137" s="220">
        <f t="shared" si="4"/>
        <v>999</v>
      </c>
      <c r="N137" s="216"/>
      <c r="O137" s="95"/>
      <c r="P137" s="114">
        <f t="shared" si="5"/>
        <v>999</v>
      </c>
      <c r="Q137" s="95"/>
    </row>
    <row r="138" spans="1:17" x14ac:dyDescent="0.25">
      <c r="A138" s="197">
        <v>133</v>
      </c>
      <c r="B138" s="93"/>
      <c r="C138" s="93"/>
      <c r="D138" s="94"/>
      <c r="E138" s="210"/>
      <c r="F138" s="95"/>
      <c r="G138" s="95"/>
      <c r="H138" s="377"/>
      <c r="I138" s="221"/>
      <c r="J138" s="194" t="e">
        <f>IF(AND(Q138="",#REF!&gt;0,#REF!&lt;5),K138,)</f>
        <v>#REF!</v>
      </c>
      <c r="K138" s="192" t="str">
        <f>IF(D138="","ZZZ9",IF(AND(#REF!&gt;0,#REF!&lt;5),D138&amp;#REF!,D138&amp;"9"))</f>
        <v>ZZZ9</v>
      </c>
      <c r="L138" s="196">
        <f t="shared" si="3"/>
        <v>999</v>
      </c>
      <c r="M138" s="220">
        <f t="shared" si="4"/>
        <v>999</v>
      </c>
      <c r="N138" s="216"/>
      <c r="O138" s="95"/>
      <c r="P138" s="114">
        <f t="shared" si="5"/>
        <v>999</v>
      </c>
      <c r="Q138" s="95"/>
    </row>
    <row r="139" spans="1:17" x14ac:dyDescent="0.25">
      <c r="A139" s="197">
        <v>134</v>
      </c>
      <c r="B139" s="93"/>
      <c r="C139" s="93"/>
      <c r="D139" s="94"/>
      <c r="E139" s="210"/>
      <c r="F139" s="95"/>
      <c r="G139" s="95"/>
      <c r="H139" s="377"/>
      <c r="I139" s="221"/>
      <c r="J139" s="194" t="e">
        <f>IF(AND(Q139="",#REF!&gt;0,#REF!&lt;5),K139,)</f>
        <v>#REF!</v>
      </c>
      <c r="K139" s="192" t="str">
        <f>IF(D139="","ZZZ9",IF(AND(#REF!&gt;0,#REF!&lt;5),D139&amp;#REF!,D139&amp;"9"))</f>
        <v>ZZZ9</v>
      </c>
      <c r="L139" s="196">
        <f t="shared" si="3"/>
        <v>999</v>
      </c>
      <c r="M139" s="220">
        <f t="shared" si="4"/>
        <v>999</v>
      </c>
      <c r="N139" s="216"/>
      <c r="O139" s="95"/>
      <c r="P139" s="114">
        <f t="shared" si="5"/>
        <v>999</v>
      </c>
      <c r="Q139" s="95"/>
    </row>
    <row r="140" spans="1:17" x14ac:dyDescent="0.25">
      <c r="A140" s="197">
        <v>135</v>
      </c>
      <c r="B140" s="93"/>
      <c r="C140" s="93"/>
      <c r="D140" s="94"/>
      <c r="E140" s="210"/>
      <c r="F140" s="95"/>
      <c r="G140" s="95"/>
      <c r="H140" s="377"/>
      <c r="I140" s="221"/>
      <c r="J140" s="194" t="e">
        <f>IF(AND(Q140="",#REF!&gt;0,#REF!&lt;5),K140,)</f>
        <v>#REF!</v>
      </c>
      <c r="K140" s="192" t="str">
        <f>IF(D140="","ZZZ9",IF(AND(#REF!&gt;0,#REF!&lt;5),D140&amp;#REF!,D140&amp;"9"))</f>
        <v>ZZZ9</v>
      </c>
      <c r="L140" s="196">
        <f t="shared" si="3"/>
        <v>999</v>
      </c>
      <c r="M140" s="220">
        <f t="shared" si="4"/>
        <v>999</v>
      </c>
      <c r="N140" s="216"/>
      <c r="O140" s="221"/>
      <c r="P140" s="222">
        <f t="shared" si="5"/>
        <v>999</v>
      </c>
      <c r="Q140" s="221"/>
    </row>
    <row r="141" spans="1:17" x14ac:dyDescent="0.25">
      <c r="A141" s="197">
        <v>136</v>
      </c>
      <c r="B141" s="93"/>
      <c r="C141" s="93"/>
      <c r="D141" s="94"/>
      <c r="E141" s="210"/>
      <c r="F141" s="95"/>
      <c r="G141" s="95"/>
      <c r="H141" s="377"/>
      <c r="I141" s="221"/>
      <c r="J141" s="194" t="e">
        <f>IF(AND(Q141="",#REF!&gt;0,#REF!&lt;5),K141,)</f>
        <v>#REF!</v>
      </c>
      <c r="K141" s="192" t="str">
        <f>IF(D141="","ZZZ9",IF(AND(#REF!&gt;0,#REF!&lt;5),D141&amp;#REF!,D141&amp;"9"))</f>
        <v>ZZZ9</v>
      </c>
      <c r="L141" s="196">
        <f t="shared" si="3"/>
        <v>999</v>
      </c>
      <c r="M141" s="220">
        <f t="shared" si="4"/>
        <v>999</v>
      </c>
      <c r="N141" s="216"/>
      <c r="O141" s="95"/>
      <c r="P141" s="114">
        <f t="shared" si="5"/>
        <v>999</v>
      </c>
      <c r="Q141" s="95"/>
    </row>
    <row r="142" spans="1:17" x14ac:dyDescent="0.25">
      <c r="A142" s="197">
        <v>137</v>
      </c>
      <c r="B142" s="93"/>
      <c r="C142" s="93"/>
      <c r="D142" s="94"/>
      <c r="E142" s="210"/>
      <c r="F142" s="95"/>
      <c r="G142" s="95"/>
      <c r="H142" s="377"/>
      <c r="I142" s="221"/>
      <c r="J142" s="194" t="e">
        <f>IF(AND(Q142="",#REF!&gt;0,#REF!&lt;5),K142,)</f>
        <v>#REF!</v>
      </c>
      <c r="K142" s="192" t="str">
        <f>IF(D142="","ZZZ9",IF(AND(#REF!&gt;0,#REF!&lt;5),D142&amp;#REF!,D142&amp;"9"))</f>
        <v>ZZZ9</v>
      </c>
      <c r="L142" s="196">
        <f t="shared" si="3"/>
        <v>999</v>
      </c>
      <c r="M142" s="220">
        <f t="shared" si="4"/>
        <v>999</v>
      </c>
      <c r="N142" s="216"/>
      <c r="O142" s="95"/>
      <c r="P142" s="114">
        <f t="shared" si="5"/>
        <v>999</v>
      </c>
      <c r="Q142" s="95"/>
    </row>
    <row r="143" spans="1:17" x14ac:dyDescent="0.25">
      <c r="A143" s="197">
        <v>138</v>
      </c>
      <c r="B143" s="93"/>
      <c r="C143" s="93"/>
      <c r="D143" s="94"/>
      <c r="E143" s="210"/>
      <c r="F143" s="95"/>
      <c r="G143" s="95"/>
      <c r="H143" s="377"/>
      <c r="I143" s="221"/>
      <c r="J143" s="194" t="e">
        <f>IF(AND(Q143="",#REF!&gt;0,#REF!&lt;5),K143,)</f>
        <v>#REF!</v>
      </c>
      <c r="K143" s="192" t="str">
        <f>IF(D143="","ZZZ9",IF(AND(#REF!&gt;0,#REF!&lt;5),D143&amp;#REF!,D143&amp;"9"))</f>
        <v>ZZZ9</v>
      </c>
      <c r="L143" s="196">
        <f t="shared" si="3"/>
        <v>999</v>
      </c>
      <c r="M143" s="220">
        <f t="shared" si="4"/>
        <v>999</v>
      </c>
      <c r="N143" s="216"/>
      <c r="O143" s="95"/>
      <c r="P143" s="114">
        <f t="shared" si="5"/>
        <v>999</v>
      </c>
      <c r="Q143" s="95"/>
    </row>
    <row r="144" spans="1:17" x14ac:dyDescent="0.25">
      <c r="A144" s="197">
        <v>139</v>
      </c>
      <c r="B144" s="93"/>
      <c r="C144" s="93"/>
      <c r="D144" s="94"/>
      <c r="E144" s="210"/>
      <c r="F144" s="95"/>
      <c r="G144" s="95"/>
      <c r="H144" s="377"/>
      <c r="I144" s="221"/>
      <c r="J144" s="194" t="e">
        <f>IF(AND(Q144="",#REF!&gt;0,#REF!&lt;5),K144,)</f>
        <v>#REF!</v>
      </c>
      <c r="K144" s="192" t="str">
        <f>IF(D144="","ZZZ9",IF(AND(#REF!&gt;0,#REF!&lt;5),D144&amp;#REF!,D144&amp;"9"))</f>
        <v>ZZZ9</v>
      </c>
      <c r="L144" s="196">
        <f t="shared" si="3"/>
        <v>999</v>
      </c>
      <c r="M144" s="220">
        <f t="shared" si="4"/>
        <v>999</v>
      </c>
      <c r="N144" s="216"/>
      <c r="O144" s="95"/>
      <c r="P144" s="114">
        <f t="shared" si="5"/>
        <v>999</v>
      </c>
      <c r="Q144" s="95"/>
    </row>
    <row r="145" spans="1:17" x14ac:dyDescent="0.25">
      <c r="A145" s="197">
        <v>140</v>
      </c>
      <c r="B145" s="93"/>
      <c r="C145" s="93"/>
      <c r="D145" s="94"/>
      <c r="E145" s="210"/>
      <c r="F145" s="95"/>
      <c r="G145" s="95"/>
      <c r="H145" s="377"/>
      <c r="I145" s="221"/>
      <c r="J145" s="194" t="e">
        <f>IF(AND(Q145="",#REF!&gt;0,#REF!&lt;5),K145,)</f>
        <v>#REF!</v>
      </c>
      <c r="K145" s="192" t="str">
        <f>IF(D145="","ZZZ9",IF(AND(#REF!&gt;0,#REF!&lt;5),D145&amp;#REF!,D145&amp;"9"))</f>
        <v>ZZZ9</v>
      </c>
      <c r="L145" s="196">
        <f t="shared" si="3"/>
        <v>999</v>
      </c>
      <c r="M145" s="220">
        <f t="shared" si="4"/>
        <v>999</v>
      </c>
      <c r="N145" s="216"/>
      <c r="O145" s="95"/>
      <c r="P145" s="114">
        <f t="shared" si="5"/>
        <v>999</v>
      </c>
      <c r="Q145" s="95"/>
    </row>
    <row r="146" spans="1:17" x14ac:dyDescent="0.25">
      <c r="A146" s="197">
        <v>141</v>
      </c>
      <c r="B146" s="93"/>
      <c r="C146" s="93"/>
      <c r="D146" s="94"/>
      <c r="E146" s="210"/>
      <c r="F146" s="95"/>
      <c r="G146" s="95"/>
      <c r="H146" s="377"/>
      <c r="I146" s="221"/>
      <c r="J146" s="194" t="e">
        <f>IF(AND(Q146="",#REF!&gt;0,#REF!&lt;5),K146,)</f>
        <v>#REF!</v>
      </c>
      <c r="K146" s="192" t="str">
        <f>IF(D146="","ZZZ9",IF(AND(#REF!&gt;0,#REF!&lt;5),D146&amp;#REF!,D146&amp;"9"))</f>
        <v>ZZZ9</v>
      </c>
      <c r="L146" s="196">
        <f t="shared" si="3"/>
        <v>999</v>
      </c>
      <c r="M146" s="220">
        <f t="shared" si="4"/>
        <v>999</v>
      </c>
      <c r="N146" s="216"/>
      <c r="O146" s="95"/>
      <c r="P146" s="114">
        <f t="shared" si="5"/>
        <v>999</v>
      </c>
      <c r="Q146" s="95"/>
    </row>
    <row r="147" spans="1:17" x14ac:dyDescent="0.25">
      <c r="A147" s="197">
        <v>142</v>
      </c>
      <c r="B147" s="93"/>
      <c r="C147" s="93"/>
      <c r="D147" s="94"/>
      <c r="E147" s="210"/>
      <c r="F147" s="95"/>
      <c r="G147" s="95"/>
      <c r="H147" s="377"/>
      <c r="I147" s="221"/>
      <c r="J147" s="194" t="e">
        <f>IF(AND(Q147="",#REF!&gt;0,#REF!&lt;5),K147,)</f>
        <v>#REF!</v>
      </c>
      <c r="K147" s="192" t="str">
        <f>IF(D147="","ZZZ9",IF(AND(#REF!&gt;0,#REF!&lt;5),D147&amp;#REF!,D147&amp;"9"))</f>
        <v>ZZZ9</v>
      </c>
      <c r="L147" s="196">
        <f t="shared" si="3"/>
        <v>999</v>
      </c>
      <c r="M147" s="220">
        <f t="shared" si="4"/>
        <v>999</v>
      </c>
      <c r="N147" s="216"/>
      <c r="O147" s="221"/>
      <c r="P147" s="222">
        <f t="shared" si="5"/>
        <v>999</v>
      </c>
      <c r="Q147" s="221"/>
    </row>
    <row r="148" spans="1:17" x14ac:dyDescent="0.25">
      <c r="A148" s="197">
        <v>143</v>
      </c>
      <c r="B148" s="93"/>
      <c r="C148" s="93"/>
      <c r="D148" s="94"/>
      <c r="E148" s="210"/>
      <c r="F148" s="95"/>
      <c r="G148" s="95"/>
      <c r="H148" s="377"/>
      <c r="I148" s="221"/>
      <c r="J148" s="194" t="e">
        <f>IF(AND(Q148="",#REF!&gt;0,#REF!&lt;5),K148,)</f>
        <v>#REF!</v>
      </c>
      <c r="K148" s="192" t="str">
        <f>IF(D148="","ZZZ9",IF(AND(#REF!&gt;0,#REF!&lt;5),D148&amp;#REF!,D148&amp;"9"))</f>
        <v>ZZZ9</v>
      </c>
      <c r="L148" s="196">
        <f t="shared" si="3"/>
        <v>999</v>
      </c>
      <c r="M148" s="220">
        <f t="shared" si="4"/>
        <v>999</v>
      </c>
      <c r="N148" s="216"/>
      <c r="O148" s="95"/>
      <c r="P148" s="114">
        <f t="shared" si="5"/>
        <v>999</v>
      </c>
      <c r="Q148" s="95"/>
    </row>
    <row r="149" spans="1:17" x14ac:dyDescent="0.25">
      <c r="A149" s="197">
        <v>144</v>
      </c>
      <c r="B149" s="93"/>
      <c r="C149" s="93"/>
      <c r="D149" s="94"/>
      <c r="E149" s="210"/>
      <c r="F149" s="95"/>
      <c r="G149" s="95"/>
      <c r="H149" s="377"/>
      <c r="I149" s="221"/>
      <c r="J149" s="194" t="e">
        <f>IF(AND(Q149="",#REF!&gt;0,#REF!&lt;5),K149,)</f>
        <v>#REF!</v>
      </c>
      <c r="K149" s="192" t="str">
        <f>IF(D149="","ZZZ9",IF(AND(#REF!&gt;0,#REF!&lt;5),D149&amp;#REF!,D149&amp;"9"))</f>
        <v>ZZZ9</v>
      </c>
      <c r="L149" s="196">
        <f t="shared" si="3"/>
        <v>999</v>
      </c>
      <c r="M149" s="220">
        <f t="shared" si="4"/>
        <v>999</v>
      </c>
      <c r="N149" s="216"/>
      <c r="O149" s="95"/>
      <c r="P149" s="114">
        <f t="shared" si="5"/>
        <v>999</v>
      </c>
      <c r="Q149" s="95"/>
    </row>
    <row r="150" spans="1:17" x14ac:dyDescent="0.25">
      <c r="A150" s="197">
        <v>145</v>
      </c>
      <c r="B150" s="93"/>
      <c r="C150" s="93"/>
      <c r="D150" s="94"/>
      <c r="E150" s="210"/>
      <c r="F150" s="95"/>
      <c r="G150" s="95"/>
      <c r="H150" s="377"/>
      <c r="I150" s="221"/>
      <c r="J150" s="194" t="e">
        <f>IF(AND(Q150="",#REF!&gt;0,#REF!&lt;5),K150,)</f>
        <v>#REF!</v>
      </c>
      <c r="K150" s="192" t="str">
        <f>IF(D150="","ZZZ9",IF(AND(#REF!&gt;0,#REF!&lt;5),D150&amp;#REF!,D150&amp;"9"))</f>
        <v>ZZZ9</v>
      </c>
      <c r="L150" s="196">
        <f t="shared" si="3"/>
        <v>999</v>
      </c>
      <c r="M150" s="220">
        <f t="shared" si="4"/>
        <v>999</v>
      </c>
      <c r="N150" s="216"/>
      <c r="O150" s="95"/>
      <c r="P150" s="114">
        <f t="shared" si="5"/>
        <v>999</v>
      </c>
      <c r="Q150" s="95"/>
    </row>
    <row r="151" spans="1:17" x14ac:dyDescent="0.25">
      <c r="A151" s="197">
        <v>146</v>
      </c>
      <c r="B151" s="93"/>
      <c r="C151" s="93"/>
      <c r="D151" s="94"/>
      <c r="E151" s="210"/>
      <c r="F151" s="95"/>
      <c r="G151" s="95"/>
      <c r="H151" s="377"/>
      <c r="I151" s="221"/>
      <c r="J151" s="194" t="e">
        <f>IF(AND(Q151="",#REF!&gt;0,#REF!&lt;5),K151,)</f>
        <v>#REF!</v>
      </c>
      <c r="K151" s="192" t="str">
        <f>IF(D151="","ZZZ9",IF(AND(#REF!&gt;0,#REF!&lt;5),D151&amp;#REF!,D151&amp;"9"))</f>
        <v>ZZZ9</v>
      </c>
      <c r="L151" s="196">
        <f t="shared" si="3"/>
        <v>999</v>
      </c>
      <c r="M151" s="220">
        <f t="shared" si="4"/>
        <v>999</v>
      </c>
      <c r="N151" s="216"/>
      <c r="O151" s="95"/>
      <c r="P151" s="114">
        <f t="shared" si="5"/>
        <v>999</v>
      </c>
      <c r="Q151" s="95"/>
    </row>
    <row r="152" spans="1:17" x14ac:dyDescent="0.25">
      <c r="A152" s="197">
        <v>147</v>
      </c>
      <c r="B152" s="93"/>
      <c r="C152" s="93"/>
      <c r="D152" s="94"/>
      <c r="E152" s="210"/>
      <c r="F152" s="95"/>
      <c r="G152" s="95"/>
      <c r="H152" s="377"/>
      <c r="I152" s="221"/>
      <c r="J152" s="194" t="e">
        <f>IF(AND(Q152="",#REF!&gt;0,#REF!&lt;5),K152,)</f>
        <v>#REF!</v>
      </c>
      <c r="K152" s="192" t="str">
        <f>IF(D152="","ZZZ9",IF(AND(#REF!&gt;0,#REF!&lt;5),D152&amp;#REF!,D152&amp;"9"))</f>
        <v>ZZZ9</v>
      </c>
      <c r="L152" s="196">
        <f t="shared" si="3"/>
        <v>999</v>
      </c>
      <c r="M152" s="220">
        <f t="shared" si="4"/>
        <v>999</v>
      </c>
      <c r="N152" s="216"/>
      <c r="O152" s="95"/>
      <c r="P152" s="114">
        <f t="shared" si="5"/>
        <v>999</v>
      </c>
      <c r="Q152" s="95"/>
    </row>
    <row r="153" spans="1:17" x14ac:dyDescent="0.25">
      <c r="A153" s="197">
        <v>148</v>
      </c>
      <c r="B153" s="93"/>
      <c r="C153" s="93"/>
      <c r="D153" s="94"/>
      <c r="E153" s="210"/>
      <c r="F153" s="95"/>
      <c r="G153" s="95"/>
      <c r="H153" s="377"/>
      <c r="I153" s="221"/>
      <c r="J153" s="194" t="e">
        <f>IF(AND(Q153="",#REF!&gt;0,#REF!&lt;5),K153,)</f>
        <v>#REF!</v>
      </c>
      <c r="K153" s="192" t="str">
        <f>IF(D153="","ZZZ9",IF(AND(#REF!&gt;0,#REF!&lt;5),D153&amp;#REF!,D153&amp;"9"))</f>
        <v>ZZZ9</v>
      </c>
      <c r="L153" s="196">
        <f t="shared" si="3"/>
        <v>999</v>
      </c>
      <c r="M153" s="220">
        <f t="shared" si="4"/>
        <v>999</v>
      </c>
      <c r="N153" s="216"/>
      <c r="O153" s="95"/>
      <c r="P153" s="114">
        <f t="shared" si="5"/>
        <v>999</v>
      </c>
      <c r="Q153" s="95"/>
    </row>
    <row r="154" spans="1:17" x14ac:dyDescent="0.25">
      <c r="A154" s="197">
        <v>149</v>
      </c>
      <c r="B154" s="93"/>
      <c r="C154" s="93"/>
      <c r="D154" s="94"/>
      <c r="E154" s="210"/>
      <c r="F154" s="95"/>
      <c r="G154" s="95"/>
      <c r="H154" s="377"/>
      <c r="I154" s="221"/>
      <c r="J154" s="194" t="e">
        <f>IF(AND(Q154="",#REF!&gt;0,#REF!&lt;5),K154,)</f>
        <v>#REF!</v>
      </c>
      <c r="K154" s="192" t="str">
        <f>IF(D154="","ZZZ9",IF(AND(#REF!&gt;0,#REF!&lt;5),D154&amp;#REF!,D154&amp;"9"))</f>
        <v>ZZZ9</v>
      </c>
      <c r="L154" s="196">
        <f t="shared" si="3"/>
        <v>999</v>
      </c>
      <c r="M154" s="220">
        <f t="shared" si="4"/>
        <v>999</v>
      </c>
      <c r="N154" s="216"/>
      <c r="O154" s="95"/>
      <c r="P154" s="114">
        <f t="shared" si="5"/>
        <v>999</v>
      </c>
      <c r="Q154" s="95"/>
    </row>
    <row r="155" spans="1:17" x14ac:dyDescent="0.25">
      <c r="A155" s="197">
        <v>150</v>
      </c>
      <c r="B155" s="93"/>
      <c r="C155" s="93"/>
      <c r="D155" s="94"/>
      <c r="E155" s="210"/>
      <c r="F155" s="95"/>
      <c r="G155" s="95"/>
      <c r="H155" s="377"/>
      <c r="I155" s="221"/>
      <c r="J155" s="194" t="e">
        <f>IF(AND(Q155="",#REF!&gt;0,#REF!&lt;5),K155,)</f>
        <v>#REF!</v>
      </c>
      <c r="K155" s="192" t="str">
        <f>IF(D155="","ZZZ9",IF(AND(#REF!&gt;0,#REF!&lt;5),D155&amp;#REF!,D155&amp;"9"))</f>
        <v>ZZZ9</v>
      </c>
      <c r="L155" s="196">
        <f t="shared" si="3"/>
        <v>999</v>
      </c>
      <c r="M155" s="220">
        <f t="shared" si="4"/>
        <v>999</v>
      </c>
      <c r="N155" s="216"/>
      <c r="O155" s="95"/>
      <c r="P155" s="114">
        <f t="shared" si="5"/>
        <v>999</v>
      </c>
      <c r="Q155" s="95"/>
    </row>
  </sheetData>
  <conditionalFormatting sqref="A7:D155">
    <cfRule type="expression" dxfId="243" priority="4" stopIfTrue="1">
      <formula>$Q7&gt;=1</formula>
    </cfRule>
  </conditionalFormatting>
  <conditionalFormatting sqref="E7:E10">
    <cfRule type="expression" dxfId="242" priority="1" stopIfTrue="1">
      <formula>AND(ROUNDDOWN(($A$4-E7)/365.25,0)&lt;=13,G7&lt;&gt;"OK")</formula>
    </cfRule>
    <cfRule type="expression" dxfId="241" priority="2" stopIfTrue="1">
      <formula>AND(ROUNDDOWN(($A$4-E7)/365.25,0)&lt;=14,G7&lt;&gt;"OK")</formula>
    </cfRule>
    <cfRule type="expression" dxfId="240" priority="3" stopIfTrue="1">
      <formula>AND(ROUNDDOWN(($A$4-E7)/365.25,0)&lt;=17,G7&lt;&gt;"OK")</formula>
    </cfRule>
  </conditionalFormatting>
  <conditionalFormatting sqref="E11:E155">
    <cfRule type="expression" dxfId="239" priority="26" stopIfTrue="1">
      <formula>AND(ROUNDDOWN(($A$4-E11)/365.25,0)&lt;=13,G11&lt;&gt;"OK")</formula>
    </cfRule>
    <cfRule type="expression" dxfId="238" priority="27" stopIfTrue="1">
      <formula>AND(ROUNDDOWN(($A$4-E11)/365.25,0)&lt;=14,G11&lt;&gt;"OK")</formula>
    </cfRule>
    <cfRule type="expression" dxfId="237" priority="28" stopIfTrue="1">
      <formula>AND(ROUNDDOWN(($A$4-E11)/365.25,0)&lt;=17,G11&lt;&gt;"OK")</formula>
    </cfRule>
  </conditionalFormatting>
  <conditionalFormatting sqref="E28:E36">
    <cfRule type="expression" dxfId="236" priority="14" stopIfTrue="1">
      <formula>AND(ROUNDDOWN(($A$4-E28)/365.25,0)&lt;=13,G28&lt;&gt;"OK")</formula>
    </cfRule>
    <cfRule type="expression" dxfId="235" priority="15" stopIfTrue="1">
      <formula>AND(ROUNDDOWN(($A$4-E28)/365.25,0)&lt;=14,G28&lt;&gt;"OK")</formula>
    </cfRule>
    <cfRule type="expression" dxfId="234" priority="16" stopIfTrue="1">
      <formula>AND(ROUNDDOWN(($A$4-E28)/365.25,0)&lt;=17,G28&lt;&gt;"OK")</formula>
    </cfRule>
  </conditionalFormatting>
  <conditionalFormatting sqref="J7:J155">
    <cfRule type="cellIs" dxfId="233" priority="29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7217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213360</xdr:colOff>
                    <xdr:row>0</xdr:row>
                    <xdr:rowOff>68580</xdr:rowOff>
                  </from>
                  <to>
                    <xdr:col>14</xdr:col>
                    <xdr:colOff>137160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/>
  </sheetPr>
  <dimension ref="A1:AK41"/>
  <sheetViews>
    <sheetView topLeftCell="A10" workbookViewId="0">
      <selection activeCell="I25" sqref="I25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519" t="str">
        <f>Altalanos!$A$6</f>
        <v>SOMOGY VÁRMEGYE DIÁKOLIMPIA</v>
      </c>
      <c r="B1" s="519"/>
      <c r="C1" s="519"/>
      <c r="D1" s="519"/>
      <c r="E1" s="519"/>
      <c r="F1" s="519"/>
      <c r="G1" s="228"/>
      <c r="H1" s="231" t="s">
        <v>54</v>
      </c>
      <c r="I1" s="229"/>
      <c r="J1" s="230"/>
      <c r="L1" s="232"/>
      <c r="M1" s="233"/>
      <c r="N1" s="119"/>
      <c r="O1" s="119" t="s">
        <v>13</v>
      </c>
      <c r="P1" s="119"/>
      <c r="Q1" s="118"/>
      <c r="R1" s="119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34" t="s">
        <v>53</v>
      </c>
      <c r="B2" s="235"/>
      <c r="C2" s="235"/>
      <c r="D2" s="235"/>
      <c r="E2" s="235" t="s">
        <v>559</v>
      </c>
      <c r="F2" s="235"/>
      <c r="G2" s="236"/>
      <c r="H2" s="237"/>
      <c r="I2" s="237"/>
      <c r="J2" s="238"/>
      <c r="K2" s="232"/>
      <c r="L2" s="232"/>
      <c r="M2" s="232"/>
      <c r="N2" s="120"/>
      <c r="O2" s="97"/>
      <c r="P2" s="120"/>
      <c r="Q2" s="97"/>
      <c r="R2" s="120"/>
      <c r="Y2" s="358"/>
      <c r="Z2" s="357"/>
      <c r="AA2" s="357" t="s">
        <v>66</v>
      </c>
      <c r="AB2" s="348">
        <v>150</v>
      </c>
      <c r="AC2" s="348">
        <v>120</v>
      </c>
      <c r="AD2" s="348">
        <v>100</v>
      </c>
      <c r="AE2" s="348">
        <v>80</v>
      </c>
      <c r="AF2" s="348">
        <v>70</v>
      </c>
      <c r="AG2" s="348">
        <v>60</v>
      </c>
      <c r="AH2" s="348">
        <v>55</v>
      </c>
      <c r="AI2" s="348">
        <v>50</v>
      </c>
      <c r="AJ2" s="348">
        <v>45</v>
      </c>
      <c r="AK2" s="348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21"/>
      <c r="K3" s="50"/>
      <c r="L3" s="51"/>
      <c r="M3" s="51" t="s">
        <v>30</v>
      </c>
      <c r="N3" s="306"/>
      <c r="O3" s="305"/>
      <c r="P3" s="306"/>
      <c r="Q3" s="347" t="s">
        <v>80</v>
      </c>
      <c r="R3" s="348" t="s">
        <v>86</v>
      </c>
      <c r="S3" s="348" t="s">
        <v>81</v>
      </c>
      <c r="Y3" s="357">
        <f>IF(H4="OB","A",IF(H4="IX","W",H4))</f>
        <v>0</v>
      </c>
      <c r="Z3" s="357"/>
      <c r="AA3" s="357" t="s">
        <v>96</v>
      </c>
      <c r="AB3" s="348">
        <v>120</v>
      </c>
      <c r="AC3" s="348">
        <v>90</v>
      </c>
      <c r="AD3" s="348">
        <v>65</v>
      </c>
      <c r="AE3" s="348">
        <v>55</v>
      </c>
      <c r="AF3" s="348">
        <v>50</v>
      </c>
      <c r="AG3" s="348">
        <v>45</v>
      </c>
      <c r="AH3" s="348">
        <v>40</v>
      </c>
      <c r="AI3" s="348">
        <v>35</v>
      </c>
      <c r="AJ3" s="348">
        <v>25</v>
      </c>
      <c r="AK3" s="348">
        <v>20</v>
      </c>
    </row>
    <row r="4" spans="1:37" ht="13.8" thickBot="1" x14ac:dyDescent="0.3">
      <c r="A4" s="520">
        <v>45775</v>
      </c>
      <c r="B4" s="520"/>
      <c r="C4" s="520"/>
      <c r="D4" s="239"/>
      <c r="E4" s="240" t="str">
        <f>Altalanos!$C$10</f>
        <v>Balatonboglár</v>
      </c>
      <c r="F4" s="240"/>
      <c r="G4" s="240"/>
      <c r="H4" s="243"/>
      <c r="I4" s="240"/>
      <c r="J4" s="242"/>
      <c r="K4" s="243"/>
      <c r="L4" s="360"/>
      <c r="M4" s="245" t="str">
        <f>Altalanos!$E$10</f>
        <v>Paszér Éva</v>
      </c>
      <c r="N4" s="308"/>
      <c r="O4" s="309"/>
      <c r="P4" s="308"/>
      <c r="Q4" s="349" t="s">
        <v>87</v>
      </c>
      <c r="R4" s="350" t="s">
        <v>82</v>
      </c>
      <c r="S4" s="350" t="s">
        <v>83</v>
      </c>
      <c r="Y4" s="357"/>
      <c r="Z4" s="357"/>
      <c r="AA4" s="357" t="s">
        <v>97</v>
      </c>
      <c r="AB4" s="348">
        <v>90</v>
      </c>
      <c r="AC4" s="348">
        <v>60</v>
      </c>
      <c r="AD4" s="348">
        <v>45</v>
      </c>
      <c r="AE4" s="348">
        <v>34</v>
      </c>
      <c r="AF4" s="348">
        <v>27</v>
      </c>
      <c r="AG4" s="348">
        <v>22</v>
      </c>
      <c r="AH4" s="348">
        <v>18</v>
      </c>
      <c r="AI4" s="348">
        <v>15</v>
      </c>
      <c r="AJ4" s="348">
        <v>12</v>
      </c>
      <c r="AK4" s="348">
        <v>9</v>
      </c>
    </row>
    <row r="5" spans="1:37" x14ac:dyDescent="0.25">
      <c r="A5" s="33"/>
      <c r="B5" s="33" t="s">
        <v>51</v>
      </c>
      <c r="C5" s="301" t="s">
        <v>64</v>
      </c>
      <c r="D5" s="33" t="s">
        <v>45</v>
      </c>
      <c r="E5" s="33" t="s">
        <v>69</v>
      </c>
      <c r="F5" s="33"/>
      <c r="G5" s="33" t="s">
        <v>28</v>
      </c>
      <c r="H5" s="33"/>
      <c r="I5" s="33" t="s">
        <v>31</v>
      </c>
      <c r="J5" s="33"/>
      <c r="K5" s="334" t="s">
        <v>70</v>
      </c>
      <c r="L5" s="334" t="s">
        <v>71</v>
      </c>
      <c r="M5" s="334" t="s">
        <v>72</v>
      </c>
      <c r="Q5" s="351" t="s">
        <v>88</v>
      </c>
      <c r="R5" s="352" t="s">
        <v>84</v>
      </c>
      <c r="S5" s="352" t="s">
        <v>85</v>
      </c>
      <c r="Y5" s="357">
        <f>IF(OR(Altalanos!$A$8="F1",Altalanos!$A$8="F2",Altalanos!$A$8="N1",Altalanos!$A$8="N2"),1,2)</f>
        <v>2</v>
      </c>
      <c r="Z5" s="357"/>
      <c r="AA5" s="357" t="s">
        <v>98</v>
      </c>
      <c r="AB5" s="348">
        <v>60</v>
      </c>
      <c r="AC5" s="348">
        <v>40</v>
      </c>
      <c r="AD5" s="348">
        <v>30</v>
      </c>
      <c r="AE5" s="348">
        <v>20</v>
      </c>
      <c r="AF5" s="348">
        <v>18</v>
      </c>
      <c r="AG5" s="348">
        <v>15</v>
      </c>
      <c r="AH5" s="348">
        <v>12</v>
      </c>
      <c r="AI5" s="348">
        <v>10</v>
      </c>
      <c r="AJ5" s="348">
        <v>8</v>
      </c>
      <c r="AK5" s="348">
        <v>6</v>
      </c>
    </row>
    <row r="6" spans="1:37" x14ac:dyDescent="0.25">
      <c r="A6" s="279"/>
      <c r="B6" s="279"/>
      <c r="C6" s="333"/>
      <c r="D6" s="279"/>
      <c r="E6" s="279"/>
      <c r="F6" s="279"/>
      <c r="G6" s="279"/>
      <c r="H6" s="279"/>
      <c r="I6" s="279"/>
      <c r="J6" s="279"/>
      <c r="K6" s="279"/>
      <c r="L6" s="279"/>
      <c r="M6" s="279"/>
      <c r="Y6" s="357"/>
      <c r="Z6" s="357"/>
      <c r="AA6" s="357" t="s">
        <v>99</v>
      </c>
      <c r="AB6" s="348">
        <v>40</v>
      </c>
      <c r="AC6" s="348">
        <v>25</v>
      </c>
      <c r="AD6" s="348">
        <v>18</v>
      </c>
      <c r="AE6" s="348">
        <v>13</v>
      </c>
      <c r="AF6" s="348">
        <v>10</v>
      </c>
      <c r="AG6" s="348">
        <v>8</v>
      </c>
      <c r="AH6" s="348">
        <v>6</v>
      </c>
      <c r="AI6" s="348">
        <v>5</v>
      </c>
      <c r="AJ6" s="348">
        <v>4</v>
      </c>
      <c r="AK6" s="348">
        <v>3</v>
      </c>
    </row>
    <row r="7" spans="1:37" x14ac:dyDescent="0.25">
      <c r="A7" s="310" t="s">
        <v>66</v>
      </c>
      <c r="B7" s="335"/>
      <c r="C7" s="337" t="str">
        <f>IF($B7="","",VLOOKUP($B7,'I. KCS LÁNY B ELŐ'!$A$7:$O$22,5))</f>
        <v/>
      </c>
      <c r="D7" s="337" t="str">
        <f>IF($B7="","",VLOOKUP($B7,'I. KCS LÁNY B ELŐ'!$A$7:$O$22,15))</f>
        <v/>
      </c>
      <c r="E7" s="538" t="s">
        <v>252</v>
      </c>
      <c r="F7" s="539"/>
      <c r="G7" s="538" t="s">
        <v>478</v>
      </c>
      <c r="H7" s="539"/>
      <c r="I7" s="338" t="str">
        <f>IF($B7="","",VLOOKUP($B7,'I. KCS LÁNY B ELŐ'!$A$7:$O$22,4))</f>
        <v/>
      </c>
      <c r="J7" s="279"/>
      <c r="K7" s="364">
        <v>4</v>
      </c>
      <c r="L7" s="359" t="e">
        <f>IF(K7="","",CONCATENATE(VLOOKUP($Y$3,$AB$1:$AK$1,K7)," pont"))</f>
        <v>#N/A</v>
      </c>
      <c r="M7" s="365"/>
      <c r="Y7" s="357"/>
      <c r="Z7" s="357"/>
      <c r="AA7" s="357" t="s">
        <v>100</v>
      </c>
      <c r="AB7" s="348">
        <v>25</v>
      </c>
      <c r="AC7" s="348">
        <v>15</v>
      </c>
      <c r="AD7" s="348">
        <v>13</v>
      </c>
      <c r="AE7" s="348">
        <v>8</v>
      </c>
      <c r="AF7" s="348">
        <v>6</v>
      </c>
      <c r="AG7" s="348">
        <v>4</v>
      </c>
      <c r="AH7" s="348">
        <v>3</v>
      </c>
      <c r="AI7" s="348">
        <v>2</v>
      </c>
      <c r="AJ7" s="348">
        <v>1</v>
      </c>
      <c r="AK7" s="348">
        <v>0</v>
      </c>
    </row>
    <row r="8" spans="1:37" x14ac:dyDescent="0.25">
      <c r="A8" s="310"/>
      <c r="B8" s="336"/>
      <c r="C8" s="339"/>
      <c r="D8" s="339"/>
      <c r="E8" s="339"/>
      <c r="F8" s="339"/>
      <c r="G8" s="339"/>
      <c r="H8" s="339"/>
      <c r="I8" s="339"/>
      <c r="J8" s="279"/>
      <c r="K8" s="310"/>
      <c r="L8" s="310"/>
      <c r="M8" s="366"/>
      <c r="Y8" s="357"/>
      <c r="Z8" s="357"/>
      <c r="AA8" s="357" t="s">
        <v>101</v>
      </c>
      <c r="AB8" s="348">
        <v>15</v>
      </c>
      <c r="AC8" s="348">
        <v>10</v>
      </c>
      <c r="AD8" s="348">
        <v>7</v>
      </c>
      <c r="AE8" s="348">
        <v>5</v>
      </c>
      <c r="AF8" s="348">
        <v>4</v>
      </c>
      <c r="AG8" s="348">
        <v>3</v>
      </c>
      <c r="AH8" s="348">
        <v>2</v>
      </c>
      <c r="AI8" s="348">
        <v>1</v>
      </c>
      <c r="AJ8" s="348">
        <v>0</v>
      </c>
      <c r="AK8" s="348">
        <v>0</v>
      </c>
    </row>
    <row r="9" spans="1:37" x14ac:dyDescent="0.25">
      <c r="A9" s="310" t="s">
        <v>67</v>
      </c>
      <c r="B9" s="335"/>
      <c r="C9" s="337" t="str">
        <f>IF($B9="","",VLOOKUP($B9,'I. KCS LÁNY B ELŐ'!$A$7:$O$22,5))</f>
        <v/>
      </c>
      <c r="D9" s="337" t="str">
        <f>IF($B9="","",VLOOKUP($B9,'I. KCS LÁNY B ELŐ'!$A$7:$O$22,15))</f>
        <v/>
      </c>
      <c r="E9" s="538" t="s">
        <v>316</v>
      </c>
      <c r="F9" s="539"/>
      <c r="G9" s="538" t="s">
        <v>479</v>
      </c>
      <c r="H9" s="539"/>
      <c r="I9" s="338" t="str">
        <f>IF($B9="","",VLOOKUP($B9,'I. KCS LÁNY B ELŐ'!$A$7:$O$22,4))</f>
        <v/>
      </c>
      <c r="J9" s="279"/>
      <c r="K9" s="364">
        <v>2</v>
      </c>
      <c r="L9" s="359" t="e">
        <f>IF(K9="","",CONCATENATE(VLOOKUP($Y$3,$AB$1:$AK$1,K9)," pont"))</f>
        <v>#N/A</v>
      </c>
      <c r="M9" s="365"/>
      <c r="Y9" s="357"/>
      <c r="Z9" s="357"/>
      <c r="AA9" s="357" t="s">
        <v>102</v>
      </c>
      <c r="AB9" s="348">
        <v>10</v>
      </c>
      <c r="AC9" s="348">
        <v>6</v>
      </c>
      <c r="AD9" s="348">
        <v>4</v>
      </c>
      <c r="AE9" s="348">
        <v>2</v>
      </c>
      <c r="AF9" s="348">
        <v>1</v>
      </c>
      <c r="AG9" s="348">
        <v>0</v>
      </c>
      <c r="AH9" s="348">
        <v>0</v>
      </c>
      <c r="AI9" s="348">
        <v>0</v>
      </c>
      <c r="AJ9" s="348">
        <v>0</v>
      </c>
      <c r="AK9" s="348">
        <v>0</v>
      </c>
    </row>
    <row r="10" spans="1:37" x14ac:dyDescent="0.25">
      <c r="A10" s="310"/>
      <c r="B10" s="336"/>
      <c r="C10" s="339"/>
      <c r="D10" s="339"/>
      <c r="E10" s="339"/>
      <c r="F10" s="339"/>
      <c r="G10" s="339"/>
      <c r="H10" s="339"/>
      <c r="I10" s="339"/>
      <c r="J10" s="279"/>
      <c r="K10" s="310"/>
      <c r="L10" s="310"/>
      <c r="M10" s="366"/>
      <c r="Y10" s="357"/>
      <c r="Z10" s="357"/>
      <c r="AA10" s="357" t="s">
        <v>103</v>
      </c>
      <c r="AB10" s="348">
        <v>6</v>
      </c>
      <c r="AC10" s="348">
        <v>3</v>
      </c>
      <c r="AD10" s="348">
        <v>2</v>
      </c>
      <c r="AE10" s="348">
        <v>1</v>
      </c>
      <c r="AF10" s="348">
        <v>0</v>
      </c>
      <c r="AG10" s="348">
        <v>0</v>
      </c>
      <c r="AH10" s="348">
        <v>0</v>
      </c>
      <c r="AI10" s="348">
        <v>0</v>
      </c>
      <c r="AJ10" s="348">
        <v>0</v>
      </c>
      <c r="AK10" s="348">
        <v>0</v>
      </c>
    </row>
    <row r="11" spans="1:37" x14ac:dyDescent="0.25">
      <c r="A11" s="310" t="s">
        <v>68</v>
      </c>
      <c r="B11" s="335"/>
      <c r="C11" s="337" t="str">
        <f>IF($B11="","",VLOOKUP($B11,'I. KCS LÁNY B ELŐ'!$A$7:$O$22,5))</f>
        <v/>
      </c>
      <c r="D11" s="337" t="str">
        <f>IF($B11="","",VLOOKUP($B11,'I. KCS LÁNY B ELŐ'!$A$7:$O$22,15))</f>
        <v/>
      </c>
      <c r="E11" s="538" t="s">
        <v>540</v>
      </c>
      <c r="F11" s="539"/>
      <c r="G11" s="538" t="s">
        <v>282</v>
      </c>
      <c r="H11" s="539"/>
      <c r="I11" s="338" t="str">
        <f>IF($B11="","",VLOOKUP($B11,'I. KCS LÁNY B ELŐ'!$A$7:$O$22,4))</f>
        <v/>
      </c>
      <c r="J11" s="279"/>
      <c r="K11" s="364">
        <v>3</v>
      </c>
      <c r="L11" s="359" t="e">
        <f>IF(K11="","",CONCATENATE(VLOOKUP($Y$3,$AB$1:$AK$1,K11)," pont"))</f>
        <v>#N/A</v>
      </c>
      <c r="M11" s="365"/>
      <c r="Y11" s="357"/>
      <c r="Z11" s="357"/>
      <c r="AA11" s="357" t="s">
        <v>108</v>
      </c>
      <c r="AB11" s="348">
        <v>3</v>
      </c>
      <c r="AC11" s="348">
        <v>2</v>
      </c>
      <c r="AD11" s="348">
        <v>1</v>
      </c>
      <c r="AE11" s="348">
        <v>0</v>
      </c>
      <c r="AF11" s="348">
        <v>0</v>
      </c>
      <c r="AG11" s="348">
        <v>0</v>
      </c>
      <c r="AH11" s="348">
        <v>0</v>
      </c>
      <c r="AI11" s="348">
        <v>0</v>
      </c>
      <c r="AJ11" s="348">
        <v>0</v>
      </c>
      <c r="AK11" s="348">
        <v>0</v>
      </c>
    </row>
    <row r="12" spans="1:37" x14ac:dyDescent="0.25">
      <c r="A12" s="310"/>
      <c r="B12" s="336"/>
      <c r="C12" s="339"/>
      <c r="D12" s="339"/>
      <c r="E12" s="451"/>
      <c r="F12" s="339"/>
      <c r="G12" s="339"/>
      <c r="H12" s="339"/>
      <c r="I12" s="339"/>
      <c r="J12" s="279"/>
      <c r="K12" s="333"/>
      <c r="L12" s="333"/>
      <c r="M12" s="366"/>
      <c r="Y12" s="357"/>
      <c r="Z12" s="357"/>
      <c r="AA12" s="357" t="s">
        <v>104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310" t="s">
        <v>73</v>
      </c>
      <c r="B13" s="335"/>
      <c r="C13" s="337" t="str">
        <f>IF($B13="","",VLOOKUP($B13,'I. KCS LÁNY B ELŐ'!$A$7:$O$22,5))</f>
        <v/>
      </c>
      <c r="D13" s="337" t="str">
        <f>IF($B13="","",VLOOKUP($B13,'I. KCS LÁNY B ELŐ'!$A$7:$O$22,15))</f>
        <v/>
      </c>
      <c r="E13" s="538" t="s">
        <v>283</v>
      </c>
      <c r="F13" s="539"/>
      <c r="G13" s="538" t="s">
        <v>427</v>
      </c>
      <c r="H13" s="539"/>
      <c r="I13" s="338" t="str">
        <f>IF($B13="","",VLOOKUP($B13,'I. KCS LÁNY B ELŐ'!$A$7:$O$22,4))</f>
        <v/>
      </c>
      <c r="J13" s="279"/>
      <c r="K13" s="364">
        <v>1</v>
      </c>
      <c r="L13" s="359" t="e">
        <f>IF(K13="","",CONCATENATE(VLOOKUP($Y$3,$AB$1:$AK$1,K13)," pont"))</f>
        <v>#N/A</v>
      </c>
      <c r="M13" s="365"/>
      <c r="Y13" s="357"/>
      <c r="Z13" s="357"/>
      <c r="AA13" s="357" t="s">
        <v>105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279"/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79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</row>
    <row r="15" spans="1:37" x14ac:dyDescent="0.25">
      <c r="A15" s="279"/>
      <c r="B15" s="279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</row>
    <row r="16" spans="1:37" x14ac:dyDescent="0.25">
      <c r="A16" s="279"/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Y16" s="357"/>
      <c r="Z16" s="357"/>
      <c r="AA16" s="357" t="s">
        <v>66</v>
      </c>
      <c r="AB16" s="357">
        <v>300</v>
      </c>
      <c r="AC16" s="357">
        <v>250</v>
      </c>
      <c r="AD16" s="357">
        <v>220</v>
      </c>
      <c r="AE16" s="357">
        <v>180</v>
      </c>
      <c r="AF16" s="357">
        <v>160</v>
      </c>
      <c r="AG16" s="357">
        <v>150</v>
      </c>
      <c r="AH16" s="357">
        <v>140</v>
      </c>
      <c r="AI16" s="357">
        <v>130</v>
      </c>
      <c r="AJ16" s="357">
        <v>120</v>
      </c>
      <c r="AK16" s="357">
        <v>110</v>
      </c>
    </row>
    <row r="17" spans="1:37" x14ac:dyDescent="0.25">
      <c r="A17" s="279"/>
      <c r="B17" s="279"/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Y17" s="357"/>
      <c r="Z17" s="357"/>
      <c r="AA17" s="357" t="s">
        <v>96</v>
      </c>
      <c r="AB17" s="357">
        <v>250</v>
      </c>
      <c r="AC17" s="357">
        <v>200</v>
      </c>
      <c r="AD17" s="357">
        <v>160</v>
      </c>
      <c r="AE17" s="357">
        <v>140</v>
      </c>
      <c r="AF17" s="357">
        <v>120</v>
      </c>
      <c r="AG17" s="357">
        <v>110</v>
      </c>
      <c r="AH17" s="357">
        <v>100</v>
      </c>
      <c r="AI17" s="357">
        <v>90</v>
      </c>
      <c r="AJ17" s="357">
        <v>80</v>
      </c>
      <c r="AK17" s="357">
        <v>70</v>
      </c>
    </row>
    <row r="18" spans="1:37" ht="18.75" customHeight="1" x14ac:dyDescent="0.25">
      <c r="A18" s="279"/>
      <c r="B18" s="521"/>
      <c r="C18" s="521"/>
      <c r="D18" s="523" t="str">
        <f>E7</f>
        <v>Burkhalter</v>
      </c>
      <c r="E18" s="523"/>
      <c r="F18" s="523" t="str">
        <f>E9</f>
        <v>Takács</v>
      </c>
      <c r="G18" s="523"/>
      <c r="H18" s="523" t="str">
        <f>E11</f>
        <v>Varga</v>
      </c>
      <c r="I18" s="523"/>
      <c r="J18" s="523" t="str">
        <f>E13</f>
        <v>Rakita</v>
      </c>
      <c r="K18" s="523"/>
      <c r="L18" s="279"/>
      <c r="M18" s="279"/>
      <c r="Y18" s="357"/>
      <c r="Z18" s="357"/>
      <c r="AA18" s="357" t="s">
        <v>97</v>
      </c>
      <c r="AB18" s="357">
        <v>200</v>
      </c>
      <c r="AC18" s="357">
        <v>150</v>
      </c>
      <c r="AD18" s="357">
        <v>130</v>
      </c>
      <c r="AE18" s="357">
        <v>110</v>
      </c>
      <c r="AF18" s="357">
        <v>95</v>
      </c>
      <c r="AG18" s="357">
        <v>80</v>
      </c>
      <c r="AH18" s="357">
        <v>70</v>
      </c>
      <c r="AI18" s="357">
        <v>60</v>
      </c>
      <c r="AJ18" s="357">
        <v>55</v>
      </c>
      <c r="AK18" s="357">
        <v>50</v>
      </c>
    </row>
    <row r="19" spans="1:37" ht="18.75" customHeight="1" x14ac:dyDescent="0.25">
      <c r="A19" s="340" t="s">
        <v>66</v>
      </c>
      <c r="B19" s="525" t="str">
        <f>E7</f>
        <v>Burkhalter</v>
      </c>
      <c r="C19" s="525"/>
      <c r="D19" s="526"/>
      <c r="E19" s="526"/>
      <c r="F19" s="529" t="s">
        <v>721</v>
      </c>
      <c r="G19" s="528"/>
      <c r="H19" s="529" t="s">
        <v>708</v>
      </c>
      <c r="I19" s="528"/>
      <c r="J19" s="522" t="s">
        <v>722</v>
      </c>
      <c r="K19" s="523"/>
      <c r="L19" s="279"/>
      <c r="M19" s="279"/>
      <c r="Y19" s="357"/>
      <c r="Z19" s="357"/>
      <c r="AA19" s="357" t="s">
        <v>98</v>
      </c>
      <c r="AB19" s="357">
        <v>150</v>
      </c>
      <c r="AC19" s="357">
        <v>120</v>
      </c>
      <c r="AD19" s="357">
        <v>100</v>
      </c>
      <c r="AE19" s="357">
        <v>80</v>
      </c>
      <c r="AF19" s="357">
        <v>70</v>
      </c>
      <c r="AG19" s="357">
        <v>60</v>
      </c>
      <c r="AH19" s="357">
        <v>55</v>
      </c>
      <c r="AI19" s="357">
        <v>50</v>
      </c>
      <c r="AJ19" s="357">
        <v>45</v>
      </c>
      <c r="AK19" s="357">
        <v>40</v>
      </c>
    </row>
    <row r="20" spans="1:37" ht="18.75" customHeight="1" x14ac:dyDescent="0.25">
      <c r="A20" s="340" t="s">
        <v>67</v>
      </c>
      <c r="B20" s="525" t="str">
        <f>E9</f>
        <v>Takács</v>
      </c>
      <c r="C20" s="525"/>
      <c r="D20" s="529" t="s">
        <v>723</v>
      </c>
      <c r="E20" s="528"/>
      <c r="F20" s="526"/>
      <c r="G20" s="526"/>
      <c r="H20" s="529" t="s">
        <v>724</v>
      </c>
      <c r="I20" s="528"/>
      <c r="J20" s="529" t="s">
        <v>725</v>
      </c>
      <c r="K20" s="528"/>
      <c r="L20" s="279"/>
      <c r="M20" s="279"/>
      <c r="Y20" s="357"/>
      <c r="Z20" s="357"/>
      <c r="AA20" s="357" t="s">
        <v>99</v>
      </c>
      <c r="AB20" s="357">
        <v>120</v>
      </c>
      <c r="AC20" s="357">
        <v>90</v>
      </c>
      <c r="AD20" s="357">
        <v>65</v>
      </c>
      <c r="AE20" s="357">
        <v>55</v>
      </c>
      <c r="AF20" s="357">
        <v>50</v>
      </c>
      <c r="AG20" s="357">
        <v>45</v>
      </c>
      <c r="AH20" s="357">
        <v>40</v>
      </c>
      <c r="AI20" s="357">
        <v>35</v>
      </c>
      <c r="AJ20" s="357">
        <v>25</v>
      </c>
      <c r="AK20" s="357">
        <v>20</v>
      </c>
    </row>
    <row r="21" spans="1:37" ht="18.75" customHeight="1" x14ac:dyDescent="0.25">
      <c r="A21" s="340" t="s">
        <v>68</v>
      </c>
      <c r="B21" s="525" t="str">
        <f>E11</f>
        <v>Varga</v>
      </c>
      <c r="C21" s="525"/>
      <c r="D21" s="529" t="s">
        <v>726</v>
      </c>
      <c r="E21" s="528"/>
      <c r="F21" s="529" t="s">
        <v>727</v>
      </c>
      <c r="G21" s="528"/>
      <c r="H21" s="526"/>
      <c r="I21" s="526"/>
      <c r="J21" s="529" t="s">
        <v>712</v>
      </c>
      <c r="K21" s="528"/>
      <c r="L21" s="279"/>
      <c r="M21" s="279"/>
      <c r="Y21" s="357"/>
      <c r="Z21" s="357"/>
      <c r="AA21" s="357" t="s">
        <v>100</v>
      </c>
      <c r="AB21" s="357">
        <v>90</v>
      </c>
      <c r="AC21" s="357">
        <v>60</v>
      </c>
      <c r="AD21" s="357">
        <v>45</v>
      </c>
      <c r="AE21" s="357">
        <v>34</v>
      </c>
      <c r="AF21" s="357">
        <v>27</v>
      </c>
      <c r="AG21" s="357">
        <v>22</v>
      </c>
      <c r="AH21" s="357">
        <v>18</v>
      </c>
      <c r="AI21" s="357">
        <v>15</v>
      </c>
      <c r="AJ21" s="357">
        <v>12</v>
      </c>
      <c r="AK21" s="357">
        <v>9</v>
      </c>
    </row>
    <row r="22" spans="1:37" ht="18.75" customHeight="1" x14ac:dyDescent="0.25">
      <c r="A22" s="340" t="s">
        <v>73</v>
      </c>
      <c r="B22" s="525" t="str">
        <f>E13</f>
        <v>Rakita</v>
      </c>
      <c r="C22" s="525"/>
      <c r="D22" s="529" t="s">
        <v>728</v>
      </c>
      <c r="E22" s="528"/>
      <c r="F22" s="529" t="s">
        <v>729</v>
      </c>
      <c r="G22" s="528"/>
      <c r="H22" s="522" t="s">
        <v>713</v>
      </c>
      <c r="I22" s="523"/>
      <c r="J22" s="526"/>
      <c r="K22" s="526"/>
      <c r="L22" s="279"/>
      <c r="M22" s="279"/>
      <c r="Y22" s="357"/>
      <c r="Z22" s="357"/>
      <c r="AA22" s="357" t="s">
        <v>101</v>
      </c>
      <c r="AB22" s="357">
        <v>60</v>
      </c>
      <c r="AC22" s="357">
        <v>40</v>
      </c>
      <c r="AD22" s="357">
        <v>30</v>
      </c>
      <c r="AE22" s="357">
        <v>20</v>
      </c>
      <c r="AF22" s="357">
        <v>18</v>
      </c>
      <c r="AG22" s="357">
        <v>15</v>
      </c>
      <c r="AH22" s="357">
        <v>12</v>
      </c>
      <c r="AI22" s="357">
        <v>10</v>
      </c>
      <c r="AJ22" s="357">
        <v>8</v>
      </c>
      <c r="AK22" s="357">
        <v>6</v>
      </c>
    </row>
    <row r="23" spans="1:37" x14ac:dyDescent="0.25">
      <c r="A23" s="279"/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Y23" s="357"/>
      <c r="Z23" s="357"/>
      <c r="AA23" s="357" t="s">
        <v>102</v>
      </c>
      <c r="AB23" s="357">
        <v>40</v>
      </c>
      <c r="AC23" s="357">
        <v>25</v>
      </c>
      <c r="AD23" s="357">
        <v>18</v>
      </c>
      <c r="AE23" s="357">
        <v>13</v>
      </c>
      <c r="AF23" s="357">
        <v>8</v>
      </c>
      <c r="AG23" s="357">
        <v>7</v>
      </c>
      <c r="AH23" s="357">
        <v>6</v>
      </c>
      <c r="AI23" s="357">
        <v>5</v>
      </c>
      <c r="AJ23" s="357">
        <v>4</v>
      </c>
      <c r="AK23" s="357">
        <v>3</v>
      </c>
    </row>
    <row r="24" spans="1:37" x14ac:dyDescent="0.25">
      <c r="A24" s="279"/>
      <c r="B24" s="279"/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Y24" s="357"/>
      <c r="Z24" s="357"/>
      <c r="AA24" s="357" t="s">
        <v>103</v>
      </c>
      <c r="AB24" s="357">
        <v>25</v>
      </c>
      <c r="AC24" s="357">
        <v>15</v>
      </c>
      <c r="AD24" s="357">
        <v>13</v>
      </c>
      <c r="AE24" s="357">
        <v>7</v>
      </c>
      <c r="AF24" s="357">
        <v>6</v>
      </c>
      <c r="AG24" s="357">
        <v>5</v>
      </c>
      <c r="AH24" s="357">
        <v>4</v>
      </c>
      <c r="AI24" s="357">
        <v>3</v>
      </c>
      <c r="AJ24" s="357">
        <v>2</v>
      </c>
      <c r="AK24" s="357">
        <v>1</v>
      </c>
    </row>
    <row r="25" spans="1:37" x14ac:dyDescent="0.25">
      <c r="A25" s="279"/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Y25" s="357"/>
      <c r="Z25" s="357"/>
      <c r="AA25" s="357" t="s">
        <v>108</v>
      </c>
      <c r="AB25" s="357">
        <v>15</v>
      </c>
      <c r="AC25" s="357">
        <v>10</v>
      </c>
      <c r="AD25" s="357">
        <v>8</v>
      </c>
      <c r="AE25" s="357">
        <v>4</v>
      </c>
      <c r="AF25" s="357">
        <v>3</v>
      </c>
      <c r="AG25" s="357">
        <v>2</v>
      </c>
      <c r="AH25" s="357">
        <v>1</v>
      </c>
      <c r="AI25" s="357">
        <v>0</v>
      </c>
      <c r="AJ25" s="357">
        <v>0</v>
      </c>
      <c r="AK25" s="357">
        <v>0</v>
      </c>
    </row>
    <row r="26" spans="1:37" x14ac:dyDescent="0.25">
      <c r="A26" s="279"/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Y26" s="357"/>
      <c r="Z26" s="357"/>
      <c r="AA26" s="357" t="s">
        <v>104</v>
      </c>
      <c r="AB26" s="357">
        <v>10</v>
      </c>
      <c r="AC26" s="357">
        <v>6</v>
      </c>
      <c r="AD26" s="357">
        <v>4</v>
      </c>
      <c r="AE26" s="357">
        <v>2</v>
      </c>
      <c r="AF26" s="357">
        <v>1</v>
      </c>
      <c r="AG26" s="357">
        <v>0</v>
      </c>
      <c r="AH26" s="357">
        <v>0</v>
      </c>
      <c r="AI26" s="357">
        <v>0</v>
      </c>
      <c r="AJ26" s="357">
        <v>0</v>
      </c>
      <c r="AK26" s="357">
        <v>0</v>
      </c>
    </row>
    <row r="27" spans="1:37" x14ac:dyDescent="0.25">
      <c r="A27" s="279"/>
      <c r="B27" s="279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Y27" s="357"/>
      <c r="Z27" s="357"/>
      <c r="AA27" s="357" t="s">
        <v>105</v>
      </c>
      <c r="AB27" s="357">
        <v>3</v>
      </c>
      <c r="AC27" s="357">
        <v>2</v>
      </c>
      <c r="AD27" s="357">
        <v>1</v>
      </c>
      <c r="AE27" s="357">
        <v>0</v>
      </c>
      <c r="AF27" s="357">
        <v>0</v>
      </c>
      <c r="AG27" s="357">
        <v>0</v>
      </c>
      <c r="AH27" s="357">
        <v>0</v>
      </c>
      <c r="AI27" s="357">
        <v>0</v>
      </c>
      <c r="AJ27" s="357">
        <v>0</v>
      </c>
      <c r="AK27" s="357">
        <v>0</v>
      </c>
    </row>
    <row r="28" spans="1:37" x14ac:dyDescent="0.25">
      <c r="A28" s="279"/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</row>
    <row r="29" spans="1:37" x14ac:dyDescent="0.25">
      <c r="A29" s="279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</row>
    <row r="30" spans="1:37" x14ac:dyDescent="0.25">
      <c r="A30" s="279"/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</row>
    <row r="31" spans="1:37" x14ac:dyDescent="0.25">
      <c r="A31" s="279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</row>
    <row r="32" spans="1:37" x14ac:dyDescent="0.25">
      <c r="A32" s="279"/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57"/>
      <c r="M32" s="279"/>
    </row>
    <row r="33" spans="1:18" x14ac:dyDescent="0.25">
      <c r="A33" s="142" t="s">
        <v>45</v>
      </c>
      <c r="B33" s="143"/>
      <c r="C33" s="214"/>
      <c r="D33" s="316" t="s">
        <v>4</v>
      </c>
      <c r="E33" s="317" t="s">
        <v>47</v>
      </c>
      <c r="F33" s="331"/>
      <c r="G33" s="316" t="s">
        <v>4</v>
      </c>
      <c r="H33" s="317" t="s">
        <v>56</v>
      </c>
      <c r="I33" s="170"/>
      <c r="J33" s="317" t="s">
        <v>57</v>
      </c>
      <c r="K33" s="169" t="s">
        <v>58</v>
      </c>
      <c r="L33" s="33"/>
      <c r="M33" s="331"/>
      <c r="P33" s="312"/>
      <c r="Q33" s="312"/>
      <c r="R33" s="313"/>
    </row>
    <row r="34" spans="1:18" x14ac:dyDescent="0.25">
      <c r="A34" s="290" t="s">
        <v>46</v>
      </c>
      <c r="B34" s="291"/>
      <c r="C34" s="293"/>
      <c r="D34" s="318"/>
      <c r="E34" s="536"/>
      <c r="F34" s="536"/>
      <c r="G34" s="325" t="s">
        <v>5</v>
      </c>
      <c r="H34" s="291"/>
      <c r="I34" s="319"/>
      <c r="J34" s="326"/>
      <c r="K34" s="285" t="s">
        <v>48</v>
      </c>
      <c r="L34" s="332"/>
      <c r="M34" s="320"/>
      <c r="P34" s="314"/>
      <c r="Q34" s="314"/>
      <c r="R34" s="155"/>
    </row>
    <row r="35" spans="1:18" x14ac:dyDescent="0.25">
      <c r="A35" s="294" t="s">
        <v>55</v>
      </c>
      <c r="B35" s="168"/>
      <c r="C35" s="296"/>
      <c r="D35" s="321"/>
      <c r="E35" s="537"/>
      <c r="F35" s="537"/>
      <c r="G35" s="327" t="s">
        <v>6</v>
      </c>
      <c r="H35" s="83"/>
      <c r="I35" s="283"/>
      <c r="J35" s="84"/>
      <c r="K35" s="329"/>
      <c r="L35" s="257"/>
      <c r="M35" s="324"/>
      <c r="P35" s="155"/>
      <c r="Q35" s="153"/>
      <c r="R35" s="155"/>
    </row>
    <row r="36" spans="1:18" x14ac:dyDescent="0.25">
      <c r="A36" s="183"/>
      <c r="B36" s="184"/>
      <c r="C36" s="185"/>
      <c r="D36" s="321"/>
      <c r="E36" s="85"/>
      <c r="F36" s="279"/>
      <c r="G36" s="327" t="s">
        <v>7</v>
      </c>
      <c r="H36" s="83"/>
      <c r="I36" s="283"/>
      <c r="J36" s="84"/>
      <c r="K36" s="285" t="s">
        <v>49</v>
      </c>
      <c r="L36" s="332"/>
      <c r="M36" s="320"/>
      <c r="P36" s="314"/>
      <c r="Q36" s="314"/>
      <c r="R36" s="155"/>
    </row>
    <row r="37" spans="1:18" x14ac:dyDescent="0.25">
      <c r="A37" s="156"/>
      <c r="B37" s="122"/>
      <c r="C37" s="157"/>
      <c r="D37" s="321"/>
      <c r="E37" s="85"/>
      <c r="F37" s="279"/>
      <c r="G37" s="327" t="s">
        <v>8</v>
      </c>
      <c r="H37" s="83"/>
      <c r="I37" s="283"/>
      <c r="J37" s="84"/>
      <c r="K37" s="330"/>
      <c r="L37" s="279"/>
      <c r="M37" s="322"/>
      <c r="P37" s="155"/>
      <c r="Q37" s="153"/>
      <c r="R37" s="155"/>
    </row>
    <row r="38" spans="1:18" x14ac:dyDescent="0.25">
      <c r="A38" s="172"/>
      <c r="B38" s="186"/>
      <c r="C38" s="213"/>
      <c r="D38" s="321"/>
      <c r="E38" s="85"/>
      <c r="F38" s="279"/>
      <c r="G38" s="327" t="s">
        <v>9</v>
      </c>
      <c r="H38" s="83"/>
      <c r="I38" s="283"/>
      <c r="J38" s="84"/>
      <c r="K38" s="294"/>
      <c r="L38" s="257"/>
      <c r="M38" s="324"/>
      <c r="P38" s="155"/>
      <c r="Q38" s="153"/>
      <c r="R38" s="155"/>
    </row>
    <row r="39" spans="1:18" x14ac:dyDescent="0.25">
      <c r="A39" s="173"/>
      <c r="B39" s="22"/>
      <c r="C39" s="157"/>
      <c r="D39" s="321"/>
      <c r="E39" s="85"/>
      <c r="F39" s="279"/>
      <c r="G39" s="327" t="s">
        <v>10</v>
      </c>
      <c r="H39" s="83"/>
      <c r="I39" s="283"/>
      <c r="J39" s="84"/>
      <c r="K39" s="285" t="s">
        <v>33</v>
      </c>
      <c r="L39" s="332"/>
      <c r="M39" s="320"/>
      <c r="P39" s="314"/>
      <c r="Q39" s="314"/>
      <c r="R39" s="155"/>
    </row>
    <row r="40" spans="1:18" x14ac:dyDescent="0.25">
      <c r="A40" s="173"/>
      <c r="B40" s="22"/>
      <c r="C40" s="181"/>
      <c r="D40" s="321"/>
      <c r="E40" s="85"/>
      <c r="F40" s="279"/>
      <c r="G40" s="327" t="s">
        <v>11</v>
      </c>
      <c r="H40" s="83"/>
      <c r="I40" s="283"/>
      <c r="J40" s="84"/>
      <c r="K40" s="330"/>
      <c r="L40" s="279"/>
      <c r="M40" s="322"/>
      <c r="P40" s="155"/>
      <c r="Q40" s="153"/>
      <c r="R40" s="155"/>
    </row>
    <row r="41" spans="1:18" x14ac:dyDescent="0.25">
      <c r="A41" s="174"/>
      <c r="B41" s="171"/>
      <c r="C41" s="182"/>
      <c r="D41" s="323"/>
      <c r="E41" s="158"/>
      <c r="F41" s="257"/>
      <c r="G41" s="328" t="s">
        <v>12</v>
      </c>
      <c r="H41" s="168"/>
      <c r="I41" s="287"/>
      <c r="J41" s="160"/>
      <c r="K41" s="294" t="str">
        <f>M4</f>
        <v>Paszér Éva</v>
      </c>
      <c r="L41" s="257"/>
      <c r="M41" s="324"/>
      <c r="P41" s="155"/>
      <c r="Q41" s="153"/>
      <c r="R41" s="315"/>
    </row>
  </sheetData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232" priority="1" stopIfTrue="1" operator="equal">
      <formula>"Bye"</formula>
    </cfRule>
  </conditionalFormatting>
  <conditionalFormatting sqref="R41">
    <cfRule type="expression" dxfId="231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Munka33">
    <tabColor theme="8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D14" sqref="D14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40" customWidth="1"/>
    <col min="5" max="5" width="10.5546875" style="394" customWidth="1"/>
    <col min="6" max="6" width="6.109375" style="91" hidden="1" customWidth="1"/>
    <col min="7" max="7" width="28.66406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91" t="str">
        <f>Altalanos!$A$6</f>
        <v>SOMOGY VÁRMEGYE DIÁKOLIMPIA</v>
      </c>
      <c r="B1" s="86"/>
      <c r="C1" s="86"/>
      <c r="D1" s="187"/>
      <c r="E1" s="207" t="s">
        <v>54</v>
      </c>
      <c r="F1" s="105"/>
      <c r="G1" s="198"/>
      <c r="H1" s="87"/>
      <c r="I1" s="87"/>
      <c r="J1" s="199"/>
      <c r="K1" s="199"/>
      <c r="L1" s="199"/>
      <c r="M1" s="199"/>
      <c r="N1" s="199"/>
      <c r="O1" s="199"/>
      <c r="P1" s="199"/>
      <c r="Q1" s="200"/>
    </row>
    <row r="2" spans="1:17" ht="13.8" thickBot="1" x14ac:dyDescent="0.3">
      <c r="B2" s="88" t="s">
        <v>53</v>
      </c>
      <c r="C2" s="88" t="s">
        <v>297</v>
      </c>
      <c r="D2" s="105"/>
      <c r="E2" s="207" t="s">
        <v>35</v>
      </c>
      <c r="F2" s="92"/>
      <c r="G2" s="92"/>
      <c r="H2" s="381"/>
      <c r="I2" s="381"/>
      <c r="J2" s="87"/>
      <c r="K2" s="87"/>
      <c r="L2" s="87"/>
      <c r="M2" s="87"/>
      <c r="N2" s="98"/>
      <c r="O2" s="80"/>
      <c r="P2" s="80"/>
      <c r="Q2" s="98"/>
    </row>
    <row r="3" spans="1:17" s="2" customFormat="1" ht="13.8" thickBot="1" x14ac:dyDescent="0.3">
      <c r="A3" s="373" t="s">
        <v>52</v>
      </c>
      <c r="B3" s="379"/>
      <c r="C3" s="379"/>
      <c r="D3" s="379"/>
      <c r="E3" s="379"/>
      <c r="F3" s="379"/>
      <c r="G3" s="379"/>
      <c r="H3" s="379"/>
      <c r="I3" s="380"/>
      <c r="J3" s="99"/>
      <c r="K3" s="106"/>
      <c r="L3" s="106"/>
      <c r="M3" s="106"/>
      <c r="N3" s="226" t="s">
        <v>33</v>
      </c>
      <c r="O3" s="100"/>
      <c r="P3" s="107"/>
      <c r="Q3" s="208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8"/>
      <c r="H4" s="404" t="s">
        <v>30</v>
      </c>
      <c r="I4" s="385"/>
      <c r="J4" s="109"/>
      <c r="K4" s="110"/>
      <c r="L4" s="110"/>
      <c r="M4" s="110"/>
      <c r="N4" s="109"/>
      <c r="O4" s="209"/>
      <c r="P4" s="209"/>
      <c r="Q4" s="111"/>
    </row>
    <row r="5" spans="1:17" s="2" customFormat="1" ht="13.8" thickBot="1" x14ac:dyDescent="0.3">
      <c r="A5" s="201">
        <v>45775</v>
      </c>
      <c r="B5" s="201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23" t="str">
        <f>Altalanos!$E$10</f>
        <v>Paszér Éva</v>
      </c>
      <c r="I5" s="405"/>
      <c r="J5" s="112"/>
      <c r="K5" s="82"/>
      <c r="L5" s="82"/>
      <c r="M5" s="82"/>
      <c r="N5" s="112"/>
      <c r="O5" s="90"/>
      <c r="P5" s="90"/>
      <c r="Q5" s="415"/>
    </row>
    <row r="6" spans="1:17" ht="30" customHeight="1" thickBot="1" x14ac:dyDescent="0.3">
      <c r="A6" s="190" t="s">
        <v>36</v>
      </c>
      <c r="B6" s="472" t="s">
        <v>27</v>
      </c>
      <c r="C6" s="472" t="s">
        <v>28</v>
      </c>
      <c r="D6" s="472" t="s">
        <v>31</v>
      </c>
      <c r="E6" s="479" t="s">
        <v>32</v>
      </c>
      <c r="F6" s="102" t="s">
        <v>37</v>
      </c>
      <c r="G6" s="102" t="s">
        <v>115</v>
      </c>
      <c r="H6" s="382" t="s">
        <v>38</v>
      </c>
      <c r="I6" s="383"/>
      <c r="J6" s="193" t="s">
        <v>16</v>
      </c>
      <c r="K6" s="103" t="s">
        <v>14</v>
      </c>
      <c r="L6" s="195" t="s">
        <v>1</v>
      </c>
      <c r="M6" s="163" t="s">
        <v>15</v>
      </c>
      <c r="N6" s="215" t="s">
        <v>50</v>
      </c>
      <c r="O6" s="205" t="s">
        <v>40</v>
      </c>
      <c r="P6" s="206" t="s">
        <v>2</v>
      </c>
      <c r="Q6" s="102" t="s">
        <v>41</v>
      </c>
    </row>
    <row r="7" spans="1:17" s="11" customFormat="1" ht="18.899999999999999" customHeight="1" x14ac:dyDescent="0.25">
      <c r="A7" s="197">
        <v>1</v>
      </c>
      <c r="B7" s="473" t="s">
        <v>482</v>
      </c>
      <c r="C7" s="478" t="s">
        <v>303</v>
      </c>
      <c r="D7" s="476" t="s">
        <v>145</v>
      </c>
      <c r="E7" s="477" t="s">
        <v>146</v>
      </c>
      <c r="F7" s="489"/>
      <c r="G7" s="376"/>
      <c r="H7" s="94"/>
      <c r="I7" s="94"/>
      <c r="J7" s="194"/>
      <c r="K7" s="192"/>
      <c r="L7" s="196"/>
      <c r="M7" s="192"/>
      <c r="N7" s="189"/>
      <c r="O7" s="94"/>
      <c r="P7" s="114"/>
      <c r="Q7" s="95"/>
    </row>
    <row r="8" spans="1:17" s="11" customFormat="1" ht="18.899999999999999" customHeight="1" x14ac:dyDescent="0.25">
      <c r="A8" s="197">
        <v>2</v>
      </c>
      <c r="B8" s="473" t="s">
        <v>298</v>
      </c>
      <c r="C8" s="478" t="s">
        <v>299</v>
      </c>
      <c r="D8" s="476" t="s">
        <v>186</v>
      </c>
      <c r="E8" s="491" t="s">
        <v>151</v>
      </c>
      <c r="F8" s="377"/>
      <c r="G8" s="221"/>
      <c r="H8" s="94"/>
      <c r="I8" s="94"/>
      <c r="J8" s="194"/>
      <c r="K8" s="192"/>
      <c r="L8" s="196"/>
      <c r="M8" s="192"/>
      <c r="N8" s="189"/>
      <c r="O8" s="94"/>
      <c r="P8" s="114"/>
      <c r="Q8" s="95"/>
    </row>
    <row r="9" spans="1:17" s="11" customFormat="1" ht="18.899999999999999" customHeight="1" x14ac:dyDescent="0.25">
      <c r="A9" s="197">
        <v>3</v>
      </c>
      <c r="B9" s="473" t="s">
        <v>483</v>
      </c>
      <c r="C9" s="478" t="s">
        <v>276</v>
      </c>
      <c r="D9" s="476" t="s">
        <v>213</v>
      </c>
      <c r="E9" s="491" t="s">
        <v>146</v>
      </c>
      <c r="F9" s="377"/>
      <c r="G9" s="221"/>
      <c r="H9" s="94"/>
      <c r="I9" s="94"/>
      <c r="J9" s="194"/>
      <c r="K9" s="192"/>
      <c r="L9" s="196"/>
      <c r="M9" s="192"/>
      <c r="N9" s="189"/>
      <c r="O9" s="94"/>
      <c r="P9" s="387"/>
      <c r="Q9" s="216"/>
    </row>
    <row r="10" spans="1:17" s="11" customFormat="1" ht="18.899999999999999" customHeight="1" x14ac:dyDescent="0.25">
      <c r="A10" s="197">
        <v>4</v>
      </c>
      <c r="B10" s="473" t="s">
        <v>484</v>
      </c>
      <c r="C10" s="478" t="s">
        <v>280</v>
      </c>
      <c r="D10" s="476" t="s">
        <v>198</v>
      </c>
      <c r="E10" s="485" t="s">
        <v>171</v>
      </c>
      <c r="F10" s="480"/>
      <c r="G10" s="447"/>
      <c r="H10" s="94"/>
      <c r="I10" s="94"/>
      <c r="J10" s="194"/>
      <c r="K10" s="192"/>
      <c r="L10" s="196"/>
      <c r="M10" s="192"/>
      <c r="N10" s="189"/>
      <c r="O10" s="94"/>
      <c r="P10" s="386"/>
      <c r="Q10" s="384"/>
    </row>
    <row r="11" spans="1:17" s="11" customFormat="1" ht="18.899999999999999" customHeight="1" x14ac:dyDescent="0.25">
      <c r="A11" s="197">
        <v>5</v>
      </c>
      <c r="B11" s="473" t="s">
        <v>485</v>
      </c>
      <c r="C11" s="478" t="s">
        <v>481</v>
      </c>
      <c r="D11" s="476" t="s">
        <v>390</v>
      </c>
      <c r="E11" s="491" t="s">
        <v>391</v>
      </c>
      <c r="F11" s="445"/>
      <c r="G11" s="446"/>
      <c r="H11" s="94"/>
      <c r="I11" s="94"/>
      <c r="J11" s="194"/>
      <c r="K11" s="192"/>
      <c r="L11" s="196"/>
      <c r="M11" s="192"/>
      <c r="N11" s="189"/>
      <c r="O11" s="94"/>
      <c r="P11" s="386"/>
      <c r="Q11" s="384"/>
    </row>
    <row r="12" spans="1:17" s="11" customFormat="1" ht="18.899999999999999" customHeight="1" x14ac:dyDescent="0.25">
      <c r="A12" s="197">
        <v>6</v>
      </c>
      <c r="B12" s="473" t="s">
        <v>486</v>
      </c>
      <c r="C12" s="478" t="s">
        <v>289</v>
      </c>
      <c r="D12" s="476" t="s">
        <v>137</v>
      </c>
      <c r="E12" s="485" t="s">
        <v>138</v>
      </c>
      <c r="F12" s="480"/>
      <c r="G12" s="447"/>
      <c r="H12" s="94"/>
      <c r="I12" s="94"/>
      <c r="J12" s="194"/>
      <c r="K12" s="192"/>
      <c r="L12" s="196"/>
      <c r="M12" s="192"/>
      <c r="N12" s="189"/>
      <c r="O12" s="94"/>
      <c r="P12" s="386"/>
      <c r="Q12" s="384"/>
    </row>
    <row r="13" spans="1:17" s="11" customFormat="1" ht="18.899999999999999" customHeight="1" x14ac:dyDescent="0.25">
      <c r="A13" s="197">
        <v>7</v>
      </c>
      <c r="B13" s="473" t="s">
        <v>300</v>
      </c>
      <c r="C13" s="478" t="s">
        <v>301</v>
      </c>
      <c r="D13" s="476" t="s">
        <v>133</v>
      </c>
      <c r="E13" s="485" t="s">
        <v>134</v>
      </c>
      <c r="F13" s="445"/>
      <c r="G13" s="446"/>
      <c r="H13" s="94"/>
      <c r="I13" s="94"/>
      <c r="J13" s="194"/>
      <c r="K13" s="192"/>
      <c r="L13" s="196"/>
      <c r="M13" s="192"/>
      <c r="N13" s="189"/>
      <c r="O13" s="94"/>
      <c r="P13" s="386"/>
      <c r="Q13" s="384"/>
    </row>
    <row r="14" spans="1:17" s="11" customFormat="1" ht="18.899999999999999" customHeight="1" x14ac:dyDescent="0.25">
      <c r="A14" s="197">
        <v>8</v>
      </c>
      <c r="B14" s="93"/>
      <c r="C14" s="93"/>
      <c r="D14" s="164"/>
      <c r="E14" s="444"/>
      <c r="F14" s="445"/>
      <c r="G14" s="446"/>
      <c r="H14" s="94"/>
      <c r="I14" s="94"/>
      <c r="J14" s="194"/>
      <c r="K14" s="192"/>
      <c r="L14" s="196"/>
      <c r="M14" s="192"/>
      <c r="N14" s="189"/>
      <c r="O14" s="94"/>
      <c r="P14" s="386"/>
      <c r="Q14" s="384"/>
    </row>
    <row r="15" spans="1:17" s="11" customFormat="1" ht="18.899999999999999" customHeight="1" x14ac:dyDescent="0.25">
      <c r="A15" s="197">
        <v>9</v>
      </c>
      <c r="B15" s="93"/>
      <c r="C15" s="93"/>
      <c r="D15" s="164"/>
      <c r="E15" s="444"/>
      <c r="F15" s="447"/>
      <c r="G15" s="447"/>
      <c r="H15" s="94"/>
      <c r="I15" s="94"/>
      <c r="J15" s="194"/>
      <c r="K15" s="192"/>
      <c r="L15" s="196"/>
      <c r="M15" s="220"/>
      <c r="N15" s="189"/>
      <c r="O15" s="94"/>
      <c r="P15" s="95"/>
      <c r="Q15" s="95"/>
    </row>
    <row r="16" spans="1:17" s="11" customFormat="1" ht="18.899999999999999" customHeight="1" x14ac:dyDescent="0.25">
      <c r="A16" s="197">
        <v>10</v>
      </c>
      <c r="B16" s="449"/>
      <c r="C16" s="93"/>
      <c r="D16" s="164"/>
      <c r="E16" s="444"/>
      <c r="F16" s="447"/>
      <c r="G16" s="447"/>
      <c r="H16" s="94"/>
      <c r="I16" s="94"/>
      <c r="J16" s="194"/>
      <c r="K16" s="192"/>
      <c r="L16" s="196"/>
      <c r="M16" s="220"/>
      <c r="N16" s="189"/>
      <c r="O16" s="94"/>
      <c r="P16" s="114"/>
      <c r="Q16" s="95"/>
    </row>
    <row r="17" spans="1:17" s="11" customFormat="1" ht="18.899999999999999" customHeight="1" x14ac:dyDescent="0.25">
      <c r="A17" s="197">
        <v>11</v>
      </c>
      <c r="B17" s="93"/>
      <c r="C17" s="93"/>
      <c r="D17" s="164"/>
      <c r="E17" s="444"/>
      <c r="F17" s="447"/>
      <c r="G17" s="447"/>
      <c r="H17" s="94"/>
      <c r="I17" s="94"/>
      <c r="J17" s="194"/>
      <c r="K17" s="192"/>
      <c r="L17" s="196"/>
      <c r="M17" s="220"/>
      <c r="N17" s="189"/>
      <c r="O17" s="94"/>
      <c r="P17" s="114"/>
      <c r="Q17" s="95"/>
    </row>
    <row r="18" spans="1:17" s="11" customFormat="1" ht="18.899999999999999" customHeight="1" x14ac:dyDescent="0.25">
      <c r="A18" s="197">
        <v>12</v>
      </c>
      <c r="B18" s="93"/>
      <c r="C18" s="93"/>
      <c r="D18" s="164"/>
      <c r="E18" s="444"/>
      <c r="F18" s="447"/>
      <c r="G18" s="447"/>
      <c r="H18" s="94"/>
      <c r="I18" s="94"/>
      <c r="J18" s="194"/>
      <c r="K18" s="192"/>
      <c r="L18" s="196"/>
      <c r="M18" s="220"/>
      <c r="N18" s="189"/>
      <c r="O18" s="94"/>
      <c r="P18" s="114"/>
      <c r="Q18" s="95"/>
    </row>
    <row r="19" spans="1:17" s="11" customFormat="1" ht="18.899999999999999" customHeight="1" x14ac:dyDescent="0.25">
      <c r="A19" s="197">
        <v>13</v>
      </c>
      <c r="B19" s="93"/>
      <c r="C19" s="93"/>
      <c r="D19" s="164"/>
      <c r="E19" s="444"/>
      <c r="F19" s="447"/>
      <c r="G19" s="447"/>
      <c r="H19" s="94"/>
      <c r="I19" s="94"/>
      <c r="J19" s="194"/>
      <c r="K19" s="192"/>
      <c r="L19" s="196"/>
      <c r="M19" s="220"/>
      <c r="N19" s="189"/>
      <c r="O19" s="94"/>
      <c r="P19" s="114"/>
      <c r="Q19" s="95"/>
    </row>
    <row r="20" spans="1:17" s="11" customFormat="1" ht="18.899999999999999" customHeight="1" x14ac:dyDescent="0.25">
      <c r="A20" s="197">
        <v>14</v>
      </c>
      <c r="B20" s="93"/>
      <c r="C20" s="93"/>
      <c r="D20" s="94"/>
      <c r="E20" s="210"/>
      <c r="F20" s="95"/>
      <c r="G20" s="95"/>
      <c r="H20" s="94"/>
      <c r="I20" s="94"/>
      <c r="J20" s="194"/>
      <c r="K20" s="192"/>
      <c r="L20" s="196"/>
      <c r="M20" s="220"/>
      <c r="N20" s="189"/>
      <c r="O20" s="94"/>
      <c r="P20" s="114"/>
      <c r="Q20" s="95"/>
    </row>
    <row r="21" spans="1:17" s="11" customFormat="1" ht="18.899999999999999" customHeight="1" x14ac:dyDescent="0.25">
      <c r="A21" s="197">
        <v>15</v>
      </c>
      <c r="B21" s="93"/>
      <c r="C21" s="93"/>
      <c r="D21" s="94"/>
      <c r="E21" s="210"/>
      <c r="F21" s="95"/>
      <c r="G21" s="95"/>
      <c r="H21" s="94"/>
      <c r="I21" s="94"/>
      <c r="J21" s="194"/>
      <c r="K21" s="192"/>
      <c r="L21" s="196"/>
      <c r="M21" s="220"/>
      <c r="N21" s="189"/>
      <c r="O21" s="94"/>
      <c r="P21" s="114"/>
      <c r="Q21" s="95"/>
    </row>
    <row r="22" spans="1:17" s="11" customFormat="1" ht="18.899999999999999" customHeight="1" x14ac:dyDescent="0.25">
      <c r="A22" s="197">
        <v>16</v>
      </c>
      <c r="B22" s="93"/>
      <c r="C22" s="93"/>
      <c r="D22" s="94"/>
      <c r="E22" s="210"/>
      <c r="F22" s="95"/>
      <c r="G22" s="95"/>
      <c r="H22" s="94"/>
      <c r="I22" s="94"/>
      <c r="J22" s="194"/>
      <c r="K22" s="192"/>
      <c r="L22" s="196"/>
      <c r="M22" s="220"/>
      <c r="N22" s="189"/>
      <c r="O22" s="94"/>
      <c r="P22" s="114"/>
      <c r="Q22" s="95"/>
    </row>
    <row r="23" spans="1:17" s="11" customFormat="1" ht="18.899999999999999" customHeight="1" x14ac:dyDescent="0.25">
      <c r="A23" s="197">
        <v>17</v>
      </c>
      <c r="B23" s="93"/>
      <c r="C23" s="93"/>
      <c r="D23" s="94"/>
      <c r="E23" s="210"/>
      <c r="F23" s="95"/>
      <c r="G23" s="95"/>
      <c r="H23" s="94"/>
      <c r="I23" s="94"/>
      <c r="J23" s="194"/>
      <c r="K23" s="192"/>
      <c r="L23" s="196"/>
      <c r="M23" s="220"/>
      <c r="N23" s="189"/>
      <c r="O23" s="94"/>
      <c r="P23" s="114"/>
      <c r="Q23" s="95"/>
    </row>
    <row r="24" spans="1:17" s="11" customFormat="1" ht="18.899999999999999" customHeight="1" x14ac:dyDescent="0.25">
      <c r="A24" s="197">
        <v>18</v>
      </c>
      <c r="B24" s="93"/>
      <c r="C24" s="93"/>
      <c r="D24" s="94"/>
      <c r="E24" s="210"/>
      <c r="F24" s="95"/>
      <c r="G24" s="95"/>
      <c r="H24" s="94"/>
      <c r="I24" s="94"/>
      <c r="J24" s="194"/>
      <c r="K24" s="192"/>
      <c r="L24" s="196"/>
      <c r="M24" s="220"/>
      <c r="N24" s="189"/>
      <c r="O24" s="94"/>
      <c r="P24" s="114"/>
      <c r="Q24" s="95"/>
    </row>
    <row r="25" spans="1:17" s="11" customFormat="1" ht="18.899999999999999" customHeight="1" x14ac:dyDescent="0.25">
      <c r="A25" s="197">
        <v>19</v>
      </c>
      <c r="B25" s="93"/>
      <c r="C25" s="93"/>
      <c r="D25" s="94"/>
      <c r="E25" s="210"/>
      <c r="F25" s="95"/>
      <c r="G25" s="95"/>
      <c r="H25" s="94"/>
      <c r="I25" s="94"/>
      <c r="J25" s="194"/>
      <c r="K25" s="192"/>
      <c r="L25" s="196"/>
      <c r="M25" s="220"/>
      <c r="N25" s="189"/>
      <c r="O25" s="94"/>
      <c r="P25" s="114"/>
      <c r="Q25" s="95"/>
    </row>
    <row r="26" spans="1:17" s="11" customFormat="1" ht="18.899999999999999" customHeight="1" x14ac:dyDescent="0.25">
      <c r="A26" s="197">
        <v>20</v>
      </c>
      <c r="B26" s="93"/>
      <c r="C26" s="93"/>
      <c r="D26" s="94"/>
      <c r="E26" s="210"/>
      <c r="F26" s="95"/>
      <c r="G26" s="95"/>
      <c r="H26" s="94"/>
      <c r="I26" s="94"/>
      <c r="J26" s="194"/>
      <c r="K26" s="192"/>
      <c r="L26" s="196"/>
      <c r="M26" s="220"/>
      <c r="N26" s="189"/>
      <c r="O26" s="94"/>
      <c r="P26" s="114"/>
      <c r="Q26" s="95"/>
    </row>
    <row r="27" spans="1:17" s="11" customFormat="1" ht="18.899999999999999" customHeight="1" x14ac:dyDescent="0.25">
      <c r="A27" s="197">
        <v>21</v>
      </c>
      <c r="B27" s="93"/>
      <c r="C27" s="93"/>
      <c r="D27" s="94"/>
      <c r="E27" s="210"/>
      <c r="F27" s="95"/>
      <c r="G27" s="95"/>
      <c r="H27" s="94"/>
      <c r="I27" s="94"/>
      <c r="J27" s="194"/>
      <c r="K27" s="192"/>
      <c r="L27" s="196"/>
      <c r="M27" s="220"/>
      <c r="N27" s="189"/>
      <c r="O27" s="94"/>
      <c r="P27" s="114"/>
      <c r="Q27" s="95"/>
    </row>
    <row r="28" spans="1:17" s="11" customFormat="1" ht="18.899999999999999" customHeight="1" x14ac:dyDescent="0.25">
      <c r="A28" s="197">
        <v>22</v>
      </c>
      <c r="B28" s="93"/>
      <c r="C28" s="93"/>
      <c r="D28" s="94"/>
      <c r="E28" s="426"/>
      <c r="F28" s="388"/>
      <c r="G28" s="216"/>
      <c r="H28" s="94"/>
      <c r="I28" s="94"/>
      <c r="J28" s="194"/>
      <c r="K28" s="192"/>
      <c r="L28" s="196"/>
      <c r="M28" s="220"/>
      <c r="N28" s="189"/>
      <c r="O28" s="94"/>
      <c r="P28" s="114"/>
      <c r="Q28" s="95"/>
    </row>
    <row r="29" spans="1:17" s="11" customFormat="1" ht="18.899999999999999" customHeight="1" x14ac:dyDescent="0.25">
      <c r="A29" s="197">
        <v>23</v>
      </c>
      <c r="B29" s="93"/>
      <c r="C29" s="93"/>
      <c r="D29" s="94"/>
      <c r="E29" s="427"/>
      <c r="F29" s="95"/>
      <c r="G29" s="95"/>
      <c r="H29" s="94"/>
      <c r="I29" s="94"/>
      <c r="J29" s="194"/>
      <c r="K29" s="192"/>
      <c r="L29" s="196"/>
      <c r="M29" s="220"/>
      <c r="N29" s="189"/>
      <c r="O29" s="94"/>
      <c r="P29" s="114"/>
      <c r="Q29" s="95"/>
    </row>
    <row r="30" spans="1:17" s="11" customFormat="1" ht="18.899999999999999" customHeight="1" x14ac:dyDescent="0.25">
      <c r="A30" s="197">
        <v>24</v>
      </c>
      <c r="B30" s="93"/>
      <c r="C30" s="93"/>
      <c r="D30" s="94"/>
      <c r="E30" s="210"/>
      <c r="F30" s="95"/>
      <c r="G30" s="95"/>
      <c r="H30" s="94"/>
      <c r="I30" s="94"/>
      <c r="J30" s="194"/>
      <c r="K30" s="192"/>
      <c r="L30" s="196"/>
      <c r="M30" s="220"/>
      <c r="N30" s="189"/>
      <c r="O30" s="94"/>
      <c r="P30" s="114"/>
      <c r="Q30" s="95"/>
    </row>
    <row r="31" spans="1:17" s="11" customFormat="1" ht="18.899999999999999" customHeight="1" x14ac:dyDescent="0.25">
      <c r="A31" s="197">
        <v>25</v>
      </c>
      <c r="B31" s="93"/>
      <c r="C31" s="93"/>
      <c r="D31" s="94"/>
      <c r="E31" s="210"/>
      <c r="F31" s="95"/>
      <c r="G31" s="95"/>
      <c r="H31" s="94"/>
      <c r="I31" s="94"/>
      <c r="J31" s="194"/>
      <c r="K31" s="192"/>
      <c r="L31" s="196"/>
      <c r="M31" s="220"/>
      <c r="N31" s="189"/>
      <c r="O31" s="94"/>
      <c r="P31" s="114"/>
      <c r="Q31" s="95"/>
    </row>
    <row r="32" spans="1:17" s="11" customFormat="1" ht="18.899999999999999" customHeight="1" x14ac:dyDescent="0.25">
      <c r="A32" s="197">
        <v>26</v>
      </c>
      <c r="B32" s="93"/>
      <c r="C32" s="93"/>
      <c r="D32" s="94"/>
      <c r="E32" s="403"/>
      <c r="F32" s="95"/>
      <c r="G32" s="95"/>
      <c r="H32" s="94"/>
      <c r="I32" s="94"/>
      <c r="J32" s="194"/>
      <c r="K32" s="192"/>
      <c r="L32" s="196"/>
      <c r="M32" s="220"/>
      <c r="N32" s="189"/>
      <c r="O32" s="94"/>
      <c r="P32" s="114"/>
      <c r="Q32" s="95"/>
    </row>
    <row r="33" spans="1:17" s="11" customFormat="1" ht="18.899999999999999" customHeight="1" x14ac:dyDescent="0.25">
      <c r="A33" s="197">
        <v>27</v>
      </c>
      <c r="B33" s="93"/>
      <c r="C33" s="93"/>
      <c r="D33" s="94"/>
      <c r="E33" s="210"/>
      <c r="F33" s="95"/>
      <c r="G33" s="95"/>
      <c r="H33" s="94"/>
      <c r="I33" s="94"/>
      <c r="J33" s="194"/>
      <c r="K33" s="192"/>
      <c r="L33" s="196"/>
      <c r="M33" s="220"/>
      <c r="N33" s="189"/>
      <c r="O33" s="94"/>
      <c r="P33" s="114"/>
      <c r="Q33" s="95"/>
    </row>
    <row r="34" spans="1:17" s="11" customFormat="1" ht="18.899999999999999" customHeight="1" x14ac:dyDescent="0.25">
      <c r="A34" s="197">
        <v>28</v>
      </c>
      <c r="B34" s="93"/>
      <c r="C34" s="93"/>
      <c r="D34" s="94"/>
      <c r="E34" s="210"/>
      <c r="F34" s="95"/>
      <c r="G34" s="95"/>
      <c r="H34" s="94"/>
      <c r="I34" s="94"/>
      <c r="J34" s="194"/>
      <c r="K34" s="192"/>
      <c r="L34" s="196"/>
      <c r="M34" s="220"/>
      <c r="N34" s="189"/>
      <c r="O34" s="94"/>
      <c r="P34" s="114"/>
      <c r="Q34" s="95"/>
    </row>
    <row r="35" spans="1:17" s="11" customFormat="1" ht="18.899999999999999" customHeight="1" x14ac:dyDescent="0.25">
      <c r="A35" s="197">
        <v>29</v>
      </c>
      <c r="B35" s="93"/>
      <c r="C35" s="93"/>
      <c r="D35" s="94"/>
      <c r="E35" s="210"/>
      <c r="F35" s="95"/>
      <c r="G35" s="95"/>
      <c r="H35" s="94"/>
      <c r="I35" s="94"/>
      <c r="J35" s="194"/>
      <c r="K35" s="192"/>
      <c r="L35" s="196"/>
      <c r="M35" s="220"/>
      <c r="N35" s="189"/>
      <c r="O35" s="94"/>
      <c r="P35" s="114"/>
      <c r="Q35" s="95"/>
    </row>
    <row r="36" spans="1:17" s="11" customFormat="1" ht="18.899999999999999" customHeight="1" x14ac:dyDescent="0.25">
      <c r="A36" s="197">
        <v>30</v>
      </c>
      <c r="B36" s="93"/>
      <c r="C36" s="93"/>
      <c r="D36" s="94"/>
      <c r="E36" s="210"/>
      <c r="F36" s="95"/>
      <c r="G36" s="95"/>
      <c r="H36" s="94"/>
      <c r="I36" s="94"/>
      <c r="J36" s="194"/>
      <c r="K36" s="192"/>
      <c r="L36" s="196"/>
      <c r="M36" s="220"/>
      <c r="N36" s="189"/>
      <c r="O36" s="94"/>
      <c r="P36" s="114"/>
      <c r="Q36" s="95"/>
    </row>
    <row r="37" spans="1:17" s="11" customFormat="1" ht="18.899999999999999" customHeight="1" x14ac:dyDescent="0.25">
      <c r="A37" s="197">
        <v>31</v>
      </c>
      <c r="B37" s="93"/>
      <c r="C37" s="93"/>
      <c r="D37" s="94"/>
      <c r="E37" s="210"/>
      <c r="F37" s="95"/>
      <c r="G37" s="95"/>
      <c r="H37" s="94"/>
      <c r="I37" s="94"/>
      <c r="J37" s="194"/>
      <c r="K37" s="192"/>
      <c r="L37" s="196"/>
      <c r="M37" s="220"/>
      <c r="N37" s="189"/>
      <c r="O37" s="94"/>
      <c r="P37" s="114"/>
      <c r="Q37" s="95"/>
    </row>
    <row r="38" spans="1:17" s="11" customFormat="1" ht="18.899999999999999" customHeight="1" x14ac:dyDescent="0.25">
      <c r="A38" s="197">
        <v>32</v>
      </c>
      <c r="B38" s="93"/>
      <c r="C38" s="93"/>
      <c r="D38" s="94"/>
      <c r="E38" s="210"/>
      <c r="F38" s="95"/>
      <c r="G38" s="95"/>
      <c r="H38" s="377"/>
      <c r="I38" s="221"/>
      <c r="J38" s="194"/>
      <c r="K38" s="192"/>
      <c r="L38" s="196"/>
      <c r="M38" s="220"/>
      <c r="N38" s="189"/>
      <c r="O38" s="95"/>
      <c r="P38" s="114"/>
      <c r="Q38" s="95"/>
    </row>
    <row r="39" spans="1:17" s="11" customFormat="1" ht="18.899999999999999" customHeight="1" x14ac:dyDescent="0.25">
      <c r="A39" s="197">
        <v>33</v>
      </c>
      <c r="B39" s="93"/>
      <c r="C39" s="93"/>
      <c r="D39" s="94"/>
      <c r="E39" s="210"/>
      <c r="F39" s="95"/>
      <c r="G39" s="95"/>
      <c r="H39" s="377"/>
      <c r="I39" s="221"/>
      <c r="J39" s="194"/>
      <c r="K39" s="192"/>
      <c r="L39" s="196"/>
      <c r="M39" s="220"/>
      <c r="N39" s="216"/>
      <c r="O39" s="95"/>
      <c r="P39" s="114"/>
      <c r="Q39" s="95"/>
    </row>
    <row r="40" spans="1:17" s="11" customFormat="1" ht="18.899999999999999" customHeight="1" x14ac:dyDescent="0.25">
      <c r="A40" s="197">
        <v>34</v>
      </c>
      <c r="B40" s="93"/>
      <c r="C40" s="93"/>
      <c r="D40" s="94"/>
      <c r="E40" s="210"/>
      <c r="F40" s="95"/>
      <c r="G40" s="95"/>
      <c r="H40" s="377"/>
      <c r="I40" s="221"/>
      <c r="J40" s="194"/>
      <c r="K40" s="192"/>
      <c r="L40" s="196"/>
      <c r="M40" s="220"/>
      <c r="N40" s="216"/>
      <c r="O40" s="95"/>
      <c r="P40" s="114"/>
      <c r="Q40" s="95"/>
    </row>
    <row r="41" spans="1:17" s="11" customFormat="1" ht="18.899999999999999" customHeight="1" x14ac:dyDescent="0.25">
      <c r="A41" s="197">
        <v>35</v>
      </c>
      <c r="B41" s="93"/>
      <c r="C41" s="93"/>
      <c r="D41" s="94"/>
      <c r="E41" s="210"/>
      <c r="F41" s="95"/>
      <c r="G41" s="95"/>
      <c r="H41" s="377"/>
      <c r="I41" s="221"/>
      <c r="J41" s="194"/>
      <c r="K41" s="192"/>
      <c r="L41" s="196"/>
      <c r="M41" s="220"/>
      <c r="N41" s="216"/>
      <c r="O41" s="95"/>
      <c r="P41" s="114"/>
      <c r="Q41" s="95"/>
    </row>
    <row r="42" spans="1:17" s="11" customFormat="1" ht="18.899999999999999" customHeight="1" x14ac:dyDescent="0.25">
      <c r="A42" s="197">
        <v>36</v>
      </c>
      <c r="B42" s="93"/>
      <c r="C42" s="93"/>
      <c r="D42" s="94"/>
      <c r="E42" s="210"/>
      <c r="F42" s="95"/>
      <c r="G42" s="95"/>
      <c r="H42" s="377"/>
      <c r="I42" s="221"/>
      <c r="J42" s="194"/>
      <c r="K42" s="192"/>
      <c r="L42" s="196"/>
      <c r="M42" s="220"/>
      <c r="N42" s="216"/>
      <c r="O42" s="95"/>
      <c r="P42" s="114"/>
      <c r="Q42" s="95"/>
    </row>
    <row r="43" spans="1:17" s="11" customFormat="1" ht="18.899999999999999" customHeight="1" x14ac:dyDescent="0.25">
      <c r="A43" s="197">
        <v>37</v>
      </c>
      <c r="B43" s="93"/>
      <c r="C43" s="93"/>
      <c r="D43" s="94"/>
      <c r="E43" s="210"/>
      <c r="F43" s="95"/>
      <c r="G43" s="95"/>
      <c r="H43" s="377"/>
      <c r="I43" s="221"/>
      <c r="J43" s="194"/>
      <c r="K43" s="192"/>
      <c r="L43" s="196"/>
      <c r="M43" s="220"/>
      <c r="N43" s="216"/>
      <c r="O43" s="95"/>
      <c r="P43" s="114"/>
      <c r="Q43" s="95"/>
    </row>
    <row r="44" spans="1:17" s="11" customFormat="1" ht="18.899999999999999" customHeight="1" x14ac:dyDescent="0.25">
      <c r="A44" s="197">
        <v>38</v>
      </c>
      <c r="B44" s="93"/>
      <c r="C44" s="93"/>
      <c r="D44" s="94"/>
      <c r="E44" s="210"/>
      <c r="F44" s="95"/>
      <c r="G44" s="95"/>
      <c r="H44" s="377"/>
      <c r="I44" s="221"/>
      <c r="J44" s="194"/>
      <c r="K44" s="192"/>
      <c r="L44" s="196"/>
      <c r="M44" s="220"/>
      <c r="N44" s="216"/>
      <c r="O44" s="95"/>
      <c r="P44" s="114"/>
      <c r="Q44" s="95"/>
    </row>
    <row r="45" spans="1:17" s="11" customFormat="1" ht="18.899999999999999" customHeight="1" x14ac:dyDescent="0.25">
      <c r="A45" s="197">
        <v>39</v>
      </c>
      <c r="B45" s="93"/>
      <c r="C45" s="93"/>
      <c r="D45" s="94"/>
      <c r="E45" s="210"/>
      <c r="F45" s="95"/>
      <c r="G45" s="95"/>
      <c r="H45" s="377"/>
      <c r="I45" s="221"/>
      <c r="J45" s="194"/>
      <c r="K45" s="192"/>
      <c r="L45" s="196"/>
      <c r="M45" s="220"/>
      <c r="N45" s="216"/>
      <c r="O45" s="95"/>
      <c r="P45" s="114"/>
      <c r="Q45" s="95"/>
    </row>
    <row r="46" spans="1:17" s="11" customFormat="1" ht="18.899999999999999" customHeight="1" x14ac:dyDescent="0.25">
      <c r="A46" s="197">
        <v>40</v>
      </c>
      <c r="B46" s="93"/>
      <c r="C46" s="93"/>
      <c r="D46" s="94"/>
      <c r="E46" s="210"/>
      <c r="F46" s="95"/>
      <c r="G46" s="95"/>
      <c r="H46" s="377"/>
      <c r="I46" s="221"/>
      <c r="J46" s="194"/>
      <c r="K46" s="192"/>
      <c r="L46" s="196"/>
      <c r="M46" s="220"/>
      <c r="N46" s="216"/>
      <c r="O46" s="95"/>
      <c r="P46" s="114"/>
      <c r="Q46" s="95"/>
    </row>
    <row r="47" spans="1:17" s="11" customFormat="1" ht="18.899999999999999" customHeight="1" x14ac:dyDescent="0.25">
      <c r="A47" s="197">
        <v>41</v>
      </c>
      <c r="B47" s="93"/>
      <c r="C47" s="93"/>
      <c r="D47" s="94"/>
      <c r="E47" s="210"/>
      <c r="F47" s="95"/>
      <c r="G47" s="95"/>
      <c r="H47" s="377"/>
      <c r="I47" s="221"/>
      <c r="J47" s="194"/>
      <c r="K47" s="192"/>
      <c r="L47" s="196"/>
      <c r="M47" s="220"/>
      <c r="N47" s="216"/>
      <c r="O47" s="95"/>
      <c r="P47" s="114"/>
      <c r="Q47" s="95"/>
    </row>
    <row r="48" spans="1:17" s="11" customFormat="1" ht="18.899999999999999" customHeight="1" x14ac:dyDescent="0.25">
      <c r="A48" s="197">
        <v>42</v>
      </c>
      <c r="B48" s="93"/>
      <c r="C48" s="93"/>
      <c r="D48" s="94"/>
      <c r="E48" s="210"/>
      <c r="F48" s="95"/>
      <c r="G48" s="95"/>
      <c r="H48" s="377"/>
      <c r="I48" s="221"/>
      <c r="J48" s="194"/>
      <c r="K48" s="192"/>
      <c r="L48" s="196"/>
      <c r="M48" s="220"/>
      <c r="N48" s="216"/>
      <c r="O48" s="95"/>
      <c r="P48" s="114"/>
      <c r="Q48" s="95"/>
    </row>
    <row r="49" spans="1:17" s="11" customFormat="1" ht="18.899999999999999" customHeight="1" x14ac:dyDescent="0.25">
      <c r="A49" s="197">
        <v>43</v>
      </c>
      <c r="B49" s="93"/>
      <c r="C49" s="93"/>
      <c r="D49" s="94"/>
      <c r="E49" s="210"/>
      <c r="F49" s="95"/>
      <c r="G49" s="95"/>
      <c r="H49" s="377"/>
      <c r="I49" s="221"/>
      <c r="J49" s="194"/>
      <c r="K49" s="192"/>
      <c r="L49" s="196"/>
      <c r="M49" s="220"/>
      <c r="N49" s="216"/>
      <c r="O49" s="95"/>
      <c r="P49" s="114"/>
      <c r="Q49" s="95"/>
    </row>
    <row r="50" spans="1:17" s="11" customFormat="1" ht="18.899999999999999" customHeight="1" x14ac:dyDescent="0.25">
      <c r="A50" s="197">
        <v>44</v>
      </c>
      <c r="B50" s="93"/>
      <c r="C50" s="93"/>
      <c r="D50" s="94"/>
      <c r="E50" s="210"/>
      <c r="F50" s="95"/>
      <c r="G50" s="95"/>
      <c r="H50" s="377"/>
      <c r="I50" s="221"/>
      <c r="J50" s="194"/>
      <c r="K50" s="192"/>
      <c r="L50" s="196"/>
      <c r="M50" s="220"/>
      <c r="N50" s="216"/>
      <c r="O50" s="95"/>
      <c r="P50" s="114"/>
      <c r="Q50" s="95"/>
    </row>
    <row r="51" spans="1:17" s="11" customFormat="1" ht="18.899999999999999" customHeight="1" x14ac:dyDescent="0.25">
      <c r="A51" s="197">
        <v>45</v>
      </c>
      <c r="B51" s="93"/>
      <c r="C51" s="93"/>
      <c r="D51" s="94"/>
      <c r="E51" s="210"/>
      <c r="F51" s="95"/>
      <c r="G51" s="95"/>
      <c r="H51" s="377"/>
      <c r="I51" s="221"/>
      <c r="J51" s="194"/>
      <c r="K51" s="192"/>
      <c r="L51" s="196"/>
      <c r="M51" s="220"/>
      <c r="N51" s="216"/>
      <c r="O51" s="95"/>
      <c r="P51" s="114"/>
      <c r="Q51" s="95"/>
    </row>
    <row r="52" spans="1:17" s="11" customFormat="1" ht="18.899999999999999" customHeight="1" x14ac:dyDescent="0.25">
      <c r="A52" s="197">
        <v>46</v>
      </c>
      <c r="B52" s="93"/>
      <c r="C52" s="93"/>
      <c r="D52" s="94"/>
      <c r="E52" s="210"/>
      <c r="F52" s="95"/>
      <c r="G52" s="95"/>
      <c r="H52" s="377"/>
      <c r="I52" s="221"/>
      <c r="J52" s="194"/>
      <c r="K52" s="192"/>
      <c r="L52" s="196"/>
      <c r="M52" s="220"/>
      <c r="N52" s="216"/>
      <c r="O52" s="95"/>
      <c r="P52" s="114"/>
      <c r="Q52" s="95"/>
    </row>
    <row r="53" spans="1:17" s="11" customFormat="1" ht="18.899999999999999" customHeight="1" x14ac:dyDescent="0.25">
      <c r="A53" s="197">
        <v>47</v>
      </c>
      <c r="B53" s="93"/>
      <c r="C53" s="93"/>
      <c r="D53" s="94"/>
      <c r="E53" s="210"/>
      <c r="F53" s="95"/>
      <c r="G53" s="95"/>
      <c r="H53" s="377"/>
      <c r="I53" s="221"/>
      <c r="J53" s="194"/>
      <c r="K53" s="192"/>
      <c r="L53" s="196"/>
      <c r="M53" s="220"/>
      <c r="N53" s="216"/>
      <c r="O53" s="95"/>
      <c r="P53" s="114"/>
      <c r="Q53" s="95"/>
    </row>
    <row r="54" spans="1:17" s="11" customFormat="1" ht="18.899999999999999" customHeight="1" x14ac:dyDescent="0.25">
      <c r="A54" s="197">
        <v>48</v>
      </c>
      <c r="B54" s="93"/>
      <c r="C54" s="93"/>
      <c r="D54" s="94"/>
      <c r="E54" s="210"/>
      <c r="F54" s="95"/>
      <c r="G54" s="95"/>
      <c r="H54" s="377"/>
      <c r="I54" s="221"/>
      <c r="J54" s="194"/>
      <c r="K54" s="192"/>
      <c r="L54" s="196"/>
      <c r="M54" s="220"/>
      <c r="N54" s="216"/>
      <c r="O54" s="95"/>
      <c r="P54" s="114"/>
      <c r="Q54" s="95"/>
    </row>
    <row r="55" spans="1:17" s="11" customFormat="1" ht="18.899999999999999" customHeight="1" x14ac:dyDescent="0.25">
      <c r="A55" s="197">
        <v>49</v>
      </c>
      <c r="B55" s="93"/>
      <c r="C55" s="93"/>
      <c r="D55" s="94"/>
      <c r="E55" s="210"/>
      <c r="F55" s="95"/>
      <c r="G55" s="95"/>
      <c r="H55" s="377"/>
      <c r="I55" s="221"/>
      <c r="J55" s="194"/>
      <c r="K55" s="192"/>
      <c r="L55" s="196"/>
      <c r="M55" s="220"/>
      <c r="N55" s="216"/>
      <c r="O55" s="95"/>
      <c r="P55" s="114"/>
      <c r="Q55" s="95"/>
    </row>
    <row r="56" spans="1:17" s="11" customFormat="1" ht="18.899999999999999" customHeight="1" x14ac:dyDescent="0.25">
      <c r="A56" s="197">
        <v>50</v>
      </c>
      <c r="B56" s="93"/>
      <c r="C56" s="93"/>
      <c r="D56" s="94"/>
      <c r="E56" s="210"/>
      <c r="F56" s="95"/>
      <c r="G56" s="95"/>
      <c r="H56" s="377"/>
      <c r="I56" s="221"/>
      <c r="J56" s="194"/>
      <c r="K56" s="192"/>
      <c r="L56" s="196"/>
      <c r="M56" s="220"/>
      <c r="N56" s="216"/>
      <c r="O56" s="95"/>
      <c r="P56" s="114"/>
      <c r="Q56" s="95"/>
    </row>
    <row r="57" spans="1:17" s="11" customFormat="1" ht="18.899999999999999" customHeight="1" x14ac:dyDescent="0.25">
      <c r="A57" s="197">
        <v>51</v>
      </c>
      <c r="B57" s="93"/>
      <c r="C57" s="93"/>
      <c r="D57" s="94"/>
      <c r="E57" s="210"/>
      <c r="F57" s="95"/>
      <c r="G57" s="95"/>
      <c r="H57" s="377"/>
      <c r="I57" s="221"/>
      <c r="J57" s="194"/>
      <c r="K57" s="192"/>
      <c r="L57" s="196"/>
      <c r="M57" s="220"/>
      <c r="N57" s="216"/>
      <c r="O57" s="95"/>
      <c r="P57" s="114"/>
      <c r="Q57" s="95"/>
    </row>
    <row r="58" spans="1:17" s="11" customFormat="1" ht="18.899999999999999" customHeight="1" x14ac:dyDescent="0.25">
      <c r="A58" s="197">
        <v>52</v>
      </c>
      <c r="B58" s="93"/>
      <c r="C58" s="93"/>
      <c r="D58" s="94"/>
      <c r="E58" s="210"/>
      <c r="F58" s="95"/>
      <c r="G58" s="95"/>
      <c r="H58" s="377"/>
      <c r="I58" s="221"/>
      <c r="J58" s="194"/>
      <c r="K58" s="192"/>
      <c r="L58" s="196"/>
      <c r="M58" s="220"/>
      <c r="N58" s="216"/>
      <c r="O58" s="95"/>
      <c r="P58" s="114"/>
      <c r="Q58" s="95"/>
    </row>
    <row r="59" spans="1:17" s="11" customFormat="1" ht="18.899999999999999" customHeight="1" x14ac:dyDescent="0.25">
      <c r="A59" s="197">
        <v>53</v>
      </c>
      <c r="B59" s="93"/>
      <c r="C59" s="93"/>
      <c r="D59" s="94"/>
      <c r="E59" s="210"/>
      <c r="F59" s="95"/>
      <c r="G59" s="95"/>
      <c r="H59" s="377"/>
      <c r="I59" s="221"/>
      <c r="J59" s="194"/>
      <c r="K59" s="192"/>
      <c r="L59" s="196"/>
      <c r="M59" s="220"/>
      <c r="N59" s="216"/>
      <c r="O59" s="95"/>
      <c r="P59" s="114"/>
      <c r="Q59" s="95"/>
    </row>
    <row r="60" spans="1:17" s="11" customFormat="1" ht="18.899999999999999" customHeight="1" x14ac:dyDescent="0.25">
      <c r="A60" s="197">
        <v>54</v>
      </c>
      <c r="B60" s="93"/>
      <c r="C60" s="93"/>
      <c r="D60" s="94"/>
      <c r="E60" s="210"/>
      <c r="F60" s="95"/>
      <c r="G60" s="95"/>
      <c r="H60" s="377"/>
      <c r="I60" s="221"/>
      <c r="J60" s="194"/>
      <c r="K60" s="192"/>
      <c r="L60" s="196"/>
      <c r="M60" s="220"/>
      <c r="N60" s="216"/>
      <c r="O60" s="95"/>
      <c r="P60" s="114"/>
      <c r="Q60" s="95"/>
    </row>
    <row r="61" spans="1:17" s="11" customFormat="1" ht="18.899999999999999" customHeight="1" x14ac:dyDescent="0.25">
      <c r="A61" s="197">
        <v>55</v>
      </c>
      <c r="B61" s="93"/>
      <c r="C61" s="93"/>
      <c r="D61" s="94"/>
      <c r="E61" s="210"/>
      <c r="F61" s="95"/>
      <c r="G61" s="95"/>
      <c r="H61" s="377"/>
      <c r="I61" s="221"/>
      <c r="J61" s="194"/>
      <c r="K61" s="192"/>
      <c r="L61" s="196"/>
      <c r="M61" s="220"/>
      <c r="N61" s="216"/>
      <c r="O61" s="95"/>
      <c r="P61" s="114"/>
      <c r="Q61" s="95"/>
    </row>
    <row r="62" spans="1:17" s="11" customFormat="1" ht="18.899999999999999" customHeight="1" x14ac:dyDescent="0.25">
      <c r="A62" s="197">
        <v>56</v>
      </c>
      <c r="B62" s="93"/>
      <c r="C62" s="93"/>
      <c r="D62" s="94"/>
      <c r="E62" s="210"/>
      <c r="F62" s="95"/>
      <c r="G62" s="95"/>
      <c r="H62" s="377"/>
      <c r="I62" s="221"/>
      <c r="J62" s="194"/>
      <c r="K62" s="192"/>
      <c r="L62" s="196"/>
      <c r="M62" s="220"/>
      <c r="N62" s="216"/>
      <c r="O62" s="95"/>
      <c r="P62" s="114"/>
      <c r="Q62" s="95"/>
    </row>
    <row r="63" spans="1:17" s="11" customFormat="1" ht="18.899999999999999" customHeight="1" x14ac:dyDescent="0.25">
      <c r="A63" s="197">
        <v>57</v>
      </c>
      <c r="B63" s="93"/>
      <c r="C63" s="93"/>
      <c r="D63" s="94"/>
      <c r="E63" s="210"/>
      <c r="F63" s="95"/>
      <c r="G63" s="95"/>
      <c r="H63" s="377"/>
      <c r="I63" s="221"/>
      <c r="J63" s="194"/>
      <c r="K63" s="192"/>
      <c r="L63" s="196"/>
      <c r="M63" s="220"/>
      <c r="N63" s="216"/>
      <c r="O63" s="95"/>
      <c r="P63" s="114"/>
      <c r="Q63" s="95"/>
    </row>
    <row r="64" spans="1:17" s="11" customFormat="1" ht="18.899999999999999" customHeight="1" x14ac:dyDescent="0.25">
      <c r="A64" s="197">
        <v>58</v>
      </c>
      <c r="B64" s="93"/>
      <c r="C64" s="93"/>
      <c r="D64" s="94"/>
      <c r="E64" s="210"/>
      <c r="F64" s="95"/>
      <c r="G64" s="95"/>
      <c r="H64" s="377"/>
      <c r="I64" s="221"/>
      <c r="J64" s="194"/>
      <c r="K64" s="192"/>
      <c r="L64" s="196"/>
      <c r="M64" s="220"/>
      <c r="N64" s="216"/>
      <c r="O64" s="95"/>
      <c r="P64" s="114"/>
      <c r="Q64" s="95"/>
    </row>
    <row r="65" spans="1:17" s="11" customFormat="1" ht="18.899999999999999" customHeight="1" x14ac:dyDescent="0.25">
      <c r="A65" s="197">
        <v>59</v>
      </c>
      <c r="B65" s="93"/>
      <c r="C65" s="93"/>
      <c r="D65" s="94"/>
      <c r="E65" s="210"/>
      <c r="F65" s="95"/>
      <c r="G65" s="95"/>
      <c r="H65" s="377"/>
      <c r="I65" s="221"/>
      <c r="J65" s="194"/>
      <c r="K65" s="192"/>
      <c r="L65" s="196"/>
      <c r="M65" s="220"/>
      <c r="N65" s="216"/>
      <c r="O65" s="95"/>
      <c r="P65" s="114"/>
      <c r="Q65" s="95"/>
    </row>
    <row r="66" spans="1:17" s="11" customFormat="1" ht="18.899999999999999" customHeight="1" x14ac:dyDescent="0.25">
      <c r="A66" s="197">
        <v>60</v>
      </c>
      <c r="B66" s="93"/>
      <c r="C66" s="93"/>
      <c r="D66" s="94"/>
      <c r="E66" s="210"/>
      <c r="F66" s="95"/>
      <c r="G66" s="95"/>
      <c r="H66" s="377"/>
      <c r="I66" s="221"/>
      <c r="J66" s="194"/>
      <c r="K66" s="192"/>
      <c r="L66" s="196"/>
      <c r="M66" s="220"/>
      <c r="N66" s="216"/>
      <c r="O66" s="95"/>
      <c r="P66" s="114"/>
      <c r="Q66" s="95"/>
    </row>
    <row r="67" spans="1:17" s="11" customFormat="1" ht="18.899999999999999" customHeight="1" x14ac:dyDescent="0.25">
      <c r="A67" s="197">
        <v>61</v>
      </c>
      <c r="B67" s="93"/>
      <c r="C67" s="93"/>
      <c r="D67" s="94"/>
      <c r="E67" s="210"/>
      <c r="F67" s="95"/>
      <c r="G67" s="95"/>
      <c r="H67" s="377"/>
      <c r="I67" s="221"/>
      <c r="J67" s="194"/>
      <c r="K67" s="192"/>
      <c r="L67" s="196"/>
      <c r="M67" s="220"/>
      <c r="N67" s="216"/>
      <c r="O67" s="95"/>
      <c r="P67" s="114"/>
      <c r="Q67" s="95"/>
    </row>
    <row r="68" spans="1:17" s="11" customFormat="1" ht="18.899999999999999" customHeight="1" x14ac:dyDescent="0.25">
      <c r="A68" s="197">
        <v>62</v>
      </c>
      <c r="B68" s="93"/>
      <c r="C68" s="93"/>
      <c r="D68" s="94"/>
      <c r="E68" s="210"/>
      <c r="F68" s="95"/>
      <c r="G68" s="95"/>
      <c r="H68" s="377"/>
      <c r="I68" s="221"/>
      <c r="J68" s="194"/>
      <c r="K68" s="192"/>
      <c r="L68" s="196"/>
      <c r="M68" s="220"/>
      <c r="N68" s="216"/>
      <c r="O68" s="95"/>
      <c r="P68" s="114"/>
      <c r="Q68" s="95"/>
    </row>
    <row r="69" spans="1:17" s="11" customFormat="1" ht="18.899999999999999" customHeight="1" x14ac:dyDescent="0.25">
      <c r="A69" s="197">
        <v>63</v>
      </c>
      <c r="B69" s="93"/>
      <c r="C69" s="93"/>
      <c r="D69" s="94"/>
      <c r="E69" s="210"/>
      <c r="F69" s="95"/>
      <c r="G69" s="95"/>
      <c r="H69" s="377"/>
      <c r="I69" s="221"/>
      <c r="J69" s="194"/>
      <c r="K69" s="192"/>
      <c r="L69" s="196"/>
      <c r="M69" s="220"/>
      <c r="N69" s="216"/>
      <c r="O69" s="95"/>
      <c r="P69" s="114"/>
      <c r="Q69" s="95"/>
    </row>
    <row r="70" spans="1:17" s="11" customFormat="1" ht="18.899999999999999" customHeight="1" x14ac:dyDescent="0.25">
      <c r="A70" s="197">
        <v>64</v>
      </c>
      <c r="B70" s="93"/>
      <c r="C70" s="93"/>
      <c r="D70" s="94"/>
      <c r="E70" s="210"/>
      <c r="F70" s="95"/>
      <c r="G70" s="95"/>
      <c r="H70" s="377"/>
      <c r="I70" s="221"/>
      <c r="J70" s="194"/>
      <c r="K70" s="192"/>
      <c r="L70" s="196"/>
      <c r="M70" s="220"/>
      <c r="N70" s="216"/>
      <c r="O70" s="95"/>
      <c r="P70" s="114"/>
      <c r="Q70" s="95"/>
    </row>
    <row r="71" spans="1:17" s="11" customFormat="1" ht="18.899999999999999" customHeight="1" x14ac:dyDescent="0.25">
      <c r="A71" s="197">
        <v>65</v>
      </c>
      <c r="B71" s="93"/>
      <c r="C71" s="93"/>
      <c r="D71" s="94"/>
      <c r="E71" s="210"/>
      <c r="F71" s="95"/>
      <c r="G71" s="95"/>
      <c r="H71" s="377"/>
      <c r="I71" s="221"/>
      <c r="J71" s="194"/>
      <c r="K71" s="192"/>
      <c r="L71" s="196"/>
      <c r="M71" s="220"/>
      <c r="N71" s="216"/>
      <c r="O71" s="95"/>
      <c r="P71" s="114"/>
      <c r="Q71" s="95"/>
    </row>
    <row r="72" spans="1:17" s="11" customFormat="1" ht="18.899999999999999" customHeight="1" x14ac:dyDescent="0.25">
      <c r="A72" s="197">
        <v>66</v>
      </c>
      <c r="B72" s="93"/>
      <c r="C72" s="93"/>
      <c r="D72" s="94"/>
      <c r="E72" s="210"/>
      <c r="F72" s="95"/>
      <c r="G72" s="95"/>
      <c r="H72" s="377"/>
      <c r="I72" s="221"/>
      <c r="J72" s="194"/>
      <c r="K72" s="192"/>
      <c r="L72" s="196"/>
      <c r="M72" s="220"/>
      <c r="N72" s="216"/>
      <c r="O72" s="95"/>
      <c r="P72" s="114"/>
      <c r="Q72" s="95"/>
    </row>
    <row r="73" spans="1:17" s="11" customFormat="1" ht="18.899999999999999" customHeight="1" x14ac:dyDescent="0.25">
      <c r="A73" s="197">
        <v>67</v>
      </c>
      <c r="B73" s="93"/>
      <c r="C73" s="93"/>
      <c r="D73" s="94"/>
      <c r="E73" s="210"/>
      <c r="F73" s="95"/>
      <c r="G73" s="95"/>
      <c r="H73" s="377"/>
      <c r="I73" s="221"/>
      <c r="J73" s="194"/>
      <c r="K73" s="192"/>
      <c r="L73" s="196"/>
      <c r="M73" s="220"/>
      <c r="N73" s="216"/>
      <c r="O73" s="95"/>
      <c r="P73" s="114"/>
      <c r="Q73" s="95"/>
    </row>
    <row r="74" spans="1:17" s="11" customFormat="1" ht="18.899999999999999" customHeight="1" x14ac:dyDescent="0.25">
      <c r="A74" s="197">
        <v>68</v>
      </c>
      <c r="B74" s="93"/>
      <c r="C74" s="93"/>
      <c r="D74" s="94"/>
      <c r="E74" s="210"/>
      <c r="F74" s="95"/>
      <c r="G74" s="95"/>
      <c r="H74" s="377"/>
      <c r="I74" s="221"/>
      <c r="J74" s="194"/>
      <c r="K74" s="192"/>
      <c r="L74" s="196"/>
      <c r="M74" s="220"/>
      <c r="N74" s="216"/>
      <c r="O74" s="95"/>
      <c r="P74" s="114"/>
      <c r="Q74" s="95"/>
    </row>
    <row r="75" spans="1:17" s="11" customFormat="1" ht="18.899999999999999" customHeight="1" x14ac:dyDescent="0.25">
      <c r="A75" s="197">
        <v>69</v>
      </c>
      <c r="B75" s="93"/>
      <c r="C75" s="93"/>
      <c r="D75" s="94"/>
      <c r="E75" s="210"/>
      <c r="F75" s="95"/>
      <c r="G75" s="95"/>
      <c r="H75" s="377"/>
      <c r="I75" s="221"/>
      <c r="J75" s="194"/>
      <c r="K75" s="192"/>
      <c r="L75" s="196"/>
      <c r="M75" s="220"/>
      <c r="N75" s="216"/>
      <c r="O75" s="95"/>
      <c r="P75" s="114"/>
      <c r="Q75" s="95"/>
    </row>
    <row r="76" spans="1:17" s="11" customFormat="1" ht="18.899999999999999" customHeight="1" x14ac:dyDescent="0.25">
      <c r="A76" s="197">
        <v>70</v>
      </c>
      <c r="B76" s="93"/>
      <c r="C76" s="93"/>
      <c r="D76" s="94"/>
      <c r="E76" s="210"/>
      <c r="F76" s="95"/>
      <c r="G76" s="95"/>
      <c r="H76" s="377"/>
      <c r="I76" s="221"/>
      <c r="J76" s="194"/>
      <c r="K76" s="192"/>
      <c r="L76" s="196"/>
      <c r="M76" s="220"/>
      <c r="N76" s="216"/>
      <c r="O76" s="95"/>
      <c r="P76" s="114"/>
      <c r="Q76" s="95"/>
    </row>
    <row r="77" spans="1:17" s="11" customFormat="1" ht="18.899999999999999" customHeight="1" x14ac:dyDescent="0.25">
      <c r="A77" s="197">
        <v>71</v>
      </c>
      <c r="B77" s="93"/>
      <c r="C77" s="93"/>
      <c r="D77" s="94"/>
      <c r="E77" s="210"/>
      <c r="F77" s="95"/>
      <c r="G77" s="95"/>
      <c r="H77" s="377"/>
      <c r="I77" s="221"/>
      <c r="J77" s="194"/>
      <c r="K77" s="192"/>
      <c r="L77" s="196"/>
      <c r="M77" s="220"/>
      <c r="N77" s="216"/>
      <c r="O77" s="95"/>
      <c r="P77" s="114"/>
      <c r="Q77" s="95"/>
    </row>
    <row r="78" spans="1:17" s="11" customFormat="1" ht="18.899999999999999" customHeight="1" x14ac:dyDescent="0.25">
      <c r="A78" s="197">
        <v>72</v>
      </c>
      <c r="B78" s="93"/>
      <c r="C78" s="93"/>
      <c r="D78" s="94"/>
      <c r="E78" s="210"/>
      <c r="F78" s="95"/>
      <c r="G78" s="95"/>
      <c r="H78" s="377"/>
      <c r="I78" s="221"/>
      <c r="J78" s="194"/>
      <c r="K78" s="192"/>
      <c r="L78" s="196"/>
      <c r="M78" s="220"/>
      <c r="N78" s="216"/>
      <c r="O78" s="95"/>
      <c r="P78" s="114"/>
      <c r="Q78" s="95"/>
    </row>
    <row r="79" spans="1:17" s="11" customFormat="1" ht="18.899999999999999" customHeight="1" x14ac:dyDescent="0.25">
      <c r="A79" s="197">
        <v>73</v>
      </c>
      <c r="B79" s="93"/>
      <c r="C79" s="93"/>
      <c r="D79" s="94"/>
      <c r="E79" s="210"/>
      <c r="F79" s="95"/>
      <c r="G79" s="95"/>
      <c r="H79" s="377"/>
      <c r="I79" s="221"/>
      <c r="J79" s="194"/>
      <c r="K79" s="192"/>
      <c r="L79" s="196"/>
      <c r="M79" s="220"/>
      <c r="N79" s="216"/>
      <c r="O79" s="95"/>
      <c r="P79" s="114"/>
      <c r="Q79" s="95"/>
    </row>
    <row r="80" spans="1:17" s="11" customFormat="1" ht="18.899999999999999" customHeight="1" x14ac:dyDescent="0.25">
      <c r="A80" s="197">
        <v>74</v>
      </c>
      <c r="B80" s="93"/>
      <c r="C80" s="93"/>
      <c r="D80" s="94"/>
      <c r="E80" s="210"/>
      <c r="F80" s="95"/>
      <c r="G80" s="95"/>
      <c r="H80" s="377"/>
      <c r="I80" s="221"/>
      <c r="J80" s="194"/>
      <c r="K80" s="192"/>
      <c r="L80" s="196"/>
      <c r="M80" s="220"/>
      <c r="N80" s="216"/>
      <c r="O80" s="95"/>
      <c r="P80" s="114"/>
      <c r="Q80" s="95"/>
    </row>
    <row r="81" spans="1:17" s="11" customFormat="1" ht="18.899999999999999" customHeight="1" x14ac:dyDescent="0.25">
      <c r="A81" s="197">
        <v>75</v>
      </c>
      <c r="B81" s="93"/>
      <c r="C81" s="93"/>
      <c r="D81" s="94"/>
      <c r="E81" s="210"/>
      <c r="F81" s="95"/>
      <c r="G81" s="95"/>
      <c r="H81" s="377"/>
      <c r="I81" s="221"/>
      <c r="J81" s="194"/>
      <c r="K81" s="192"/>
      <c r="L81" s="196"/>
      <c r="M81" s="220"/>
      <c r="N81" s="216"/>
      <c r="O81" s="95"/>
      <c r="P81" s="114"/>
      <c r="Q81" s="95"/>
    </row>
    <row r="82" spans="1:17" s="11" customFormat="1" ht="18.899999999999999" customHeight="1" x14ac:dyDescent="0.25">
      <c r="A82" s="197">
        <v>76</v>
      </c>
      <c r="B82" s="93"/>
      <c r="C82" s="93"/>
      <c r="D82" s="94"/>
      <c r="E82" s="210"/>
      <c r="F82" s="95"/>
      <c r="G82" s="95"/>
      <c r="H82" s="377"/>
      <c r="I82" s="221"/>
      <c r="J82" s="194"/>
      <c r="K82" s="192"/>
      <c r="L82" s="196"/>
      <c r="M82" s="220"/>
      <c r="N82" s="216"/>
      <c r="O82" s="95"/>
      <c r="P82" s="114"/>
      <c r="Q82" s="95"/>
    </row>
    <row r="83" spans="1:17" s="11" customFormat="1" ht="18.899999999999999" customHeight="1" x14ac:dyDescent="0.25">
      <c r="A83" s="197">
        <v>77</v>
      </c>
      <c r="B83" s="93"/>
      <c r="C83" s="93"/>
      <c r="D83" s="94"/>
      <c r="E83" s="210"/>
      <c r="F83" s="95"/>
      <c r="G83" s="95"/>
      <c r="H83" s="377"/>
      <c r="I83" s="221"/>
      <c r="J83" s="194"/>
      <c r="K83" s="192"/>
      <c r="L83" s="196"/>
      <c r="M83" s="220"/>
      <c r="N83" s="216"/>
      <c r="O83" s="95"/>
      <c r="P83" s="114"/>
      <c r="Q83" s="95"/>
    </row>
    <row r="84" spans="1:17" s="11" customFormat="1" ht="18.899999999999999" customHeight="1" x14ac:dyDescent="0.25">
      <c r="A84" s="197">
        <v>78</v>
      </c>
      <c r="B84" s="93"/>
      <c r="C84" s="93"/>
      <c r="D84" s="94"/>
      <c r="E84" s="210"/>
      <c r="F84" s="95"/>
      <c r="G84" s="95"/>
      <c r="H84" s="377"/>
      <c r="I84" s="221"/>
      <c r="J84" s="194"/>
      <c r="K84" s="192"/>
      <c r="L84" s="196"/>
      <c r="M84" s="220"/>
      <c r="N84" s="216"/>
      <c r="O84" s="95"/>
      <c r="P84" s="114"/>
      <c r="Q84" s="95"/>
    </row>
    <row r="85" spans="1:17" s="11" customFormat="1" ht="18.899999999999999" customHeight="1" x14ac:dyDescent="0.25">
      <c r="A85" s="197">
        <v>79</v>
      </c>
      <c r="B85" s="93"/>
      <c r="C85" s="93"/>
      <c r="D85" s="94"/>
      <c r="E85" s="210"/>
      <c r="F85" s="95"/>
      <c r="G85" s="95"/>
      <c r="H85" s="377"/>
      <c r="I85" s="221"/>
      <c r="J85" s="194"/>
      <c r="K85" s="192"/>
      <c r="L85" s="196"/>
      <c r="M85" s="220"/>
      <c r="N85" s="216"/>
      <c r="O85" s="95"/>
      <c r="P85" s="114"/>
      <c r="Q85" s="95"/>
    </row>
    <row r="86" spans="1:17" s="11" customFormat="1" ht="18.899999999999999" customHeight="1" x14ac:dyDescent="0.25">
      <c r="A86" s="197">
        <v>80</v>
      </c>
      <c r="B86" s="93"/>
      <c r="C86" s="93"/>
      <c r="D86" s="94"/>
      <c r="E86" s="210"/>
      <c r="F86" s="95"/>
      <c r="G86" s="95"/>
      <c r="H86" s="377"/>
      <c r="I86" s="221"/>
      <c r="J86" s="194"/>
      <c r="K86" s="192"/>
      <c r="L86" s="196"/>
      <c r="M86" s="220"/>
      <c r="N86" s="216"/>
      <c r="O86" s="95"/>
      <c r="P86" s="114"/>
      <c r="Q86" s="95"/>
    </row>
    <row r="87" spans="1:17" s="11" customFormat="1" ht="18.899999999999999" customHeight="1" x14ac:dyDescent="0.25">
      <c r="A87" s="197">
        <v>81</v>
      </c>
      <c r="B87" s="93"/>
      <c r="C87" s="93"/>
      <c r="D87" s="94"/>
      <c r="E87" s="210"/>
      <c r="F87" s="95"/>
      <c r="G87" s="95"/>
      <c r="H87" s="377"/>
      <c r="I87" s="221"/>
      <c r="J87" s="194"/>
      <c r="K87" s="192"/>
      <c r="L87" s="196"/>
      <c r="M87" s="220"/>
      <c r="N87" s="216"/>
      <c r="O87" s="95"/>
      <c r="P87" s="114"/>
      <c r="Q87" s="95"/>
    </row>
    <row r="88" spans="1:17" s="11" customFormat="1" ht="18.899999999999999" customHeight="1" x14ac:dyDescent="0.25">
      <c r="A88" s="197">
        <v>82</v>
      </c>
      <c r="B88" s="93"/>
      <c r="C88" s="93"/>
      <c r="D88" s="94"/>
      <c r="E88" s="210"/>
      <c r="F88" s="95"/>
      <c r="G88" s="95"/>
      <c r="H88" s="377"/>
      <c r="I88" s="221"/>
      <c r="J88" s="194"/>
      <c r="K88" s="192"/>
      <c r="L88" s="196"/>
      <c r="M88" s="220"/>
      <c r="N88" s="216"/>
      <c r="O88" s="95"/>
      <c r="P88" s="114"/>
      <c r="Q88" s="95"/>
    </row>
    <row r="89" spans="1:17" s="11" customFormat="1" ht="18.899999999999999" customHeight="1" x14ac:dyDescent="0.25">
      <c r="A89" s="197">
        <v>83</v>
      </c>
      <c r="B89" s="93"/>
      <c r="C89" s="93"/>
      <c r="D89" s="94"/>
      <c r="E89" s="210"/>
      <c r="F89" s="95"/>
      <c r="G89" s="95"/>
      <c r="H89" s="377"/>
      <c r="I89" s="221"/>
      <c r="J89" s="194"/>
      <c r="K89" s="192"/>
      <c r="L89" s="196"/>
      <c r="M89" s="220"/>
      <c r="N89" s="216"/>
      <c r="O89" s="95"/>
      <c r="P89" s="114"/>
      <c r="Q89" s="95"/>
    </row>
    <row r="90" spans="1:17" s="11" customFormat="1" ht="18.899999999999999" customHeight="1" x14ac:dyDescent="0.25">
      <c r="A90" s="197">
        <v>84</v>
      </c>
      <c r="B90" s="93"/>
      <c r="C90" s="93"/>
      <c r="D90" s="94"/>
      <c r="E90" s="210"/>
      <c r="F90" s="95"/>
      <c r="G90" s="95"/>
      <c r="H90" s="377"/>
      <c r="I90" s="221"/>
      <c r="J90" s="194"/>
      <c r="K90" s="192"/>
      <c r="L90" s="196"/>
      <c r="M90" s="220"/>
      <c r="N90" s="216"/>
      <c r="O90" s="95"/>
      <c r="P90" s="114"/>
      <c r="Q90" s="95"/>
    </row>
    <row r="91" spans="1:17" s="11" customFormat="1" ht="18.899999999999999" customHeight="1" x14ac:dyDescent="0.25">
      <c r="A91" s="197">
        <v>85</v>
      </c>
      <c r="B91" s="93"/>
      <c r="C91" s="93"/>
      <c r="D91" s="94"/>
      <c r="E91" s="210"/>
      <c r="F91" s="95"/>
      <c r="G91" s="95"/>
      <c r="H91" s="377"/>
      <c r="I91" s="221"/>
      <c r="J91" s="194"/>
      <c r="K91" s="192"/>
      <c r="L91" s="196"/>
      <c r="M91" s="220"/>
      <c r="N91" s="216"/>
      <c r="O91" s="95"/>
      <c r="P91" s="114"/>
      <c r="Q91" s="95"/>
    </row>
    <row r="92" spans="1:17" s="11" customFormat="1" ht="18.899999999999999" customHeight="1" x14ac:dyDescent="0.25">
      <c r="A92" s="197">
        <v>86</v>
      </c>
      <c r="B92" s="93"/>
      <c r="C92" s="93"/>
      <c r="D92" s="94"/>
      <c r="E92" s="210"/>
      <c r="F92" s="95"/>
      <c r="G92" s="95"/>
      <c r="H92" s="377"/>
      <c r="I92" s="221"/>
      <c r="J92" s="194"/>
      <c r="K92" s="192"/>
      <c r="L92" s="196"/>
      <c r="M92" s="220"/>
      <c r="N92" s="216"/>
      <c r="O92" s="95"/>
      <c r="P92" s="114"/>
      <c r="Q92" s="95"/>
    </row>
    <row r="93" spans="1:17" s="11" customFormat="1" ht="18.899999999999999" customHeight="1" x14ac:dyDescent="0.25">
      <c r="A93" s="197">
        <v>87</v>
      </c>
      <c r="B93" s="93"/>
      <c r="C93" s="93"/>
      <c r="D93" s="94"/>
      <c r="E93" s="210"/>
      <c r="F93" s="95"/>
      <c r="G93" s="95"/>
      <c r="H93" s="377"/>
      <c r="I93" s="221"/>
      <c r="J93" s="194"/>
      <c r="K93" s="192"/>
      <c r="L93" s="196"/>
      <c r="M93" s="220"/>
      <c r="N93" s="216"/>
      <c r="O93" s="95"/>
      <c r="P93" s="114"/>
      <c r="Q93" s="95"/>
    </row>
    <row r="94" spans="1:17" s="11" customFormat="1" ht="18.899999999999999" customHeight="1" x14ac:dyDescent="0.25">
      <c r="A94" s="197">
        <v>88</v>
      </c>
      <c r="B94" s="93"/>
      <c r="C94" s="93"/>
      <c r="D94" s="94"/>
      <c r="E94" s="210"/>
      <c r="F94" s="95"/>
      <c r="G94" s="95"/>
      <c r="H94" s="377"/>
      <c r="I94" s="221"/>
      <c r="J94" s="194"/>
      <c r="K94" s="192"/>
      <c r="L94" s="196"/>
      <c r="M94" s="220"/>
      <c r="N94" s="216"/>
      <c r="O94" s="95"/>
      <c r="P94" s="114"/>
      <c r="Q94" s="95"/>
    </row>
    <row r="95" spans="1:17" s="11" customFormat="1" ht="18.899999999999999" customHeight="1" x14ac:dyDescent="0.25">
      <c r="A95" s="197">
        <v>89</v>
      </c>
      <c r="B95" s="93"/>
      <c r="C95" s="93"/>
      <c r="D95" s="94"/>
      <c r="E95" s="210"/>
      <c r="F95" s="95"/>
      <c r="G95" s="95"/>
      <c r="H95" s="377"/>
      <c r="I95" s="221"/>
      <c r="J95" s="194"/>
      <c r="K95" s="192"/>
      <c r="L95" s="196"/>
      <c r="M95" s="220"/>
      <c r="N95" s="216"/>
      <c r="O95" s="95"/>
      <c r="P95" s="114"/>
      <c r="Q95" s="95"/>
    </row>
    <row r="96" spans="1:17" s="11" customFormat="1" ht="18.899999999999999" customHeight="1" x14ac:dyDescent="0.25">
      <c r="A96" s="197">
        <v>90</v>
      </c>
      <c r="B96" s="93"/>
      <c r="C96" s="93"/>
      <c r="D96" s="94"/>
      <c r="E96" s="210"/>
      <c r="F96" s="95"/>
      <c r="G96" s="95"/>
      <c r="H96" s="377"/>
      <c r="I96" s="221"/>
      <c r="J96" s="194"/>
      <c r="K96" s="192"/>
      <c r="L96" s="196"/>
      <c r="M96" s="220"/>
      <c r="N96" s="216"/>
      <c r="O96" s="95"/>
      <c r="P96" s="114"/>
      <c r="Q96" s="95"/>
    </row>
    <row r="97" spans="1:17" s="11" customFormat="1" ht="18.899999999999999" customHeight="1" x14ac:dyDescent="0.25">
      <c r="A97" s="197">
        <v>91</v>
      </c>
      <c r="B97" s="93"/>
      <c r="C97" s="93"/>
      <c r="D97" s="94"/>
      <c r="E97" s="210"/>
      <c r="F97" s="95"/>
      <c r="G97" s="95"/>
      <c r="H97" s="377"/>
      <c r="I97" s="221"/>
      <c r="J97" s="194"/>
      <c r="K97" s="192"/>
      <c r="L97" s="196"/>
      <c r="M97" s="220"/>
      <c r="N97" s="216"/>
      <c r="O97" s="95"/>
      <c r="P97" s="114"/>
      <c r="Q97" s="95"/>
    </row>
    <row r="98" spans="1:17" s="11" customFormat="1" ht="18.899999999999999" customHeight="1" x14ac:dyDescent="0.25">
      <c r="A98" s="197">
        <v>92</v>
      </c>
      <c r="B98" s="93"/>
      <c r="C98" s="93"/>
      <c r="D98" s="94"/>
      <c r="E98" s="210"/>
      <c r="F98" s="95"/>
      <c r="G98" s="95"/>
      <c r="H98" s="377"/>
      <c r="I98" s="221"/>
      <c r="J98" s="194"/>
      <c r="K98" s="192"/>
      <c r="L98" s="196"/>
      <c r="M98" s="220"/>
      <c r="N98" s="216"/>
      <c r="O98" s="95"/>
      <c r="P98" s="114"/>
      <c r="Q98" s="95"/>
    </row>
    <row r="99" spans="1:17" s="11" customFormat="1" ht="18.899999999999999" customHeight="1" x14ac:dyDescent="0.25">
      <c r="A99" s="197">
        <v>93</v>
      </c>
      <c r="B99" s="93"/>
      <c r="C99" s="93"/>
      <c r="D99" s="94"/>
      <c r="E99" s="210"/>
      <c r="F99" s="95"/>
      <c r="G99" s="95"/>
      <c r="H99" s="377"/>
      <c r="I99" s="221"/>
      <c r="J99" s="194"/>
      <c r="K99" s="192"/>
      <c r="L99" s="196"/>
      <c r="M99" s="220"/>
      <c r="N99" s="216"/>
      <c r="O99" s="95"/>
      <c r="P99" s="114"/>
      <c r="Q99" s="95"/>
    </row>
    <row r="100" spans="1:17" s="11" customFormat="1" ht="18.899999999999999" customHeight="1" x14ac:dyDescent="0.25">
      <c r="A100" s="197">
        <v>94</v>
      </c>
      <c r="B100" s="93"/>
      <c r="C100" s="93"/>
      <c r="D100" s="94"/>
      <c r="E100" s="210"/>
      <c r="F100" s="95"/>
      <c r="G100" s="95"/>
      <c r="H100" s="377"/>
      <c r="I100" s="221"/>
      <c r="J100" s="194"/>
      <c r="K100" s="192"/>
      <c r="L100" s="196"/>
      <c r="M100" s="220"/>
      <c r="N100" s="216"/>
      <c r="O100" s="95"/>
      <c r="P100" s="114"/>
      <c r="Q100" s="95"/>
    </row>
    <row r="101" spans="1:17" s="11" customFormat="1" ht="18.899999999999999" customHeight="1" x14ac:dyDescent="0.25">
      <c r="A101" s="197">
        <v>95</v>
      </c>
      <c r="B101" s="93"/>
      <c r="C101" s="93"/>
      <c r="D101" s="94"/>
      <c r="E101" s="210"/>
      <c r="F101" s="95"/>
      <c r="G101" s="95"/>
      <c r="H101" s="377"/>
      <c r="I101" s="221"/>
      <c r="J101" s="194"/>
      <c r="K101" s="192"/>
      <c r="L101" s="196"/>
      <c r="M101" s="220"/>
      <c r="N101" s="216"/>
      <c r="O101" s="95"/>
      <c r="P101" s="114"/>
      <c r="Q101" s="95"/>
    </row>
    <row r="102" spans="1:17" s="11" customFormat="1" ht="18.899999999999999" customHeight="1" x14ac:dyDescent="0.25">
      <c r="A102" s="197">
        <v>96</v>
      </c>
      <c r="B102" s="93"/>
      <c r="C102" s="93"/>
      <c r="D102" s="94"/>
      <c r="E102" s="210"/>
      <c r="F102" s="95"/>
      <c r="G102" s="95"/>
      <c r="H102" s="377"/>
      <c r="I102" s="221"/>
      <c r="J102" s="194"/>
      <c r="K102" s="192"/>
      <c r="L102" s="196"/>
      <c r="M102" s="220"/>
      <c r="N102" s="216"/>
      <c r="O102" s="95"/>
      <c r="P102" s="114"/>
      <c r="Q102" s="95"/>
    </row>
    <row r="103" spans="1:17" s="11" customFormat="1" ht="18.899999999999999" customHeight="1" x14ac:dyDescent="0.25">
      <c r="A103" s="197">
        <v>97</v>
      </c>
      <c r="B103" s="93"/>
      <c r="C103" s="93"/>
      <c r="D103" s="94"/>
      <c r="E103" s="210"/>
      <c r="F103" s="95"/>
      <c r="G103" s="95"/>
      <c r="H103" s="377"/>
      <c r="I103" s="221"/>
      <c r="J103" s="194"/>
      <c r="K103" s="192"/>
      <c r="L103" s="196"/>
      <c r="M103" s="220"/>
      <c r="N103" s="216"/>
      <c r="O103" s="95"/>
      <c r="P103" s="114"/>
      <c r="Q103" s="95"/>
    </row>
    <row r="104" spans="1:17" s="11" customFormat="1" ht="18.899999999999999" customHeight="1" x14ac:dyDescent="0.25">
      <c r="A104" s="197">
        <v>98</v>
      </c>
      <c r="B104" s="93"/>
      <c r="C104" s="93"/>
      <c r="D104" s="94"/>
      <c r="E104" s="210"/>
      <c r="F104" s="95"/>
      <c r="G104" s="95"/>
      <c r="H104" s="377"/>
      <c r="I104" s="221"/>
      <c r="J104" s="194"/>
      <c r="K104" s="192"/>
      <c r="L104" s="196"/>
      <c r="M104" s="220"/>
      <c r="N104" s="216"/>
      <c r="O104" s="95"/>
      <c r="P104" s="114"/>
      <c r="Q104" s="95"/>
    </row>
    <row r="105" spans="1:17" s="11" customFormat="1" ht="18.899999999999999" customHeight="1" x14ac:dyDescent="0.25">
      <c r="A105" s="197">
        <v>99</v>
      </c>
      <c r="B105" s="93"/>
      <c r="C105" s="93"/>
      <c r="D105" s="94"/>
      <c r="E105" s="210"/>
      <c r="F105" s="95"/>
      <c r="G105" s="95"/>
      <c r="H105" s="377"/>
      <c r="I105" s="221"/>
      <c r="J105" s="194"/>
      <c r="K105" s="192"/>
      <c r="L105" s="196"/>
      <c r="M105" s="220"/>
      <c r="N105" s="216"/>
      <c r="O105" s="95"/>
      <c r="P105" s="114"/>
      <c r="Q105" s="95"/>
    </row>
    <row r="106" spans="1:17" s="11" customFormat="1" ht="18.899999999999999" customHeight="1" x14ac:dyDescent="0.25">
      <c r="A106" s="197">
        <v>100</v>
      </c>
      <c r="B106" s="93"/>
      <c r="C106" s="93"/>
      <c r="D106" s="94"/>
      <c r="E106" s="210"/>
      <c r="F106" s="95"/>
      <c r="G106" s="95"/>
      <c r="H106" s="377"/>
      <c r="I106" s="221"/>
      <c r="J106" s="194"/>
      <c r="K106" s="192"/>
      <c r="L106" s="196"/>
      <c r="M106" s="220"/>
      <c r="N106" s="216"/>
      <c r="O106" s="95"/>
      <c r="P106" s="114"/>
      <c r="Q106" s="95"/>
    </row>
    <row r="107" spans="1:17" s="11" customFormat="1" ht="18.899999999999999" customHeight="1" x14ac:dyDescent="0.25">
      <c r="A107" s="197">
        <v>101</v>
      </c>
      <c r="B107" s="93"/>
      <c r="C107" s="93"/>
      <c r="D107" s="94"/>
      <c r="E107" s="210"/>
      <c r="F107" s="95"/>
      <c r="G107" s="95"/>
      <c r="H107" s="377"/>
      <c r="I107" s="221"/>
      <c r="J107" s="194"/>
      <c r="K107" s="192"/>
      <c r="L107" s="196"/>
      <c r="M107" s="220"/>
      <c r="N107" s="216"/>
      <c r="O107" s="95"/>
      <c r="P107" s="114"/>
      <c r="Q107" s="95"/>
    </row>
    <row r="108" spans="1:17" s="11" customFormat="1" ht="18.899999999999999" customHeight="1" x14ac:dyDescent="0.25">
      <c r="A108" s="197">
        <v>102</v>
      </c>
      <c r="B108" s="93"/>
      <c r="C108" s="93"/>
      <c r="D108" s="94"/>
      <c r="E108" s="210"/>
      <c r="F108" s="95"/>
      <c r="G108" s="95"/>
      <c r="H108" s="377"/>
      <c r="I108" s="221"/>
      <c r="J108" s="194"/>
      <c r="K108" s="192"/>
      <c r="L108" s="196"/>
      <c r="M108" s="220"/>
      <c r="N108" s="216"/>
      <c r="O108" s="95"/>
      <c r="P108" s="114"/>
      <c r="Q108" s="95"/>
    </row>
    <row r="109" spans="1:17" s="11" customFormat="1" ht="18.899999999999999" customHeight="1" x14ac:dyDescent="0.25">
      <c r="A109" s="197">
        <v>103</v>
      </c>
      <c r="B109" s="93"/>
      <c r="C109" s="93"/>
      <c r="D109" s="94"/>
      <c r="E109" s="210"/>
      <c r="F109" s="95"/>
      <c r="G109" s="95"/>
      <c r="H109" s="377"/>
      <c r="I109" s="221"/>
      <c r="J109" s="194"/>
      <c r="K109" s="192"/>
      <c r="L109" s="196"/>
      <c r="M109" s="220"/>
      <c r="N109" s="216"/>
      <c r="O109" s="95"/>
      <c r="P109" s="114"/>
      <c r="Q109" s="95"/>
    </row>
    <row r="110" spans="1:17" s="11" customFormat="1" ht="18.899999999999999" customHeight="1" x14ac:dyDescent="0.25">
      <c r="A110" s="197">
        <v>104</v>
      </c>
      <c r="B110" s="93"/>
      <c r="C110" s="93"/>
      <c r="D110" s="94"/>
      <c r="E110" s="210"/>
      <c r="F110" s="95"/>
      <c r="G110" s="95"/>
      <c r="H110" s="377"/>
      <c r="I110" s="221"/>
      <c r="J110" s="194"/>
      <c r="K110" s="192"/>
      <c r="L110" s="196"/>
      <c r="M110" s="220"/>
      <c r="N110" s="216"/>
      <c r="O110" s="95"/>
      <c r="P110" s="114"/>
      <c r="Q110" s="95"/>
    </row>
    <row r="111" spans="1:17" s="11" customFormat="1" ht="18.899999999999999" customHeight="1" x14ac:dyDescent="0.25">
      <c r="A111" s="197">
        <v>105</v>
      </c>
      <c r="B111" s="93"/>
      <c r="C111" s="93"/>
      <c r="D111" s="94"/>
      <c r="E111" s="210"/>
      <c r="F111" s="95"/>
      <c r="G111" s="95"/>
      <c r="H111" s="377"/>
      <c r="I111" s="221"/>
      <c r="J111" s="194"/>
      <c r="K111" s="192"/>
      <c r="L111" s="196"/>
      <c r="M111" s="220"/>
      <c r="N111" s="216"/>
      <c r="O111" s="95"/>
      <c r="P111" s="114"/>
      <c r="Q111" s="95"/>
    </row>
    <row r="112" spans="1:17" s="11" customFormat="1" ht="18.899999999999999" customHeight="1" x14ac:dyDescent="0.25">
      <c r="A112" s="197">
        <v>106</v>
      </c>
      <c r="B112" s="93"/>
      <c r="C112" s="93"/>
      <c r="D112" s="94"/>
      <c r="E112" s="210"/>
      <c r="F112" s="95"/>
      <c r="G112" s="95"/>
      <c r="H112" s="377"/>
      <c r="I112" s="221"/>
      <c r="J112" s="194"/>
      <c r="K112" s="192"/>
      <c r="L112" s="196"/>
      <c r="M112" s="220"/>
      <c r="N112" s="216"/>
      <c r="O112" s="95"/>
      <c r="P112" s="114"/>
      <c r="Q112" s="95"/>
    </row>
    <row r="113" spans="1:17" s="11" customFormat="1" ht="18.899999999999999" customHeight="1" x14ac:dyDescent="0.25">
      <c r="A113" s="197">
        <v>107</v>
      </c>
      <c r="B113" s="93"/>
      <c r="C113" s="93"/>
      <c r="D113" s="94"/>
      <c r="E113" s="210"/>
      <c r="F113" s="95"/>
      <c r="G113" s="95"/>
      <c r="H113" s="377"/>
      <c r="I113" s="221"/>
      <c r="J113" s="194"/>
      <c r="K113" s="192"/>
      <c r="L113" s="196"/>
      <c r="M113" s="220"/>
      <c r="N113" s="216"/>
      <c r="O113" s="95"/>
      <c r="P113" s="114"/>
      <c r="Q113" s="95"/>
    </row>
    <row r="114" spans="1:17" s="11" customFormat="1" ht="18.899999999999999" customHeight="1" x14ac:dyDescent="0.25">
      <c r="A114" s="197">
        <v>108</v>
      </c>
      <c r="B114" s="93"/>
      <c r="C114" s="93"/>
      <c r="D114" s="94"/>
      <c r="E114" s="210"/>
      <c r="F114" s="95"/>
      <c r="G114" s="95"/>
      <c r="H114" s="377"/>
      <c r="I114" s="221"/>
      <c r="J114" s="194"/>
      <c r="K114" s="192"/>
      <c r="L114" s="196"/>
      <c r="M114" s="220"/>
      <c r="N114" s="216"/>
      <c r="O114" s="95"/>
      <c r="P114" s="114"/>
      <c r="Q114" s="95"/>
    </row>
    <row r="115" spans="1:17" s="11" customFormat="1" ht="18.899999999999999" customHeight="1" x14ac:dyDescent="0.25">
      <c r="A115" s="197">
        <v>109</v>
      </c>
      <c r="B115" s="93"/>
      <c r="C115" s="93"/>
      <c r="D115" s="94"/>
      <c r="E115" s="210"/>
      <c r="F115" s="95"/>
      <c r="G115" s="95"/>
      <c r="H115" s="377"/>
      <c r="I115" s="221"/>
      <c r="J115" s="194"/>
      <c r="K115" s="192"/>
      <c r="L115" s="196"/>
      <c r="M115" s="220"/>
      <c r="N115" s="216"/>
      <c r="O115" s="95"/>
      <c r="P115" s="114"/>
      <c r="Q115" s="95"/>
    </row>
    <row r="116" spans="1:17" s="11" customFormat="1" ht="18.899999999999999" customHeight="1" x14ac:dyDescent="0.25">
      <c r="A116" s="197">
        <v>110</v>
      </c>
      <c r="B116" s="93"/>
      <c r="C116" s="93"/>
      <c r="D116" s="94"/>
      <c r="E116" s="210"/>
      <c r="F116" s="95"/>
      <c r="G116" s="95"/>
      <c r="H116" s="377"/>
      <c r="I116" s="221"/>
      <c r="J116" s="194"/>
      <c r="K116" s="192"/>
      <c r="L116" s="196"/>
      <c r="M116" s="220"/>
      <c r="N116" s="216"/>
      <c r="O116" s="95"/>
      <c r="P116" s="114"/>
      <c r="Q116" s="95"/>
    </row>
    <row r="117" spans="1:17" s="11" customFormat="1" ht="18.899999999999999" customHeight="1" x14ac:dyDescent="0.25">
      <c r="A117" s="197">
        <v>111</v>
      </c>
      <c r="B117" s="93"/>
      <c r="C117" s="93"/>
      <c r="D117" s="94"/>
      <c r="E117" s="210"/>
      <c r="F117" s="95"/>
      <c r="G117" s="95"/>
      <c r="H117" s="377"/>
      <c r="I117" s="221"/>
      <c r="J117" s="194"/>
      <c r="K117" s="192"/>
      <c r="L117" s="196"/>
      <c r="M117" s="220"/>
      <c r="N117" s="216"/>
      <c r="O117" s="95"/>
      <c r="P117" s="114"/>
      <c r="Q117" s="95"/>
    </row>
    <row r="118" spans="1:17" s="11" customFormat="1" ht="18.899999999999999" customHeight="1" x14ac:dyDescent="0.25">
      <c r="A118" s="197">
        <v>112</v>
      </c>
      <c r="B118" s="93"/>
      <c r="C118" s="93"/>
      <c r="D118" s="94"/>
      <c r="E118" s="210"/>
      <c r="F118" s="95"/>
      <c r="G118" s="95"/>
      <c r="H118" s="377"/>
      <c r="I118" s="221"/>
      <c r="J118" s="194"/>
      <c r="K118" s="192"/>
      <c r="L118" s="196"/>
      <c r="M118" s="220"/>
      <c r="N118" s="216"/>
      <c r="O118" s="95"/>
      <c r="P118" s="114"/>
      <c r="Q118" s="95"/>
    </row>
    <row r="119" spans="1:17" s="11" customFormat="1" ht="18.899999999999999" customHeight="1" x14ac:dyDescent="0.25">
      <c r="A119" s="197">
        <v>113</v>
      </c>
      <c r="B119" s="93"/>
      <c r="C119" s="93"/>
      <c r="D119" s="94"/>
      <c r="E119" s="210"/>
      <c r="F119" s="95"/>
      <c r="G119" s="95"/>
      <c r="H119" s="377"/>
      <c r="I119" s="221"/>
      <c r="J119" s="194"/>
      <c r="K119" s="192"/>
      <c r="L119" s="196"/>
      <c r="M119" s="220"/>
      <c r="N119" s="216"/>
      <c r="O119" s="95"/>
      <c r="P119" s="114"/>
      <c r="Q119" s="95"/>
    </row>
    <row r="120" spans="1:17" s="11" customFormat="1" ht="18.899999999999999" customHeight="1" x14ac:dyDescent="0.25">
      <c r="A120" s="197">
        <v>114</v>
      </c>
      <c r="B120" s="93"/>
      <c r="C120" s="93"/>
      <c r="D120" s="94"/>
      <c r="E120" s="210"/>
      <c r="F120" s="95"/>
      <c r="G120" s="95"/>
      <c r="H120" s="377"/>
      <c r="I120" s="221"/>
      <c r="J120" s="194"/>
      <c r="K120" s="192"/>
      <c r="L120" s="196"/>
      <c r="M120" s="220"/>
      <c r="N120" s="216"/>
      <c r="O120" s="95"/>
      <c r="P120" s="114"/>
      <c r="Q120" s="95"/>
    </row>
    <row r="121" spans="1:17" s="11" customFormat="1" ht="18.899999999999999" customHeight="1" x14ac:dyDescent="0.25">
      <c r="A121" s="197">
        <v>115</v>
      </c>
      <c r="B121" s="93"/>
      <c r="C121" s="93"/>
      <c r="D121" s="94"/>
      <c r="E121" s="210"/>
      <c r="F121" s="95"/>
      <c r="G121" s="95"/>
      <c r="H121" s="377"/>
      <c r="I121" s="221"/>
      <c r="J121" s="194"/>
      <c r="K121" s="192"/>
      <c r="L121" s="196"/>
      <c r="M121" s="220"/>
      <c r="N121" s="216"/>
      <c r="O121" s="95"/>
      <c r="P121" s="114"/>
      <c r="Q121" s="95"/>
    </row>
    <row r="122" spans="1:17" s="11" customFormat="1" ht="18.899999999999999" customHeight="1" x14ac:dyDescent="0.25">
      <c r="A122" s="197">
        <v>116</v>
      </c>
      <c r="B122" s="93"/>
      <c r="C122" s="93"/>
      <c r="D122" s="94"/>
      <c r="E122" s="210"/>
      <c r="F122" s="95"/>
      <c r="G122" s="95"/>
      <c r="H122" s="377"/>
      <c r="I122" s="221"/>
      <c r="J122" s="194"/>
      <c r="K122" s="192"/>
      <c r="L122" s="196"/>
      <c r="M122" s="220"/>
      <c r="N122" s="216"/>
      <c r="O122" s="95"/>
      <c r="P122" s="114"/>
      <c r="Q122" s="95"/>
    </row>
    <row r="123" spans="1:17" s="11" customFormat="1" ht="18.899999999999999" customHeight="1" x14ac:dyDescent="0.25">
      <c r="A123" s="197">
        <v>117</v>
      </c>
      <c r="B123" s="93"/>
      <c r="C123" s="93"/>
      <c r="D123" s="94"/>
      <c r="E123" s="210"/>
      <c r="F123" s="95"/>
      <c r="G123" s="95"/>
      <c r="H123" s="377"/>
      <c r="I123" s="221"/>
      <c r="J123" s="194"/>
      <c r="K123" s="192"/>
      <c r="L123" s="196"/>
      <c r="M123" s="220"/>
      <c r="N123" s="216"/>
      <c r="O123" s="95"/>
      <c r="P123" s="114"/>
      <c r="Q123" s="95"/>
    </row>
    <row r="124" spans="1:17" s="11" customFormat="1" ht="18.899999999999999" customHeight="1" x14ac:dyDescent="0.25">
      <c r="A124" s="197">
        <v>118</v>
      </c>
      <c r="B124" s="93"/>
      <c r="C124" s="93"/>
      <c r="D124" s="94"/>
      <c r="E124" s="210"/>
      <c r="F124" s="95"/>
      <c r="G124" s="95"/>
      <c r="H124" s="377"/>
      <c r="I124" s="221"/>
      <c r="J124" s="194"/>
      <c r="K124" s="192"/>
      <c r="L124" s="196"/>
      <c r="M124" s="220"/>
      <c r="N124" s="216"/>
      <c r="O124" s="95"/>
      <c r="P124" s="114"/>
      <c r="Q124" s="95"/>
    </row>
    <row r="125" spans="1:17" s="11" customFormat="1" ht="18.899999999999999" customHeight="1" x14ac:dyDescent="0.25">
      <c r="A125" s="197">
        <v>119</v>
      </c>
      <c r="B125" s="93"/>
      <c r="C125" s="93"/>
      <c r="D125" s="94"/>
      <c r="E125" s="210"/>
      <c r="F125" s="95"/>
      <c r="G125" s="95"/>
      <c r="H125" s="377"/>
      <c r="I125" s="221"/>
      <c r="J125" s="194"/>
      <c r="K125" s="192"/>
      <c r="L125" s="196"/>
      <c r="M125" s="220"/>
      <c r="N125" s="216"/>
      <c r="O125" s="95"/>
      <c r="P125" s="114"/>
      <c r="Q125" s="95"/>
    </row>
    <row r="126" spans="1:17" s="11" customFormat="1" ht="18.899999999999999" customHeight="1" x14ac:dyDescent="0.25">
      <c r="A126" s="197">
        <v>120</v>
      </c>
      <c r="B126" s="93"/>
      <c r="C126" s="93"/>
      <c r="D126" s="94"/>
      <c r="E126" s="210"/>
      <c r="F126" s="95"/>
      <c r="G126" s="95"/>
      <c r="H126" s="377"/>
      <c r="I126" s="221"/>
      <c r="J126" s="194"/>
      <c r="K126" s="192"/>
      <c r="L126" s="196"/>
      <c r="M126" s="220"/>
      <c r="N126" s="216"/>
      <c r="O126" s="95"/>
      <c r="P126" s="114"/>
      <c r="Q126" s="95"/>
    </row>
    <row r="127" spans="1:17" s="11" customFormat="1" ht="18.899999999999999" customHeight="1" x14ac:dyDescent="0.25">
      <c r="A127" s="197">
        <v>121</v>
      </c>
      <c r="B127" s="93"/>
      <c r="C127" s="93"/>
      <c r="D127" s="94"/>
      <c r="E127" s="210"/>
      <c r="F127" s="95"/>
      <c r="G127" s="95"/>
      <c r="H127" s="377"/>
      <c r="I127" s="221"/>
      <c r="J127" s="194"/>
      <c r="K127" s="192"/>
      <c r="L127" s="196"/>
      <c r="M127" s="220"/>
      <c r="N127" s="216"/>
      <c r="O127" s="95"/>
      <c r="P127" s="114"/>
      <c r="Q127" s="95"/>
    </row>
    <row r="128" spans="1:17" s="11" customFormat="1" ht="18.899999999999999" customHeight="1" x14ac:dyDescent="0.25">
      <c r="A128" s="197">
        <v>122</v>
      </c>
      <c r="B128" s="93"/>
      <c r="C128" s="93"/>
      <c r="D128" s="94"/>
      <c r="E128" s="210"/>
      <c r="F128" s="95"/>
      <c r="G128" s="95"/>
      <c r="H128" s="377"/>
      <c r="I128" s="221"/>
      <c r="J128" s="194"/>
      <c r="K128" s="192"/>
      <c r="L128" s="196"/>
      <c r="M128" s="220"/>
      <c r="N128" s="216"/>
      <c r="O128" s="95"/>
      <c r="P128" s="114"/>
      <c r="Q128" s="95"/>
    </row>
    <row r="129" spans="1:17" s="11" customFormat="1" ht="18.899999999999999" customHeight="1" x14ac:dyDescent="0.25">
      <c r="A129" s="197">
        <v>123</v>
      </c>
      <c r="B129" s="93"/>
      <c r="C129" s="93"/>
      <c r="D129" s="94"/>
      <c r="E129" s="210"/>
      <c r="F129" s="95"/>
      <c r="G129" s="95"/>
      <c r="H129" s="377"/>
      <c r="I129" s="221"/>
      <c r="J129" s="194"/>
      <c r="K129" s="192"/>
      <c r="L129" s="196"/>
      <c r="M129" s="220"/>
      <c r="N129" s="216"/>
      <c r="O129" s="95"/>
      <c r="P129" s="114"/>
      <c r="Q129" s="95"/>
    </row>
    <row r="130" spans="1:17" s="11" customFormat="1" ht="18.899999999999999" customHeight="1" x14ac:dyDescent="0.25">
      <c r="A130" s="197">
        <v>124</v>
      </c>
      <c r="B130" s="93"/>
      <c r="C130" s="93"/>
      <c r="D130" s="94"/>
      <c r="E130" s="210"/>
      <c r="F130" s="95"/>
      <c r="G130" s="95"/>
      <c r="H130" s="377"/>
      <c r="I130" s="221"/>
      <c r="J130" s="194"/>
      <c r="K130" s="192"/>
      <c r="L130" s="196"/>
      <c r="M130" s="220"/>
      <c r="N130" s="216"/>
      <c r="O130" s="95"/>
      <c r="P130" s="114"/>
      <c r="Q130" s="95"/>
    </row>
    <row r="131" spans="1:17" s="11" customFormat="1" ht="18.899999999999999" customHeight="1" x14ac:dyDescent="0.25">
      <c r="A131" s="197">
        <v>125</v>
      </c>
      <c r="B131" s="93"/>
      <c r="C131" s="93"/>
      <c r="D131" s="94"/>
      <c r="E131" s="210"/>
      <c r="F131" s="95"/>
      <c r="G131" s="95"/>
      <c r="H131" s="377"/>
      <c r="I131" s="221"/>
      <c r="J131" s="194"/>
      <c r="K131" s="192"/>
      <c r="L131" s="196"/>
      <c r="M131" s="220"/>
      <c r="N131" s="216"/>
      <c r="O131" s="95"/>
      <c r="P131" s="114"/>
      <c r="Q131" s="95"/>
    </row>
    <row r="132" spans="1:17" s="11" customFormat="1" ht="18.899999999999999" customHeight="1" x14ac:dyDescent="0.25">
      <c r="A132" s="197">
        <v>126</v>
      </c>
      <c r="B132" s="93"/>
      <c r="C132" s="93"/>
      <c r="D132" s="94"/>
      <c r="E132" s="210"/>
      <c r="F132" s="95"/>
      <c r="G132" s="95"/>
      <c r="H132" s="377"/>
      <c r="I132" s="221"/>
      <c r="J132" s="194"/>
      <c r="K132" s="192"/>
      <c r="L132" s="196"/>
      <c r="M132" s="220"/>
      <c r="N132" s="216"/>
      <c r="O132" s="95"/>
      <c r="P132" s="114"/>
      <c r="Q132" s="95"/>
    </row>
    <row r="133" spans="1:17" s="11" customFormat="1" ht="18.899999999999999" customHeight="1" x14ac:dyDescent="0.25">
      <c r="A133" s="197">
        <v>127</v>
      </c>
      <c r="B133" s="93"/>
      <c r="C133" s="93"/>
      <c r="D133" s="94"/>
      <c r="E133" s="210"/>
      <c r="F133" s="95"/>
      <c r="G133" s="95"/>
      <c r="H133" s="377"/>
      <c r="I133" s="221"/>
      <c r="J133" s="194"/>
      <c r="K133" s="192"/>
      <c r="L133" s="196"/>
      <c r="M133" s="220"/>
      <c r="N133" s="216"/>
      <c r="O133" s="95"/>
      <c r="P133" s="114"/>
      <c r="Q133" s="95"/>
    </row>
    <row r="134" spans="1:17" s="11" customFormat="1" ht="18.899999999999999" customHeight="1" x14ac:dyDescent="0.25">
      <c r="A134" s="197">
        <v>128</v>
      </c>
      <c r="B134" s="93"/>
      <c r="C134" s="93"/>
      <c r="D134" s="94"/>
      <c r="E134" s="210"/>
      <c r="F134" s="95"/>
      <c r="G134" s="95"/>
      <c r="H134" s="377"/>
      <c r="I134" s="221"/>
      <c r="J134" s="194"/>
      <c r="K134" s="192"/>
      <c r="L134" s="196"/>
      <c r="M134" s="220"/>
      <c r="N134" s="216"/>
      <c r="O134" s="221"/>
      <c r="P134" s="222"/>
      <c r="Q134" s="221"/>
    </row>
    <row r="135" spans="1:17" x14ac:dyDescent="0.25">
      <c r="A135" s="197">
        <v>129</v>
      </c>
      <c r="B135" s="93"/>
      <c r="C135" s="93"/>
      <c r="D135" s="94"/>
      <c r="E135" s="210"/>
      <c r="F135" s="95"/>
      <c r="G135" s="95"/>
      <c r="H135" s="377"/>
      <c r="I135" s="221"/>
      <c r="J135" s="194"/>
      <c r="K135" s="192"/>
      <c r="L135" s="196"/>
      <c r="M135" s="220"/>
      <c r="N135" s="216"/>
      <c r="O135" s="95"/>
      <c r="P135" s="114"/>
      <c r="Q135" s="95"/>
    </row>
    <row r="136" spans="1:17" x14ac:dyDescent="0.25">
      <c r="A136" s="197">
        <v>130</v>
      </c>
      <c r="B136" s="93"/>
      <c r="C136" s="93"/>
      <c r="D136" s="94"/>
      <c r="E136" s="210"/>
      <c r="F136" s="95"/>
      <c r="G136" s="95"/>
      <c r="H136" s="377"/>
      <c r="I136" s="221"/>
      <c r="J136" s="194"/>
      <c r="K136" s="192"/>
      <c r="L136" s="196"/>
      <c r="M136" s="220"/>
      <c r="N136" s="216"/>
      <c r="O136" s="95"/>
      <c r="P136" s="114"/>
      <c r="Q136" s="95"/>
    </row>
    <row r="137" spans="1:17" x14ac:dyDescent="0.25">
      <c r="A137" s="197">
        <v>131</v>
      </c>
      <c r="B137" s="93"/>
      <c r="C137" s="93"/>
      <c r="D137" s="94"/>
      <c r="E137" s="210"/>
      <c r="F137" s="95"/>
      <c r="G137" s="95"/>
      <c r="H137" s="377"/>
      <c r="I137" s="221"/>
      <c r="J137" s="194"/>
      <c r="K137" s="192"/>
      <c r="L137" s="196"/>
      <c r="M137" s="220"/>
      <c r="N137" s="216"/>
      <c r="O137" s="95"/>
      <c r="P137" s="114"/>
      <c r="Q137" s="95"/>
    </row>
    <row r="138" spans="1:17" x14ac:dyDescent="0.25">
      <c r="A138" s="197">
        <v>132</v>
      </c>
      <c r="B138" s="93"/>
      <c r="C138" s="93"/>
      <c r="D138" s="94"/>
      <c r="E138" s="210"/>
      <c r="F138" s="95"/>
      <c r="G138" s="95"/>
      <c r="H138" s="377"/>
      <c r="I138" s="221"/>
      <c r="J138" s="194"/>
      <c r="K138" s="192"/>
      <c r="L138" s="196"/>
      <c r="M138" s="220"/>
      <c r="N138" s="216"/>
      <c r="O138" s="95"/>
      <c r="P138" s="114"/>
      <c r="Q138" s="95"/>
    </row>
    <row r="139" spans="1:17" x14ac:dyDescent="0.25">
      <c r="A139" s="197">
        <v>133</v>
      </c>
      <c r="B139" s="93"/>
      <c r="C139" s="93"/>
      <c r="D139" s="94"/>
      <c r="E139" s="210"/>
      <c r="F139" s="95"/>
      <c r="G139" s="95"/>
      <c r="H139" s="377"/>
      <c r="I139" s="221"/>
      <c r="J139" s="194"/>
      <c r="K139" s="192"/>
      <c r="L139" s="196"/>
      <c r="M139" s="220"/>
      <c r="N139" s="216"/>
      <c r="O139" s="95"/>
      <c r="P139" s="114"/>
      <c r="Q139" s="95"/>
    </row>
    <row r="140" spans="1:17" x14ac:dyDescent="0.25">
      <c r="A140" s="197">
        <v>134</v>
      </c>
      <c r="B140" s="93"/>
      <c r="C140" s="93"/>
      <c r="D140" s="94"/>
      <c r="E140" s="210"/>
      <c r="F140" s="95"/>
      <c r="G140" s="95"/>
      <c r="H140" s="377"/>
      <c r="I140" s="221"/>
      <c r="J140" s="194"/>
      <c r="K140" s="192"/>
      <c r="L140" s="196"/>
      <c r="M140" s="220"/>
      <c r="N140" s="216"/>
      <c r="O140" s="95"/>
      <c r="P140" s="114"/>
      <c r="Q140" s="95"/>
    </row>
    <row r="141" spans="1:17" x14ac:dyDescent="0.25">
      <c r="A141" s="197">
        <v>135</v>
      </c>
      <c r="B141" s="93"/>
      <c r="C141" s="93"/>
      <c r="D141" s="94"/>
      <c r="E141" s="210"/>
      <c r="F141" s="95"/>
      <c r="G141" s="95"/>
      <c r="H141" s="377"/>
      <c r="I141" s="221"/>
      <c r="J141" s="194"/>
      <c r="K141" s="192"/>
      <c r="L141" s="196"/>
      <c r="M141" s="220"/>
      <c r="N141" s="216"/>
      <c r="O141" s="221"/>
      <c r="P141" s="222"/>
      <c r="Q141" s="221"/>
    </row>
    <row r="142" spans="1:17" x14ac:dyDescent="0.25">
      <c r="A142" s="197">
        <v>136</v>
      </c>
      <c r="B142" s="93"/>
      <c r="C142" s="93"/>
      <c r="D142" s="94"/>
      <c r="E142" s="210"/>
      <c r="F142" s="95"/>
      <c r="G142" s="95"/>
      <c r="H142" s="377"/>
      <c r="I142" s="221"/>
      <c r="J142" s="194"/>
      <c r="K142" s="192"/>
      <c r="L142" s="196"/>
      <c r="M142" s="220"/>
      <c r="N142" s="216"/>
      <c r="O142" s="95"/>
      <c r="P142" s="114"/>
      <c r="Q142" s="95"/>
    </row>
    <row r="143" spans="1:17" x14ac:dyDescent="0.25">
      <c r="A143" s="197">
        <v>137</v>
      </c>
      <c r="B143" s="93"/>
      <c r="C143" s="93"/>
      <c r="D143" s="94"/>
      <c r="E143" s="210"/>
      <c r="F143" s="95"/>
      <c r="G143" s="95"/>
      <c r="H143" s="377"/>
      <c r="I143" s="221"/>
      <c r="J143" s="194"/>
      <c r="K143" s="192"/>
      <c r="L143" s="196"/>
      <c r="M143" s="220"/>
      <c r="N143" s="216"/>
      <c r="O143" s="95"/>
      <c r="P143" s="114"/>
      <c r="Q143" s="95"/>
    </row>
    <row r="144" spans="1:17" x14ac:dyDescent="0.25">
      <c r="A144" s="197">
        <v>138</v>
      </c>
      <c r="B144" s="93"/>
      <c r="C144" s="93"/>
      <c r="D144" s="94"/>
      <c r="E144" s="210"/>
      <c r="F144" s="95"/>
      <c r="G144" s="95"/>
      <c r="H144" s="377"/>
      <c r="I144" s="221"/>
      <c r="J144" s="194"/>
      <c r="K144" s="192"/>
      <c r="L144" s="196"/>
      <c r="M144" s="220"/>
      <c r="N144" s="216"/>
      <c r="O144" s="95"/>
      <c r="P144" s="114"/>
      <c r="Q144" s="95"/>
    </row>
    <row r="145" spans="1:17" x14ac:dyDescent="0.25">
      <c r="A145" s="197">
        <v>139</v>
      </c>
      <c r="B145" s="93"/>
      <c r="C145" s="93"/>
      <c r="D145" s="94"/>
      <c r="E145" s="210"/>
      <c r="F145" s="95"/>
      <c r="G145" s="95"/>
      <c r="H145" s="377"/>
      <c r="I145" s="221"/>
      <c r="J145" s="194"/>
      <c r="K145" s="192"/>
      <c r="L145" s="196"/>
      <c r="M145" s="220"/>
      <c r="N145" s="216"/>
      <c r="O145" s="95"/>
      <c r="P145" s="114"/>
      <c r="Q145" s="95"/>
    </row>
    <row r="146" spans="1:17" x14ac:dyDescent="0.25">
      <c r="A146" s="197">
        <v>140</v>
      </c>
      <c r="B146" s="93"/>
      <c r="C146" s="93"/>
      <c r="D146" s="94"/>
      <c r="E146" s="210"/>
      <c r="F146" s="95"/>
      <c r="G146" s="95"/>
      <c r="H146" s="377"/>
      <c r="I146" s="221"/>
      <c r="J146" s="194"/>
      <c r="K146" s="192"/>
      <c r="L146" s="196"/>
      <c r="M146" s="220"/>
      <c r="N146" s="216"/>
      <c r="O146" s="95"/>
      <c r="P146" s="114"/>
      <c r="Q146" s="95"/>
    </row>
    <row r="147" spans="1:17" x14ac:dyDescent="0.25">
      <c r="A147" s="197">
        <v>141</v>
      </c>
      <c r="B147" s="93"/>
      <c r="C147" s="93"/>
      <c r="D147" s="94"/>
      <c r="E147" s="210"/>
      <c r="F147" s="95"/>
      <c r="G147" s="95"/>
      <c r="H147" s="377"/>
      <c r="I147" s="221"/>
      <c r="J147" s="194" t="e">
        <f>IF(AND(Q147="",#REF!&gt;0,#REF!&lt;5),K147,)</f>
        <v>#REF!</v>
      </c>
      <c r="K147" s="192" t="str">
        <f>IF(D147="","ZZZ9",IF(AND(#REF!&gt;0,#REF!&lt;5),D147&amp;#REF!,D147&amp;"9"))</f>
        <v>ZZZ9</v>
      </c>
      <c r="L147" s="196">
        <f t="shared" ref="L147:L156" si="0">IF(Q147="",999,Q147)</f>
        <v>999</v>
      </c>
      <c r="M147" s="220">
        <f t="shared" ref="M147:M156" si="1">IF(P147=999,999,1)</f>
        <v>999</v>
      </c>
      <c r="N147" s="216"/>
      <c r="O147" s="95"/>
      <c r="P147" s="114">
        <f t="shared" ref="P147:P156" si="2">IF(N147="DA",1,IF(N147="WC",2,IF(N147="SE",3,IF(N147="Q",4,IF(N147="LL",5,999)))))</f>
        <v>999</v>
      </c>
      <c r="Q147" s="95"/>
    </row>
    <row r="148" spans="1:17" x14ac:dyDescent="0.25">
      <c r="A148" s="197">
        <v>142</v>
      </c>
      <c r="B148" s="93"/>
      <c r="C148" s="93"/>
      <c r="D148" s="94"/>
      <c r="E148" s="210"/>
      <c r="F148" s="95"/>
      <c r="G148" s="95"/>
      <c r="H148" s="377"/>
      <c r="I148" s="221"/>
      <c r="J148" s="194" t="e">
        <f>IF(AND(Q148="",#REF!&gt;0,#REF!&lt;5),K148,)</f>
        <v>#REF!</v>
      </c>
      <c r="K148" s="192" t="str">
        <f>IF(D148="","ZZZ9",IF(AND(#REF!&gt;0,#REF!&lt;5),D148&amp;#REF!,D148&amp;"9"))</f>
        <v>ZZZ9</v>
      </c>
      <c r="L148" s="196">
        <f t="shared" si="0"/>
        <v>999</v>
      </c>
      <c r="M148" s="220">
        <f t="shared" si="1"/>
        <v>999</v>
      </c>
      <c r="N148" s="216"/>
      <c r="O148" s="221"/>
      <c r="P148" s="222">
        <f t="shared" si="2"/>
        <v>999</v>
      </c>
      <c r="Q148" s="221"/>
    </row>
    <row r="149" spans="1:17" x14ac:dyDescent="0.25">
      <c r="A149" s="197">
        <v>143</v>
      </c>
      <c r="B149" s="93"/>
      <c r="C149" s="93"/>
      <c r="D149" s="94"/>
      <c r="E149" s="210"/>
      <c r="F149" s="95"/>
      <c r="G149" s="95"/>
      <c r="H149" s="377"/>
      <c r="I149" s="221"/>
      <c r="J149" s="194" t="e">
        <f>IF(AND(Q149="",#REF!&gt;0,#REF!&lt;5),K149,)</f>
        <v>#REF!</v>
      </c>
      <c r="K149" s="192" t="str">
        <f>IF(D149="","ZZZ9",IF(AND(#REF!&gt;0,#REF!&lt;5),D149&amp;#REF!,D149&amp;"9"))</f>
        <v>ZZZ9</v>
      </c>
      <c r="L149" s="196">
        <f t="shared" si="0"/>
        <v>999</v>
      </c>
      <c r="M149" s="220">
        <f t="shared" si="1"/>
        <v>999</v>
      </c>
      <c r="N149" s="216"/>
      <c r="O149" s="95"/>
      <c r="P149" s="114">
        <f t="shared" si="2"/>
        <v>999</v>
      </c>
      <c r="Q149" s="95"/>
    </row>
    <row r="150" spans="1:17" x14ac:dyDescent="0.25">
      <c r="A150" s="197">
        <v>144</v>
      </c>
      <c r="B150" s="93"/>
      <c r="C150" s="93"/>
      <c r="D150" s="94"/>
      <c r="E150" s="210"/>
      <c r="F150" s="95"/>
      <c r="G150" s="95"/>
      <c r="H150" s="377"/>
      <c r="I150" s="221"/>
      <c r="J150" s="194" t="e">
        <f>IF(AND(Q150="",#REF!&gt;0,#REF!&lt;5),K150,)</f>
        <v>#REF!</v>
      </c>
      <c r="K150" s="192" t="str">
        <f>IF(D150="","ZZZ9",IF(AND(#REF!&gt;0,#REF!&lt;5),D150&amp;#REF!,D150&amp;"9"))</f>
        <v>ZZZ9</v>
      </c>
      <c r="L150" s="196">
        <f t="shared" si="0"/>
        <v>999</v>
      </c>
      <c r="M150" s="220">
        <f t="shared" si="1"/>
        <v>999</v>
      </c>
      <c r="N150" s="216"/>
      <c r="O150" s="95"/>
      <c r="P150" s="114">
        <f t="shared" si="2"/>
        <v>999</v>
      </c>
      <c r="Q150" s="95"/>
    </row>
    <row r="151" spans="1:17" x14ac:dyDescent="0.25">
      <c r="A151" s="197">
        <v>145</v>
      </c>
      <c r="B151" s="93"/>
      <c r="C151" s="93"/>
      <c r="D151" s="94"/>
      <c r="E151" s="210"/>
      <c r="F151" s="95"/>
      <c r="G151" s="95"/>
      <c r="H151" s="377"/>
      <c r="I151" s="221"/>
      <c r="J151" s="194" t="e">
        <f>IF(AND(Q151="",#REF!&gt;0,#REF!&lt;5),K151,)</f>
        <v>#REF!</v>
      </c>
      <c r="K151" s="192" t="str">
        <f>IF(D151="","ZZZ9",IF(AND(#REF!&gt;0,#REF!&lt;5),D151&amp;#REF!,D151&amp;"9"))</f>
        <v>ZZZ9</v>
      </c>
      <c r="L151" s="196">
        <f t="shared" si="0"/>
        <v>999</v>
      </c>
      <c r="M151" s="220">
        <f t="shared" si="1"/>
        <v>999</v>
      </c>
      <c r="N151" s="216"/>
      <c r="O151" s="95"/>
      <c r="P151" s="114">
        <f t="shared" si="2"/>
        <v>999</v>
      </c>
      <c r="Q151" s="95"/>
    </row>
    <row r="152" spans="1:17" x14ac:dyDescent="0.25">
      <c r="A152" s="197">
        <v>146</v>
      </c>
      <c r="B152" s="93"/>
      <c r="C152" s="93"/>
      <c r="D152" s="94"/>
      <c r="E152" s="210"/>
      <c r="F152" s="95"/>
      <c r="G152" s="95"/>
      <c r="H152" s="377"/>
      <c r="I152" s="221"/>
      <c r="J152" s="194" t="e">
        <f>IF(AND(Q152="",#REF!&gt;0,#REF!&lt;5),K152,)</f>
        <v>#REF!</v>
      </c>
      <c r="K152" s="192" t="str">
        <f>IF(D152="","ZZZ9",IF(AND(#REF!&gt;0,#REF!&lt;5),D152&amp;#REF!,D152&amp;"9"))</f>
        <v>ZZZ9</v>
      </c>
      <c r="L152" s="196">
        <f t="shared" si="0"/>
        <v>999</v>
      </c>
      <c r="M152" s="220">
        <f t="shared" si="1"/>
        <v>999</v>
      </c>
      <c r="N152" s="216"/>
      <c r="O152" s="95"/>
      <c r="P152" s="114">
        <f t="shared" si="2"/>
        <v>999</v>
      </c>
      <c r="Q152" s="95"/>
    </row>
    <row r="153" spans="1:17" x14ac:dyDescent="0.25">
      <c r="A153" s="197">
        <v>147</v>
      </c>
      <c r="B153" s="93"/>
      <c r="C153" s="93"/>
      <c r="D153" s="94"/>
      <c r="E153" s="210"/>
      <c r="F153" s="95"/>
      <c r="G153" s="95"/>
      <c r="H153" s="377"/>
      <c r="I153" s="221"/>
      <c r="J153" s="194" t="e">
        <f>IF(AND(Q153="",#REF!&gt;0,#REF!&lt;5),K153,)</f>
        <v>#REF!</v>
      </c>
      <c r="K153" s="192" t="str">
        <f>IF(D153="","ZZZ9",IF(AND(#REF!&gt;0,#REF!&lt;5),D153&amp;#REF!,D153&amp;"9"))</f>
        <v>ZZZ9</v>
      </c>
      <c r="L153" s="196">
        <f t="shared" si="0"/>
        <v>999</v>
      </c>
      <c r="M153" s="220">
        <f t="shared" si="1"/>
        <v>999</v>
      </c>
      <c r="N153" s="216"/>
      <c r="O153" s="95"/>
      <c r="P153" s="114">
        <f t="shared" si="2"/>
        <v>999</v>
      </c>
      <c r="Q153" s="95"/>
    </row>
    <row r="154" spans="1:17" x14ac:dyDescent="0.25">
      <c r="A154" s="197">
        <v>148</v>
      </c>
      <c r="B154" s="93"/>
      <c r="C154" s="93"/>
      <c r="D154" s="94"/>
      <c r="E154" s="210"/>
      <c r="F154" s="95"/>
      <c r="G154" s="95"/>
      <c r="H154" s="377"/>
      <c r="I154" s="221"/>
      <c r="J154" s="194" t="e">
        <f>IF(AND(Q154="",#REF!&gt;0,#REF!&lt;5),K154,)</f>
        <v>#REF!</v>
      </c>
      <c r="K154" s="192" t="str">
        <f>IF(D154="","ZZZ9",IF(AND(#REF!&gt;0,#REF!&lt;5),D154&amp;#REF!,D154&amp;"9"))</f>
        <v>ZZZ9</v>
      </c>
      <c r="L154" s="196">
        <f t="shared" si="0"/>
        <v>999</v>
      </c>
      <c r="M154" s="220">
        <f t="shared" si="1"/>
        <v>999</v>
      </c>
      <c r="N154" s="216"/>
      <c r="O154" s="95"/>
      <c r="P154" s="114">
        <f t="shared" si="2"/>
        <v>999</v>
      </c>
      <c r="Q154" s="95"/>
    </row>
    <row r="155" spans="1:17" x14ac:dyDescent="0.25">
      <c r="A155" s="197">
        <v>149</v>
      </c>
      <c r="B155" s="93"/>
      <c r="C155" s="93"/>
      <c r="D155" s="94"/>
      <c r="E155" s="210"/>
      <c r="F155" s="95"/>
      <c r="G155" s="95"/>
      <c r="H155" s="377"/>
      <c r="I155" s="221"/>
      <c r="J155" s="194" t="e">
        <f>IF(AND(Q155="",#REF!&gt;0,#REF!&lt;5),K155,)</f>
        <v>#REF!</v>
      </c>
      <c r="K155" s="192" t="str">
        <f>IF(D155="","ZZZ9",IF(AND(#REF!&gt;0,#REF!&lt;5),D155&amp;#REF!,D155&amp;"9"))</f>
        <v>ZZZ9</v>
      </c>
      <c r="L155" s="196">
        <f t="shared" si="0"/>
        <v>999</v>
      </c>
      <c r="M155" s="220">
        <f t="shared" si="1"/>
        <v>999</v>
      </c>
      <c r="N155" s="216"/>
      <c r="O155" s="95"/>
      <c r="P155" s="114">
        <f t="shared" si="2"/>
        <v>999</v>
      </c>
      <c r="Q155" s="95"/>
    </row>
    <row r="156" spans="1:17" x14ac:dyDescent="0.25">
      <c r="A156" s="197">
        <v>150</v>
      </c>
      <c r="B156" s="93"/>
      <c r="C156" s="93"/>
      <c r="D156" s="94"/>
      <c r="E156" s="210"/>
      <c r="F156" s="95"/>
      <c r="G156" s="95"/>
      <c r="H156" s="377"/>
      <c r="I156" s="221"/>
      <c r="J156" s="194" t="e">
        <f>IF(AND(Q156="",#REF!&gt;0,#REF!&lt;5),K156,)</f>
        <v>#REF!</v>
      </c>
      <c r="K156" s="192" t="str">
        <f>IF(D156="","ZZZ9",IF(AND(#REF!&gt;0,#REF!&lt;5),D156&amp;#REF!,D156&amp;"9"))</f>
        <v>ZZZ9</v>
      </c>
      <c r="L156" s="196">
        <f t="shared" si="0"/>
        <v>999</v>
      </c>
      <c r="M156" s="220">
        <f t="shared" si="1"/>
        <v>999</v>
      </c>
      <c r="N156" s="216"/>
      <c r="O156" s="95"/>
      <c r="P156" s="114">
        <f t="shared" si="2"/>
        <v>999</v>
      </c>
      <c r="Q156" s="95"/>
    </row>
  </sheetData>
  <conditionalFormatting sqref="A7:D156">
    <cfRule type="expression" dxfId="230" priority="18" stopIfTrue="1">
      <formula>$Q7&gt;=1</formula>
    </cfRule>
  </conditionalFormatting>
  <conditionalFormatting sqref="B7:D37">
    <cfRule type="expression" dxfId="229" priority="1" stopIfTrue="1">
      <formula>$Q7&gt;=1</formula>
    </cfRule>
  </conditionalFormatting>
  <conditionalFormatting sqref="E7:E14">
    <cfRule type="expression" dxfId="228" priority="6" stopIfTrue="1">
      <formula>AND(ROUNDDOWN(($A$4-E7)/365.25,0)&lt;=13,G7&lt;&gt;"OK")</formula>
    </cfRule>
    <cfRule type="expression" dxfId="227" priority="7" stopIfTrue="1">
      <formula>AND(ROUNDDOWN(($A$4-E7)/365.25,0)&lt;=14,G7&lt;&gt;"OK")</formula>
    </cfRule>
    <cfRule type="expression" dxfId="226" priority="8" stopIfTrue="1">
      <formula>AND(ROUNDDOWN(($A$4-E7)/365.25,0)&lt;=17,G7&lt;&gt;"OK")</formula>
    </cfRule>
    <cfRule type="expression" dxfId="225" priority="11" stopIfTrue="1">
      <formula>AND(ROUNDDOWN(($A$4-E7)/365.25,0)&lt;=13,G7&lt;&gt;"OK")</formula>
    </cfRule>
    <cfRule type="expression" dxfId="224" priority="12" stopIfTrue="1">
      <formula>AND(ROUNDDOWN(($A$4-E7)/365.25,0)&lt;=14,G7&lt;&gt;"OK")</formula>
    </cfRule>
    <cfRule type="expression" dxfId="223" priority="13" stopIfTrue="1">
      <formula>AND(ROUNDDOWN(($A$4-E7)/365.25,0)&lt;=17,G7&lt;&gt;"OK")</formula>
    </cfRule>
  </conditionalFormatting>
  <conditionalFormatting sqref="E7:E27 E29:E37">
    <cfRule type="expression" dxfId="222" priority="2" stopIfTrue="1">
      <formula>AND(ROUNDDOWN(($A$4-E7)/365.25,0)&lt;=13,G7&lt;&gt;"OK")</formula>
    </cfRule>
    <cfRule type="expression" dxfId="221" priority="3" stopIfTrue="1">
      <formula>AND(ROUNDDOWN(($A$4-E7)/365.25,0)&lt;=14,G7&lt;&gt;"OK")</formula>
    </cfRule>
    <cfRule type="expression" dxfId="220" priority="4" stopIfTrue="1">
      <formula>AND(ROUNDDOWN(($A$4-E7)/365.25,0)&lt;=17,G7&lt;&gt;"OK")</formula>
    </cfRule>
  </conditionalFormatting>
  <conditionalFormatting sqref="E7:E156">
    <cfRule type="expression" dxfId="219" priority="14" stopIfTrue="1">
      <formula>AND(ROUNDDOWN(($A$4-E7)/365.25,0)&lt;=13,G7&lt;&gt;"OK")</formula>
    </cfRule>
    <cfRule type="expression" dxfId="218" priority="15" stopIfTrue="1">
      <formula>AND(ROUNDDOWN(($A$4-E7)/365.25,0)&lt;=14,G7&lt;&gt;"OK")</formula>
    </cfRule>
    <cfRule type="expression" dxfId="217" priority="16" stopIfTrue="1">
      <formula>AND(ROUNDDOWN(($A$4-E7)/365.25,0)&lt;=17,G7&lt;&gt;"OK")</formula>
    </cfRule>
  </conditionalFormatting>
  <conditionalFormatting sqref="J7:J156">
    <cfRule type="cellIs" dxfId="216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028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213360</xdr:colOff>
                    <xdr:row>0</xdr:row>
                    <xdr:rowOff>68580</xdr:rowOff>
                  </from>
                  <to>
                    <xdr:col>14</xdr:col>
                    <xdr:colOff>137160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8"/>
  </sheetPr>
  <dimension ref="A1:AK49"/>
  <sheetViews>
    <sheetView workbookViewId="0">
      <selection activeCell="N13" sqref="N13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519" t="str">
        <f>Altalanos!$A$6</f>
        <v>SOMOGY VÁRMEGYE DIÁKOLIMPIA</v>
      </c>
      <c r="B1" s="519"/>
      <c r="C1" s="519"/>
      <c r="D1" s="519"/>
      <c r="E1" s="519"/>
      <c r="F1" s="519"/>
      <c r="G1" s="228"/>
      <c r="H1" s="231" t="s">
        <v>54</v>
      </c>
      <c r="I1" s="229"/>
      <c r="J1" s="230"/>
      <c r="L1" s="232"/>
      <c r="M1" s="233"/>
      <c r="N1" s="119"/>
      <c r="O1" s="119" t="s">
        <v>13</v>
      </c>
      <c r="P1" s="119"/>
      <c r="Q1" s="118"/>
      <c r="R1" s="119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34" t="s">
        <v>53</v>
      </c>
      <c r="B2" s="235"/>
      <c r="C2" s="235"/>
      <c r="D2" s="235"/>
      <c r="E2" s="235" t="s">
        <v>297</v>
      </c>
      <c r="F2" s="235"/>
      <c r="G2" s="236"/>
      <c r="H2" s="237"/>
      <c r="I2" s="237"/>
      <c r="J2" s="238"/>
      <c r="K2" s="232"/>
      <c r="L2" s="232"/>
      <c r="M2" s="232"/>
      <c r="N2" s="120"/>
      <c r="O2" s="97"/>
      <c r="P2" s="120"/>
      <c r="Q2" s="97"/>
      <c r="R2" s="120"/>
      <c r="Y2" s="358"/>
      <c r="Z2" s="357"/>
      <c r="AA2" s="357" t="s">
        <v>66</v>
      </c>
      <c r="AB2" s="348">
        <v>150</v>
      </c>
      <c r="AC2" s="348">
        <v>120</v>
      </c>
      <c r="AD2" s="348">
        <v>100</v>
      </c>
      <c r="AE2" s="348">
        <v>80</v>
      </c>
      <c r="AF2" s="348">
        <v>70</v>
      </c>
      <c r="AG2" s="348">
        <v>60</v>
      </c>
      <c r="AH2" s="348">
        <v>55</v>
      </c>
      <c r="AI2" s="348">
        <v>50</v>
      </c>
      <c r="AJ2" s="348">
        <v>45</v>
      </c>
      <c r="AK2" s="348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21"/>
      <c r="K3" s="50"/>
      <c r="L3" s="51" t="s">
        <v>30</v>
      </c>
      <c r="M3" s="50"/>
      <c r="N3" s="306"/>
      <c r="O3" s="305"/>
      <c r="P3" s="306"/>
      <c r="Q3" s="347" t="s">
        <v>80</v>
      </c>
      <c r="R3" s="348" t="s">
        <v>86</v>
      </c>
      <c r="S3" s="348" t="s">
        <v>81</v>
      </c>
      <c r="Y3" s="357">
        <f>IF(H4="OB","A",IF(H4="IX","W",H4))</f>
        <v>0</v>
      </c>
      <c r="Z3" s="357"/>
      <c r="AA3" s="357" t="s">
        <v>96</v>
      </c>
      <c r="AB3" s="348">
        <v>120</v>
      </c>
      <c r="AC3" s="348">
        <v>90</v>
      </c>
      <c r="AD3" s="348">
        <v>65</v>
      </c>
      <c r="AE3" s="348">
        <v>55</v>
      </c>
      <c r="AF3" s="348">
        <v>50</v>
      </c>
      <c r="AG3" s="348">
        <v>45</v>
      </c>
      <c r="AH3" s="348">
        <v>40</v>
      </c>
      <c r="AI3" s="348">
        <v>35</v>
      </c>
      <c r="AJ3" s="348">
        <v>25</v>
      </c>
      <c r="AK3" s="348">
        <v>20</v>
      </c>
    </row>
    <row r="4" spans="1:37" ht="13.8" thickBot="1" x14ac:dyDescent="0.3">
      <c r="A4" s="520">
        <v>45775</v>
      </c>
      <c r="B4" s="520"/>
      <c r="C4" s="520"/>
      <c r="D4" s="239"/>
      <c r="E4" s="240" t="str">
        <f>Altalanos!$C$10</f>
        <v>Balatonboglár</v>
      </c>
      <c r="F4" s="240"/>
      <c r="G4" s="240"/>
      <c r="H4" s="243"/>
      <c r="I4" s="240"/>
      <c r="J4" s="242"/>
      <c r="K4" s="243"/>
      <c r="L4" s="245" t="str">
        <f>Altalanos!$E$10</f>
        <v>Paszér Éva</v>
      </c>
      <c r="M4" s="243"/>
      <c r="N4" s="308"/>
      <c r="O4" s="309"/>
      <c r="P4" s="308"/>
      <c r="Q4" s="349" t="s">
        <v>87</v>
      </c>
      <c r="R4" s="350" t="s">
        <v>82</v>
      </c>
      <c r="S4" s="350" t="s">
        <v>83</v>
      </c>
      <c r="Y4" s="357"/>
      <c r="Z4" s="357"/>
      <c r="AA4" s="357" t="s">
        <v>97</v>
      </c>
      <c r="AB4" s="348">
        <v>90</v>
      </c>
      <c r="AC4" s="348">
        <v>60</v>
      </c>
      <c r="AD4" s="348">
        <v>45</v>
      </c>
      <c r="AE4" s="348">
        <v>34</v>
      </c>
      <c r="AF4" s="348">
        <v>27</v>
      </c>
      <c r="AG4" s="348">
        <v>22</v>
      </c>
      <c r="AH4" s="348">
        <v>18</v>
      </c>
      <c r="AI4" s="348">
        <v>15</v>
      </c>
      <c r="AJ4" s="348">
        <v>12</v>
      </c>
      <c r="AK4" s="348">
        <v>9</v>
      </c>
    </row>
    <row r="5" spans="1:37" x14ac:dyDescent="0.25">
      <c r="A5" s="33"/>
      <c r="B5" s="33" t="s">
        <v>51</v>
      </c>
      <c r="C5" s="301" t="s">
        <v>64</v>
      </c>
      <c r="D5" s="33" t="s">
        <v>45</v>
      </c>
      <c r="E5" s="33" t="s">
        <v>69</v>
      </c>
      <c r="F5" s="33"/>
      <c r="G5" s="33" t="s">
        <v>28</v>
      </c>
      <c r="H5" s="33"/>
      <c r="I5" s="33" t="s">
        <v>31</v>
      </c>
      <c r="J5" s="33"/>
      <c r="K5" s="334" t="s">
        <v>70</v>
      </c>
      <c r="L5" s="334" t="s">
        <v>71</v>
      </c>
      <c r="M5" s="334" t="s">
        <v>72</v>
      </c>
      <c r="Q5" s="351" t="s">
        <v>88</v>
      </c>
      <c r="R5" s="352" t="s">
        <v>84</v>
      </c>
      <c r="S5" s="352" t="s">
        <v>85</v>
      </c>
      <c r="Y5" s="357">
        <f>IF(OR(Altalanos!$A$8="F1",Altalanos!$A$8="F2",Altalanos!$A$8="N1",Altalanos!$A$8="N2"),1,2)</f>
        <v>2</v>
      </c>
      <c r="Z5" s="357"/>
      <c r="AA5" s="357" t="s">
        <v>98</v>
      </c>
      <c r="AB5" s="348">
        <v>60</v>
      </c>
      <c r="AC5" s="348">
        <v>40</v>
      </c>
      <c r="AD5" s="348">
        <v>30</v>
      </c>
      <c r="AE5" s="348">
        <v>20</v>
      </c>
      <c r="AF5" s="348">
        <v>18</v>
      </c>
      <c r="AG5" s="348">
        <v>15</v>
      </c>
      <c r="AH5" s="348">
        <v>12</v>
      </c>
      <c r="AI5" s="348">
        <v>10</v>
      </c>
      <c r="AJ5" s="348">
        <v>8</v>
      </c>
      <c r="AK5" s="348">
        <v>6</v>
      </c>
    </row>
    <row r="6" spans="1:37" x14ac:dyDescent="0.25">
      <c r="A6" s="279"/>
      <c r="B6" s="279"/>
      <c r="C6" s="333"/>
      <c r="D6" s="279"/>
      <c r="E6" s="279"/>
      <c r="F6" s="279"/>
      <c r="G6" s="279"/>
      <c r="H6" s="279"/>
      <c r="I6" s="279"/>
      <c r="J6" s="279"/>
      <c r="K6" s="279"/>
      <c r="L6" s="279"/>
      <c r="M6" s="279"/>
      <c r="Y6" s="357"/>
      <c r="Z6" s="357"/>
      <c r="AA6" s="357" t="s">
        <v>99</v>
      </c>
      <c r="AB6" s="348">
        <v>40</v>
      </c>
      <c r="AC6" s="348">
        <v>25</v>
      </c>
      <c r="AD6" s="348">
        <v>18</v>
      </c>
      <c r="AE6" s="348">
        <v>13</v>
      </c>
      <c r="AF6" s="348">
        <v>10</v>
      </c>
      <c r="AG6" s="348">
        <v>8</v>
      </c>
      <c r="AH6" s="348">
        <v>6</v>
      </c>
      <c r="AI6" s="348">
        <v>5</v>
      </c>
      <c r="AJ6" s="348">
        <v>4</v>
      </c>
      <c r="AK6" s="348">
        <v>3</v>
      </c>
    </row>
    <row r="7" spans="1:37" x14ac:dyDescent="0.25">
      <c r="A7" s="341" t="s">
        <v>66</v>
      </c>
      <c r="B7" s="353"/>
      <c r="C7" s="303" t="str">
        <f>IF($B7="","",VLOOKUP($B7,'I. KCS LÁNY B ELŐ'!$A$7:$O$22,5))</f>
        <v/>
      </c>
      <c r="D7" s="303" t="str">
        <f>IF($B7="","",VLOOKUP($B7,'I. KCS LÁNY B ELŐ'!$A$7:$O$22,15))</f>
        <v/>
      </c>
      <c r="E7" s="450" t="s">
        <v>562</v>
      </c>
      <c r="F7" s="302"/>
      <c r="G7" s="450" t="s">
        <v>276</v>
      </c>
      <c r="H7" s="302"/>
      <c r="I7" s="450"/>
      <c r="J7" s="279"/>
      <c r="K7" s="364">
        <v>5</v>
      </c>
      <c r="L7" s="359" t="e">
        <f>IF(K7="","",CONCATENATE(VLOOKUP($Y$3,$AB$1:$AK$1,K7)," pont"))</f>
        <v>#N/A</v>
      </c>
      <c r="M7" s="365"/>
      <c r="Q7" s="347" t="s">
        <v>80</v>
      </c>
      <c r="R7" s="418" t="s">
        <v>118</v>
      </c>
      <c r="S7" s="418" t="s">
        <v>120</v>
      </c>
      <c r="Y7" s="357"/>
      <c r="Z7" s="357"/>
      <c r="AA7" s="357" t="s">
        <v>100</v>
      </c>
      <c r="AB7" s="348">
        <v>25</v>
      </c>
      <c r="AC7" s="348">
        <v>15</v>
      </c>
      <c r="AD7" s="348">
        <v>13</v>
      </c>
      <c r="AE7" s="348">
        <v>8</v>
      </c>
      <c r="AF7" s="348">
        <v>6</v>
      </c>
      <c r="AG7" s="348">
        <v>4</v>
      </c>
      <c r="AH7" s="348">
        <v>3</v>
      </c>
      <c r="AI7" s="348">
        <v>2</v>
      </c>
      <c r="AJ7" s="348">
        <v>1</v>
      </c>
      <c r="AK7" s="348">
        <v>0</v>
      </c>
    </row>
    <row r="8" spans="1:37" x14ac:dyDescent="0.25">
      <c r="A8" s="310"/>
      <c r="B8" s="354"/>
      <c r="C8" s="311"/>
      <c r="D8" s="311"/>
      <c r="E8" s="311"/>
      <c r="F8" s="311"/>
      <c r="G8" s="311"/>
      <c r="H8" s="311"/>
      <c r="I8" s="311"/>
      <c r="J8" s="279"/>
      <c r="K8" s="310"/>
      <c r="L8" s="310"/>
      <c r="M8" s="366"/>
      <c r="Q8" s="349" t="s">
        <v>87</v>
      </c>
      <c r="R8" s="419" t="s">
        <v>119</v>
      </c>
      <c r="S8" s="419" t="s">
        <v>121</v>
      </c>
      <c r="Y8" s="357"/>
      <c r="Z8" s="357"/>
      <c r="AA8" s="357" t="s">
        <v>101</v>
      </c>
      <c r="AB8" s="348">
        <v>15</v>
      </c>
      <c r="AC8" s="348">
        <v>10</v>
      </c>
      <c r="AD8" s="348">
        <v>7</v>
      </c>
      <c r="AE8" s="348">
        <v>5</v>
      </c>
      <c r="AF8" s="348">
        <v>4</v>
      </c>
      <c r="AG8" s="348">
        <v>3</v>
      </c>
      <c r="AH8" s="348">
        <v>2</v>
      </c>
      <c r="AI8" s="348">
        <v>1</v>
      </c>
      <c r="AJ8" s="348">
        <v>0</v>
      </c>
      <c r="AK8" s="348">
        <v>0</v>
      </c>
    </row>
    <row r="9" spans="1:37" x14ac:dyDescent="0.25">
      <c r="A9" s="310" t="s">
        <v>67</v>
      </c>
      <c r="B9" s="355"/>
      <c r="C9" s="303" t="str">
        <f>IF($B9="","",VLOOKUP($B9,'I. KCS LÁNY B ELŐ'!$A$7:$O$22,5))</f>
        <v/>
      </c>
      <c r="D9" s="303" t="str">
        <f>IF($B9="","",VLOOKUP($B9,'I. KCS LÁNY B ELŐ'!$A$7:$O$22,15))</f>
        <v/>
      </c>
      <c r="E9" s="443" t="s">
        <v>300</v>
      </c>
      <c r="F9" s="304"/>
      <c r="G9" s="443" t="s">
        <v>301</v>
      </c>
      <c r="H9" s="304"/>
      <c r="I9" s="298"/>
      <c r="J9" s="279"/>
      <c r="K9" s="364">
        <v>2</v>
      </c>
      <c r="L9" s="359" t="e">
        <f>IF(K9="","",CONCATENATE(VLOOKUP($Y$3,$AB$1:$AK$1,K9)," pont"))</f>
        <v>#N/A</v>
      </c>
      <c r="M9" s="365"/>
      <c r="Q9" s="351" t="s">
        <v>88</v>
      </c>
      <c r="R9" s="420" t="s">
        <v>92</v>
      </c>
      <c r="S9" s="420" t="s">
        <v>122</v>
      </c>
      <c r="Y9" s="357"/>
      <c r="Z9" s="357"/>
      <c r="AA9" s="357" t="s">
        <v>102</v>
      </c>
      <c r="AB9" s="348">
        <v>10</v>
      </c>
      <c r="AC9" s="348">
        <v>6</v>
      </c>
      <c r="AD9" s="348">
        <v>4</v>
      </c>
      <c r="AE9" s="348">
        <v>2</v>
      </c>
      <c r="AF9" s="348">
        <v>1</v>
      </c>
      <c r="AG9" s="348">
        <v>0</v>
      </c>
      <c r="AH9" s="348">
        <v>0</v>
      </c>
      <c r="AI9" s="348">
        <v>0</v>
      </c>
      <c r="AJ9" s="348">
        <v>0</v>
      </c>
      <c r="AK9" s="348">
        <v>0</v>
      </c>
    </row>
    <row r="10" spans="1:37" x14ac:dyDescent="0.25">
      <c r="A10" s="310"/>
      <c r="B10" s="354"/>
      <c r="C10" s="311"/>
      <c r="D10" s="311"/>
      <c r="E10" s="311"/>
      <c r="F10" s="311"/>
      <c r="G10" s="311"/>
      <c r="H10" s="311"/>
      <c r="I10" s="311"/>
      <c r="J10" s="279"/>
      <c r="K10" s="310"/>
      <c r="L10" s="310"/>
      <c r="M10" s="366"/>
      <c r="Y10" s="357"/>
      <c r="Z10" s="357"/>
      <c r="AA10" s="357" t="s">
        <v>103</v>
      </c>
      <c r="AB10" s="348">
        <v>6</v>
      </c>
      <c r="AC10" s="348">
        <v>3</v>
      </c>
      <c r="AD10" s="348">
        <v>2</v>
      </c>
      <c r="AE10" s="348">
        <v>1</v>
      </c>
      <c r="AF10" s="348">
        <v>0</v>
      </c>
      <c r="AG10" s="348">
        <v>0</v>
      </c>
      <c r="AH10" s="348">
        <v>0</v>
      </c>
      <c r="AI10" s="348">
        <v>0</v>
      </c>
      <c r="AJ10" s="348">
        <v>0</v>
      </c>
      <c r="AK10" s="348">
        <v>0</v>
      </c>
    </row>
    <row r="11" spans="1:37" x14ac:dyDescent="0.25">
      <c r="A11" s="310" t="s">
        <v>68</v>
      </c>
      <c r="B11" s="355"/>
      <c r="C11" s="303" t="str">
        <f>IF($B11="","",VLOOKUP($B11,'I. KCS LÁNY B ELŐ'!$A$7:$O$22,5))</f>
        <v/>
      </c>
      <c r="D11" s="303" t="str">
        <f>IF($B11="","",VLOOKUP($B11,'I. KCS LÁNY B ELŐ'!$A$7:$O$22,15))</f>
        <v/>
      </c>
      <c r="E11" s="443" t="s">
        <v>563</v>
      </c>
      <c r="F11" s="304"/>
      <c r="G11" s="443" t="s">
        <v>289</v>
      </c>
      <c r="H11" s="304"/>
      <c r="I11" s="298"/>
      <c r="J11" s="279"/>
      <c r="K11" s="364">
        <v>4</v>
      </c>
      <c r="L11" s="359" t="e">
        <f>IF(K11="","",CONCATENATE(VLOOKUP($Y$3,$AB$1:$AK$1,K11)," pont"))</f>
        <v>#N/A</v>
      </c>
      <c r="M11" s="365"/>
      <c r="Y11" s="357"/>
      <c r="Z11" s="357"/>
      <c r="AA11" s="357" t="s">
        <v>108</v>
      </c>
      <c r="AB11" s="348">
        <v>3</v>
      </c>
      <c r="AC11" s="348">
        <v>2</v>
      </c>
      <c r="AD11" s="348">
        <v>1</v>
      </c>
      <c r="AE11" s="348">
        <v>0</v>
      </c>
      <c r="AF11" s="348">
        <v>0</v>
      </c>
      <c r="AG11" s="348">
        <v>0</v>
      </c>
      <c r="AH11" s="348">
        <v>0</v>
      </c>
      <c r="AI11" s="348">
        <v>0</v>
      </c>
      <c r="AJ11" s="348">
        <v>0</v>
      </c>
      <c r="AK11" s="348">
        <v>0</v>
      </c>
    </row>
    <row r="12" spans="1:37" x14ac:dyDescent="0.25">
      <c r="A12" s="279"/>
      <c r="B12" s="341"/>
      <c r="C12" s="333"/>
      <c r="D12" s="279"/>
      <c r="E12" s="279"/>
      <c r="F12" s="279"/>
      <c r="G12" s="279"/>
      <c r="H12" s="279"/>
      <c r="I12" s="279"/>
      <c r="J12" s="279"/>
      <c r="K12" s="333"/>
      <c r="L12" s="333"/>
      <c r="M12" s="366"/>
      <c r="Y12" s="357"/>
      <c r="Z12" s="357"/>
      <c r="AA12" s="357" t="s">
        <v>104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341" t="s">
        <v>73</v>
      </c>
      <c r="B13" s="353"/>
      <c r="C13" s="303" t="str">
        <f>IF($B13="","",VLOOKUP($B13,'I. KCS LÁNY B ELŐ'!$A$7:$O$22,5))</f>
        <v/>
      </c>
      <c r="D13" s="303" t="str">
        <f>IF($B13="","",VLOOKUP($B13,'I. KCS LÁNY B ELŐ'!$A$7:$O$22,15))</f>
        <v/>
      </c>
      <c r="E13" s="450" t="s">
        <v>560</v>
      </c>
      <c r="F13" s="302"/>
      <c r="G13" s="450" t="s">
        <v>303</v>
      </c>
      <c r="H13" s="302"/>
      <c r="I13" s="299"/>
      <c r="J13" s="279"/>
      <c r="K13" s="364">
        <v>5</v>
      </c>
      <c r="L13" s="359" t="e">
        <f>IF(K13="","",CONCATENATE(VLOOKUP($Y$3,$AB$1:$AK$1,K13)," pont"))</f>
        <v>#N/A</v>
      </c>
      <c r="M13" s="365"/>
      <c r="Y13" s="357"/>
      <c r="Z13" s="357"/>
      <c r="AA13" s="357" t="s">
        <v>105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310"/>
      <c r="B14" s="354"/>
      <c r="C14" s="311"/>
      <c r="D14" s="311"/>
      <c r="E14" s="311"/>
      <c r="F14" s="311"/>
      <c r="G14" s="311"/>
      <c r="H14" s="311"/>
      <c r="I14" s="311"/>
      <c r="J14" s="279"/>
      <c r="K14" s="310"/>
      <c r="L14" s="310"/>
      <c r="M14" s="366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</row>
    <row r="15" spans="1:37" x14ac:dyDescent="0.25">
      <c r="A15" s="310" t="s">
        <v>74</v>
      </c>
      <c r="B15" s="355"/>
      <c r="C15" s="303" t="str">
        <f>IF($B15="","",VLOOKUP($B15,'I. KCS LÁNY B ELŐ'!$A$7:$O$22,5))</f>
        <v/>
      </c>
      <c r="D15" s="303" t="str">
        <f>IF($B15="","",VLOOKUP($B15,'I. KCS LÁNY B ELŐ'!$A$7:$O$22,15))</f>
        <v/>
      </c>
      <c r="E15" s="443" t="s">
        <v>626</v>
      </c>
      <c r="F15" s="304"/>
      <c r="G15" s="443" t="s">
        <v>280</v>
      </c>
      <c r="H15" s="304"/>
      <c r="I15" s="298"/>
      <c r="J15" s="279"/>
      <c r="K15" s="364">
        <v>5</v>
      </c>
      <c r="L15" s="359" t="e">
        <f>IF(K15="","",CONCATENATE(VLOOKUP($Y$3,$AB$1:$AK$1,K15)," pont"))</f>
        <v>#N/A</v>
      </c>
      <c r="M15" s="365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</row>
    <row r="16" spans="1:37" x14ac:dyDescent="0.25">
      <c r="A16" s="310"/>
      <c r="B16" s="354"/>
      <c r="C16" s="311"/>
      <c r="D16" s="311"/>
      <c r="E16" s="311"/>
      <c r="F16" s="311"/>
      <c r="G16" s="311"/>
      <c r="H16" s="311"/>
      <c r="I16" s="311"/>
      <c r="J16" s="279"/>
      <c r="K16" s="310"/>
      <c r="L16" s="310"/>
      <c r="M16" s="366"/>
      <c r="Y16" s="357"/>
      <c r="Z16" s="357"/>
      <c r="AA16" s="357" t="s">
        <v>66</v>
      </c>
      <c r="AB16" s="357">
        <v>300</v>
      </c>
      <c r="AC16" s="357">
        <v>250</v>
      </c>
      <c r="AD16" s="357">
        <v>220</v>
      </c>
      <c r="AE16" s="357">
        <v>180</v>
      </c>
      <c r="AF16" s="357">
        <v>160</v>
      </c>
      <c r="AG16" s="357">
        <v>150</v>
      </c>
      <c r="AH16" s="357">
        <v>140</v>
      </c>
      <c r="AI16" s="357">
        <v>130</v>
      </c>
      <c r="AJ16" s="357">
        <v>120</v>
      </c>
      <c r="AK16" s="357">
        <v>110</v>
      </c>
    </row>
    <row r="17" spans="1:37" x14ac:dyDescent="0.25">
      <c r="A17" s="310" t="s">
        <v>75</v>
      </c>
      <c r="B17" s="355"/>
      <c r="C17" s="303" t="str">
        <f>IF($B17="","",VLOOKUP($B17,'I. KCS LÁNY B ELŐ'!$A$7:$O$22,5))</f>
        <v/>
      </c>
      <c r="D17" s="303" t="str">
        <f>IF($B17="","",VLOOKUP($B17,'I. KCS LÁNY B ELŐ'!$A$7:$O$22,15))</f>
        <v/>
      </c>
      <c r="E17" s="443" t="s">
        <v>561</v>
      </c>
      <c r="F17" s="304"/>
      <c r="G17" s="443" t="s">
        <v>481</v>
      </c>
      <c r="H17" s="304"/>
      <c r="I17" s="298"/>
      <c r="J17" s="279"/>
      <c r="K17" s="364">
        <v>1</v>
      </c>
      <c r="L17" s="359" t="e">
        <f>IF(K17="","",CONCATENATE(VLOOKUP($Y$3,$AB$1:$AK$1,K17)," pont"))</f>
        <v>#N/A</v>
      </c>
      <c r="M17" s="365"/>
      <c r="Y17" s="357"/>
      <c r="Z17" s="357"/>
      <c r="AA17" s="357" t="s">
        <v>96</v>
      </c>
      <c r="AB17" s="357">
        <v>250</v>
      </c>
      <c r="AC17" s="357">
        <v>200</v>
      </c>
      <c r="AD17" s="357">
        <v>160</v>
      </c>
      <c r="AE17" s="357">
        <v>140</v>
      </c>
      <c r="AF17" s="357">
        <v>120</v>
      </c>
      <c r="AG17" s="357">
        <v>110</v>
      </c>
      <c r="AH17" s="357">
        <v>100</v>
      </c>
      <c r="AI17" s="357">
        <v>90</v>
      </c>
      <c r="AJ17" s="357">
        <v>80</v>
      </c>
      <c r="AK17" s="357">
        <v>70</v>
      </c>
    </row>
    <row r="18" spans="1:37" x14ac:dyDescent="0.25">
      <c r="A18" s="310"/>
      <c r="B18" s="354"/>
      <c r="C18" s="311"/>
      <c r="D18" s="311"/>
      <c r="E18" s="311"/>
      <c r="F18" s="311"/>
      <c r="G18" s="311"/>
      <c r="H18" s="311"/>
      <c r="I18" s="311"/>
      <c r="J18" s="279"/>
      <c r="K18" s="310"/>
      <c r="L18" s="310"/>
      <c r="M18" s="366"/>
      <c r="Y18" s="357"/>
      <c r="Z18" s="357"/>
      <c r="AA18" s="357" t="s">
        <v>97</v>
      </c>
      <c r="AB18" s="357">
        <v>200</v>
      </c>
      <c r="AC18" s="357">
        <v>150</v>
      </c>
      <c r="AD18" s="357">
        <v>130</v>
      </c>
      <c r="AE18" s="357">
        <v>110</v>
      </c>
      <c r="AF18" s="357">
        <v>95</v>
      </c>
      <c r="AG18" s="357">
        <v>80</v>
      </c>
      <c r="AH18" s="357">
        <v>70</v>
      </c>
      <c r="AI18" s="357">
        <v>60</v>
      </c>
      <c r="AJ18" s="357">
        <v>55</v>
      </c>
      <c r="AK18" s="357">
        <v>50</v>
      </c>
    </row>
    <row r="19" spans="1:37" x14ac:dyDescent="0.25">
      <c r="A19" s="310" t="s">
        <v>75</v>
      </c>
      <c r="B19" s="355"/>
      <c r="C19" s="303" t="str">
        <f>IF($B19="","",VLOOKUP($B19,'I. KCS LÁNY B ELŐ'!$A$7:$O$22,5))</f>
        <v/>
      </c>
      <c r="D19" s="303" t="str">
        <f>IF($B19="","",VLOOKUP($B19,'I. KCS LÁNY B ELŐ'!$A$7:$O$22,15))</f>
        <v/>
      </c>
      <c r="E19" s="443" t="s">
        <v>298</v>
      </c>
      <c r="F19" s="304"/>
      <c r="G19" s="443" t="s">
        <v>299</v>
      </c>
      <c r="H19" s="304"/>
      <c r="I19" s="298"/>
      <c r="J19" s="279"/>
      <c r="K19" s="364">
        <v>3</v>
      </c>
      <c r="L19" s="359" t="e">
        <f>IF(K19="","",CONCATENATE(VLOOKUP($Y$3,$AB$1:$AK$1,K19)," pont"))</f>
        <v>#N/A</v>
      </c>
      <c r="M19" s="365"/>
      <c r="Y19" s="357"/>
      <c r="Z19" s="357"/>
      <c r="AA19" s="357" t="s">
        <v>98</v>
      </c>
      <c r="AB19" s="357">
        <v>150</v>
      </c>
      <c r="AC19" s="357">
        <v>120</v>
      </c>
      <c r="AD19" s="357">
        <v>100</v>
      </c>
      <c r="AE19" s="357">
        <v>80</v>
      </c>
      <c r="AF19" s="357">
        <v>70</v>
      </c>
      <c r="AG19" s="357">
        <v>60</v>
      </c>
      <c r="AH19" s="357">
        <v>55</v>
      </c>
      <c r="AI19" s="357">
        <v>50</v>
      </c>
      <c r="AJ19" s="357">
        <v>45</v>
      </c>
      <c r="AK19" s="357">
        <v>40</v>
      </c>
    </row>
    <row r="20" spans="1:37" x14ac:dyDescent="0.25">
      <c r="A20" s="279"/>
      <c r="B20" s="279"/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Y20" s="357"/>
      <c r="Z20" s="357"/>
      <c r="AA20" s="357" t="s">
        <v>99</v>
      </c>
      <c r="AB20" s="357">
        <v>120</v>
      </c>
      <c r="AC20" s="357">
        <v>90</v>
      </c>
      <c r="AD20" s="357">
        <v>65</v>
      </c>
      <c r="AE20" s="357">
        <v>55</v>
      </c>
      <c r="AF20" s="357">
        <v>50</v>
      </c>
      <c r="AG20" s="357">
        <v>45</v>
      </c>
      <c r="AH20" s="357">
        <v>40</v>
      </c>
      <c r="AI20" s="357">
        <v>35</v>
      </c>
      <c r="AJ20" s="357">
        <v>25</v>
      </c>
      <c r="AK20" s="357">
        <v>20</v>
      </c>
    </row>
    <row r="21" spans="1:37" x14ac:dyDescent="0.25">
      <c r="A21" s="279"/>
      <c r="B21" s="279"/>
      <c r="C21" s="279"/>
      <c r="D21" s="279"/>
      <c r="E21" s="279"/>
      <c r="F21" s="279"/>
      <c r="G21" s="279"/>
      <c r="H21" s="279"/>
      <c r="I21" s="279"/>
      <c r="J21" s="279"/>
      <c r="K21" s="279"/>
      <c r="L21" s="279"/>
      <c r="M21" s="279"/>
      <c r="Y21" s="357"/>
      <c r="Z21" s="357"/>
      <c r="AA21" s="357" t="s">
        <v>100</v>
      </c>
      <c r="AB21" s="357">
        <v>90</v>
      </c>
      <c r="AC21" s="357">
        <v>60</v>
      </c>
      <c r="AD21" s="357">
        <v>45</v>
      </c>
      <c r="AE21" s="357">
        <v>34</v>
      </c>
      <c r="AF21" s="357">
        <v>27</v>
      </c>
      <c r="AG21" s="357">
        <v>22</v>
      </c>
      <c r="AH21" s="357">
        <v>18</v>
      </c>
      <c r="AI21" s="357">
        <v>15</v>
      </c>
      <c r="AJ21" s="357">
        <v>12</v>
      </c>
      <c r="AK21" s="357">
        <v>9</v>
      </c>
    </row>
    <row r="22" spans="1:37" ht="18.75" customHeight="1" x14ac:dyDescent="0.25">
      <c r="A22" s="279"/>
      <c r="B22" s="521"/>
      <c r="C22" s="521"/>
      <c r="D22" s="523" t="str">
        <f>E7</f>
        <v>Bozsoki</v>
      </c>
      <c r="E22" s="523"/>
      <c r="F22" s="523" t="str">
        <f>E9</f>
        <v>Komáromi</v>
      </c>
      <c r="G22" s="523"/>
      <c r="H22" s="523" t="str">
        <f>E11</f>
        <v>Hujber</v>
      </c>
      <c r="I22" s="523"/>
      <c r="J22" s="279"/>
      <c r="K22" s="279"/>
      <c r="L22" s="279"/>
      <c r="M22" s="342" t="s">
        <v>70</v>
      </c>
      <c r="Y22" s="357"/>
      <c r="Z22" s="357"/>
      <c r="AA22" s="357" t="s">
        <v>101</v>
      </c>
      <c r="AB22" s="357">
        <v>60</v>
      </c>
      <c r="AC22" s="357">
        <v>40</v>
      </c>
      <c r="AD22" s="357">
        <v>30</v>
      </c>
      <c r="AE22" s="357">
        <v>20</v>
      </c>
      <c r="AF22" s="357">
        <v>18</v>
      </c>
      <c r="AG22" s="357">
        <v>15</v>
      </c>
      <c r="AH22" s="357">
        <v>12</v>
      </c>
      <c r="AI22" s="357">
        <v>10</v>
      </c>
      <c r="AJ22" s="357">
        <v>8</v>
      </c>
      <c r="AK22" s="357">
        <v>6</v>
      </c>
    </row>
    <row r="23" spans="1:37" ht="18.75" customHeight="1" x14ac:dyDescent="0.25">
      <c r="A23" s="340" t="s">
        <v>66</v>
      </c>
      <c r="B23" s="525" t="str">
        <f>E7</f>
        <v>Bozsoki</v>
      </c>
      <c r="C23" s="525"/>
      <c r="D23" s="526"/>
      <c r="E23" s="526"/>
      <c r="F23" s="529" t="s">
        <v>730</v>
      </c>
      <c r="G23" s="528"/>
      <c r="H23" s="529" t="s">
        <v>731</v>
      </c>
      <c r="I23" s="528"/>
      <c r="J23" s="279"/>
      <c r="K23" s="279"/>
      <c r="L23" s="279"/>
      <c r="M23" s="343">
        <v>3</v>
      </c>
      <c r="Y23" s="357"/>
      <c r="Z23" s="357"/>
      <c r="AA23" s="357" t="s">
        <v>102</v>
      </c>
      <c r="AB23" s="357">
        <v>40</v>
      </c>
      <c r="AC23" s="357">
        <v>25</v>
      </c>
      <c r="AD23" s="357">
        <v>18</v>
      </c>
      <c r="AE23" s="357">
        <v>13</v>
      </c>
      <c r="AF23" s="357">
        <v>8</v>
      </c>
      <c r="AG23" s="357">
        <v>7</v>
      </c>
      <c r="AH23" s="357">
        <v>6</v>
      </c>
      <c r="AI23" s="357">
        <v>5</v>
      </c>
      <c r="AJ23" s="357">
        <v>4</v>
      </c>
      <c r="AK23" s="357">
        <v>3</v>
      </c>
    </row>
    <row r="24" spans="1:37" ht="18.75" customHeight="1" x14ac:dyDescent="0.25">
      <c r="A24" s="340" t="s">
        <v>67</v>
      </c>
      <c r="B24" s="525" t="str">
        <f>E9</f>
        <v>Komáromi</v>
      </c>
      <c r="C24" s="525"/>
      <c r="D24" s="529" t="s">
        <v>714</v>
      </c>
      <c r="E24" s="528"/>
      <c r="F24" s="526"/>
      <c r="G24" s="526"/>
      <c r="H24" s="529" t="s">
        <v>734</v>
      </c>
      <c r="I24" s="528"/>
      <c r="J24" s="279"/>
      <c r="K24" s="279"/>
      <c r="L24" s="279"/>
      <c r="M24" s="343">
        <v>1</v>
      </c>
      <c r="Y24" s="357"/>
      <c r="Z24" s="357"/>
      <c r="AA24" s="357" t="s">
        <v>103</v>
      </c>
      <c r="AB24" s="357">
        <v>25</v>
      </c>
      <c r="AC24" s="357">
        <v>15</v>
      </c>
      <c r="AD24" s="357">
        <v>13</v>
      </c>
      <c r="AE24" s="357">
        <v>7</v>
      </c>
      <c r="AF24" s="357">
        <v>6</v>
      </c>
      <c r="AG24" s="357">
        <v>5</v>
      </c>
      <c r="AH24" s="357">
        <v>4</v>
      </c>
      <c r="AI24" s="357">
        <v>3</v>
      </c>
      <c r="AJ24" s="357">
        <v>2</v>
      </c>
      <c r="AK24" s="357">
        <v>1</v>
      </c>
    </row>
    <row r="25" spans="1:37" ht="18.75" customHeight="1" x14ac:dyDescent="0.25">
      <c r="A25" s="340" t="s">
        <v>68</v>
      </c>
      <c r="B25" s="525" t="str">
        <f>E11</f>
        <v>Hujber</v>
      </c>
      <c r="C25" s="525"/>
      <c r="D25" s="529" t="s">
        <v>732</v>
      </c>
      <c r="E25" s="528"/>
      <c r="F25" s="529" t="s">
        <v>733</v>
      </c>
      <c r="G25" s="528"/>
      <c r="H25" s="526"/>
      <c r="I25" s="526"/>
      <c r="J25" s="279"/>
      <c r="K25" s="279"/>
      <c r="L25" s="279"/>
      <c r="M25" s="343">
        <v>2</v>
      </c>
      <c r="Y25" s="357"/>
      <c r="Z25" s="357"/>
      <c r="AA25" s="357" t="s">
        <v>108</v>
      </c>
      <c r="AB25" s="357">
        <v>15</v>
      </c>
      <c r="AC25" s="357">
        <v>10</v>
      </c>
      <c r="AD25" s="357">
        <v>8</v>
      </c>
      <c r="AE25" s="357">
        <v>4</v>
      </c>
      <c r="AF25" s="357">
        <v>3</v>
      </c>
      <c r="AG25" s="357">
        <v>2</v>
      </c>
      <c r="AH25" s="357">
        <v>1</v>
      </c>
      <c r="AI25" s="357">
        <v>0</v>
      </c>
      <c r="AJ25" s="357">
        <v>0</v>
      </c>
      <c r="AK25" s="357">
        <v>0</v>
      </c>
    </row>
    <row r="26" spans="1:37" x14ac:dyDescent="0.25">
      <c r="A26" s="279"/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344"/>
      <c r="Y26" s="357"/>
      <c r="Z26" s="357"/>
      <c r="AA26" s="357" t="s">
        <v>104</v>
      </c>
      <c r="AB26" s="357">
        <v>10</v>
      </c>
      <c r="AC26" s="357">
        <v>6</v>
      </c>
      <c r="AD26" s="357">
        <v>4</v>
      </c>
      <c r="AE26" s="357">
        <v>2</v>
      </c>
      <c r="AF26" s="357">
        <v>1</v>
      </c>
      <c r="AG26" s="357">
        <v>0</v>
      </c>
      <c r="AH26" s="357">
        <v>0</v>
      </c>
      <c r="AI26" s="357">
        <v>0</v>
      </c>
      <c r="AJ26" s="357">
        <v>0</v>
      </c>
      <c r="AK26" s="357">
        <v>0</v>
      </c>
    </row>
    <row r="27" spans="1:37" ht="18.75" customHeight="1" x14ac:dyDescent="0.25">
      <c r="A27" s="279"/>
      <c r="B27" s="521"/>
      <c r="C27" s="521"/>
      <c r="D27" s="523" t="str">
        <f>E13</f>
        <v>Papp</v>
      </c>
      <c r="E27" s="523"/>
      <c r="F27" s="523" t="str">
        <f>E15</f>
        <v>Szöllösi</v>
      </c>
      <c r="G27" s="523"/>
      <c r="H27" s="523" t="str">
        <f>E17</f>
        <v>Kónya</v>
      </c>
      <c r="I27" s="523"/>
      <c r="J27" s="523" t="str">
        <f>E19</f>
        <v xml:space="preserve">Horváth </v>
      </c>
      <c r="K27" s="523"/>
      <c r="L27" s="279"/>
      <c r="M27" s="344"/>
      <c r="Y27" s="357"/>
      <c r="Z27" s="357"/>
      <c r="AA27" s="357" t="s">
        <v>105</v>
      </c>
      <c r="AB27" s="357">
        <v>3</v>
      </c>
      <c r="AC27" s="357">
        <v>2</v>
      </c>
      <c r="AD27" s="357">
        <v>1</v>
      </c>
      <c r="AE27" s="357">
        <v>0</v>
      </c>
      <c r="AF27" s="357">
        <v>0</v>
      </c>
      <c r="AG27" s="357">
        <v>0</v>
      </c>
      <c r="AH27" s="357">
        <v>0</v>
      </c>
      <c r="AI27" s="357">
        <v>0</v>
      </c>
      <c r="AJ27" s="357">
        <v>0</v>
      </c>
      <c r="AK27" s="357">
        <v>0</v>
      </c>
    </row>
    <row r="28" spans="1:37" ht="18.75" customHeight="1" x14ac:dyDescent="0.25">
      <c r="A28" s="340" t="s">
        <v>73</v>
      </c>
      <c r="B28" s="525" t="str">
        <f>E13</f>
        <v>Papp</v>
      </c>
      <c r="C28" s="525"/>
      <c r="D28" s="526"/>
      <c r="E28" s="526"/>
      <c r="F28" s="529" t="s">
        <v>708</v>
      </c>
      <c r="G28" s="528"/>
      <c r="H28" s="529" t="s">
        <v>708</v>
      </c>
      <c r="I28" s="528"/>
      <c r="J28" s="522" t="s">
        <v>708</v>
      </c>
      <c r="K28" s="523"/>
      <c r="L28" s="279"/>
      <c r="M28" s="343">
        <v>4</v>
      </c>
    </row>
    <row r="29" spans="1:37" ht="18.75" customHeight="1" x14ac:dyDescent="0.25">
      <c r="A29" s="340" t="s">
        <v>74</v>
      </c>
      <c r="B29" s="525" t="str">
        <f>E15</f>
        <v>Szöllösi</v>
      </c>
      <c r="C29" s="525"/>
      <c r="D29" s="529" t="s">
        <v>726</v>
      </c>
      <c r="E29" s="528"/>
      <c r="F29" s="526"/>
      <c r="G29" s="526"/>
      <c r="H29" s="529" t="s">
        <v>735</v>
      </c>
      <c r="I29" s="528"/>
      <c r="J29" s="529" t="s">
        <v>736</v>
      </c>
      <c r="K29" s="528"/>
      <c r="L29" s="279"/>
      <c r="M29" s="343">
        <v>3</v>
      </c>
    </row>
    <row r="30" spans="1:37" ht="18.75" customHeight="1" x14ac:dyDescent="0.25">
      <c r="A30" s="340" t="s">
        <v>75</v>
      </c>
      <c r="B30" s="525" t="str">
        <f>E17</f>
        <v>Kónya</v>
      </c>
      <c r="C30" s="525"/>
      <c r="D30" s="529" t="s">
        <v>726</v>
      </c>
      <c r="E30" s="528"/>
      <c r="F30" s="529" t="s">
        <v>737</v>
      </c>
      <c r="G30" s="528"/>
      <c r="H30" s="526"/>
      <c r="I30" s="526"/>
      <c r="J30" s="529" t="s">
        <v>738</v>
      </c>
      <c r="K30" s="528"/>
      <c r="L30" s="279"/>
      <c r="M30" s="343">
        <v>1</v>
      </c>
    </row>
    <row r="31" spans="1:37" ht="18.75" customHeight="1" x14ac:dyDescent="0.25">
      <c r="A31" s="340" t="s">
        <v>79</v>
      </c>
      <c r="B31" s="525" t="str">
        <f>E19</f>
        <v xml:space="preserve">Horváth </v>
      </c>
      <c r="C31" s="525"/>
      <c r="D31" s="529" t="s">
        <v>726</v>
      </c>
      <c r="E31" s="528"/>
      <c r="F31" s="529" t="s">
        <v>715</v>
      </c>
      <c r="G31" s="528"/>
      <c r="H31" s="522" t="s">
        <v>739</v>
      </c>
      <c r="I31" s="523"/>
      <c r="J31" s="526"/>
      <c r="K31" s="526"/>
      <c r="L31" s="279"/>
      <c r="M31" s="343">
        <v>2</v>
      </c>
    </row>
    <row r="32" spans="1:37" ht="18.75" customHeight="1" x14ac:dyDescent="0.25">
      <c r="A32" s="162"/>
      <c r="B32" s="345"/>
      <c r="C32" s="345"/>
      <c r="D32" s="162"/>
      <c r="E32" s="162"/>
      <c r="F32" s="162"/>
      <c r="G32" s="162"/>
      <c r="H32" s="162"/>
      <c r="I32" s="162"/>
      <c r="J32" s="279"/>
      <c r="K32" s="279"/>
      <c r="L32" s="279"/>
      <c r="M32" s="346"/>
    </row>
    <row r="33" spans="1:18" x14ac:dyDescent="0.25">
      <c r="A33" s="279"/>
      <c r="B33" s="279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</row>
    <row r="34" spans="1:18" x14ac:dyDescent="0.25">
      <c r="A34" s="279" t="s">
        <v>60</v>
      </c>
      <c r="B34" s="279"/>
      <c r="C34" s="535" t="str">
        <f>IF(M23=1,B23,IF(M24=1,B24,IF(M25=1,B25,"")))</f>
        <v>Komáromi</v>
      </c>
      <c r="D34" s="535"/>
      <c r="E34" s="310" t="s">
        <v>77</v>
      </c>
      <c r="F34" s="535" t="str">
        <f>IF(M28=1,B28,IF(M29=1,B29,IF(M30=1,B30,IF(M31=1,B31,""))))</f>
        <v>Kónya</v>
      </c>
      <c r="G34" s="535"/>
      <c r="H34" s="279"/>
      <c r="I34" s="462" t="s">
        <v>731</v>
      </c>
      <c r="J34" s="279"/>
      <c r="K34" s="279"/>
      <c r="L34" s="279"/>
      <c r="M34" s="279"/>
    </row>
    <row r="35" spans="1:18" x14ac:dyDescent="0.25">
      <c r="A35" s="279"/>
      <c r="B35" s="279"/>
      <c r="C35" s="279"/>
      <c r="D35" s="279"/>
      <c r="E35" s="279"/>
      <c r="F35" s="310"/>
      <c r="G35" s="310"/>
      <c r="H35" s="279"/>
      <c r="I35" s="279"/>
      <c r="J35" s="279"/>
      <c r="K35" s="279"/>
      <c r="L35" s="279"/>
      <c r="M35" s="279"/>
    </row>
    <row r="36" spans="1:18" x14ac:dyDescent="0.25">
      <c r="A36" s="279" t="s">
        <v>76</v>
      </c>
      <c r="B36" s="279"/>
      <c r="C36" s="535" t="str">
        <f>IF(M23=2,B23,IF(M24=2,B24,IF(M25=2,B25,"")))</f>
        <v>Hujber</v>
      </c>
      <c r="D36" s="535"/>
      <c r="E36" s="310" t="s">
        <v>77</v>
      </c>
      <c r="F36" s="535" t="str">
        <f>IF(M28=2,B28,IF(M29=2,B29,IF(M30=2,B30,IF(M31=2,B31,""))))</f>
        <v xml:space="preserve">Horváth </v>
      </c>
      <c r="G36" s="535"/>
      <c r="H36" s="279"/>
      <c r="I36" s="462" t="s">
        <v>702</v>
      </c>
      <c r="J36" s="279"/>
      <c r="K36" s="279"/>
      <c r="L36" s="279"/>
      <c r="M36" s="279"/>
    </row>
    <row r="37" spans="1:18" x14ac:dyDescent="0.25">
      <c r="A37" s="279"/>
      <c r="B37" s="279"/>
      <c r="C37" s="310"/>
      <c r="D37" s="310"/>
      <c r="E37" s="310"/>
      <c r="F37" s="310"/>
      <c r="G37" s="310"/>
      <c r="H37" s="279"/>
      <c r="I37" s="279"/>
      <c r="J37" s="279"/>
      <c r="K37" s="279"/>
      <c r="L37" s="279"/>
      <c r="M37" s="279"/>
    </row>
    <row r="38" spans="1:18" x14ac:dyDescent="0.25">
      <c r="A38" s="279" t="s">
        <v>78</v>
      </c>
      <c r="B38" s="279"/>
      <c r="C38" s="535" t="str">
        <f>IF(M23=3,B23,IF(M24=3,B24,IF(M25=3,B25,"")))</f>
        <v>Bozsoki</v>
      </c>
      <c r="D38" s="535"/>
      <c r="E38" s="310" t="s">
        <v>77</v>
      </c>
      <c r="F38" s="535" t="str">
        <f>IF(M28=3,B28,IF(M29=3,B29,IF(M30=3,B30,IF(M31=3,B31,""))))</f>
        <v>Szöllösi</v>
      </c>
      <c r="G38" s="535"/>
      <c r="H38" s="279"/>
      <c r="I38" s="257"/>
      <c r="J38" s="279"/>
      <c r="K38" s="279"/>
      <c r="L38" s="279"/>
      <c r="M38" s="279"/>
    </row>
    <row r="39" spans="1:18" x14ac:dyDescent="0.25">
      <c r="A39" s="279"/>
      <c r="B39" s="279"/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</row>
    <row r="40" spans="1:18" x14ac:dyDescent="0.25">
      <c r="A40" s="279"/>
      <c r="B40" s="279"/>
      <c r="C40" s="279"/>
      <c r="D40" s="279"/>
      <c r="E40" s="279"/>
      <c r="F40" s="279"/>
      <c r="G40" s="279"/>
      <c r="H40" s="279"/>
      <c r="I40" s="279"/>
      <c r="J40" s="279"/>
      <c r="K40" s="279"/>
      <c r="L40" s="257"/>
      <c r="M40" s="279"/>
    </row>
    <row r="41" spans="1:18" x14ac:dyDescent="0.25">
      <c r="A41" s="142" t="s">
        <v>45</v>
      </c>
      <c r="B41" s="143"/>
      <c r="C41" s="214"/>
      <c r="D41" s="316" t="s">
        <v>4</v>
      </c>
      <c r="E41" s="317" t="s">
        <v>47</v>
      </c>
      <c r="F41" s="331"/>
      <c r="G41" s="316" t="s">
        <v>4</v>
      </c>
      <c r="H41" s="317" t="s">
        <v>56</v>
      </c>
      <c r="I41" s="170"/>
      <c r="J41" s="317" t="s">
        <v>57</v>
      </c>
      <c r="K41" s="169" t="s">
        <v>58</v>
      </c>
      <c r="L41" s="33"/>
      <c r="M41" s="331"/>
      <c r="P41" s="312"/>
      <c r="Q41" s="312"/>
      <c r="R41" s="313"/>
    </row>
    <row r="42" spans="1:18" x14ac:dyDescent="0.25">
      <c r="A42" s="290" t="s">
        <v>46</v>
      </c>
      <c r="B42" s="291"/>
      <c r="C42" s="293"/>
      <c r="D42" s="318">
        <v>1</v>
      </c>
      <c r="E42" s="536" t="str">
        <f>IF(D42&gt;$R$44,,UPPER(VLOOKUP(D42,'I. KCS LÁNY B ELŐ'!$A$7:$Q$134,2)))</f>
        <v xml:space="preserve">CZENE </v>
      </c>
      <c r="F42" s="536"/>
      <c r="G42" s="325" t="s">
        <v>5</v>
      </c>
      <c r="H42" s="291"/>
      <c r="I42" s="319"/>
      <c r="J42" s="326"/>
      <c r="K42" s="285" t="s">
        <v>48</v>
      </c>
      <c r="L42" s="332"/>
      <c r="M42" s="320"/>
      <c r="P42" s="314"/>
      <c r="Q42" s="314"/>
      <c r="R42" s="155"/>
    </row>
    <row r="43" spans="1:18" x14ac:dyDescent="0.25">
      <c r="A43" s="294" t="s">
        <v>55</v>
      </c>
      <c r="B43" s="168"/>
      <c r="C43" s="296"/>
      <c r="D43" s="321">
        <v>2</v>
      </c>
      <c r="E43" s="537" t="str">
        <f>IF(D43&gt;$R$44,,UPPER(VLOOKUP(D43,'I. KCS LÁNY B ELŐ'!$A$7:$Q$134,2)))</f>
        <v>STEINER</v>
      </c>
      <c r="F43" s="537"/>
      <c r="G43" s="327" t="s">
        <v>6</v>
      </c>
      <c r="H43" s="83"/>
      <c r="I43" s="283"/>
      <c r="J43" s="84"/>
      <c r="K43" s="329"/>
      <c r="L43" s="257"/>
      <c r="M43" s="324"/>
      <c r="P43" s="155"/>
      <c r="Q43" s="153"/>
      <c r="R43" s="155"/>
    </row>
    <row r="44" spans="1:18" x14ac:dyDescent="0.25">
      <c r="A44" s="183"/>
      <c r="B44" s="184"/>
      <c r="C44" s="185"/>
      <c r="D44" s="321"/>
      <c r="E44" s="85"/>
      <c r="F44" s="279"/>
      <c r="G44" s="327" t="s">
        <v>7</v>
      </c>
      <c r="H44" s="83"/>
      <c r="I44" s="283"/>
      <c r="J44" s="84"/>
      <c r="K44" s="285" t="s">
        <v>49</v>
      </c>
      <c r="L44" s="332"/>
      <c r="M44" s="320"/>
      <c r="P44" s="314"/>
      <c r="Q44" s="314"/>
      <c r="R44" s="315">
        <f>MIN(4,'I. KCS LÁNY B ELŐ'!Q2)</f>
        <v>4</v>
      </c>
    </row>
    <row r="45" spans="1:18" x14ac:dyDescent="0.25">
      <c r="A45" s="156"/>
      <c r="B45" s="122"/>
      <c r="C45" s="157"/>
      <c r="D45" s="321"/>
      <c r="E45" s="85"/>
      <c r="F45" s="279"/>
      <c r="G45" s="327" t="s">
        <v>8</v>
      </c>
      <c r="H45" s="83"/>
      <c r="I45" s="283"/>
      <c r="J45" s="84"/>
      <c r="K45" s="330"/>
      <c r="L45" s="279"/>
      <c r="M45" s="322"/>
      <c r="P45" s="155"/>
      <c r="Q45" s="153"/>
      <c r="R45" s="155"/>
    </row>
    <row r="46" spans="1:18" x14ac:dyDescent="0.25">
      <c r="A46" s="172"/>
      <c r="B46" s="186"/>
      <c r="C46" s="213"/>
      <c r="D46" s="321"/>
      <c r="E46" s="85"/>
      <c r="F46" s="279"/>
      <c r="G46" s="327" t="s">
        <v>9</v>
      </c>
      <c r="H46" s="83"/>
      <c r="I46" s="283"/>
      <c r="J46" s="84"/>
      <c r="K46" s="294"/>
      <c r="L46" s="257"/>
      <c r="M46" s="324"/>
      <c r="P46" s="155"/>
      <c r="Q46" s="153"/>
      <c r="R46" s="155"/>
    </row>
    <row r="47" spans="1:18" x14ac:dyDescent="0.25">
      <c r="A47" s="173"/>
      <c r="B47" s="22"/>
      <c r="C47" s="157"/>
      <c r="D47" s="321"/>
      <c r="E47" s="85"/>
      <c r="F47" s="279"/>
      <c r="G47" s="327" t="s">
        <v>10</v>
      </c>
      <c r="H47" s="83"/>
      <c r="I47" s="283"/>
      <c r="J47" s="84"/>
      <c r="K47" s="285" t="s">
        <v>33</v>
      </c>
      <c r="L47" s="332"/>
      <c r="M47" s="320"/>
      <c r="P47" s="314"/>
      <c r="Q47" s="314"/>
      <c r="R47" s="155"/>
    </row>
    <row r="48" spans="1:18" x14ac:dyDescent="0.25">
      <c r="A48" s="173"/>
      <c r="B48" s="22"/>
      <c r="C48" s="181"/>
      <c r="D48" s="321"/>
      <c r="E48" s="85"/>
      <c r="F48" s="279"/>
      <c r="G48" s="327" t="s">
        <v>11</v>
      </c>
      <c r="H48" s="83"/>
      <c r="I48" s="283"/>
      <c r="J48" s="84"/>
      <c r="K48" s="330"/>
      <c r="L48" s="279"/>
      <c r="M48" s="322"/>
      <c r="P48" s="155"/>
      <c r="Q48" s="153"/>
      <c r="R48" s="155"/>
    </row>
    <row r="49" spans="1:18" x14ac:dyDescent="0.25">
      <c r="A49" s="174"/>
      <c r="B49" s="171"/>
      <c r="C49" s="182"/>
      <c r="D49" s="323"/>
      <c r="E49" s="158"/>
      <c r="F49" s="257"/>
      <c r="G49" s="328" t="s">
        <v>12</v>
      </c>
      <c r="H49" s="168"/>
      <c r="I49" s="287"/>
      <c r="J49" s="160"/>
      <c r="K49" s="294" t="str">
        <f>L4</f>
        <v>Paszér Éva</v>
      </c>
      <c r="L49" s="257"/>
      <c r="M49" s="324"/>
      <c r="P49" s="155"/>
      <c r="Q49" s="153"/>
      <c r="R49" s="315"/>
    </row>
  </sheetData>
  <mergeCells count="51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E43:F43"/>
    <mergeCell ref="B31:C31"/>
    <mergeCell ref="D31:E31"/>
    <mergeCell ref="F31:G31"/>
    <mergeCell ref="H31:I31"/>
    <mergeCell ref="C36:D36"/>
    <mergeCell ref="F36:G36"/>
    <mergeCell ref="C38:D38"/>
    <mergeCell ref="F38:G38"/>
    <mergeCell ref="E42:F42"/>
  </mergeCells>
  <conditionalFormatting sqref="E7 E9 E11 E13 E15 E17 E19">
    <cfRule type="cellIs" dxfId="215" priority="2" stopIfTrue="1" operator="equal">
      <formula>"Bye"</formula>
    </cfRule>
  </conditionalFormatting>
  <conditionalFormatting sqref="R44 R49">
    <cfRule type="expression" dxfId="21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Munka41">
    <tabColor rgb="FFFFFF00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D15" sqref="D15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40" customWidth="1"/>
    <col min="5" max="5" width="10.5546875" style="394" customWidth="1"/>
    <col min="6" max="6" width="6.109375" style="91" hidden="1" customWidth="1"/>
    <col min="7" max="7" width="28.66406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91" t="str">
        <f>Altalanos!$A$6</f>
        <v>SOMOGY VÁRMEGYE DIÁKOLIMPIA</v>
      </c>
      <c r="B1" s="86"/>
      <c r="C1" s="86"/>
      <c r="D1" s="187"/>
      <c r="E1" s="207" t="s">
        <v>54</v>
      </c>
      <c r="F1" s="105"/>
      <c r="G1" s="198"/>
      <c r="H1" s="87"/>
      <c r="I1" s="87"/>
      <c r="J1" s="199"/>
      <c r="K1" s="199"/>
      <c r="L1" s="199"/>
      <c r="M1" s="199"/>
      <c r="N1" s="199"/>
      <c r="O1" s="199"/>
      <c r="P1" s="199"/>
      <c r="Q1" s="200"/>
    </row>
    <row r="2" spans="1:17" ht="13.8" thickBot="1" x14ac:dyDescent="0.3">
      <c r="B2" s="88" t="s">
        <v>53</v>
      </c>
      <c r="C2" s="88" t="s">
        <v>305</v>
      </c>
      <c r="D2" s="105"/>
      <c r="E2" s="207" t="s">
        <v>35</v>
      </c>
      <c r="F2" s="92"/>
      <c r="G2" s="92"/>
      <c r="H2" s="381"/>
      <c r="I2" s="381"/>
      <c r="J2" s="87"/>
      <c r="K2" s="87"/>
      <c r="L2" s="87"/>
      <c r="M2" s="87"/>
      <c r="N2" s="98"/>
      <c r="O2" s="80"/>
      <c r="P2" s="80"/>
      <c r="Q2" s="98"/>
    </row>
    <row r="3" spans="1:17" s="2" customFormat="1" ht="13.8" thickBot="1" x14ac:dyDescent="0.3">
      <c r="A3" s="373" t="s">
        <v>52</v>
      </c>
      <c r="B3" s="379"/>
      <c r="C3" s="379"/>
      <c r="D3" s="379"/>
      <c r="E3" s="379"/>
      <c r="F3" s="379"/>
      <c r="G3" s="379"/>
      <c r="H3" s="379"/>
      <c r="I3" s="380"/>
      <c r="J3" s="99"/>
      <c r="K3" s="106"/>
      <c r="L3" s="106"/>
      <c r="M3" s="106"/>
      <c r="N3" s="226" t="s">
        <v>33</v>
      </c>
      <c r="O3" s="100"/>
      <c r="P3" s="107"/>
      <c r="Q3" s="208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8"/>
      <c r="H4" s="404" t="s">
        <v>30</v>
      </c>
      <c r="I4" s="385"/>
      <c r="J4" s="109"/>
      <c r="K4" s="110"/>
      <c r="L4" s="110"/>
      <c r="M4" s="110"/>
      <c r="N4" s="109"/>
      <c r="O4" s="209"/>
      <c r="P4" s="209"/>
      <c r="Q4" s="111"/>
    </row>
    <row r="5" spans="1:17" s="2" customFormat="1" ht="13.8" thickBot="1" x14ac:dyDescent="0.3">
      <c r="A5" s="201">
        <v>45775</v>
      </c>
      <c r="B5" s="201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23" t="str">
        <f>Altalanos!$E$10</f>
        <v>Paszér Éva</v>
      </c>
      <c r="I5" s="405"/>
      <c r="J5" s="112"/>
      <c r="K5" s="82"/>
      <c r="L5" s="82"/>
      <c r="M5" s="82"/>
      <c r="N5" s="112"/>
      <c r="O5" s="90"/>
      <c r="P5" s="90"/>
      <c r="Q5" s="415"/>
    </row>
    <row r="6" spans="1:17" ht="30" customHeight="1" thickBot="1" x14ac:dyDescent="0.3">
      <c r="A6" s="190" t="s">
        <v>36</v>
      </c>
      <c r="B6" s="472" t="s">
        <v>27</v>
      </c>
      <c r="C6" s="472" t="s">
        <v>28</v>
      </c>
      <c r="D6" s="101" t="s">
        <v>31</v>
      </c>
      <c r="E6" s="102" t="s">
        <v>32</v>
      </c>
      <c r="F6" s="102" t="s">
        <v>37</v>
      </c>
      <c r="G6" s="102" t="s">
        <v>115</v>
      </c>
      <c r="H6" s="382" t="s">
        <v>38</v>
      </c>
      <c r="I6" s="383"/>
      <c r="J6" s="193" t="s">
        <v>16</v>
      </c>
      <c r="K6" s="103" t="s">
        <v>14</v>
      </c>
      <c r="L6" s="195" t="s">
        <v>1</v>
      </c>
      <c r="M6" s="163" t="s">
        <v>15</v>
      </c>
      <c r="N6" s="215" t="s">
        <v>50</v>
      </c>
      <c r="O6" s="205" t="s">
        <v>40</v>
      </c>
      <c r="P6" s="206" t="s">
        <v>2</v>
      </c>
      <c r="Q6" s="102" t="s">
        <v>41</v>
      </c>
    </row>
    <row r="7" spans="1:17" s="11" customFormat="1" ht="18.899999999999999" customHeight="1" x14ac:dyDescent="0.25">
      <c r="A7" s="197">
        <v>1</v>
      </c>
      <c r="B7" s="473" t="s">
        <v>490</v>
      </c>
      <c r="C7" s="478" t="s">
        <v>290</v>
      </c>
      <c r="D7" s="164" t="s">
        <v>137</v>
      </c>
      <c r="E7" s="444" t="s">
        <v>138</v>
      </c>
      <c r="F7" s="445"/>
      <c r="G7" s="446"/>
      <c r="H7" s="94"/>
      <c r="I7" s="94"/>
      <c r="J7" s="194"/>
      <c r="K7" s="192"/>
      <c r="L7" s="196"/>
      <c r="M7" s="192"/>
      <c r="N7" s="189"/>
      <c r="O7" s="94"/>
      <c r="P7" s="114"/>
      <c r="Q7" s="95"/>
    </row>
    <row r="8" spans="1:17" s="11" customFormat="1" ht="18.899999999999999" customHeight="1" x14ac:dyDescent="0.25">
      <c r="A8" s="197">
        <v>2</v>
      </c>
      <c r="B8" s="473" t="s">
        <v>446</v>
      </c>
      <c r="C8" s="478" t="s">
        <v>293</v>
      </c>
      <c r="D8" s="164" t="s">
        <v>137</v>
      </c>
      <c r="E8" s="444" t="s">
        <v>138</v>
      </c>
      <c r="F8" s="445"/>
      <c r="G8" s="446"/>
      <c r="H8" s="94"/>
      <c r="I8" s="94"/>
      <c r="J8" s="194"/>
      <c r="K8" s="192"/>
      <c r="L8" s="196"/>
      <c r="M8" s="192"/>
      <c r="N8" s="189"/>
      <c r="O8" s="94"/>
      <c r="P8" s="114"/>
      <c r="Q8" s="95"/>
    </row>
    <row r="9" spans="1:17" s="11" customFormat="1" ht="18.899999999999999" customHeight="1" x14ac:dyDescent="0.25">
      <c r="A9" s="197">
        <v>3</v>
      </c>
      <c r="B9" s="473" t="s">
        <v>457</v>
      </c>
      <c r="C9" s="478" t="s">
        <v>285</v>
      </c>
      <c r="D9" s="164" t="s">
        <v>133</v>
      </c>
      <c r="E9" s="444" t="s">
        <v>134</v>
      </c>
      <c r="F9" s="445"/>
      <c r="G9" s="446"/>
      <c r="H9" s="94"/>
      <c r="I9" s="94"/>
      <c r="J9" s="194"/>
      <c r="K9" s="192"/>
      <c r="L9" s="196"/>
      <c r="M9" s="192"/>
      <c r="N9" s="189"/>
      <c r="O9" s="94"/>
      <c r="P9" s="387"/>
      <c r="Q9" s="216"/>
    </row>
    <row r="10" spans="1:17" s="11" customFormat="1" ht="18.899999999999999" customHeight="1" x14ac:dyDescent="0.25">
      <c r="A10" s="197">
        <v>4</v>
      </c>
      <c r="B10" s="93"/>
      <c r="C10" s="93"/>
      <c r="D10" s="164"/>
      <c r="E10" s="444"/>
      <c r="F10" s="445"/>
      <c r="G10" s="446"/>
      <c r="H10" s="94"/>
      <c r="I10" s="94"/>
      <c r="J10" s="194"/>
      <c r="K10" s="192"/>
      <c r="L10" s="196"/>
      <c r="M10" s="192"/>
      <c r="N10" s="189"/>
      <c r="O10" s="94"/>
      <c r="P10" s="386"/>
      <c r="Q10" s="384"/>
    </row>
    <row r="11" spans="1:17" s="11" customFormat="1" ht="18.899999999999999" customHeight="1" x14ac:dyDescent="0.25">
      <c r="A11" s="197">
        <v>5</v>
      </c>
      <c r="B11" s="93"/>
      <c r="C11" s="93"/>
      <c r="D11" s="164"/>
      <c r="E11" s="444"/>
      <c r="F11" s="445"/>
      <c r="G11" s="446"/>
      <c r="H11" s="94"/>
      <c r="I11" s="94"/>
      <c r="J11" s="194"/>
      <c r="K11" s="192"/>
      <c r="L11" s="196"/>
      <c r="M11" s="192"/>
      <c r="N11" s="189"/>
      <c r="O11" s="94"/>
      <c r="P11" s="386"/>
      <c r="Q11" s="384"/>
    </row>
    <row r="12" spans="1:17" s="11" customFormat="1" ht="18.899999999999999" customHeight="1" x14ac:dyDescent="0.25">
      <c r="A12" s="197">
        <v>6</v>
      </c>
      <c r="B12" s="93"/>
      <c r="C12" s="93"/>
      <c r="D12" s="164"/>
      <c r="E12" s="444"/>
      <c r="F12" s="445"/>
      <c r="G12" s="446"/>
      <c r="H12" s="94"/>
      <c r="I12" s="94"/>
      <c r="J12" s="194"/>
      <c r="K12" s="192"/>
      <c r="L12" s="196"/>
      <c r="M12" s="192"/>
      <c r="N12" s="189"/>
      <c r="O12" s="94"/>
      <c r="P12" s="386"/>
      <c r="Q12" s="384"/>
    </row>
    <row r="13" spans="1:17" s="11" customFormat="1" ht="18.899999999999999" customHeight="1" x14ac:dyDescent="0.25">
      <c r="A13" s="197">
        <v>7</v>
      </c>
      <c r="B13" s="93"/>
      <c r="C13" s="93"/>
      <c r="D13" s="164"/>
      <c r="E13" s="444"/>
      <c r="F13" s="445"/>
      <c r="G13" s="446"/>
      <c r="H13" s="94"/>
      <c r="I13" s="94"/>
      <c r="J13" s="194"/>
      <c r="K13" s="192"/>
      <c r="L13" s="196"/>
      <c r="M13" s="192"/>
      <c r="N13" s="189"/>
      <c r="O13" s="94"/>
      <c r="P13" s="386"/>
      <c r="Q13" s="384"/>
    </row>
    <row r="14" spans="1:17" s="11" customFormat="1" ht="18.899999999999999" customHeight="1" x14ac:dyDescent="0.25">
      <c r="A14" s="197">
        <v>8</v>
      </c>
      <c r="B14" s="93"/>
      <c r="C14" s="93"/>
      <c r="D14" s="164"/>
      <c r="E14" s="444"/>
      <c r="F14" s="445"/>
      <c r="G14" s="446"/>
      <c r="H14" s="94"/>
      <c r="I14" s="94"/>
      <c r="J14" s="194"/>
      <c r="K14" s="192"/>
      <c r="L14" s="196"/>
      <c r="M14" s="192"/>
      <c r="N14" s="189"/>
      <c r="O14" s="94"/>
      <c r="P14" s="386"/>
      <c r="Q14" s="384"/>
    </row>
    <row r="15" spans="1:17" s="11" customFormat="1" ht="18.899999999999999" customHeight="1" x14ac:dyDescent="0.25">
      <c r="A15" s="197">
        <v>9</v>
      </c>
      <c r="B15" s="93"/>
      <c r="C15" s="93"/>
      <c r="D15" s="164"/>
      <c r="E15" s="444"/>
      <c r="F15" s="447"/>
      <c r="G15" s="447"/>
      <c r="H15" s="94"/>
      <c r="I15" s="94"/>
      <c r="J15" s="194"/>
      <c r="K15" s="192"/>
      <c r="L15" s="196"/>
      <c r="M15" s="220"/>
      <c r="N15" s="189"/>
      <c r="O15" s="94"/>
      <c r="P15" s="95"/>
      <c r="Q15" s="95"/>
    </row>
    <row r="16" spans="1:17" s="11" customFormat="1" ht="18.899999999999999" customHeight="1" x14ac:dyDescent="0.25">
      <c r="A16" s="197">
        <v>10</v>
      </c>
      <c r="B16" s="424"/>
      <c r="C16" s="93"/>
      <c r="D16" s="164"/>
      <c r="E16" s="444"/>
      <c r="F16" s="447"/>
      <c r="G16" s="447"/>
      <c r="H16" s="94"/>
      <c r="I16" s="94"/>
      <c r="J16" s="194"/>
      <c r="K16" s="192"/>
      <c r="L16" s="196"/>
      <c r="M16" s="220"/>
      <c r="N16" s="189"/>
      <c r="O16" s="94"/>
      <c r="P16" s="114"/>
      <c r="Q16" s="95"/>
    </row>
    <row r="17" spans="1:17" s="11" customFormat="1" ht="18.899999999999999" customHeight="1" x14ac:dyDescent="0.25">
      <c r="A17" s="197">
        <v>11</v>
      </c>
      <c r="B17" s="93"/>
      <c r="C17" s="93"/>
      <c r="D17" s="164"/>
      <c r="E17" s="444"/>
      <c r="F17" s="447"/>
      <c r="G17" s="447"/>
      <c r="H17" s="94"/>
      <c r="I17" s="94"/>
      <c r="J17" s="194"/>
      <c r="K17" s="192"/>
      <c r="L17" s="196"/>
      <c r="M17" s="220"/>
      <c r="N17" s="189"/>
      <c r="O17" s="94"/>
      <c r="P17" s="114"/>
      <c r="Q17" s="95"/>
    </row>
    <row r="18" spans="1:17" s="11" customFormat="1" ht="18.899999999999999" customHeight="1" x14ac:dyDescent="0.25">
      <c r="A18" s="197">
        <v>12</v>
      </c>
      <c r="B18" s="93"/>
      <c r="C18" s="93"/>
      <c r="D18" s="164"/>
      <c r="E18" s="444"/>
      <c r="F18" s="447"/>
      <c r="G18" s="447"/>
      <c r="H18" s="94"/>
      <c r="I18" s="94"/>
      <c r="J18" s="194"/>
      <c r="K18" s="192"/>
      <c r="L18" s="196"/>
      <c r="M18" s="220"/>
      <c r="N18" s="189"/>
      <c r="O18" s="94"/>
      <c r="P18" s="114"/>
      <c r="Q18" s="95"/>
    </row>
    <row r="19" spans="1:17" s="11" customFormat="1" ht="18.899999999999999" customHeight="1" x14ac:dyDescent="0.25">
      <c r="A19" s="197">
        <v>13</v>
      </c>
      <c r="B19" s="93"/>
      <c r="C19" s="93"/>
      <c r="D19" s="164"/>
      <c r="E19" s="444"/>
      <c r="F19" s="447"/>
      <c r="G19" s="447"/>
      <c r="H19" s="94"/>
      <c r="I19" s="94"/>
      <c r="J19" s="194"/>
      <c r="K19" s="192"/>
      <c r="L19" s="196"/>
      <c r="M19" s="220"/>
      <c r="N19" s="189"/>
      <c r="O19" s="94"/>
      <c r="P19" s="114"/>
      <c r="Q19" s="95"/>
    </row>
    <row r="20" spans="1:17" s="11" customFormat="1" ht="18.899999999999999" customHeight="1" x14ac:dyDescent="0.25">
      <c r="A20" s="197">
        <v>14</v>
      </c>
      <c r="B20" s="93"/>
      <c r="C20" s="93"/>
      <c r="D20" s="94"/>
      <c r="E20" s="210"/>
      <c r="F20" s="95"/>
      <c r="G20" s="95"/>
      <c r="H20" s="94"/>
      <c r="I20" s="94"/>
      <c r="J20" s="194"/>
      <c r="K20" s="192"/>
      <c r="L20" s="196"/>
      <c r="M20" s="220"/>
      <c r="N20" s="189"/>
      <c r="O20" s="94"/>
      <c r="P20" s="114"/>
      <c r="Q20" s="95"/>
    </row>
    <row r="21" spans="1:17" s="11" customFormat="1" ht="18.899999999999999" customHeight="1" x14ac:dyDescent="0.25">
      <c r="A21" s="197">
        <v>15</v>
      </c>
      <c r="B21" s="93"/>
      <c r="C21" s="93"/>
      <c r="D21" s="94"/>
      <c r="E21" s="210"/>
      <c r="F21" s="95"/>
      <c r="G21" s="95"/>
      <c r="H21" s="94"/>
      <c r="I21" s="94"/>
      <c r="J21" s="194"/>
      <c r="K21" s="192"/>
      <c r="L21" s="196"/>
      <c r="M21" s="220"/>
      <c r="N21" s="189"/>
      <c r="O21" s="94"/>
      <c r="P21" s="114"/>
      <c r="Q21" s="95"/>
    </row>
    <row r="22" spans="1:17" s="11" customFormat="1" ht="18.899999999999999" customHeight="1" x14ac:dyDescent="0.25">
      <c r="A22" s="197">
        <v>16</v>
      </c>
      <c r="B22" s="93"/>
      <c r="C22" s="93"/>
      <c r="D22" s="94"/>
      <c r="E22" s="210"/>
      <c r="F22" s="95"/>
      <c r="G22" s="95"/>
      <c r="H22" s="94"/>
      <c r="I22" s="94"/>
      <c r="J22" s="194"/>
      <c r="K22" s="192"/>
      <c r="L22" s="196"/>
      <c r="M22" s="220"/>
      <c r="N22" s="189"/>
      <c r="O22" s="94"/>
      <c r="P22" s="114"/>
      <c r="Q22" s="95"/>
    </row>
    <row r="23" spans="1:17" s="11" customFormat="1" ht="18.899999999999999" customHeight="1" x14ac:dyDescent="0.25">
      <c r="A23" s="197">
        <v>17</v>
      </c>
      <c r="B23" s="93"/>
      <c r="C23" s="93"/>
      <c r="D23" s="94"/>
      <c r="E23" s="210"/>
      <c r="F23" s="95"/>
      <c r="G23" s="95"/>
      <c r="H23" s="94"/>
      <c r="I23" s="94"/>
      <c r="J23" s="194"/>
      <c r="K23" s="192"/>
      <c r="L23" s="196"/>
      <c r="M23" s="220"/>
      <c r="N23" s="189"/>
      <c r="O23" s="94"/>
      <c r="P23" s="114"/>
      <c r="Q23" s="95"/>
    </row>
    <row r="24" spans="1:17" s="11" customFormat="1" ht="18.899999999999999" customHeight="1" x14ac:dyDescent="0.25">
      <c r="A24" s="197">
        <v>18</v>
      </c>
      <c r="B24" s="93"/>
      <c r="C24" s="93"/>
      <c r="D24" s="94"/>
      <c r="E24" s="210"/>
      <c r="F24" s="95"/>
      <c r="G24" s="95"/>
      <c r="H24" s="94"/>
      <c r="I24" s="94"/>
      <c r="J24" s="194"/>
      <c r="K24" s="192"/>
      <c r="L24" s="196"/>
      <c r="M24" s="220"/>
      <c r="N24" s="189"/>
      <c r="O24" s="94"/>
      <c r="P24" s="114"/>
      <c r="Q24" s="95"/>
    </row>
    <row r="25" spans="1:17" s="11" customFormat="1" ht="18.899999999999999" customHeight="1" x14ac:dyDescent="0.25">
      <c r="A25" s="197">
        <v>19</v>
      </c>
      <c r="B25" s="93"/>
      <c r="C25" s="93"/>
      <c r="D25" s="94"/>
      <c r="E25" s="210"/>
      <c r="F25" s="95"/>
      <c r="G25" s="95"/>
      <c r="H25" s="94"/>
      <c r="I25" s="94"/>
      <c r="J25" s="194"/>
      <c r="K25" s="192"/>
      <c r="L25" s="196"/>
      <c r="M25" s="220"/>
      <c r="N25" s="189"/>
      <c r="O25" s="94"/>
      <c r="P25" s="114"/>
      <c r="Q25" s="95"/>
    </row>
    <row r="26" spans="1:17" s="11" customFormat="1" ht="18.899999999999999" customHeight="1" x14ac:dyDescent="0.25">
      <c r="A26" s="197">
        <v>20</v>
      </c>
      <c r="B26" s="93"/>
      <c r="C26" s="93"/>
      <c r="D26" s="94"/>
      <c r="E26" s="210"/>
      <c r="F26" s="95"/>
      <c r="G26" s="95"/>
      <c r="H26" s="94"/>
      <c r="I26" s="94"/>
      <c r="J26" s="194"/>
      <c r="K26" s="192"/>
      <c r="L26" s="196"/>
      <c r="M26" s="220"/>
      <c r="N26" s="189"/>
      <c r="O26" s="94"/>
      <c r="P26" s="114"/>
      <c r="Q26" s="95"/>
    </row>
    <row r="27" spans="1:17" s="11" customFormat="1" ht="18.899999999999999" customHeight="1" x14ac:dyDescent="0.25">
      <c r="A27" s="197">
        <v>21</v>
      </c>
      <c r="B27" s="93"/>
      <c r="C27" s="93"/>
      <c r="D27" s="94"/>
      <c r="E27" s="210"/>
      <c r="F27" s="95"/>
      <c r="G27" s="95"/>
      <c r="H27" s="94"/>
      <c r="I27" s="94"/>
      <c r="J27" s="194"/>
      <c r="K27" s="192"/>
      <c r="L27" s="196"/>
      <c r="M27" s="220"/>
      <c r="N27" s="189"/>
      <c r="O27" s="94"/>
      <c r="P27" s="114"/>
      <c r="Q27" s="95"/>
    </row>
    <row r="28" spans="1:17" s="11" customFormat="1" ht="18.899999999999999" customHeight="1" x14ac:dyDescent="0.25">
      <c r="A28" s="197">
        <v>22</v>
      </c>
      <c r="B28" s="93"/>
      <c r="C28" s="93"/>
      <c r="D28" s="94"/>
      <c r="E28" s="426"/>
      <c r="F28" s="388"/>
      <c r="G28" s="216"/>
      <c r="H28" s="94"/>
      <c r="I28" s="94"/>
      <c r="J28" s="194"/>
      <c r="K28" s="192"/>
      <c r="L28" s="196"/>
      <c r="M28" s="220"/>
      <c r="N28" s="189"/>
      <c r="O28" s="94"/>
      <c r="P28" s="114"/>
      <c r="Q28" s="95"/>
    </row>
    <row r="29" spans="1:17" s="11" customFormat="1" ht="18.899999999999999" customHeight="1" x14ac:dyDescent="0.25">
      <c r="A29" s="197">
        <v>23</v>
      </c>
      <c r="B29" s="93"/>
      <c r="C29" s="93"/>
      <c r="D29" s="94"/>
      <c r="E29" s="427"/>
      <c r="F29" s="95"/>
      <c r="G29" s="95"/>
      <c r="H29" s="94"/>
      <c r="I29" s="94"/>
      <c r="J29" s="194"/>
      <c r="K29" s="192"/>
      <c r="L29" s="196"/>
      <c r="M29" s="220"/>
      <c r="N29" s="189"/>
      <c r="O29" s="94"/>
      <c r="P29" s="114"/>
      <c r="Q29" s="95"/>
    </row>
    <row r="30" spans="1:17" s="11" customFormat="1" ht="18.899999999999999" customHeight="1" x14ac:dyDescent="0.25">
      <c r="A30" s="197">
        <v>24</v>
      </c>
      <c r="B30" s="93"/>
      <c r="C30" s="93"/>
      <c r="D30" s="94"/>
      <c r="E30" s="210"/>
      <c r="F30" s="95"/>
      <c r="G30" s="95"/>
      <c r="H30" s="94"/>
      <c r="I30" s="94"/>
      <c r="J30" s="194"/>
      <c r="K30" s="192"/>
      <c r="L30" s="196"/>
      <c r="M30" s="220"/>
      <c r="N30" s="189"/>
      <c r="O30" s="94"/>
      <c r="P30" s="114"/>
      <c r="Q30" s="95"/>
    </row>
    <row r="31" spans="1:17" s="11" customFormat="1" ht="18.899999999999999" customHeight="1" x14ac:dyDescent="0.25">
      <c r="A31" s="197">
        <v>25</v>
      </c>
      <c r="B31" s="93"/>
      <c r="C31" s="93"/>
      <c r="D31" s="94"/>
      <c r="E31" s="210"/>
      <c r="F31" s="95"/>
      <c r="G31" s="95"/>
      <c r="H31" s="94"/>
      <c r="I31" s="94"/>
      <c r="J31" s="194"/>
      <c r="K31" s="192"/>
      <c r="L31" s="196"/>
      <c r="M31" s="220"/>
      <c r="N31" s="189"/>
      <c r="O31" s="94"/>
      <c r="P31" s="114"/>
      <c r="Q31" s="95"/>
    </row>
    <row r="32" spans="1:17" s="11" customFormat="1" ht="18.899999999999999" customHeight="1" x14ac:dyDescent="0.25">
      <c r="A32" s="197">
        <v>26</v>
      </c>
      <c r="B32" s="93"/>
      <c r="C32" s="93"/>
      <c r="D32" s="94"/>
      <c r="E32" s="403"/>
      <c r="F32" s="95"/>
      <c r="G32" s="95"/>
      <c r="H32" s="94"/>
      <c r="I32" s="94"/>
      <c r="J32" s="194"/>
      <c r="K32" s="192"/>
      <c r="L32" s="196"/>
      <c r="M32" s="220"/>
      <c r="N32" s="189"/>
      <c r="O32" s="94"/>
      <c r="P32" s="114"/>
      <c r="Q32" s="95"/>
    </row>
    <row r="33" spans="1:17" s="11" customFormat="1" ht="18.899999999999999" customHeight="1" x14ac:dyDescent="0.25">
      <c r="A33" s="197">
        <v>27</v>
      </c>
      <c r="B33" s="93"/>
      <c r="C33" s="93"/>
      <c r="D33" s="94"/>
      <c r="E33" s="210"/>
      <c r="F33" s="95"/>
      <c r="G33" s="95"/>
      <c r="H33" s="94"/>
      <c r="I33" s="94"/>
      <c r="J33" s="194"/>
      <c r="K33" s="192"/>
      <c r="L33" s="196"/>
      <c r="M33" s="220"/>
      <c r="N33" s="189"/>
      <c r="O33" s="94"/>
      <c r="P33" s="114"/>
      <c r="Q33" s="95"/>
    </row>
    <row r="34" spans="1:17" s="11" customFormat="1" ht="18.899999999999999" customHeight="1" x14ac:dyDescent="0.25">
      <c r="A34" s="197">
        <v>28</v>
      </c>
      <c r="B34" s="93"/>
      <c r="C34" s="93"/>
      <c r="D34" s="94"/>
      <c r="E34" s="210"/>
      <c r="F34" s="95"/>
      <c r="G34" s="95"/>
      <c r="H34" s="94"/>
      <c r="I34" s="94"/>
      <c r="J34" s="194"/>
      <c r="K34" s="192"/>
      <c r="L34" s="196"/>
      <c r="M34" s="220"/>
      <c r="N34" s="189"/>
      <c r="O34" s="94"/>
      <c r="P34" s="114"/>
      <c r="Q34" s="95"/>
    </row>
    <row r="35" spans="1:17" s="11" customFormat="1" ht="18.899999999999999" customHeight="1" x14ac:dyDescent="0.25">
      <c r="A35" s="197">
        <v>29</v>
      </c>
      <c r="B35" s="93"/>
      <c r="C35" s="93"/>
      <c r="D35" s="94"/>
      <c r="E35" s="210"/>
      <c r="F35" s="95"/>
      <c r="G35" s="95"/>
      <c r="H35" s="94"/>
      <c r="I35" s="94"/>
      <c r="J35" s="194"/>
      <c r="K35" s="192"/>
      <c r="L35" s="196"/>
      <c r="M35" s="220"/>
      <c r="N35" s="189"/>
      <c r="O35" s="94"/>
      <c r="P35" s="114"/>
      <c r="Q35" s="95"/>
    </row>
    <row r="36" spans="1:17" s="11" customFormat="1" ht="18.899999999999999" customHeight="1" x14ac:dyDescent="0.25">
      <c r="A36" s="197">
        <v>30</v>
      </c>
      <c r="B36" s="93"/>
      <c r="C36" s="93"/>
      <c r="D36" s="94"/>
      <c r="E36" s="210"/>
      <c r="F36" s="95"/>
      <c r="G36" s="95"/>
      <c r="H36" s="94"/>
      <c r="I36" s="94"/>
      <c r="J36" s="194"/>
      <c r="K36" s="192"/>
      <c r="L36" s="196"/>
      <c r="M36" s="220"/>
      <c r="N36" s="189"/>
      <c r="O36" s="94"/>
      <c r="P36" s="114"/>
      <c r="Q36" s="95"/>
    </row>
    <row r="37" spans="1:17" s="11" customFormat="1" ht="18.899999999999999" customHeight="1" x14ac:dyDescent="0.25">
      <c r="A37" s="197">
        <v>31</v>
      </c>
      <c r="B37" s="93"/>
      <c r="C37" s="93"/>
      <c r="D37" s="94"/>
      <c r="E37" s="210"/>
      <c r="F37" s="95"/>
      <c r="G37" s="95"/>
      <c r="H37" s="94"/>
      <c r="I37" s="94"/>
      <c r="J37" s="194"/>
      <c r="K37" s="192"/>
      <c r="L37" s="196"/>
      <c r="M37" s="220"/>
      <c r="N37" s="189"/>
      <c r="O37" s="94"/>
      <c r="P37" s="114"/>
      <c r="Q37" s="95"/>
    </row>
    <row r="38" spans="1:17" s="11" customFormat="1" ht="18.899999999999999" customHeight="1" x14ac:dyDescent="0.25">
      <c r="A38" s="197">
        <v>32</v>
      </c>
      <c r="B38" s="93"/>
      <c r="C38" s="93"/>
      <c r="D38" s="94"/>
      <c r="E38" s="210"/>
      <c r="F38" s="95"/>
      <c r="G38" s="95"/>
      <c r="H38" s="377"/>
      <c r="I38" s="221"/>
      <c r="J38" s="194"/>
      <c r="K38" s="192"/>
      <c r="L38" s="196"/>
      <c r="M38" s="220"/>
      <c r="N38" s="189"/>
      <c r="O38" s="95"/>
      <c r="P38" s="114"/>
      <c r="Q38" s="95"/>
    </row>
    <row r="39" spans="1:17" s="11" customFormat="1" ht="18.899999999999999" customHeight="1" x14ac:dyDescent="0.25">
      <c r="A39" s="197">
        <v>33</v>
      </c>
      <c r="B39" s="93"/>
      <c r="C39" s="93"/>
      <c r="D39" s="94"/>
      <c r="E39" s="210"/>
      <c r="F39" s="95"/>
      <c r="G39" s="95"/>
      <c r="H39" s="377"/>
      <c r="I39" s="221"/>
      <c r="J39" s="194"/>
      <c r="K39" s="192"/>
      <c r="L39" s="196"/>
      <c r="M39" s="220"/>
      <c r="N39" s="216"/>
      <c r="O39" s="95"/>
      <c r="P39" s="114"/>
      <c r="Q39" s="95"/>
    </row>
    <row r="40" spans="1:17" s="11" customFormat="1" ht="18.899999999999999" customHeight="1" x14ac:dyDescent="0.25">
      <c r="A40" s="197">
        <v>34</v>
      </c>
      <c r="B40" s="93"/>
      <c r="C40" s="93"/>
      <c r="D40" s="94"/>
      <c r="E40" s="210"/>
      <c r="F40" s="95"/>
      <c r="G40" s="95"/>
      <c r="H40" s="377"/>
      <c r="I40" s="221"/>
      <c r="J40" s="194" t="e">
        <f>IF(AND(Q40="",#REF!&gt;0,#REF!&lt;5),K40,)</f>
        <v>#REF!</v>
      </c>
      <c r="K40" s="192" t="str">
        <f>IF(D40="","ZZZ9",IF(AND(#REF!&gt;0,#REF!&lt;5),D40&amp;#REF!,D40&amp;"9"))</f>
        <v>ZZZ9</v>
      </c>
      <c r="L40" s="196">
        <f t="shared" ref="L40:L103" si="0">IF(Q40="",999,Q40)</f>
        <v>999</v>
      </c>
      <c r="M40" s="220">
        <f t="shared" ref="M40:M103" si="1">IF(P40=999,999,1)</f>
        <v>999</v>
      </c>
      <c r="N40" s="216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97">
        <v>35</v>
      </c>
      <c r="B41" s="93"/>
      <c r="C41" s="93"/>
      <c r="D41" s="94"/>
      <c r="E41" s="210"/>
      <c r="F41" s="95"/>
      <c r="G41" s="95"/>
      <c r="H41" s="377"/>
      <c r="I41" s="221"/>
      <c r="J41" s="194" t="e">
        <f>IF(AND(Q41="",#REF!&gt;0,#REF!&lt;5),K41,)</f>
        <v>#REF!</v>
      </c>
      <c r="K41" s="192" t="str">
        <f>IF(D41="","ZZZ9",IF(AND(#REF!&gt;0,#REF!&lt;5),D41&amp;#REF!,D41&amp;"9"))</f>
        <v>ZZZ9</v>
      </c>
      <c r="L41" s="196">
        <f t="shared" si="0"/>
        <v>999</v>
      </c>
      <c r="M41" s="220">
        <f t="shared" si="1"/>
        <v>999</v>
      </c>
      <c r="N41" s="216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197">
        <v>36</v>
      </c>
      <c r="B42" s="93"/>
      <c r="C42" s="93"/>
      <c r="D42" s="94"/>
      <c r="E42" s="210"/>
      <c r="F42" s="95"/>
      <c r="G42" s="95"/>
      <c r="H42" s="377"/>
      <c r="I42" s="221"/>
      <c r="J42" s="194" t="e">
        <f>IF(AND(Q42="",#REF!&gt;0,#REF!&lt;5),K42,)</f>
        <v>#REF!</v>
      </c>
      <c r="K42" s="192" t="str">
        <f>IF(D42="","ZZZ9",IF(AND(#REF!&gt;0,#REF!&lt;5),D42&amp;#REF!,D42&amp;"9"))</f>
        <v>ZZZ9</v>
      </c>
      <c r="L42" s="196">
        <f t="shared" si="0"/>
        <v>999</v>
      </c>
      <c r="M42" s="220">
        <f t="shared" si="1"/>
        <v>999</v>
      </c>
      <c r="N42" s="216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197">
        <v>37</v>
      </c>
      <c r="B43" s="93"/>
      <c r="C43" s="93"/>
      <c r="D43" s="94"/>
      <c r="E43" s="210"/>
      <c r="F43" s="95"/>
      <c r="G43" s="95"/>
      <c r="H43" s="377"/>
      <c r="I43" s="221"/>
      <c r="J43" s="194" t="e">
        <f>IF(AND(Q43="",#REF!&gt;0,#REF!&lt;5),K43,)</f>
        <v>#REF!</v>
      </c>
      <c r="K43" s="192" t="str">
        <f>IF(D43="","ZZZ9",IF(AND(#REF!&gt;0,#REF!&lt;5),D43&amp;#REF!,D43&amp;"9"))</f>
        <v>ZZZ9</v>
      </c>
      <c r="L43" s="196">
        <f t="shared" si="0"/>
        <v>999</v>
      </c>
      <c r="M43" s="220">
        <f t="shared" si="1"/>
        <v>999</v>
      </c>
      <c r="N43" s="216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197">
        <v>38</v>
      </c>
      <c r="B44" s="93"/>
      <c r="C44" s="93"/>
      <c r="D44" s="94"/>
      <c r="E44" s="210"/>
      <c r="F44" s="95"/>
      <c r="G44" s="95"/>
      <c r="H44" s="377"/>
      <c r="I44" s="221"/>
      <c r="J44" s="194" t="e">
        <f>IF(AND(Q44="",#REF!&gt;0,#REF!&lt;5),K44,)</f>
        <v>#REF!</v>
      </c>
      <c r="K44" s="192" t="str">
        <f>IF(D44="","ZZZ9",IF(AND(#REF!&gt;0,#REF!&lt;5),D44&amp;#REF!,D44&amp;"9"))</f>
        <v>ZZZ9</v>
      </c>
      <c r="L44" s="196">
        <f t="shared" si="0"/>
        <v>999</v>
      </c>
      <c r="M44" s="220">
        <f t="shared" si="1"/>
        <v>999</v>
      </c>
      <c r="N44" s="216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197">
        <v>39</v>
      </c>
      <c r="B45" s="93"/>
      <c r="C45" s="93"/>
      <c r="D45" s="94"/>
      <c r="E45" s="210"/>
      <c r="F45" s="95"/>
      <c r="G45" s="95"/>
      <c r="H45" s="377"/>
      <c r="I45" s="221"/>
      <c r="J45" s="194" t="e">
        <f>IF(AND(Q45="",#REF!&gt;0,#REF!&lt;5),K45,)</f>
        <v>#REF!</v>
      </c>
      <c r="K45" s="192" t="str">
        <f>IF(D45="","ZZZ9",IF(AND(#REF!&gt;0,#REF!&lt;5),D45&amp;#REF!,D45&amp;"9"))</f>
        <v>ZZZ9</v>
      </c>
      <c r="L45" s="196">
        <f t="shared" si="0"/>
        <v>999</v>
      </c>
      <c r="M45" s="220">
        <f t="shared" si="1"/>
        <v>999</v>
      </c>
      <c r="N45" s="216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197">
        <v>40</v>
      </c>
      <c r="B46" s="93"/>
      <c r="C46" s="93"/>
      <c r="D46" s="94"/>
      <c r="E46" s="210"/>
      <c r="F46" s="95"/>
      <c r="G46" s="95"/>
      <c r="H46" s="377"/>
      <c r="I46" s="221"/>
      <c r="J46" s="194" t="e">
        <f>IF(AND(Q46="",#REF!&gt;0,#REF!&lt;5),K46,)</f>
        <v>#REF!</v>
      </c>
      <c r="K46" s="192" t="str">
        <f>IF(D46="","ZZZ9",IF(AND(#REF!&gt;0,#REF!&lt;5),D46&amp;#REF!,D46&amp;"9"))</f>
        <v>ZZZ9</v>
      </c>
      <c r="L46" s="196">
        <f t="shared" si="0"/>
        <v>999</v>
      </c>
      <c r="M46" s="220">
        <f t="shared" si="1"/>
        <v>999</v>
      </c>
      <c r="N46" s="216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197">
        <v>41</v>
      </c>
      <c r="B47" s="93"/>
      <c r="C47" s="93"/>
      <c r="D47" s="94"/>
      <c r="E47" s="210"/>
      <c r="F47" s="95"/>
      <c r="G47" s="95"/>
      <c r="H47" s="377"/>
      <c r="I47" s="221"/>
      <c r="J47" s="194" t="e">
        <f>IF(AND(Q47="",#REF!&gt;0,#REF!&lt;5),K47,)</f>
        <v>#REF!</v>
      </c>
      <c r="K47" s="192" t="str">
        <f>IF(D47="","ZZZ9",IF(AND(#REF!&gt;0,#REF!&lt;5),D47&amp;#REF!,D47&amp;"9"))</f>
        <v>ZZZ9</v>
      </c>
      <c r="L47" s="196">
        <f t="shared" si="0"/>
        <v>999</v>
      </c>
      <c r="M47" s="220">
        <f t="shared" si="1"/>
        <v>999</v>
      </c>
      <c r="N47" s="216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197">
        <v>42</v>
      </c>
      <c r="B48" s="93"/>
      <c r="C48" s="93"/>
      <c r="D48" s="94"/>
      <c r="E48" s="210"/>
      <c r="F48" s="95"/>
      <c r="G48" s="95"/>
      <c r="H48" s="377"/>
      <c r="I48" s="221"/>
      <c r="J48" s="194" t="e">
        <f>IF(AND(Q48="",#REF!&gt;0,#REF!&lt;5),K48,)</f>
        <v>#REF!</v>
      </c>
      <c r="K48" s="192" t="str">
        <f>IF(D48="","ZZZ9",IF(AND(#REF!&gt;0,#REF!&lt;5),D48&amp;#REF!,D48&amp;"9"))</f>
        <v>ZZZ9</v>
      </c>
      <c r="L48" s="196">
        <f t="shared" si="0"/>
        <v>999</v>
      </c>
      <c r="M48" s="220">
        <f t="shared" si="1"/>
        <v>999</v>
      </c>
      <c r="N48" s="216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197">
        <v>43</v>
      </c>
      <c r="B49" s="93"/>
      <c r="C49" s="93"/>
      <c r="D49" s="94"/>
      <c r="E49" s="210"/>
      <c r="F49" s="95"/>
      <c r="G49" s="95"/>
      <c r="H49" s="377"/>
      <c r="I49" s="221"/>
      <c r="J49" s="194" t="e">
        <f>IF(AND(Q49="",#REF!&gt;0,#REF!&lt;5),K49,)</f>
        <v>#REF!</v>
      </c>
      <c r="K49" s="192" t="str">
        <f>IF(D49="","ZZZ9",IF(AND(#REF!&gt;0,#REF!&lt;5),D49&amp;#REF!,D49&amp;"9"))</f>
        <v>ZZZ9</v>
      </c>
      <c r="L49" s="196">
        <f t="shared" si="0"/>
        <v>999</v>
      </c>
      <c r="M49" s="220">
        <f t="shared" si="1"/>
        <v>999</v>
      </c>
      <c r="N49" s="216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197">
        <v>44</v>
      </c>
      <c r="B50" s="93"/>
      <c r="C50" s="93"/>
      <c r="D50" s="94"/>
      <c r="E50" s="210"/>
      <c r="F50" s="95"/>
      <c r="G50" s="95"/>
      <c r="H50" s="377"/>
      <c r="I50" s="221"/>
      <c r="J50" s="194" t="e">
        <f>IF(AND(Q50="",#REF!&gt;0,#REF!&lt;5),K50,)</f>
        <v>#REF!</v>
      </c>
      <c r="K50" s="192" t="str">
        <f>IF(D50="","ZZZ9",IF(AND(#REF!&gt;0,#REF!&lt;5),D50&amp;#REF!,D50&amp;"9"))</f>
        <v>ZZZ9</v>
      </c>
      <c r="L50" s="196">
        <f t="shared" si="0"/>
        <v>999</v>
      </c>
      <c r="M50" s="220">
        <f t="shared" si="1"/>
        <v>999</v>
      </c>
      <c r="N50" s="216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197">
        <v>45</v>
      </c>
      <c r="B51" s="93"/>
      <c r="C51" s="93"/>
      <c r="D51" s="94"/>
      <c r="E51" s="210"/>
      <c r="F51" s="95"/>
      <c r="G51" s="95"/>
      <c r="H51" s="377"/>
      <c r="I51" s="221"/>
      <c r="J51" s="194" t="e">
        <f>IF(AND(Q51="",#REF!&gt;0,#REF!&lt;5),K51,)</f>
        <v>#REF!</v>
      </c>
      <c r="K51" s="192" t="str">
        <f>IF(D51="","ZZZ9",IF(AND(#REF!&gt;0,#REF!&lt;5),D51&amp;#REF!,D51&amp;"9"))</f>
        <v>ZZZ9</v>
      </c>
      <c r="L51" s="196">
        <f t="shared" si="0"/>
        <v>999</v>
      </c>
      <c r="M51" s="220">
        <f t="shared" si="1"/>
        <v>999</v>
      </c>
      <c r="N51" s="216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197">
        <v>46</v>
      </c>
      <c r="B52" s="93"/>
      <c r="C52" s="93"/>
      <c r="D52" s="94"/>
      <c r="E52" s="210"/>
      <c r="F52" s="95"/>
      <c r="G52" s="95"/>
      <c r="H52" s="377"/>
      <c r="I52" s="221"/>
      <c r="J52" s="194" t="e">
        <f>IF(AND(Q52="",#REF!&gt;0,#REF!&lt;5),K52,)</f>
        <v>#REF!</v>
      </c>
      <c r="K52" s="192" t="str">
        <f>IF(D52="","ZZZ9",IF(AND(#REF!&gt;0,#REF!&lt;5),D52&amp;#REF!,D52&amp;"9"))</f>
        <v>ZZZ9</v>
      </c>
      <c r="L52" s="196">
        <f t="shared" si="0"/>
        <v>999</v>
      </c>
      <c r="M52" s="220">
        <f t="shared" si="1"/>
        <v>999</v>
      </c>
      <c r="N52" s="216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197">
        <v>47</v>
      </c>
      <c r="B53" s="93"/>
      <c r="C53" s="93"/>
      <c r="D53" s="94"/>
      <c r="E53" s="210"/>
      <c r="F53" s="95"/>
      <c r="G53" s="95"/>
      <c r="H53" s="377"/>
      <c r="I53" s="221"/>
      <c r="J53" s="194" t="e">
        <f>IF(AND(Q53="",#REF!&gt;0,#REF!&lt;5),K53,)</f>
        <v>#REF!</v>
      </c>
      <c r="K53" s="192" t="str">
        <f>IF(D53="","ZZZ9",IF(AND(#REF!&gt;0,#REF!&lt;5),D53&amp;#REF!,D53&amp;"9"))</f>
        <v>ZZZ9</v>
      </c>
      <c r="L53" s="196">
        <f t="shared" si="0"/>
        <v>999</v>
      </c>
      <c r="M53" s="220">
        <f t="shared" si="1"/>
        <v>999</v>
      </c>
      <c r="N53" s="216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197">
        <v>48</v>
      </c>
      <c r="B54" s="93"/>
      <c r="C54" s="93"/>
      <c r="D54" s="94"/>
      <c r="E54" s="210"/>
      <c r="F54" s="95"/>
      <c r="G54" s="95"/>
      <c r="H54" s="377"/>
      <c r="I54" s="221"/>
      <c r="J54" s="194" t="e">
        <f>IF(AND(Q54="",#REF!&gt;0,#REF!&lt;5),K54,)</f>
        <v>#REF!</v>
      </c>
      <c r="K54" s="192" t="str">
        <f>IF(D54="","ZZZ9",IF(AND(#REF!&gt;0,#REF!&lt;5),D54&amp;#REF!,D54&amp;"9"))</f>
        <v>ZZZ9</v>
      </c>
      <c r="L54" s="196">
        <f t="shared" si="0"/>
        <v>999</v>
      </c>
      <c r="M54" s="220">
        <f t="shared" si="1"/>
        <v>999</v>
      </c>
      <c r="N54" s="216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197">
        <v>49</v>
      </c>
      <c r="B55" s="93"/>
      <c r="C55" s="93"/>
      <c r="D55" s="94"/>
      <c r="E55" s="210"/>
      <c r="F55" s="95"/>
      <c r="G55" s="95"/>
      <c r="H55" s="377"/>
      <c r="I55" s="221"/>
      <c r="J55" s="194" t="e">
        <f>IF(AND(Q55="",#REF!&gt;0,#REF!&lt;5),K55,)</f>
        <v>#REF!</v>
      </c>
      <c r="K55" s="192" t="str">
        <f>IF(D55="","ZZZ9",IF(AND(#REF!&gt;0,#REF!&lt;5),D55&amp;#REF!,D55&amp;"9"))</f>
        <v>ZZZ9</v>
      </c>
      <c r="L55" s="196">
        <f t="shared" si="0"/>
        <v>999</v>
      </c>
      <c r="M55" s="220">
        <f t="shared" si="1"/>
        <v>999</v>
      </c>
      <c r="N55" s="216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197">
        <v>50</v>
      </c>
      <c r="B56" s="93"/>
      <c r="C56" s="93"/>
      <c r="D56" s="94"/>
      <c r="E56" s="210"/>
      <c r="F56" s="95"/>
      <c r="G56" s="95"/>
      <c r="H56" s="377"/>
      <c r="I56" s="221"/>
      <c r="J56" s="194" t="e">
        <f>IF(AND(Q56="",#REF!&gt;0,#REF!&lt;5),K56,)</f>
        <v>#REF!</v>
      </c>
      <c r="K56" s="192" t="str">
        <f>IF(D56="","ZZZ9",IF(AND(#REF!&gt;0,#REF!&lt;5),D56&amp;#REF!,D56&amp;"9"))</f>
        <v>ZZZ9</v>
      </c>
      <c r="L56" s="196">
        <f t="shared" si="0"/>
        <v>999</v>
      </c>
      <c r="M56" s="220">
        <f t="shared" si="1"/>
        <v>999</v>
      </c>
      <c r="N56" s="216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197">
        <v>51</v>
      </c>
      <c r="B57" s="93"/>
      <c r="C57" s="93"/>
      <c r="D57" s="94"/>
      <c r="E57" s="210"/>
      <c r="F57" s="95"/>
      <c r="G57" s="95"/>
      <c r="H57" s="377"/>
      <c r="I57" s="221"/>
      <c r="J57" s="194" t="e">
        <f>IF(AND(Q57="",#REF!&gt;0,#REF!&lt;5),K57,)</f>
        <v>#REF!</v>
      </c>
      <c r="K57" s="192" t="str">
        <f>IF(D57="","ZZZ9",IF(AND(#REF!&gt;0,#REF!&lt;5),D57&amp;#REF!,D57&amp;"9"))</f>
        <v>ZZZ9</v>
      </c>
      <c r="L57" s="196">
        <f t="shared" si="0"/>
        <v>999</v>
      </c>
      <c r="M57" s="220">
        <f t="shared" si="1"/>
        <v>999</v>
      </c>
      <c r="N57" s="216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197">
        <v>52</v>
      </c>
      <c r="B58" s="93"/>
      <c r="C58" s="93"/>
      <c r="D58" s="94"/>
      <c r="E58" s="210"/>
      <c r="F58" s="95"/>
      <c r="G58" s="95"/>
      <c r="H58" s="377"/>
      <c r="I58" s="221"/>
      <c r="J58" s="194" t="e">
        <f>IF(AND(Q58="",#REF!&gt;0,#REF!&lt;5),K58,)</f>
        <v>#REF!</v>
      </c>
      <c r="K58" s="192" t="str">
        <f>IF(D58="","ZZZ9",IF(AND(#REF!&gt;0,#REF!&lt;5),D58&amp;#REF!,D58&amp;"9"))</f>
        <v>ZZZ9</v>
      </c>
      <c r="L58" s="196">
        <f t="shared" si="0"/>
        <v>999</v>
      </c>
      <c r="M58" s="220">
        <f t="shared" si="1"/>
        <v>999</v>
      </c>
      <c r="N58" s="216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197">
        <v>53</v>
      </c>
      <c r="B59" s="93"/>
      <c r="C59" s="93"/>
      <c r="D59" s="94"/>
      <c r="E59" s="210"/>
      <c r="F59" s="95"/>
      <c r="G59" s="95"/>
      <c r="H59" s="377"/>
      <c r="I59" s="221"/>
      <c r="J59" s="194" t="e">
        <f>IF(AND(Q59="",#REF!&gt;0,#REF!&lt;5),K59,)</f>
        <v>#REF!</v>
      </c>
      <c r="K59" s="192" t="str">
        <f>IF(D59="","ZZZ9",IF(AND(#REF!&gt;0,#REF!&lt;5),D59&amp;#REF!,D59&amp;"9"))</f>
        <v>ZZZ9</v>
      </c>
      <c r="L59" s="196">
        <f t="shared" si="0"/>
        <v>999</v>
      </c>
      <c r="M59" s="220">
        <f t="shared" si="1"/>
        <v>999</v>
      </c>
      <c r="N59" s="216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197">
        <v>54</v>
      </c>
      <c r="B60" s="93"/>
      <c r="C60" s="93"/>
      <c r="D60" s="94"/>
      <c r="E60" s="210"/>
      <c r="F60" s="95"/>
      <c r="G60" s="95"/>
      <c r="H60" s="377"/>
      <c r="I60" s="221"/>
      <c r="J60" s="194" t="e">
        <f>IF(AND(Q60="",#REF!&gt;0,#REF!&lt;5),K60,)</f>
        <v>#REF!</v>
      </c>
      <c r="K60" s="192" t="str">
        <f>IF(D60="","ZZZ9",IF(AND(#REF!&gt;0,#REF!&lt;5),D60&amp;#REF!,D60&amp;"9"))</f>
        <v>ZZZ9</v>
      </c>
      <c r="L60" s="196">
        <f t="shared" si="0"/>
        <v>999</v>
      </c>
      <c r="M60" s="220">
        <f t="shared" si="1"/>
        <v>999</v>
      </c>
      <c r="N60" s="216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197">
        <v>55</v>
      </c>
      <c r="B61" s="93"/>
      <c r="C61" s="93"/>
      <c r="D61" s="94"/>
      <c r="E61" s="210"/>
      <c r="F61" s="95"/>
      <c r="G61" s="95"/>
      <c r="H61" s="377"/>
      <c r="I61" s="221"/>
      <c r="J61" s="194" t="e">
        <f>IF(AND(Q61="",#REF!&gt;0,#REF!&lt;5),K61,)</f>
        <v>#REF!</v>
      </c>
      <c r="K61" s="192" t="str">
        <f>IF(D61="","ZZZ9",IF(AND(#REF!&gt;0,#REF!&lt;5),D61&amp;#REF!,D61&amp;"9"))</f>
        <v>ZZZ9</v>
      </c>
      <c r="L61" s="196">
        <f t="shared" si="0"/>
        <v>999</v>
      </c>
      <c r="M61" s="220">
        <f t="shared" si="1"/>
        <v>999</v>
      </c>
      <c r="N61" s="216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197">
        <v>56</v>
      </c>
      <c r="B62" s="93"/>
      <c r="C62" s="93"/>
      <c r="D62" s="94"/>
      <c r="E62" s="210"/>
      <c r="F62" s="95"/>
      <c r="G62" s="95"/>
      <c r="H62" s="377"/>
      <c r="I62" s="221"/>
      <c r="J62" s="194" t="e">
        <f>IF(AND(Q62="",#REF!&gt;0,#REF!&lt;5),K62,)</f>
        <v>#REF!</v>
      </c>
      <c r="K62" s="192" t="str">
        <f>IF(D62="","ZZZ9",IF(AND(#REF!&gt;0,#REF!&lt;5),D62&amp;#REF!,D62&amp;"9"))</f>
        <v>ZZZ9</v>
      </c>
      <c r="L62" s="196">
        <f t="shared" si="0"/>
        <v>999</v>
      </c>
      <c r="M62" s="220">
        <f t="shared" si="1"/>
        <v>999</v>
      </c>
      <c r="N62" s="216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197">
        <v>57</v>
      </c>
      <c r="B63" s="93"/>
      <c r="C63" s="93"/>
      <c r="D63" s="94"/>
      <c r="E63" s="210"/>
      <c r="F63" s="95"/>
      <c r="G63" s="95"/>
      <c r="H63" s="377"/>
      <c r="I63" s="221"/>
      <c r="J63" s="194" t="e">
        <f>IF(AND(Q63="",#REF!&gt;0,#REF!&lt;5),K63,)</f>
        <v>#REF!</v>
      </c>
      <c r="K63" s="192" t="str">
        <f>IF(D63="","ZZZ9",IF(AND(#REF!&gt;0,#REF!&lt;5),D63&amp;#REF!,D63&amp;"9"))</f>
        <v>ZZZ9</v>
      </c>
      <c r="L63" s="196">
        <f t="shared" si="0"/>
        <v>999</v>
      </c>
      <c r="M63" s="220">
        <f t="shared" si="1"/>
        <v>999</v>
      </c>
      <c r="N63" s="216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197">
        <v>58</v>
      </c>
      <c r="B64" s="93"/>
      <c r="C64" s="93"/>
      <c r="D64" s="94"/>
      <c r="E64" s="210"/>
      <c r="F64" s="95"/>
      <c r="G64" s="95"/>
      <c r="H64" s="377"/>
      <c r="I64" s="221"/>
      <c r="J64" s="194" t="e">
        <f>IF(AND(Q64="",#REF!&gt;0,#REF!&lt;5),K64,)</f>
        <v>#REF!</v>
      </c>
      <c r="K64" s="192" t="str">
        <f>IF(D64="","ZZZ9",IF(AND(#REF!&gt;0,#REF!&lt;5),D64&amp;#REF!,D64&amp;"9"))</f>
        <v>ZZZ9</v>
      </c>
      <c r="L64" s="196">
        <f t="shared" si="0"/>
        <v>999</v>
      </c>
      <c r="M64" s="220">
        <f t="shared" si="1"/>
        <v>999</v>
      </c>
      <c r="N64" s="216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197">
        <v>59</v>
      </c>
      <c r="B65" s="93"/>
      <c r="C65" s="93"/>
      <c r="D65" s="94"/>
      <c r="E65" s="210"/>
      <c r="F65" s="95"/>
      <c r="G65" s="95"/>
      <c r="H65" s="377"/>
      <c r="I65" s="221"/>
      <c r="J65" s="194" t="e">
        <f>IF(AND(Q65="",#REF!&gt;0,#REF!&lt;5),K65,)</f>
        <v>#REF!</v>
      </c>
      <c r="K65" s="192" t="str">
        <f>IF(D65="","ZZZ9",IF(AND(#REF!&gt;0,#REF!&lt;5),D65&amp;#REF!,D65&amp;"9"))</f>
        <v>ZZZ9</v>
      </c>
      <c r="L65" s="196">
        <f t="shared" si="0"/>
        <v>999</v>
      </c>
      <c r="M65" s="220">
        <f t="shared" si="1"/>
        <v>999</v>
      </c>
      <c r="N65" s="216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197">
        <v>60</v>
      </c>
      <c r="B66" s="93"/>
      <c r="C66" s="93"/>
      <c r="D66" s="94"/>
      <c r="E66" s="210"/>
      <c r="F66" s="95"/>
      <c r="G66" s="95"/>
      <c r="H66" s="377"/>
      <c r="I66" s="221"/>
      <c r="J66" s="194" t="e">
        <f>IF(AND(Q66="",#REF!&gt;0,#REF!&lt;5),K66,)</f>
        <v>#REF!</v>
      </c>
      <c r="K66" s="192" t="str">
        <f>IF(D66="","ZZZ9",IF(AND(#REF!&gt;0,#REF!&lt;5),D66&amp;#REF!,D66&amp;"9"))</f>
        <v>ZZZ9</v>
      </c>
      <c r="L66" s="196">
        <f t="shared" si="0"/>
        <v>999</v>
      </c>
      <c r="M66" s="220">
        <f t="shared" si="1"/>
        <v>999</v>
      </c>
      <c r="N66" s="216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197">
        <v>61</v>
      </c>
      <c r="B67" s="93"/>
      <c r="C67" s="93"/>
      <c r="D67" s="94"/>
      <c r="E67" s="210"/>
      <c r="F67" s="95"/>
      <c r="G67" s="95"/>
      <c r="H67" s="377"/>
      <c r="I67" s="221"/>
      <c r="J67" s="194" t="e">
        <f>IF(AND(Q67="",#REF!&gt;0,#REF!&lt;5),K67,)</f>
        <v>#REF!</v>
      </c>
      <c r="K67" s="192" t="str">
        <f>IF(D67="","ZZZ9",IF(AND(#REF!&gt;0,#REF!&lt;5),D67&amp;#REF!,D67&amp;"9"))</f>
        <v>ZZZ9</v>
      </c>
      <c r="L67" s="196">
        <f t="shared" si="0"/>
        <v>999</v>
      </c>
      <c r="M67" s="220">
        <f t="shared" si="1"/>
        <v>999</v>
      </c>
      <c r="N67" s="216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197">
        <v>62</v>
      </c>
      <c r="B68" s="93"/>
      <c r="C68" s="93"/>
      <c r="D68" s="94"/>
      <c r="E68" s="210"/>
      <c r="F68" s="95"/>
      <c r="G68" s="95"/>
      <c r="H68" s="377"/>
      <c r="I68" s="221"/>
      <c r="J68" s="194" t="e">
        <f>IF(AND(Q68="",#REF!&gt;0,#REF!&lt;5),K68,)</f>
        <v>#REF!</v>
      </c>
      <c r="K68" s="192" t="str">
        <f>IF(D68="","ZZZ9",IF(AND(#REF!&gt;0,#REF!&lt;5),D68&amp;#REF!,D68&amp;"9"))</f>
        <v>ZZZ9</v>
      </c>
      <c r="L68" s="196">
        <f t="shared" si="0"/>
        <v>999</v>
      </c>
      <c r="M68" s="220">
        <f t="shared" si="1"/>
        <v>999</v>
      </c>
      <c r="N68" s="216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197">
        <v>63</v>
      </c>
      <c r="B69" s="93"/>
      <c r="C69" s="93"/>
      <c r="D69" s="94"/>
      <c r="E69" s="210"/>
      <c r="F69" s="95"/>
      <c r="G69" s="95"/>
      <c r="H69" s="377"/>
      <c r="I69" s="221"/>
      <c r="J69" s="194" t="e">
        <f>IF(AND(Q69="",#REF!&gt;0,#REF!&lt;5),K69,)</f>
        <v>#REF!</v>
      </c>
      <c r="K69" s="192" t="str">
        <f>IF(D69="","ZZZ9",IF(AND(#REF!&gt;0,#REF!&lt;5),D69&amp;#REF!,D69&amp;"9"))</f>
        <v>ZZZ9</v>
      </c>
      <c r="L69" s="196">
        <f t="shared" si="0"/>
        <v>999</v>
      </c>
      <c r="M69" s="220">
        <f t="shared" si="1"/>
        <v>999</v>
      </c>
      <c r="N69" s="216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197">
        <v>64</v>
      </c>
      <c r="B70" s="93"/>
      <c r="C70" s="93"/>
      <c r="D70" s="94"/>
      <c r="E70" s="210"/>
      <c r="F70" s="95"/>
      <c r="G70" s="95"/>
      <c r="H70" s="377"/>
      <c r="I70" s="221"/>
      <c r="J70" s="194" t="e">
        <f>IF(AND(Q70="",#REF!&gt;0,#REF!&lt;5),K70,)</f>
        <v>#REF!</v>
      </c>
      <c r="K70" s="192" t="str">
        <f>IF(D70="","ZZZ9",IF(AND(#REF!&gt;0,#REF!&lt;5),D70&amp;#REF!,D70&amp;"9"))</f>
        <v>ZZZ9</v>
      </c>
      <c r="L70" s="196">
        <f t="shared" si="0"/>
        <v>999</v>
      </c>
      <c r="M70" s="220">
        <f t="shared" si="1"/>
        <v>999</v>
      </c>
      <c r="N70" s="216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197">
        <v>65</v>
      </c>
      <c r="B71" s="93"/>
      <c r="C71" s="93"/>
      <c r="D71" s="94"/>
      <c r="E71" s="210"/>
      <c r="F71" s="95"/>
      <c r="G71" s="95"/>
      <c r="H71" s="377"/>
      <c r="I71" s="221"/>
      <c r="J71" s="194" t="e">
        <f>IF(AND(Q71="",#REF!&gt;0,#REF!&lt;5),K71,)</f>
        <v>#REF!</v>
      </c>
      <c r="K71" s="192" t="str">
        <f>IF(D71="","ZZZ9",IF(AND(#REF!&gt;0,#REF!&lt;5),D71&amp;#REF!,D71&amp;"9"))</f>
        <v>ZZZ9</v>
      </c>
      <c r="L71" s="196">
        <f t="shared" si="0"/>
        <v>999</v>
      </c>
      <c r="M71" s="220">
        <f t="shared" si="1"/>
        <v>999</v>
      </c>
      <c r="N71" s="216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197">
        <v>66</v>
      </c>
      <c r="B72" s="93"/>
      <c r="C72" s="93"/>
      <c r="D72" s="94"/>
      <c r="E72" s="210"/>
      <c r="F72" s="95"/>
      <c r="G72" s="95"/>
      <c r="H72" s="377"/>
      <c r="I72" s="221"/>
      <c r="J72" s="194" t="e">
        <f>IF(AND(Q72="",#REF!&gt;0,#REF!&lt;5),K72,)</f>
        <v>#REF!</v>
      </c>
      <c r="K72" s="192" t="str">
        <f>IF(D72="","ZZZ9",IF(AND(#REF!&gt;0,#REF!&lt;5),D72&amp;#REF!,D72&amp;"9"))</f>
        <v>ZZZ9</v>
      </c>
      <c r="L72" s="196">
        <f t="shared" si="0"/>
        <v>999</v>
      </c>
      <c r="M72" s="220">
        <f t="shared" si="1"/>
        <v>999</v>
      </c>
      <c r="N72" s="216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197">
        <v>67</v>
      </c>
      <c r="B73" s="93"/>
      <c r="C73" s="93"/>
      <c r="D73" s="94"/>
      <c r="E73" s="210"/>
      <c r="F73" s="95"/>
      <c r="G73" s="95"/>
      <c r="H73" s="377"/>
      <c r="I73" s="221"/>
      <c r="J73" s="194" t="e">
        <f>IF(AND(Q73="",#REF!&gt;0,#REF!&lt;5),K73,)</f>
        <v>#REF!</v>
      </c>
      <c r="K73" s="192" t="str">
        <f>IF(D73="","ZZZ9",IF(AND(#REF!&gt;0,#REF!&lt;5),D73&amp;#REF!,D73&amp;"9"))</f>
        <v>ZZZ9</v>
      </c>
      <c r="L73" s="196">
        <f t="shared" si="0"/>
        <v>999</v>
      </c>
      <c r="M73" s="220">
        <f t="shared" si="1"/>
        <v>999</v>
      </c>
      <c r="N73" s="216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197">
        <v>68</v>
      </c>
      <c r="B74" s="93"/>
      <c r="C74" s="93"/>
      <c r="D74" s="94"/>
      <c r="E74" s="210"/>
      <c r="F74" s="95"/>
      <c r="G74" s="95"/>
      <c r="H74" s="377"/>
      <c r="I74" s="221"/>
      <c r="J74" s="194" t="e">
        <f>IF(AND(Q74="",#REF!&gt;0,#REF!&lt;5),K74,)</f>
        <v>#REF!</v>
      </c>
      <c r="K74" s="192" t="str">
        <f>IF(D74="","ZZZ9",IF(AND(#REF!&gt;0,#REF!&lt;5),D74&amp;#REF!,D74&amp;"9"))</f>
        <v>ZZZ9</v>
      </c>
      <c r="L74" s="196">
        <f t="shared" si="0"/>
        <v>999</v>
      </c>
      <c r="M74" s="220">
        <f t="shared" si="1"/>
        <v>999</v>
      </c>
      <c r="N74" s="216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197">
        <v>69</v>
      </c>
      <c r="B75" s="93"/>
      <c r="C75" s="93"/>
      <c r="D75" s="94"/>
      <c r="E75" s="210"/>
      <c r="F75" s="95"/>
      <c r="G75" s="95"/>
      <c r="H75" s="377"/>
      <c r="I75" s="221"/>
      <c r="J75" s="194" t="e">
        <f>IF(AND(Q75="",#REF!&gt;0,#REF!&lt;5),K75,)</f>
        <v>#REF!</v>
      </c>
      <c r="K75" s="192" t="str">
        <f>IF(D75="","ZZZ9",IF(AND(#REF!&gt;0,#REF!&lt;5),D75&amp;#REF!,D75&amp;"9"))</f>
        <v>ZZZ9</v>
      </c>
      <c r="L75" s="196">
        <f t="shared" si="0"/>
        <v>999</v>
      </c>
      <c r="M75" s="220">
        <f t="shared" si="1"/>
        <v>999</v>
      </c>
      <c r="N75" s="216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197">
        <v>70</v>
      </c>
      <c r="B76" s="93"/>
      <c r="C76" s="93"/>
      <c r="D76" s="94"/>
      <c r="E76" s="210"/>
      <c r="F76" s="95"/>
      <c r="G76" s="95"/>
      <c r="H76" s="377"/>
      <c r="I76" s="221"/>
      <c r="J76" s="194" t="e">
        <f>IF(AND(Q76="",#REF!&gt;0,#REF!&lt;5),K76,)</f>
        <v>#REF!</v>
      </c>
      <c r="K76" s="192" t="str">
        <f>IF(D76="","ZZZ9",IF(AND(#REF!&gt;0,#REF!&lt;5),D76&amp;#REF!,D76&amp;"9"))</f>
        <v>ZZZ9</v>
      </c>
      <c r="L76" s="196">
        <f t="shared" si="0"/>
        <v>999</v>
      </c>
      <c r="M76" s="220">
        <f t="shared" si="1"/>
        <v>999</v>
      </c>
      <c r="N76" s="216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197">
        <v>71</v>
      </c>
      <c r="B77" s="93"/>
      <c r="C77" s="93"/>
      <c r="D77" s="94"/>
      <c r="E77" s="210"/>
      <c r="F77" s="95"/>
      <c r="G77" s="95"/>
      <c r="H77" s="377"/>
      <c r="I77" s="221"/>
      <c r="J77" s="194" t="e">
        <f>IF(AND(Q77="",#REF!&gt;0,#REF!&lt;5),K77,)</f>
        <v>#REF!</v>
      </c>
      <c r="K77" s="192" t="str">
        <f>IF(D77="","ZZZ9",IF(AND(#REF!&gt;0,#REF!&lt;5),D77&amp;#REF!,D77&amp;"9"))</f>
        <v>ZZZ9</v>
      </c>
      <c r="L77" s="196">
        <f t="shared" si="0"/>
        <v>999</v>
      </c>
      <c r="M77" s="220">
        <f t="shared" si="1"/>
        <v>999</v>
      </c>
      <c r="N77" s="216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197">
        <v>72</v>
      </c>
      <c r="B78" s="93"/>
      <c r="C78" s="93"/>
      <c r="D78" s="94"/>
      <c r="E78" s="210"/>
      <c r="F78" s="95"/>
      <c r="G78" s="95"/>
      <c r="H78" s="377"/>
      <c r="I78" s="221"/>
      <c r="J78" s="194" t="e">
        <f>IF(AND(Q78="",#REF!&gt;0,#REF!&lt;5),K78,)</f>
        <v>#REF!</v>
      </c>
      <c r="K78" s="192" t="str">
        <f>IF(D78="","ZZZ9",IF(AND(#REF!&gt;0,#REF!&lt;5),D78&amp;#REF!,D78&amp;"9"))</f>
        <v>ZZZ9</v>
      </c>
      <c r="L78" s="196">
        <f t="shared" si="0"/>
        <v>999</v>
      </c>
      <c r="M78" s="220">
        <f t="shared" si="1"/>
        <v>999</v>
      </c>
      <c r="N78" s="216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197">
        <v>73</v>
      </c>
      <c r="B79" s="93"/>
      <c r="C79" s="93"/>
      <c r="D79" s="94"/>
      <c r="E79" s="210"/>
      <c r="F79" s="95"/>
      <c r="G79" s="95"/>
      <c r="H79" s="377"/>
      <c r="I79" s="221"/>
      <c r="J79" s="194" t="e">
        <f>IF(AND(Q79="",#REF!&gt;0,#REF!&lt;5),K79,)</f>
        <v>#REF!</v>
      </c>
      <c r="K79" s="192" t="str">
        <f>IF(D79="","ZZZ9",IF(AND(#REF!&gt;0,#REF!&lt;5),D79&amp;#REF!,D79&amp;"9"))</f>
        <v>ZZZ9</v>
      </c>
      <c r="L79" s="196">
        <f t="shared" si="0"/>
        <v>999</v>
      </c>
      <c r="M79" s="220">
        <f t="shared" si="1"/>
        <v>999</v>
      </c>
      <c r="N79" s="216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197">
        <v>74</v>
      </c>
      <c r="B80" s="93"/>
      <c r="C80" s="93"/>
      <c r="D80" s="94"/>
      <c r="E80" s="210"/>
      <c r="F80" s="95"/>
      <c r="G80" s="95"/>
      <c r="H80" s="377"/>
      <c r="I80" s="221"/>
      <c r="J80" s="194" t="e">
        <f>IF(AND(Q80="",#REF!&gt;0,#REF!&lt;5),K80,)</f>
        <v>#REF!</v>
      </c>
      <c r="K80" s="192" t="str">
        <f>IF(D80="","ZZZ9",IF(AND(#REF!&gt;0,#REF!&lt;5),D80&amp;#REF!,D80&amp;"9"))</f>
        <v>ZZZ9</v>
      </c>
      <c r="L80" s="196">
        <f t="shared" si="0"/>
        <v>999</v>
      </c>
      <c r="M80" s="220">
        <f t="shared" si="1"/>
        <v>999</v>
      </c>
      <c r="N80" s="216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197">
        <v>75</v>
      </c>
      <c r="B81" s="93"/>
      <c r="C81" s="93"/>
      <c r="D81" s="94"/>
      <c r="E81" s="210"/>
      <c r="F81" s="95"/>
      <c r="G81" s="95"/>
      <c r="H81" s="377"/>
      <c r="I81" s="221"/>
      <c r="J81" s="194" t="e">
        <f>IF(AND(Q81="",#REF!&gt;0,#REF!&lt;5),K81,)</f>
        <v>#REF!</v>
      </c>
      <c r="K81" s="192" t="str">
        <f>IF(D81="","ZZZ9",IF(AND(#REF!&gt;0,#REF!&lt;5),D81&amp;#REF!,D81&amp;"9"))</f>
        <v>ZZZ9</v>
      </c>
      <c r="L81" s="196">
        <f t="shared" si="0"/>
        <v>999</v>
      </c>
      <c r="M81" s="220">
        <f t="shared" si="1"/>
        <v>999</v>
      </c>
      <c r="N81" s="216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197">
        <v>76</v>
      </c>
      <c r="B82" s="93"/>
      <c r="C82" s="93"/>
      <c r="D82" s="94"/>
      <c r="E82" s="210"/>
      <c r="F82" s="95"/>
      <c r="G82" s="95"/>
      <c r="H82" s="377"/>
      <c r="I82" s="221"/>
      <c r="J82" s="194" t="e">
        <f>IF(AND(Q82="",#REF!&gt;0,#REF!&lt;5),K82,)</f>
        <v>#REF!</v>
      </c>
      <c r="K82" s="192" t="str">
        <f>IF(D82="","ZZZ9",IF(AND(#REF!&gt;0,#REF!&lt;5),D82&amp;#REF!,D82&amp;"9"))</f>
        <v>ZZZ9</v>
      </c>
      <c r="L82" s="196">
        <f t="shared" si="0"/>
        <v>999</v>
      </c>
      <c r="M82" s="220">
        <f t="shared" si="1"/>
        <v>999</v>
      </c>
      <c r="N82" s="216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197">
        <v>77</v>
      </c>
      <c r="B83" s="93"/>
      <c r="C83" s="93"/>
      <c r="D83" s="94"/>
      <c r="E83" s="210"/>
      <c r="F83" s="95"/>
      <c r="G83" s="95"/>
      <c r="H83" s="377"/>
      <c r="I83" s="221"/>
      <c r="J83" s="194" t="e">
        <f>IF(AND(Q83="",#REF!&gt;0,#REF!&lt;5),K83,)</f>
        <v>#REF!</v>
      </c>
      <c r="K83" s="192" t="str">
        <f>IF(D83="","ZZZ9",IF(AND(#REF!&gt;0,#REF!&lt;5),D83&amp;#REF!,D83&amp;"9"))</f>
        <v>ZZZ9</v>
      </c>
      <c r="L83" s="196">
        <f t="shared" si="0"/>
        <v>999</v>
      </c>
      <c r="M83" s="220">
        <f t="shared" si="1"/>
        <v>999</v>
      </c>
      <c r="N83" s="216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197">
        <v>78</v>
      </c>
      <c r="B84" s="93"/>
      <c r="C84" s="93"/>
      <c r="D84" s="94"/>
      <c r="E84" s="210"/>
      <c r="F84" s="95"/>
      <c r="G84" s="95"/>
      <c r="H84" s="377"/>
      <c r="I84" s="221"/>
      <c r="J84" s="194" t="e">
        <f>IF(AND(Q84="",#REF!&gt;0,#REF!&lt;5),K84,)</f>
        <v>#REF!</v>
      </c>
      <c r="K84" s="192" t="str">
        <f>IF(D84="","ZZZ9",IF(AND(#REF!&gt;0,#REF!&lt;5),D84&amp;#REF!,D84&amp;"9"))</f>
        <v>ZZZ9</v>
      </c>
      <c r="L84" s="196">
        <f t="shared" si="0"/>
        <v>999</v>
      </c>
      <c r="M84" s="220">
        <f t="shared" si="1"/>
        <v>999</v>
      </c>
      <c r="N84" s="216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197">
        <v>79</v>
      </c>
      <c r="B85" s="93"/>
      <c r="C85" s="93"/>
      <c r="D85" s="94"/>
      <c r="E85" s="210"/>
      <c r="F85" s="95"/>
      <c r="G85" s="95"/>
      <c r="H85" s="377"/>
      <c r="I85" s="221"/>
      <c r="J85" s="194" t="e">
        <f>IF(AND(Q85="",#REF!&gt;0,#REF!&lt;5),K85,)</f>
        <v>#REF!</v>
      </c>
      <c r="K85" s="192" t="str">
        <f>IF(D85="","ZZZ9",IF(AND(#REF!&gt;0,#REF!&lt;5),D85&amp;#REF!,D85&amp;"9"))</f>
        <v>ZZZ9</v>
      </c>
      <c r="L85" s="196">
        <f t="shared" si="0"/>
        <v>999</v>
      </c>
      <c r="M85" s="220">
        <f t="shared" si="1"/>
        <v>999</v>
      </c>
      <c r="N85" s="216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197">
        <v>80</v>
      </c>
      <c r="B86" s="93"/>
      <c r="C86" s="93"/>
      <c r="D86" s="94"/>
      <c r="E86" s="210"/>
      <c r="F86" s="95"/>
      <c r="G86" s="95"/>
      <c r="H86" s="377"/>
      <c r="I86" s="221"/>
      <c r="J86" s="194" t="e">
        <f>IF(AND(Q86="",#REF!&gt;0,#REF!&lt;5),K86,)</f>
        <v>#REF!</v>
      </c>
      <c r="K86" s="192" t="str">
        <f>IF(D86="","ZZZ9",IF(AND(#REF!&gt;0,#REF!&lt;5),D86&amp;#REF!,D86&amp;"9"))</f>
        <v>ZZZ9</v>
      </c>
      <c r="L86" s="196">
        <f t="shared" si="0"/>
        <v>999</v>
      </c>
      <c r="M86" s="220">
        <f t="shared" si="1"/>
        <v>999</v>
      </c>
      <c r="N86" s="216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197">
        <v>81</v>
      </c>
      <c r="B87" s="93"/>
      <c r="C87" s="93"/>
      <c r="D87" s="94"/>
      <c r="E87" s="210"/>
      <c r="F87" s="95"/>
      <c r="G87" s="95"/>
      <c r="H87" s="377"/>
      <c r="I87" s="221"/>
      <c r="J87" s="194" t="e">
        <f>IF(AND(Q87="",#REF!&gt;0,#REF!&lt;5),K87,)</f>
        <v>#REF!</v>
      </c>
      <c r="K87" s="192" t="str">
        <f>IF(D87="","ZZZ9",IF(AND(#REF!&gt;0,#REF!&lt;5),D87&amp;#REF!,D87&amp;"9"))</f>
        <v>ZZZ9</v>
      </c>
      <c r="L87" s="196">
        <f t="shared" si="0"/>
        <v>999</v>
      </c>
      <c r="M87" s="220">
        <f t="shared" si="1"/>
        <v>999</v>
      </c>
      <c r="N87" s="216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197">
        <v>82</v>
      </c>
      <c r="B88" s="93"/>
      <c r="C88" s="93"/>
      <c r="D88" s="94"/>
      <c r="E88" s="210"/>
      <c r="F88" s="95"/>
      <c r="G88" s="95"/>
      <c r="H88" s="377"/>
      <c r="I88" s="221"/>
      <c r="J88" s="194" t="e">
        <f>IF(AND(Q88="",#REF!&gt;0,#REF!&lt;5),K88,)</f>
        <v>#REF!</v>
      </c>
      <c r="K88" s="192" t="str">
        <f>IF(D88="","ZZZ9",IF(AND(#REF!&gt;0,#REF!&lt;5),D88&amp;#REF!,D88&amp;"9"))</f>
        <v>ZZZ9</v>
      </c>
      <c r="L88" s="196">
        <f t="shared" si="0"/>
        <v>999</v>
      </c>
      <c r="M88" s="220">
        <f t="shared" si="1"/>
        <v>999</v>
      </c>
      <c r="N88" s="216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197">
        <v>83</v>
      </c>
      <c r="B89" s="93"/>
      <c r="C89" s="93"/>
      <c r="D89" s="94"/>
      <c r="E89" s="210"/>
      <c r="F89" s="95"/>
      <c r="G89" s="95"/>
      <c r="H89" s="377"/>
      <c r="I89" s="221"/>
      <c r="J89" s="194" t="e">
        <f>IF(AND(Q89="",#REF!&gt;0,#REF!&lt;5),K89,)</f>
        <v>#REF!</v>
      </c>
      <c r="K89" s="192" t="str">
        <f>IF(D89="","ZZZ9",IF(AND(#REF!&gt;0,#REF!&lt;5),D89&amp;#REF!,D89&amp;"9"))</f>
        <v>ZZZ9</v>
      </c>
      <c r="L89" s="196">
        <f t="shared" si="0"/>
        <v>999</v>
      </c>
      <c r="M89" s="220">
        <f t="shared" si="1"/>
        <v>999</v>
      </c>
      <c r="N89" s="216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197">
        <v>84</v>
      </c>
      <c r="B90" s="93"/>
      <c r="C90" s="93"/>
      <c r="D90" s="94"/>
      <c r="E90" s="210"/>
      <c r="F90" s="95"/>
      <c r="G90" s="95"/>
      <c r="H90" s="377"/>
      <c r="I90" s="221"/>
      <c r="J90" s="194" t="e">
        <f>IF(AND(Q90="",#REF!&gt;0,#REF!&lt;5),K90,)</f>
        <v>#REF!</v>
      </c>
      <c r="K90" s="192" t="str">
        <f>IF(D90="","ZZZ9",IF(AND(#REF!&gt;0,#REF!&lt;5),D90&amp;#REF!,D90&amp;"9"))</f>
        <v>ZZZ9</v>
      </c>
      <c r="L90" s="196">
        <f t="shared" si="0"/>
        <v>999</v>
      </c>
      <c r="M90" s="220">
        <f t="shared" si="1"/>
        <v>999</v>
      </c>
      <c r="N90" s="216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197">
        <v>85</v>
      </c>
      <c r="B91" s="93"/>
      <c r="C91" s="93"/>
      <c r="D91" s="94"/>
      <c r="E91" s="210"/>
      <c r="F91" s="95"/>
      <c r="G91" s="95"/>
      <c r="H91" s="377"/>
      <c r="I91" s="221"/>
      <c r="J91" s="194" t="e">
        <f>IF(AND(Q91="",#REF!&gt;0,#REF!&lt;5),K91,)</f>
        <v>#REF!</v>
      </c>
      <c r="K91" s="192" t="str">
        <f>IF(D91="","ZZZ9",IF(AND(#REF!&gt;0,#REF!&lt;5),D91&amp;#REF!,D91&amp;"9"))</f>
        <v>ZZZ9</v>
      </c>
      <c r="L91" s="196">
        <f t="shared" si="0"/>
        <v>999</v>
      </c>
      <c r="M91" s="220">
        <f t="shared" si="1"/>
        <v>999</v>
      </c>
      <c r="N91" s="216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197">
        <v>86</v>
      </c>
      <c r="B92" s="93"/>
      <c r="C92" s="93"/>
      <c r="D92" s="94"/>
      <c r="E92" s="210"/>
      <c r="F92" s="95"/>
      <c r="G92" s="95"/>
      <c r="H92" s="377"/>
      <c r="I92" s="221"/>
      <c r="J92" s="194" t="e">
        <f>IF(AND(Q92="",#REF!&gt;0,#REF!&lt;5),K92,)</f>
        <v>#REF!</v>
      </c>
      <c r="K92" s="192" t="str">
        <f>IF(D92="","ZZZ9",IF(AND(#REF!&gt;0,#REF!&lt;5),D92&amp;#REF!,D92&amp;"9"))</f>
        <v>ZZZ9</v>
      </c>
      <c r="L92" s="196">
        <f t="shared" si="0"/>
        <v>999</v>
      </c>
      <c r="M92" s="220">
        <f t="shared" si="1"/>
        <v>999</v>
      </c>
      <c r="N92" s="216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197">
        <v>87</v>
      </c>
      <c r="B93" s="93"/>
      <c r="C93" s="93"/>
      <c r="D93" s="94"/>
      <c r="E93" s="210"/>
      <c r="F93" s="95"/>
      <c r="G93" s="95"/>
      <c r="H93" s="377"/>
      <c r="I93" s="221"/>
      <c r="J93" s="194" t="e">
        <f>IF(AND(Q93="",#REF!&gt;0,#REF!&lt;5),K93,)</f>
        <v>#REF!</v>
      </c>
      <c r="K93" s="192" t="str">
        <f>IF(D93="","ZZZ9",IF(AND(#REF!&gt;0,#REF!&lt;5),D93&amp;#REF!,D93&amp;"9"))</f>
        <v>ZZZ9</v>
      </c>
      <c r="L93" s="196">
        <f t="shared" si="0"/>
        <v>999</v>
      </c>
      <c r="M93" s="220">
        <f t="shared" si="1"/>
        <v>999</v>
      </c>
      <c r="N93" s="216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197">
        <v>88</v>
      </c>
      <c r="B94" s="93"/>
      <c r="C94" s="93"/>
      <c r="D94" s="94"/>
      <c r="E94" s="210"/>
      <c r="F94" s="95"/>
      <c r="G94" s="95"/>
      <c r="H94" s="377"/>
      <c r="I94" s="221"/>
      <c r="J94" s="194" t="e">
        <f>IF(AND(Q94="",#REF!&gt;0,#REF!&lt;5),K94,)</f>
        <v>#REF!</v>
      </c>
      <c r="K94" s="192" t="str">
        <f>IF(D94="","ZZZ9",IF(AND(#REF!&gt;0,#REF!&lt;5),D94&amp;#REF!,D94&amp;"9"))</f>
        <v>ZZZ9</v>
      </c>
      <c r="L94" s="196">
        <f t="shared" si="0"/>
        <v>999</v>
      </c>
      <c r="M94" s="220">
        <f t="shared" si="1"/>
        <v>999</v>
      </c>
      <c r="N94" s="216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197">
        <v>89</v>
      </c>
      <c r="B95" s="93"/>
      <c r="C95" s="93"/>
      <c r="D95" s="94"/>
      <c r="E95" s="210"/>
      <c r="F95" s="95"/>
      <c r="G95" s="95"/>
      <c r="H95" s="377"/>
      <c r="I95" s="221"/>
      <c r="J95" s="194" t="e">
        <f>IF(AND(Q95="",#REF!&gt;0,#REF!&lt;5),K95,)</f>
        <v>#REF!</v>
      </c>
      <c r="K95" s="192" t="str">
        <f>IF(D95="","ZZZ9",IF(AND(#REF!&gt;0,#REF!&lt;5),D95&amp;#REF!,D95&amp;"9"))</f>
        <v>ZZZ9</v>
      </c>
      <c r="L95" s="196">
        <f t="shared" si="0"/>
        <v>999</v>
      </c>
      <c r="M95" s="220">
        <f t="shared" si="1"/>
        <v>999</v>
      </c>
      <c r="N95" s="216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197">
        <v>90</v>
      </c>
      <c r="B96" s="93"/>
      <c r="C96" s="93"/>
      <c r="D96" s="94"/>
      <c r="E96" s="210"/>
      <c r="F96" s="95"/>
      <c r="G96" s="95"/>
      <c r="H96" s="377"/>
      <c r="I96" s="221"/>
      <c r="J96" s="194" t="e">
        <f>IF(AND(Q96="",#REF!&gt;0,#REF!&lt;5),K96,)</f>
        <v>#REF!</v>
      </c>
      <c r="K96" s="192" t="str">
        <f>IF(D96="","ZZZ9",IF(AND(#REF!&gt;0,#REF!&lt;5),D96&amp;#REF!,D96&amp;"9"))</f>
        <v>ZZZ9</v>
      </c>
      <c r="L96" s="196">
        <f t="shared" si="0"/>
        <v>999</v>
      </c>
      <c r="M96" s="220">
        <f t="shared" si="1"/>
        <v>999</v>
      </c>
      <c r="N96" s="216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197">
        <v>91</v>
      </c>
      <c r="B97" s="93"/>
      <c r="C97" s="93"/>
      <c r="D97" s="94"/>
      <c r="E97" s="210"/>
      <c r="F97" s="95"/>
      <c r="G97" s="95"/>
      <c r="H97" s="377"/>
      <c r="I97" s="221"/>
      <c r="J97" s="194" t="e">
        <f>IF(AND(Q97="",#REF!&gt;0,#REF!&lt;5),K97,)</f>
        <v>#REF!</v>
      </c>
      <c r="K97" s="192" t="str">
        <f>IF(D97="","ZZZ9",IF(AND(#REF!&gt;0,#REF!&lt;5),D97&amp;#REF!,D97&amp;"9"))</f>
        <v>ZZZ9</v>
      </c>
      <c r="L97" s="196">
        <f t="shared" si="0"/>
        <v>999</v>
      </c>
      <c r="M97" s="220">
        <f t="shared" si="1"/>
        <v>999</v>
      </c>
      <c r="N97" s="216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197">
        <v>92</v>
      </c>
      <c r="B98" s="93"/>
      <c r="C98" s="93"/>
      <c r="D98" s="94"/>
      <c r="E98" s="210"/>
      <c r="F98" s="95"/>
      <c r="G98" s="95"/>
      <c r="H98" s="377"/>
      <c r="I98" s="221"/>
      <c r="J98" s="194" t="e">
        <f>IF(AND(Q98="",#REF!&gt;0,#REF!&lt;5),K98,)</f>
        <v>#REF!</v>
      </c>
      <c r="K98" s="192" t="str">
        <f>IF(D98="","ZZZ9",IF(AND(#REF!&gt;0,#REF!&lt;5),D98&amp;#REF!,D98&amp;"9"))</f>
        <v>ZZZ9</v>
      </c>
      <c r="L98" s="196">
        <f t="shared" si="0"/>
        <v>999</v>
      </c>
      <c r="M98" s="220">
        <f t="shared" si="1"/>
        <v>999</v>
      </c>
      <c r="N98" s="216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197">
        <v>93</v>
      </c>
      <c r="B99" s="93"/>
      <c r="C99" s="93"/>
      <c r="D99" s="94"/>
      <c r="E99" s="210"/>
      <c r="F99" s="95"/>
      <c r="G99" s="95"/>
      <c r="H99" s="377"/>
      <c r="I99" s="221"/>
      <c r="J99" s="194" t="e">
        <f>IF(AND(Q99="",#REF!&gt;0,#REF!&lt;5),K99,)</f>
        <v>#REF!</v>
      </c>
      <c r="K99" s="192" t="str">
        <f>IF(D99="","ZZZ9",IF(AND(#REF!&gt;0,#REF!&lt;5),D99&amp;#REF!,D99&amp;"9"))</f>
        <v>ZZZ9</v>
      </c>
      <c r="L99" s="196">
        <f t="shared" si="0"/>
        <v>999</v>
      </c>
      <c r="M99" s="220">
        <f t="shared" si="1"/>
        <v>999</v>
      </c>
      <c r="N99" s="216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197">
        <v>94</v>
      </c>
      <c r="B100" s="93"/>
      <c r="C100" s="93"/>
      <c r="D100" s="94"/>
      <c r="E100" s="210"/>
      <c r="F100" s="95"/>
      <c r="G100" s="95"/>
      <c r="H100" s="377"/>
      <c r="I100" s="221"/>
      <c r="J100" s="194" t="e">
        <f>IF(AND(Q100="",#REF!&gt;0,#REF!&lt;5),K100,)</f>
        <v>#REF!</v>
      </c>
      <c r="K100" s="192" t="str">
        <f>IF(D100="","ZZZ9",IF(AND(#REF!&gt;0,#REF!&lt;5),D100&amp;#REF!,D100&amp;"9"))</f>
        <v>ZZZ9</v>
      </c>
      <c r="L100" s="196">
        <f t="shared" si="0"/>
        <v>999</v>
      </c>
      <c r="M100" s="220">
        <f t="shared" si="1"/>
        <v>999</v>
      </c>
      <c r="N100" s="216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197">
        <v>95</v>
      </c>
      <c r="B101" s="93"/>
      <c r="C101" s="93"/>
      <c r="D101" s="94"/>
      <c r="E101" s="210"/>
      <c r="F101" s="95"/>
      <c r="G101" s="95"/>
      <c r="H101" s="377"/>
      <c r="I101" s="221"/>
      <c r="J101" s="194" t="e">
        <f>IF(AND(Q101="",#REF!&gt;0,#REF!&lt;5),K101,)</f>
        <v>#REF!</v>
      </c>
      <c r="K101" s="192" t="str">
        <f>IF(D101="","ZZZ9",IF(AND(#REF!&gt;0,#REF!&lt;5),D101&amp;#REF!,D101&amp;"9"))</f>
        <v>ZZZ9</v>
      </c>
      <c r="L101" s="196">
        <f t="shared" si="0"/>
        <v>999</v>
      </c>
      <c r="M101" s="220">
        <f t="shared" si="1"/>
        <v>999</v>
      </c>
      <c r="N101" s="216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197">
        <v>96</v>
      </c>
      <c r="B102" s="93"/>
      <c r="C102" s="93"/>
      <c r="D102" s="94"/>
      <c r="E102" s="210"/>
      <c r="F102" s="95"/>
      <c r="G102" s="95"/>
      <c r="H102" s="377"/>
      <c r="I102" s="221"/>
      <c r="J102" s="194" t="e">
        <f>IF(AND(Q102="",#REF!&gt;0,#REF!&lt;5),K102,)</f>
        <v>#REF!</v>
      </c>
      <c r="K102" s="192" t="str">
        <f>IF(D102="","ZZZ9",IF(AND(#REF!&gt;0,#REF!&lt;5),D102&amp;#REF!,D102&amp;"9"))</f>
        <v>ZZZ9</v>
      </c>
      <c r="L102" s="196">
        <f t="shared" si="0"/>
        <v>999</v>
      </c>
      <c r="M102" s="220">
        <f t="shared" si="1"/>
        <v>999</v>
      </c>
      <c r="N102" s="216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197">
        <v>97</v>
      </c>
      <c r="B103" s="93"/>
      <c r="C103" s="93"/>
      <c r="D103" s="94"/>
      <c r="E103" s="210"/>
      <c r="F103" s="95"/>
      <c r="G103" s="95"/>
      <c r="H103" s="377"/>
      <c r="I103" s="221"/>
      <c r="J103" s="194" t="e">
        <f>IF(AND(Q103="",#REF!&gt;0,#REF!&lt;5),K103,)</f>
        <v>#REF!</v>
      </c>
      <c r="K103" s="192" t="str">
        <f>IF(D103="","ZZZ9",IF(AND(#REF!&gt;0,#REF!&lt;5),D103&amp;#REF!,D103&amp;"9"))</f>
        <v>ZZZ9</v>
      </c>
      <c r="L103" s="196">
        <f t="shared" si="0"/>
        <v>999</v>
      </c>
      <c r="M103" s="220">
        <f t="shared" si="1"/>
        <v>999</v>
      </c>
      <c r="N103" s="216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197">
        <v>98</v>
      </c>
      <c r="B104" s="93"/>
      <c r="C104" s="93"/>
      <c r="D104" s="94"/>
      <c r="E104" s="210"/>
      <c r="F104" s="95"/>
      <c r="G104" s="95"/>
      <c r="H104" s="377"/>
      <c r="I104" s="221"/>
      <c r="J104" s="194" t="e">
        <f>IF(AND(Q104="",#REF!&gt;0,#REF!&lt;5),K104,)</f>
        <v>#REF!</v>
      </c>
      <c r="K104" s="192" t="str">
        <f>IF(D104="","ZZZ9",IF(AND(#REF!&gt;0,#REF!&lt;5),D104&amp;#REF!,D104&amp;"9"))</f>
        <v>ZZZ9</v>
      </c>
      <c r="L104" s="196">
        <f t="shared" ref="L104:L156" si="3">IF(Q104="",999,Q104)</f>
        <v>999</v>
      </c>
      <c r="M104" s="220">
        <f t="shared" ref="M104:M156" si="4">IF(P104=999,999,1)</f>
        <v>999</v>
      </c>
      <c r="N104" s="216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97">
        <v>99</v>
      </c>
      <c r="B105" s="93"/>
      <c r="C105" s="93"/>
      <c r="D105" s="94"/>
      <c r="E105" s="210"/>
      <c r="F105" s="95"/>
      <c r="G105" s="95"/>
      <c r="H105" s="377"/>
      <c r="I105" s="221"/>
      <c r="J105" s="194" t="e">
        <f>IF(AND(Q105="",#REF!&gt;0,#REF!&lt;5),K105,)</f>
        <v>#REF!</v>
      </c>
      <c r="K105" s="192" t="str">
        <f>IF(D105="","ZZZ9",IF(AND(#REF!&gt;0,#REF!&lt;5),D105&amp;#REF!,D105&amp;"9"))</f>
        <v>ZZZ9</v>
      </c>
      <c r="L105" s="196">
        <f t="shared" si="3"/>
        <v>999</v>
      </c>
      <c r="M105" s="220">
        <f t="shared" si="4"/>
        <v>999</v>
      </c>
      <c r="N105" s="216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197">
        <v>100</v>
      </c>
      <c r="B106" s="93"/>
      <c r="C106" s="93"/>
      <c r="D106" s="94"/>
      <c r="E106" s="210"/>
      <c r="F106" s="95"/>
      <c r="G106" s="95"/>
      <c r="H106" s="377"/>
      <c r="I106" s="221"/>
      <c r="J106" s="194" t="e">
        <f>IF(AND(Q106="",#REF!&gt;0,#REF!&lt;5),K106,)</f>
        <v>#REF!</v>
      </c>
      <c r="K106" s="192" t="str">
        <f>IF(D106="","ZZZ9",IF(AND(#REF!&gt;0,#REF!&lt;5),D106&amp;#REF!,D106&amp;"9"))</f>
        <v>ZZZ9</v>
      </c>
      <c r="L106" s="196">
        <f t="shared" si="3"/>
        <v>999</v>
      </c>
      <c r="M106" s="220">
        <f t="shared" si="4"/>
        <v>999</v>
      </c>
      <c r="N106" s="216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197">
        <v>101</v>
      </c>
      <c r="B107" s="93"/>
      <c r="C107" s="93"/>
      <c r="D107" s="94"/>
      <c r="E107" s="210"/>
      <c r="F107" s="95"/>
      <c r="G107" s="95"/>
      <c r="H107" s="377"/>
      <c r="I107" s="221"/>
      <c r="J107" s="194" t="e">
        <f>IF(AND(Q107="",#REF!&gt;0,#REF!&lt;5),K107,)</f>
        <v>#REF!</v>
      </c>
      <c r="K107" s="192" t="str">
        <f>IF(D107="","ZZZ9",IF(AND(#REF!&gt;0,#REF!&lt;5),D107&amp;#REF!,D107&amp;"9"))</f>
        <v>ZZZ9</v>
      </c>
      <c r="L107" s="196">
        <f t="shared" si="3"/>
        <v>999</v>
      </c>
      <c r="M107" s="220">
        <f t="shared" si="4"/>
        <v>999</v>
      </c>
      <c r="N107" s="216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197">
        <v>102</v>
      </c>
      <c r="B108" s="93"/>
      <c r="C108" s="93"/>
      <c r="D108" s="94"/>
      <c r="E108" s="210"/>
      <c r="F108" s="95"/>
      <c r="G108" s="95"/>
      <c r="H108" s="377"/>
      <c r="I108" s="221"/>
      <c r="J108" s="194" t="e">
        <f>IF(AND(Q108="",#REF!&gt;0,#REF!&lt;5),K108,)</f>
        <v>#REF!</v>
      </c>
      <c r="K108" s="192" t="str">
        <f>IF(D108="","ZZZ9",IF(AND(#REF!&gt;0,#REF!&lt;5),D108&amp;#REF!,D108&amp;"9"))</f>
        <v>ZZZ9</v>
      </c>
      <c r="L108" s="196">
        <f t="shared" si="3"/>
        <v>999</v>
      </c>
      <c r="M108" s="220">
        <f t="shared" si="4"/>
        <v>999</v>
      </c>
      <c r="N108" s="216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197">
        <v>103</v>
      </c>
      <c r="B109" s="93"/>
      <c r="C109" s="93"/>
      <c r="D109" s="94"/>
      <c r="E109" s="210"/>
      <c r="F109" s="95"/>
      <c r="G109" s="95"/>
      <c r="H109" s="377"/>
      <c r="I109" s="221"/>
      <c r="J109" s="194" t="e">
        <f>IF(AND(Q109="",#REF!&gt;0,#REF!&lt;5),K109,)</f>
        <v>#REF!</v>
      </c>
      <c r="K109" s="192" t="str">
        <f>IF(D109="","ZZZ9",IF(AND(#REF!&gt;0,#REF!&lt;5),D109&amp;#REF!,D109&amp;"9"))</f>
        <v>ZZZ9</v>
      </c>
      <c r="L109" s="196">
        <f t="shared" si="3"/>
        <v>999</v>
      </c>
      <c r="M109" s="220">
        <f t="shared" si="4"/>
        <v>999</v>
      </c>
      <c r="N109" s="216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197">
        <v>104</v>
      </c>
      <c r="B110" s="93"/>
      <c r="C110" s="93"/>
      <c r="D110" s="94"/>
      <c r="E110" s="210"/>
      <c r="F110" s="95"/>
      <c r="G110" s="95"/>
      <c r="H110" s="377"/>
      <c r="I110" s="221"/>
      <c r="J110" s="194" t="e">
        <f>IF(AND(Q110="",#REF!&gt;0,#REF!&lt;5),K110,)</f>
        <v>#REF!</v>
      </c>
      <c r="K110" s="192" t="str">
        <f>IF(D110="","ZZZ9",IF(AND(#REF!&gt;0,#REF!&lt;5),D110&amp;#REF!,D110&amp;"9"))</f>
        <v>ZZZ9</v>
      </c>
      <c r="L110" s="196">
        <f t="shared" si="3"/>
        <v>999</v>
      </c>
      <c r="M110" s="220">
        <f t="shared" si="4"/>
        <v>999</v>
      </c>
      <c r="N110" s="216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197">
        <v>105</v>
      </c>
      <c r="B111" s="93"/>
      <c r="C111" s="93"/>
      <c r="D111" s="94"/>
      <c r="E111" s="210"/>
      <c r="F111" s="95"/>
      <c r="G111" s="95"/>
      <c r="H111" s="377"/>
      <c r="I111" s="221"/>
      <c r="J111" s="194" t="e">
        <f>IF(AND(Q111="",#REF!&gt;0,#REF!&lt;5),K111,)</f>
        <v>#REF!</v>
      </c>
      <c r="K111" s="192" t="str">
        <f>IF(D111="","ZZZ9",IF(AND(#REF!&gt;0,#REF!&lt;5),D111&amp;#REF!,D111&amp;"9"))</f>
        <v>ZZZ9</v>
      </c>
      <c r="L111" s="196">
        <f t="shared" si="3"/>
        <v>999</v>
      </c>
      <c r="M111" s="220">
        <f t="shared" si="4"/>
        <v>999</v>
      </c>
      <c r="N111" s="216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197">
        <v>106</v>
      </c>
      <c r="B112" s="93"/>
      <c r="C112" s="93"/>
      <c r="D112" s="94"/>
      <c r="E112" s="210"/>
      <c r="F112" s="95"/>
      <c r="G112" s="95"/>
      <c r="H112" s="377"/>
      <c r="I112" s="221"/>
      <c r="J112" s="194" t="e">
        <f>IF(AND(Q112="",#REF!&gt;0,#REF!&lt;5),K112,)</f>
        <v>#REF!</v>
      </c>
      <c r="K112" s="192" t="str">
        <f>IF(D112="","ZZZ9",IF(AND(#REF!&gt;0,#REF!&lt;5),D112&amp;#REF!,D112&amp;"9"))</f>
        <v>ZZZ9</v>
      </c>
      <c r="L112" s="196">
        <f t="shared" si="3"/>
        <v>999</v>
      </c>
      <c r="M112" s="220">
        <f t="shared" si="4"/>
        <v>999</v>
      </c>
      <c r="N112" s="216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197">
        <v>107</v>
      </c>
      <c r="B113" s="93"/>
      <c r="C113" s="93"/>
      <c r="D113" s="94"/>
      <c r="E113" s="210"/>
      <c r="F113" s="95"/>
      <c r="G113" s="95"/>
      <c r="H113" s="377"/>
      <c r="I113" s="221"/>
      <c r="J113" s="194" t="e">
        <f>IF(AND(Q113="",#REF!&gt;0,#REF!&lt;5),K113,)</f>
        <v>#REF!</v>
      </c>
      <c r="K113" s="192" t="str">
        <f>IF(D113="","ZZZ9",IF(AND(#REF!&gt;0,#REF!&lt;5),D113&amp;#REF!,D113&amp;"9"))</f>
        <v>ZZZ9</v>
      </c>
      <c r="L113" s="196">
        <f t="shared" si="3"/>
        <v>999</v>
      </c>
      <c r="M113" s="220">
        <f t="shared" si="4"/>
        <v>999</v>
      </c>
      <c r="N113" s="216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197">
        <v>108</v>
      </c>
      <c r="B114" s="93"/>
      <c r="C114" s="93"/>
      <c r="D114" s="94"/>
      <c r="E114" s="210"/>
      <c r="F114" s="95"/>
      <c r="G114" s="95"/>
      <c r="H114" s="377"/>
      <c r="I114" s="221"/>
      <c r="J114" s="194" t="e">
        <f>IF(AND(Q114="",#REF!&gt;0,#REF!&lt;5),K114,)</f>
        <v>#REF!</v>
      </c>
      <c r="K114" s="192" t="str">
        <f>IF(D114="","ZZZ9",IF(AND(#REF!&gt;0,#REF!&lt;5),D114&amp;#REF!,D114&amp;"9"))</f>
        <v>ZZZ9</v>
      </c>
      <c r="L114" s="196">
        <f t="shared" si="3"/>
        <v>999</v>
      </c>
      <c r="M114" s="220">
        <f t="shared" si="4"/>
        <v>999</v>
      </c>
      <c r="N114" s="216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197">
        <v>109</v>
      </c>
      <c r="B115" s="93"/>
      <c r="C115" s="93"/>
      <c r="D115" s="94"/>
      <c r="E115" s="210"/>
      <c r="F115" s="95"/>
      <c r="G115" s="95"/>
      <c r="H115" s="377"/>
      <c r="I115" s="221"/>
      <c r="J115" s="194" t="e">
        <f>IF(AND(Q115="",#REF!&gt;0,#REF!&lt;5),K115,)</f>
        <v>#REF!</v>
      </c>
      <c r="K115" s="192" t="str">
        <f>IF(D115="","ZZZ9",IF(AND(#REF!&gt;0,#REF!&lt;5),D115&amp;#REF!,D115&amp;"9"))</f>
        <v>ZZZ9</v>
      </c>
      <c r="L115" s="196">
        <f t="shared" si="3"/>
        <v>999</v>
      </c>
      <c r="M115" s="220">
        <f t="shared" si="4"/>
        <v>999</v>
      </c>
      <c r="N115" s="216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197">
        <v>110</v>
      </c>
      <c r="B116" s="93"/>
      <c r="C116" s="93"/>
      <c r="D116" s="94"/>
      <c r="E116" s="210"/>
      <c r="F116" s="95"/>
      <c r="G116" s="95"/>
      <c r="H116" s="377"/>
      <c r="I116" s="221"/>
      <c r="J116" s="194" t="e">
        <f>IF(AND(Q116="",#REF!&gt;0,#REF!&lt;5),K116,)</f>
        <v>#REF!</v>
      </c>
      <c r="K116" s="192" t="str">
        <f>IF(D116="","ZZZ9",IF(AND(#REF!&gt;0,#REF!&lt;5),D116&amp;#REF!,D116&amp;"9"))</f>
        <v>ZZZ9</v>
      </c>
      <c r="L116" s="196">
        <f t="shared" si="3"/>
        <v>999</v>
      </c>
      <c r="M116" s="220">
        <f t="shared" si="4"/>
        <v>999</v>
      </c>
      <c r="N116" s="216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197">
        <v>111</v>
      </c>
      <c r="B117" s="93"/>
      <c r="C117" s="93"/>
      <c r="D117" s="94"/>
      <c r="E117" s="210"/>
      <c r="F117" s="95"/>
      <c r="G117" s="95"/>
      <c r="H117" s="377"/>
      <c r="I117" s="221"/>
      <c r="J117" s="194" t="e">
        <f>IF(AND(Q117="",#REF!&gt;0,#REF!&lt;5),K117,)</f>
        <v>#REF!</v>
      </c>
      <c r="K117" s="192" t="str">
        <f>IF(D117="","ZZZ9",IF(AND(#REF!&gt;0,#REF!&lt;5),D117&amp;#REF!,D117&amp;"9"))</f>
        <v>ZZZ9</v>
      </c>
      <c r="L117" s="196">
        <f t="shared" si="3"/>
        <v>999</v>
      </c>
      <c r="M117" s="220">
        <f t="shared" si="4"/>
        <v>999</v>
      </c>
      <c r="N117" s="216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197">
        <v>112</v>
      </c>
      <c r="B118" s="93"/>
      <c r="C118" s="93"/>
      <c r="D118" s="94"/>
      <c r="E118" s="210"/>
      <c r="F118" s="95"/>
      <c r="G118" s="95"/>
      <c r="H118" s="377"/>
      <c r="I118" s="221"/>
      <c r="J118" s="194" t="e">
        <f>IF(AND(Q118="",#REF!&gt;0,#REF!&lt;5),K118,)</f>
        <v>#REF!</v>
      </c>
      <c r="K118" s="192" t="str">
        <f>IF(D118="","ZZZ9",IF(AND(#REF!&gt;0,#REF!&lt;5),D118&amp;#REF!,D118&amp;"9"))</f>
        <v>ZZZ9</v>
      </c>
      <c r="L118" s="196">
        <f t="shared" si="3"/>
        <v>999</v>
      </c>
      <c r="M118" s="220">
        <f t="shared" si="4"/>
        <v>999</v>
      </c>
      <c r="N118" s="216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197">
        <v>113</v>
      </c>
      <c r="B119" s="93"/>
      <c r="C119" s="93"/>
      <c r="D119" s="94"/>
      <c r="E119" s="210"/>
      <c r="F119" s="95"/>
      <c r="G119" s="95"/>
      <c r="H119" s="377"/>
      <c r="I119" s="221"/>
      <c r="J119" s="194" t="e">
        <f>IF(AND(Q119="",#REF!&gt;0,#REF!&lt;5),K119,)</f>
        <v>#REF!</v>
      </c>
      <c r="K119" s="192" t="str">
        <f>IF(D119="","ZZZ9",IF(AND(#REF!&gt;0,#REF!&lt;5),D119&amp;#REF!,D119&amp;"9"))</f>
        <v>ZZZ9</v>
      </c>
      <c r="L119" s="196">
        <f t="shared" si="3"/>
        <v>999</v>
      </c>
      <c r="M119" s="220">
        <f t="shared" si="4"/>
        <v>999</v>
      </c>
      <c r="N119" s="216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197">
        <v>114</v>
      </c>
      <c r="B120" s="93"/>
      <c r="C120" s="93"/>
      <c r="D120" s="94"/>
      <c r="E120" s="210"/>
      <c r="F120" s="95"/>
      <c r="G120" s="95"/>
      <c r="H120" s="377"/>
      <c r="I120" s="221"/>
      <c r="J120" s="194" t="e">
        <f>IF(AND(Q120="",#REF!&gt;0,#REF!&lt;5),K120,)</f>
        <v>#REF!</v>
      </c>
      <c r="K120" s="192" t="str">
        <f>IF(D120="","ZZZ9",IF(AND(#REF!&gt;0,#REF!&lt;5),D120&amp;#REF!,D120&amp;"9"))</f>
        <v>ZZZ9</v>
      </c>
      <c r="L120" s="196">
        <f t="shared" si="3"/>
        <v>999</v>
      </c>
      <c r="M120" s="220">
        <f t="shared" si="4"/>
        <v>999</v>
      </c>
      <c r="N120" s="216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197">
        <v>115</v>
      </c>
      <c r="B121" s="93"/>
      <c r="C121" s="93"/>
      <c r="D121" s="94"/>
      <c r="E121" s="210"/>
      <c r="F121" s="95"/>
      <c r="G121" s="95"/>
      <c r="H121" s="377"/>
      <c r="I121" s="221"/>
      <c r="J121" s="194" t="e">
        <f>IF(AND(Q121="",#REF!&gt;0,#REF!&lt;5),K121,)</f>
        <v>#REF!</v>
      </c>
      <c r="K121" s="192" t="str">
        <f>IF(D121="","ZZZ9",IF(AND(#REF!&gt;0,#REF!&lt;5),D121&amp;#REF!,D121&amp;"9"))</f>
        <v>ZZZ9</v>
      </c>
      <c r="L121" s="196">
        <f t="shared" si="3"/>
        <v>999</v>
      </c>
      <c r="M121" s="220">
        <f t="shared" si="4"/>
        <v>999</v>
      </c>
      <c r="N121" s="216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197">
        <v>116</v>
      </c>
      <c r="B122" s="93"/>
      <c r="C122" s="93"/>
      <c r="D122" s="94"/>
      <c r="E122" s="210"/>
      <c r="F122" s="95"/>
      <c r="G122" s="95"/>
      <c r="H122" s="377"/>
      <c r="I122" s="221"/>
      <c r="J122" s="194" t="e">
        <f>IF(AND(Q122="",#REF!&gt;0,#REF!&lt;5),K122,)</f>
        <v>#REF!</v>
      </c>
      <c r="K122" s="192" t="str">
        <f>IF(D122="","ZZZ9",IF(AND(#REF!&gt;0,#REF!&lt;5),D122&amp;#REF!,D122&amp;"9"))</f>
        <v>ZZZ9</v>
      </c>
      <c r="L122" s="196">
        <f t="shared" si="3"/>
        <v>999</v>
      </c>
      <c r="M122" s="220">
        <f t="shared" si="4"/>
        <v>999</v>
      </c>
      <c r="N122" s="216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197">
        <v>117</v>
      </c>
      <c r="B123" s="93"/>
      <c r="C123" s="93"/>
      <c r="D123" s="94"/>
      <c r="E123" s="210"/>
      <c r="F123" s="95"/>
      <c r="G123" s="95"/>
      <c r="H123" s="377"/>
      <c r="I123" s="221"/>
      <c r="J123" s="194" t="e">
        <f>IF(AND(Q123="",#REF!&gt;0,#REF!&lt;5),K123,)</f>
        <v>#REF!</v>
      </c>
      <c r="K123" s="192" t="str">
        <f>IF(D123="","ZZZ9",IF(AND(#REF!&gt;0,#REF!&lt;5),D123&amp;#REF!,D123&amp;"9"))</f>
        <v>ZZZ9</v>
      </c>
      <c r="L123" s="196">
        <f t="shared" si="3"/>
        <v>999</v>
      </c>
      <c r="M123" s="220">
        <f t="shared" si="4"/>
        <v>999</v>
      </c>
      <c r="N123" s="216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197">
        <v>118</v>
      </c>
      <c r="B124" s="93"/>
      <c r="C124" s="93"/>
      <c r="D124" s="94"/>
      <c r="E124" s="210"/>
      <c r="F124" s="95"/>
      <c r="G124" s="95"/>
      <c r="H124" s="377"/>
      <c r="I124" s="221"/>
      <c r="J124" s="194" t="e">
        <f>IF(AND(Q124="",#REF!&gt;0,#REF!&lt;5),K124,)</f>
        <v>#REF!</v>
      </c>
      <c r="K124" s="192" t="str">
        <f>IF(D124="","ZZZ9",IF(AND(#REF!&gt;0,#REF!&lt;5),D124&amp;#REF!,D124&amp;"9"))</f>
        <v>ZZZ9</v>
      </c>
      <c r="L124" s="196">
        <f t="shared" si="3"/>
        <v>999</v>
      </c>
      <c r="M124" s="220">
        <f t="shared" si="4"/>
        <v>999</v>
      </c>
      <c r="N124" s="216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197">
        <v>119</v>
      </c>
      <c r="B125" s="93"/>
      <c r="C125" s="93"/>
      <c r="D125" s="94"/>
      <c r="E125" s="210"/>
      <c r="F125" s="95"/>
      <c r="G125" s="95"/>
      <c r="H125" s="377"/>
      <c r="I125" s="221"/>
      <c r="J125" s="194" t="e">
        <f>IF(AND(Q125="",#REF!&gt;0,#REF!&lt;5),K125,)</f>
        <v>#REF!</v>
      </c>
      <c r="K125" s="192" t="str">
        <f>IF(D125="","ZZZ9",IF(AND(#REF!&gt;0,#REF!&lt;5),D125&amp;#REF!,D125&amp;"9"))</f>
        <v>ZZZ9</v>
      </c>
      <c r="L125" s="196">
        <f t="shared" si="3"/>
        <v>999</v>
      </c>
      <c r="M125" s="220">
        <f t="shared" si="4"/>
        <v>999</v>
      </c>
      <c r="N125" s="216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197">
        <v>120</v>
      </c>
      <c r="B126" s="93"/>
      <c r="C126" s="93"/>
      <c r="D126" s="94"/>
      <c r="E126" s="210"/>
      <c r="F126" s="95"/>
      <c r="G126" s="95"/>
      <c r="H126" s="377"/>
      <c r="I126" s="221"/>
      <c r="J126" s="194" t="e">
        <f>IF(AND(Q126="",#REF!&gt;0,#REF!&lt;5),K126,)</f>
        <v>#REF!</v>
      </c>
      <c r="K126" s="192" t="str">
        <f>IF(D126="","ZZZ9",IF(AND(#REF!&gt;0,#REF!&lt;5),D126&amp;#REF!,D126&amp;"9"))</f>
        <v>ZZZ9</v>
      </c>
      <c r="L126" s="196">
        <f t="shared" si="3"/>
        <v>999</v>
      </c>
      <c r="M126" s="220">
        <f t="shared" si="4"/>
        <v>999</v>
      </c>
      <c r="N126" s="216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197">
        <v>121</v>
      </c>
      <c r="B127" s="93"/>
      <c r="C127" s="93"/>
      <c r="D127" s="94"/>
      <c r="E127" s="210"/>
      <c r="F127" s="95"/>
      <c r="G127" s="95"/>
      <c r="H127" s="377"/>
      <c r="I127" s="221"/>
      <c r="J127" s="194" t="e">
        <f>IF(AND(Q127="",#REF!&gt;0,#REF!&lt;5),K127,)</f>
        <v>#REF!</v>
      </c>
      <c r="K127" s="192" t="str">
        <f>IF(D127="","ZZZ9",IF(AND(#REF!&gt;0,#REF!&lt;5),D127&amp;#REF!,D127&amp;"9"))</f>
        <v>ZZZ9</v>
      </c>
      <c r="L127" s="196">
        <f t="shared" si="3"/>
        <v>999</v>
      </c>
      <c r="M127" s="220">
        <f t="shared" si="4"/>
        <v>999</v>
      </c>
      <c r="N127" s="216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197">
        <v>122</v>
      </c>
      <c r="B128" s="93"/>
      <c r="C128" s="93"/>
      <c r="D128" s="94"/>
      <c r="E128" s="210"/>
      <c r="F128" s="95"/>
      <c r="G128" s="95"/>
      <c r="H128" s="377"/>
      <c r="I128" s="221"/>
      <c r="J128" s="194" t="e">
        <f>IF(AND(Q128="",#REF!&gt;0,#REF!&lt;5),K128,)</f>
        <v>#REF!</v>
      </c>
      <c r="K128" s="192" t="str">
        <f>IF(D128="","ZZZ9",IF(AND(#REF!&gt;0,#REF!&lt;5),D128&amp;#REF!,D128&amp;"9"))</f>
        <v>ZZZ9</v>
      </c>
      <c r="L128" s="196">
        <f t="shared" si="3"/>
        <v>999</v>
      </c>
      <c r="M128" s="220">
        <f t="shared" si="4"/>
        <v>999</v>
      </c>
      <c r="N128" s="216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197">
        <v>123</v>
      </c>
      <c r="B129" s="93"/>
      <c r="C129" s="93"/>
      <c r="D129" s="94"/>
      <c r="E129" s="210"/>
      <c r="F129" s="95"/>
      <c r="G129" s="95"/>
      <c r="H129" s="377"/>
      <c r="I129" s="221"/>
      <c r="J129" s="194" t="e">
        <f>IF(AND(Q129="",#REF!&gt;0,#REF!&lt;5),K129,)</f>
        <v>#REF!</v>
      </c>
      <c r="K129" s="192" t="str">
        <f>IF(D129="","ZZZ9",IF(AND(#REF!&gt;0,#REF!&lt;5),D129&amp;#REF!,D129&amp;"9"))</f>
        <v>ZZZ9</v>
      </c>
      <c r="L129" s="196">
        <f t="shared" si="3"/>
        <v>999</v>
      </c>
      <c r="M129" s="220">
        <f t="shared" si="4"/>
        <v>999</v>
      </c>
      <c r="N129" s="216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197">
        <v>124</v>
      </c>
      <c r="B130" s="93"/>
      <c r="C130" s="93"/>
      <c r="D130" s="94"/>
      <c r="E130" s="210"/>
      <c r="F130" s="95"/>
      <c r="G130" s="95"/>
      <c r="H130" s="377"/>
      <c r="I130" s="221"/>
      <c r="J130" s="194" t="e">
        <f>IF(AND(Q130="",#REF!&gt;0,#REF!&lt;5),K130,)</f>
        <v>#REF!</v>
      </c>
      <c r="K130" s="192" t="str">
        <f>IF(D130="","ZZZ9",IF(AND(#REF!&gt;0,#REF!&lt;5),D130&amp;#REF!,D130&amp;"9"))</f>
        <v>ZZZ9</v>
      </c>
      <c r="L130" s="196">
        <f t="shared" si="3"/>
        <v>999</v>
      </c>
      <c r="M130" s="220">
        <f t="shared" si="4"/>
        <v>999</v>
      </c>
      <c r="N130" s="216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197">
        <v>125</v>
      </c>
      <c r="B131" s="93"/>
      <c r="C131" s="93"/>
      <c r="D131" s="94"/>
      <c r="E131" s="210"/>
      <c r="F131" s="95"/>
      <c r="G131" s="95"/>
      <c r="H131" s="377"/>
      <c r="I131" s="221"/>
      <c r="J131" s="194" t="e">
        <f>IF(AND(Q131="",#REF!&gt;0,#REF!&lt;5),K131,)</f>
        <v>#REF!</v>
      </c>
      <c r="K131" s="192" t="str">
        <f>IF(D131="","ZZZ9",IF(AND(#REF!&gt;0,#REF!&lt;5),D131&amp;#REF!,D131&amp;"9"))</f>
        <v>ZZZ9</v>
      </c>
      <c r="L131" s="196">
        <f t="shared" si="3"/>
        <v>999</v>
      </c>
      <c r="M131" s="220">
        <f t="shared" si="4"/>
        <v>999</v>
      </c>
      <c r="N131" s="216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197">
        <v>126</v>
      </c>
      <c r="B132" s="93"/>
      <c r="C132" s="93"/>
      <c r="D132" s="94"/>
      <c r="E132" s="210"/>
      <c r="F132" s="95"/>
      <c r="G132" s="95"/>
      <c r="H132" s="377"/>
      <c r="I132" s="221"/>
      <c r="J132" s="194" t="e">
        <f>IF(AND(Q132="",#REF!&gt;0,#REF!&lt;5),K132,)</f>
        <v>#REF!</v>
      </c>
      <c r="K132" s="192" t="str">
        <f>IF(D132="","ZZZ9",IF(AND(#REF!&gt;0,#REF!&lt;5),D132&amp;#REF!,D132&amp;"9"))</f>
        <v>ZZZ9</v>
      </c>
      <c r="L132" s="196">
        <f t="shared" si="3"/>
        <v>999</v>
      </c>
      <c r="M132" s="220">
        <f t="shared" si="4"/>
        <v>999</v>
      </c>
      <c r="N132" s="216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197">
        <v>127</v>
      </c>
      <c r="B133" s="93"/>
      <c r="C133" s="93"/>
      <c r="D133" s="94"/>
      <c r="E133" s="210"/>
      <c r="F133" s="95"/>
      <c r="G133" s="95"/>
      <c r="H133" s="377"/>
      <c r="I133" s="221"/>
      <c r="J133" s="194" t="e">
        <f>IF(AND(Q133="",#REF!&gt;0,#REF!&lt;5),K133,)</f>
        <v>#REF!</v>
      </c>
      <c r="K133" s="192" t="str">
        <f>IF(D133="","ZZZ9",IF(AND(#REF!&gt;0,#REF!&lt;5),D133&amp;#REF!,D133&amp;"9"))</f>
        <v>ZZZ9</v>
      </c>
      <c r="L133" s="196">
        <f t="shared" si="3"/>
        <v>999</v>
      </c>
      <c r="M133" s="220">
        <f t="shared" si="4"/>
        <v>999</v>
      </c>
      <c r="N133" s="216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197">
        <v>128</v>
      </c>
      <c r="B134" s="93"/>
      <c r="C134" s="93"/>
      <c r="D134" s="94"/>
      <c r="E134" s="210"/>
      <c r="F134" s="95"/>
      <c r="G134" s="95"/>
      <c r="H134" s="377"/>
      <c r="I134" s="221"/>
      <c r="J134" s="194" t="e">
        <f>IF(AND(Q134="",#REF!&gt;0,#REF!&lt;5),K134,)</f>
        <v>#REF!</v>
      </c>
      <c r="K134" s="192" t="str">
        <f>IF(D134="","ZZZ9",IF(AND(#REF!&gt;0,#REF!&lt;5),D134&amp;#REF!,D134&amp;"9"))</f>
        <v>ZZZ9</v>
      </c>
      <c r="L134" s="196">
        <f t="shared" si="3"/>
        <v>999</v>
      </c>
      <c r="M134" s="220">
        <f t="shared" si="4"/>
        <v>999</v>
      </c>
      <c r="N134" s="216"/>
      <c r="O134" s="221"/>
      <c r="P134" s="222">
        <f t="shared" si="5"/>
        <v>999</v>
      </c>
      <c r="Q134" s="221"/>
    </row>
    <row r="135" spans="1:17" x14ac:dyDescent="0.25">
      <c r="A135" s="197">
        <v>129</v>
      </c>
      <c r="B135" s="93"/>
      <c r="C135" s="93"/>
      <c r="D135" s="94"/>
      <c r="E135" s="210"/>
      <c r="F135" s="95"/>
      <c r="G135" s="95"/>
      <c r="H135" s="377"/>
      <c r="I135" s="221"/>
      <c r="J135" s="194" t="e">
        <f>IF(AND(Q135="",#REF!&gt;0,#REF!&lt;5),K135,)</f>
        <v>#REF!</v>
      </c>
      <c r="K135" s="192" t="str">
        <f>IF(D135="","ZZZ9",IF(AND(#REF!&gt;0,#REF!&lt;5),D135&amp;#REF!,D135&amp;"9"))</f>
        <v>ZZZ9</v>
      </c>
      <c r="L135" s="196">
        <f t="shared" si="3"/>
        <v>999</v>
      </c>
      <c r="M135" s="220">
        <f t="shared" si="4"/>
        <v>999</v>
      </c>
      <c r="N135" s="216"/>
      <c r="O135" s="95"/>
      <c r="P135" s="114">
        <f t="shared" si="5"/>
        <v>999</v>
      </c>
      <c r="Q135" s="95"/>
    </row>
    <row r="136" spans="1:17" x14ac:dyDescent="0.25">
      <c r="A136" s="197">
        <v>130</v>
      </c>
      <c r="B136" s="93"/>
      <c r="C136" s="93"/>
      <c r="D136" s="94"/>
      <c r="E136" s="210"/>
      <c r="F136" s="95"/>
      <c r="G136" s="95"/>
      <c r="H136" s="377"/>
      <c r="I136" s="221"/>
      <c r="J136" s="194" t="e">
        <f>IF(AND(Q136="",#REF!&gt;0,#REF!&lt;5),K136,)</f>
        <v>#REF!</v>
      </c>
      <c r="K136" s="192" t="str">
        <f>IF(D136="","ZZZ9",IF(AND(#REF!&gt;0,#REF!&lt;5),D136&amp;#REF!,D136&amp;"9"))</f>
        <v>ZZZ9</v>
      </c>
      <c r="L136" s="196">
        <f t="shared" si="3"/>
        <v>999</v>
      </c>
      <c r="M136" s="220">
        <f t="shared" si="4"/>
        <v>999</v>
      </c>
      <c r="N136" s="216"/>
      <c r="O136" s="95"/>
      <c r="P136" s="114">
        <f t="shared" si="5"/>
        <v>999</v>
      </c>
      <c r="Q136" s="95"/>
    </row>
    <row r="137" spans="1:17" x14ac:dyDescent="0.25">
      <c r="A137" s="197">
        <v>131</v>
      </c>
      <c r="B137" s="93"/>
      <c r="C137" s="93"/>
      <c r="D137" s="94"/>
      <c r="E137" s="210"/>
      <c r="F137" s="95"/>
      <c r="G137" s="95"/>
      <c r="H137" s="377"/>
      <c r="I137" s="221"/>
      <c r="J137" s="194" t="e">
        <f>IF(AND(Q137="",#REF!&gt;0,#REF!&lt;5),K137,)</f>
        <v>#REF!</v>
      </c>
      <c r="K137" s="192" t="str">
        <f>IF(D137="","ZZZ9",IF(AND(#REF!&gt;0,#REF!&lt;5),D137&amp;#REF!,D137&amp;"9"))</f>
        <v>ZZZ9</v>
      </c>
      <c r="L137" s="196">
        <f t="shared" si="3"/>
        <v>999</v>
      </c>
      <c r="M137" s="220">
        <f t="shared" si="4"/>
        <v>999</v>
      </c>
      <c r="N137" s="216"/>
      <c r="O137" s="95"/>
      <c r="P137" s="114">
        <f t="shared" si="5"/>
        <v>999</v>
      </c>
      <c r="Q137" s="95"/>
    </row>
    <row r="138" spans="1:17" x14ac:dyDescent="0.25">
      <c r="A138" s="197">
        <v>132</v>
      </c>
      <c r="B138" s="93"/>
      <c r="C138" s="93"/>
      <c r="D138" s="94"/>
      <c r="E138" s="210"/>
      <c r="F138" s="95"/>
      <c r="G138" s="95"/>
      <c r="H138" s="377"/>
      <c r="I138" s="221"/>
      <c r="J138" s="194" t="e">
        <f>IF(AND(Q138="",#REF!&gt;0,#REF!&lt;5),K138,)</f>
        <v>#REF!</v>
      </c>
      <c r="K138" s="192" t="str">
        <f>IF(D138="","ZZZ9",IF(AND(#REF!&gt;0,#REF!&lt;5),D138&amp;#REF!,D138&amp;"9"))</f>
        <v>ZZZ9</v>
      </c>
      <c r="L138" s="196">
        <f t="shared" si="3"/>
        <v>999</v>
      </c>
      <c r="M138" s="220">
        <f t="shared" si="4"/>
        <v>999</v>
      </c>
      <c r="N138" s="216"/>
      <c r="O138" s="95"/>
      <c r="P138" s="114">
        <f t="shared" si="5"/>
        <v>999</v>
      </c>
      <c r="Q138" s="95"/>
    </row>
    <row r="139" spans="1:17" x14ac:dyDescent="0.25">
      <c r="A139" s="197">
        <v>133</v>
      </c>
      <c r="B139" s="93"/>
      <c r="C139" s="93"/>
      <c r="D139" s="94"/>
      <c r="E139" s="210"/>
      <c r="F139" s="95"/>
      <c r="G139" s="95"/>
      <c r="H139" s="377"/>
      <c r="I139" s="221"/>
      <c r="J139" s="194" t="e">
        <f>IF(AND(Q139="",#REF!&gt;0,#REF!&lt;5),K139,)</f>
        <v>#REF!</v>
      </c>
      <c r="K139" s="192" t="str">
        <f>IF(D139="","ZZZ9",IF(AND(#REF!&gt;0,#REF!&lt;5),D139&amp;#REF!,D139&amp;"9"))</f>
        <v>ZZZ9</v>
      </c>
      <c r="L139" s="196">
        <f t="shared" si="3"/>
        <v>999</v>
      </c>
      <c r="M139" s="220">
        <f t="shared" si="4"/>
        <v>999</v>
      </c>
      <c r="N139" s="216"/>
      <c r="O139" s="95"/>
      <c r="P139" s="114">
        <f t="shared" si="5"/>
        <v>999</v>
      </c>
      <c r="Q139" s="95"/>
    </row>
    <row r="140" spans="1:17" x14ac:dyDescent="0.25">
      <c r="A140" s="197">
        <v>134</v>
      </c>
      <c r="B140" s="93"/>
      <c r="C140" s="93"/>
      <c r="D140" s="94"/>
      <c r="E140" s="210"/>
      <c r="F140" s="95"/>
      <c r="G140" s="95"/>
      <c r="H140" s="377"/>
      <c r="I140" s="221"/>
      <c r="J140" s="194" t="e">
        <f>IF(AND(Q140="",#REF!&gt;0,#REF!&lt;5),K140,)</f>
        <v>#REF!</v>
      </c>
      <c r="K140" s="192" t="str">
        <f>IF(D140="","ZZZ9",IF(AND(#REF!&gt;0,#REF!&lt;5),D140&amp;#REF!,D140&amp;"9"))</f>
        <v>ZZZ9</v>
      </c>
      <c r="L140" s="196">
        <f t="shared" si="3"/>
        <v>999</v>
      </c>
      <c r="M140" s="220">
        <f t="shared" si="4"/>
        <v>999</v>
      </c>
      <c r="N140" s="216"/>
      <c r="O140" s="95"/>
      <c r="P140" s="114">
        <f t="shared" si="5"/>
        <v>999</v>
      </c>
      <c r="Q140" s="95"/>
    </row>
    <row r="141" spans="1:17" x14ac:dyDescent="0.25">
      <c r="A141" s="197">
        <v>135</v>
      </c>
      <c r="B141" s="93"/>
      <c r="C141" s="93"/>
      <c r="D141" s="94"/>
      <c r="E141" s="210"/>
      <c r="F141" s="95"/>
      <c r="G141" s="95"/>
      <c r="H141" s="377"/>
      <c r="I141" s="221"/>
      <c r="J141" s="194" t="e">
        <f>IF(AND(Q141="",#REF!&gt;0,#REF!&lt;5),K141,)</f>
        <v>#REF!</v>
      </c>
      <c r="K141" s="192" t="str">
        <f>IF(D141="","ZZZ9",IF(AND(#REF!&gt;0,#REF!&lt;5),D141&amp;#REF!,D141&amp;"9"))</f>
        <v>ZZZ9</v>
      </c>
      <c r="L141" s="196">
        <f t="shared" si="3"/>
        <v>999</v>
      </c>
      <c r="M141" s="220">
        <f t="shared" si="4"/>
        <v>999</v>
      </c>
      <c r="N141" s="216"/>
      <c r="O141" s="221"/>
      <c r="P141" s="222">
        <f t="shared" si="5"/>
        <v>999</v>
      </c>
      <c r="Q141" s="221"/>
    </row>
    <row r="142" spans="1:17" x14ac:dyDescent="0.25">
      <c r="A142" s="197">
        <v>136</v>
      </c>
      <c r="B142" s="93"/>
      <c r="C142" s="93"/>
      <c r="D142" s="94"/>
      <c r="E142" s="210"/>
      <c r="F142" s="95"/>
      <c r="G142" s="95"/>
      <c r="H142" s="377"/>
      <c r="I142" s="221"/>
      <c r="J142" s="194" t="e">
        <f>IF(AND(Q142="",#REF!&gt;0,#REF!&lt;5),K142,)</f>
        <v>#REF!</v>
      </c>
      <c r="K142" s="192" t="str">
        <f>IF(D142="","ZZZ9",IF(AND(#REF!&gt;0,#REF!&lt;5),D142&amp;#REF!,D142&amp;"9"))</f>
        <v>ZZZ9</v>
      </c>
      <c r="L142" s="196">
        <f t="shared" si="3"/>
        <v>999</v>
      </c>
      <c r="M142" s="220">
        <f t="shared" si="4"/>
        <v>999</v>
      </c>
      <c r="N142" s="216"/>
      <c r="O142" s="95"/>
      <c r="P142" s="114">
        <f t="shared" si="5"/>
        <v>999</v>
      </c>
      <c r="Q142" s="95"/>
    </row>
    <row r="143" spans="1:17" x14ac:dyDescent="0.25">
      <c r="A143" s="197">
        <v>137</v>
      </c>
      <c r="B143" s="93"/>
      <c r="C143" s="93"/>
      <c r="D143" s="94"/>
      <c r="E143" s="210"/>
      <c r="F143" s="95"/>
      <c r="G143" s="95"/>
      <c r="H143" s="377"/>
      <c r="I143" s="221"/>
      <c r="J143" s="194" t="e">
        <f>IF(AND(Q143="",#REF!&gt;0,#REF!&lt;5),K143,)</f>
        <v>#REF!</v>
      </c>
      <c r="K143" s="192" t="str">
        <f>IF(D143="","ZZZ9",IF(AND(#REF!&gt;0,#REF!&lt;5),D143&amp;#REF!,D143&amp;"9"))</f>
        <v>ZZZ9</v>
      </c>
      <c r="L143" s="196">
        <f t="shared" si="3"/>
        <v>999</v>
      </c>
      <c r="M143" s="220">
        <f t="shared" si="4"/>
        <v>999</v>
      </c>
      <c r="N143" s="216"/>
      <c r="O143" s="95"/>
      <c r="P143" s="114">
        <f t="shared" si="5"/>
        <v>999</v>
      </c>
      <c r="Q143" s="95"/>
    </row>
    <row r="144" spans="1:17" x14ac:dyDescent="0.25">
      <c r="A144" s="197">
        <v>138</v>
      </c>
      <c r="B144" s="93"/>
      <c r="C144" s="93"/>
      <c r="D144" s="94"/>
      <c r="E144" s="210"/>
      <c r="F144" s="95"/>
      <c r="G144" s="95"/>
      <c r="H144" s="377"/>
      <c r="I144" s="221"/>
      <c r="J144" s="194" t="e">
        <f>IF(AND(Q144="",#REF!&gt;0,#REF!&lt;5),K144,)</f>
        <v>#REF!</v>
      </c>
      <c r="K144" s="192" t="str">
        <f>IF(D144="","ZZZ9",IF(AND(#REF!&gt;0,#REF!&lt;5),D144&amp;#REF!,D144&amp;"9"))</f>
        <v>ZZZ9</v>
      </c>
      <c r="L144" s="196">
        <f t="shared" si="3"/>
        <v>999</v>
      </c>
      <c r="M144" s="220">
        <f t="shared" si="4"/>
        <v>999</v>
      </c>
      <c r="N144" s="216"/>
      <c r="O144" s="95"/>
      <c r="P144" s="114">
        <f t="shared" si="5"/>
        <v>999</v>
      </c>
      <c r="Q144" s="95"/>
    </row>
    <row r="145" spans="1:17" x14ac:dyDescent="0.25">
      <c r="A145" s="197">
        <v>139</v>
      </c>
      <c r="B145" s="93"/>
      <c r="C145" s="93"/>
      <c r="D145" s="94"/>
      <c r="E145" s="210"/>
      <c r="F145" s="95"/>
      <c r="G145" s="95"/>
      <c r="H145" s="377"/>
      <c r="I145" s="221"/>
      <c r="J145" s="194" t="e">
        <f>IF(AND(Q145="",#REF!&gt;0,#REF!&lt;5),K145,)</f>
        <v>#REF!</v>
      </c>
      <c r="K145" s="192" t="str">
        <f>IF(D145="","ZZZ9",IF(AND(#REF!&gt;0,#REF!&lt;5),D145&amp;#REF!,D145&amp;"9"))</f>
        <v>ZZZ9</v>
      </c>
      <c r="L145" s="196">
        <f t="shared" si="3"/>
        <v>999</v>
      </c>
      <c r="M145" s="220">
        <f t="shared" si="4"/>
        <v>999</v>
      </c>
      <c r="N145" s="216"/>
      <c r="O145" s="95"/>
      <c r="P145" s="114">
        <f t="shared" si="5"/>
        <v>999</v>
      </c>
      <c r="Q145" s="95"/>
    </row>
    <row r="146" spans="1:17" x14ac:dyDescent="0.25">
      <c r="A146" s="197">
        <v>140</v>
      </c>
      <c r="B146" s="93"/>
      <c r="C146" s="93"/>
      <c r="D146" s="94"/>
      <c r="E146" s="210"/>
      <c r="F146" s="95"/>
      <c r="G146" s="95"/>
      <c r="H146" s="377"/>
      <c r="I146" s="221"/>
      <c r="J146" s="194" t="e">
        <f>IF(AND(Q146="",#REF!&gt;0,#REF!&lt;5),K146,)</f>
        <v>#REF!</v>
      </c>
      <c r="K146" s="192" t="str">
        <f>IF(D146="","ZZZ9",IF(AND(#REF!&gt;0,#REF!&lt;5),D146&amp;#REF!,D146&amp;"9"))</f>
        <v>ZZZ9</v>
      </c>
      <c r="L146" s="196">
        <f t="shared" si="3"/>
        <v>999</v>
      </c>
      <c r="M146" s="220">
        <f t="shared" si="4"/>
        <v>999</v>
      </c>
      <c r="N146" s="216"/>
      <c r="O146" s="95"/>
      <c r="P146" s="114">
        <f t="shared" si="5"/>
        <v>999</v>
      </c>
      <c r="Q146" s="95"/>
    </row>
    <row r="147" spans="1:17" x14ac:dyDescent="0.25">
      <c r="A147" s="197">
        <v>141</v>
      </c>
      <c r="B147" s="93"/>
      <c r="C147" s="93"/>
      <c r="D147" s="94"/>
      <c r="E147" s="210"/>
      <c r="F147" s="95"/>
      <c r="G147" s="95"/>
      <c r="H147" s="377"/>
      <c r="I147" s="221"/>
      <c r="J147" s="194" t="e">
        <f>IF(AND(Q147="",#REF!&gt;0,#REF!&lt;5),K147,)</f>
        <v>#REF!</v>
      </c>
      <c r="K147" s="192" t="str">
        <f>IF(D147="","ZZZ9",IF(AND(#REF!&gt;0,#REF!&lt;5),D147&amp;#REF!,D147&amp;"9"))</f>
        <v>ZZZ9</v>
      </c>
      <c r="L147" s="196">
        <f t="shared" si="3"/>
        <v>999</v>
      </c>
      <c r="M147" s="220">
        <f t="shared" si="4"/>
        <v>999</v>
      </c>
      <c r="N147" s="216"/>
      <c r="O147" s="95"/>
      <c r="P147" s="114">
        <f t="shared" si="5"/>
        <v>999</v>
      </c>
      <c r="Q147" s="95"/>
    </row>
    <row r="148" spans="1:17" x14ac:dyDescent="0.25">
      <c r="A148" s="197">
        <v>142</v>
      </c>
      <c r="B148" s="93"/>
      <c r="C148" s="93"/>
      <c r="D148" s="94"/>
      <c r="E148" s="210"/>
      <c r="F148" s="95"/>
      <c r="G148" s="95"/>
      <c r="H148" s="377"/>
      <c r="I148" s="221"/>
      <c r="J148" s="194" t="e">
        <f>IF(AND(Q148="",#REF!&gt;0,#REF!&lt;5),K148,)</f>
        <v>#REF!</v>
      </c>
      <c r="K148" s="192" t="str">
        <f>IF(D148="","ZZZ9",IF(AND(#REF!&gt;0,#REF!&lt;5),D148&amp;#REF!,D148&amp;"9"))</f>
        <v>ZZZ9</v>
      </c>
      <c r="L148" s="196">
        <f t="shared" si="3"/>
        <v>999</v>
      </c>
      <c r="M148" s="220">
        <f t="shared" si="4"/>
        <v>999</v>
      </c>
      <c r="N148" s="216"/>
      <c r="O148" s="221"/>
      <c r="P148" s="222">
        <f t="shared" si="5"/>
        <v>999</v>
      </c>
      <c r="Q148" s="221"/>
    </row>
    <row r="149" spans="1:17" x14ac:dyDescent="0.25">
      <c r="A149" s="197">
        <v>143</v>
      </c>
      <c r="B149" s="93"/>
      <c r="C149" s="93"/>
      <c r="D149" s="94"/>
      <c r="E149" s="210"/>
      <c r="F149" s="95"/>
      <c r="G149" s="95"/>
      <c r="H149" s="377"/>
      <c r="I149" s="221"/>
      <c r="J149" s="194" t="e">
        <f>IF(AND(Q149="",#REF!&gt;0,#REF!&lt;5),K149,)</f>
        <v>#REF!</v>
      </c>
      <c r="K149" s="192" t="str">
        <f>IF(D149="","ZZZ9",IF(AND(#REF!&gt;0,#REF!&lt;5),D149&amp;#REF!,D149&amp;"9"))</f>
        <v>ZZZ9</v>
      </c>
      <c r="L149" s="196">
        <f t="shared" si="3"/>
        <v>999</v>
      </c>
      <c r="M149" s="220">
        <f t="shared" si="4"/>
        <v>999</v>
      </c>
      <c r="N149" s="216"/>
      <c r="O149" s="95"/>
      <c r="P149" s="114">
        <f t="shared" si="5"/>
        <v>999</v>
      </c>
      <c r="Q149" s="95"/>
    </row>
    <row r="150" spans="1:17" x14ac:dyDescent="0.25">
      <c r="A150" s="197">
        <v>144</v>
      </c>
      <c r="B150" s="93"/>
      <c r="C150" s="93"/>
      <c r="D150" s="94"/>
      <c r="E150" s="210"/>
      <c r="F150" s="95"/>
      <c r="G150" s="95"/>
      <c r="H150" s="377"/>
      <c r="I150" s="221"/>
      <c r="J150" s="194" t="e">
        <f>IF(AND(Q150="",#REF!&gt;0,#REF!&lt;5),K150,)</f>
        <v>#REF!</v>
      </c>
      <c r="K150" s="192" t="str">
        <f>IF(D150="","ZZZ9",IF(AND(#REF!&gt;0,#REF!&lt;5),D150&amp;#REF!,D150&amp;"9"))</f>
        <v>ZZZ9</v>
      </c>
      <c r="L150" s="196">
        <f t="shared" si="3"/>
        <v>999</v>
      </c>
      <c r="M150" s="220">
        <f t="shared" si="4"/>
        <v>999</v>
      </c>
      <c r="N150" s="216"/>
      <c r="O150" s="95"/>
      <c r="P150" s="114">
        <f t="shared" si="5"/>
        <v>999</v>
      </c>
      <c r="Q150" s="95"/>
    </row>
    <row r="151" spans="1:17" x14ac:dyDescent="0.25">
      <c r="A151" s="197">
        <v>145</v>
      </c>
      <c r="B151" s="93"/>
      <c r="C151" s="93"/>
      <c r="D151" s="94"/>
      <c r="E151" s="210"/>
      <c r="F151" s="95"/>
      <c r="G151" s="95"/>
      <c r="H151" s="377"/>
      <c r="I151" s="221"/>
      <c r="J151" s="194" t="e">
        <f>IF(AND(Q151="",#REF!&gt;0,#REF!&lt;5),K151,)</f>
        <v>#REF!</v>
      </c>
      <c r="K151" s="192" t="str">
        <f>IF(D151="","ZZZ9",IF(AND(#REF!&gt;0,#REF!&lt;5),D151&amp;#REF!,D151&amp;"9"))</f>
        <v>ZZZ9</v>
      </c>
      <c r="L151" s="196">
        <f t="shared" si="3"/>
        <v>999</v>
      </c>
      <c r="M151" s="220">
        <f t="shared" si="4"/>
        <v>999</v>
      </c>
      <c r="N151" s="216"/>
      <c r="O151" s="95"/>
      <c r="P151" s="114">
        <f t="shared" si="5"/>
        <v>999</v>
      </c>
      <c r="Q151" s="95"/>
    </row>
    <row r="152" spans="1:17" x14ac:dyDescent="0.25">
      <c r="A152" s="197">
        <v>146</v>
      </c>
      <c r="B152" s="93"/>
      <c r="C152" s="93"/>
      <c r="D152" s="94"/>
      <c r="E152" s="210"/>
      <c r="F152" s="95"/>
      <c r="G152" s="95"/>
      <c r="H152" s="377"/>
      <c r="I152" s="221"/>
      <c r="J152" s="194" t="e">
        <f>IF(AND(Q152="",#REF!&gt;0,#REF!&lt;5),K152,)</f>
        <v>#REF!</v>
      </c>
      <c r="K152" s="192" t="str">
        <f>IF(D152="","ZZZ9",IF(AND(#REF!&gt;0,#REF!&lt;5),D152&amp;#REF!,D152&amp;"9"))</f>
        <v>ZZZ9</v>
      </c>
      <c r="L152" s="196">
        <f t="shared" si="3"/>
        <v>999</v>
      </c>
      <c r="M152" s="220">
        <f t="shared" si="4"/>
        <v>999</v>
      </c>
      <c r="N152" s="216"/>
      <c r="O152" s="95"/>
      <c r="P152" s="114">
        <f t="shared" si="5"/>
        <v>999</v>
      </c>
      <c r="Q152" s="95"/>
    </row>
    <row r="153" spans="1:17" x14ac:dyDescent="0.25">
      <c r="A153" s="197">
        <v>147</v>
      </c>
      <c r="B153" s="93"/>
      <c r="C153" s="93"/>
      <c r="D153" s="94"/>
      <c r="E153" s="210"/>
      <c r="F153" s="95"/>
      <c r="G153" s="95"/>
      <c r="H153" s="377"/>
      <c r="I153" s="221"/>
      <c r="J153" s="194" t="e">
        <f>IF(AND(Q153="",#REF!&gt;0,#REF!&lt;5),K153,)</f>
        <v>#REF!</v>
      </c>
      <c r="K153" s="192" t="str">
        <f>IF(D153="","ZZZ9",IF(AND(#REF!&gt;0,#REF!&lt;5),D153&amp;#REF!,D153&amp;"9"))</f>
        <v>ZZZ9</v>
      </c>
      <c r="L153" s="196">
        <f t="shared" si="3"/>
        <v>999</v>
      </c>
      <c r="M153" s="220">
        <f t="shared" si="4"/>
        <v>999</v>
      </c>
      <c r="N153" s="216"/>
      <c r="O153" s="95"/>
      <c r="P153" s="114">
        <f t="shared" si="5"/>
        <v>999</v>
      </c>
      <c r="Q153" s="95"/>
    </row>
    <row r="154" spans="1:17" x14ac:dyDescent="0.25">
      <c r="A154" s="197">
        <v>148</v>
      </c>
      <c r="B154" s="93"/>
      <c r="C154" s="93"/>
      <c r="D154" s="94"/>
      <c r="E154" s="210"/>
      <c r="F154" s="95"/>
      <c r="G154" s="95"/>
      <c r="H154" s="377"/>
      <c r="I154" s="221"/>
      <c r="J154" s="194" t="e">
        <f>IF(AND(Q154="",#REF!&gt;0,#REF!&lt;5),K154,)</f>
        <v>#REF!</v>
      </c>
      <c r="K154" s="192" t="str">
        <f>IF(D154="","ZZZ9",IF(AND(#REF!&gt;0,#REF!&lt;5),D154&amp;#REF!,D154&amp;"9"))</f>
        <v>ZZZ9</v>
      </c>
      <c r="L154" s="196">
        <f t="shared" si="3"/>
        <v>999</v>
      </c>
      <c r="M154" s="220">
        <f t="shared" si="4"/>
        <v>999</v>
      </c>
      <c r="N154" s="216"/>
      <c r="O154" s="95"/>
      <c r="P154" s="114">
        <f t="shared" si="5"/>
        <v>999</v>
      </c>
      <c r="Q154" s="95"/>
    </row>
    <row r="155" spans="1:17" x14ac:dyDescent="0.25">
      <c r="A155" s="197">
        <v>149</v>
      </c>
      <c r="B155" s="93"/>
      <c r="C155" s="93"/>
      <c r="D155" s="94"/>
      <c r="E155" s="210"/>
      <c r="F155" s="95"/>
      <c r="G155" s="95"/>
      <c r="H155" s="377"/>
      <c r="I155" s="221"/>
      <c r="J155" s="194" t="e">
        <f>IF(AND(Q155="",#REF!&gt;0,#REF!&lt;5),K155,)</f>
        <v>#REF!</v>
      </c>
      <c r="K155" s="192" t="str">
        <f>IF(D155="","ZZZ9",IF(AND(#REF!&gt;0,#REF!&lt;5),D155&amp;#REF!,D155&amp;"9"))</f>
        <v>ZZZ9</v>
      </c>
      <c r="L155" s="196">
        <f t="shared" si="3"/>
        <v>999</v>
      </c>
      <c r="M155" s="220">
        <f t="shared" si="4"/>
        <v>999</v>
      </c>
      <c r="N155" s="216"/>
      <c r="O155" s="95"/>
      <c r="P155" s="114">
        <f t="shared" si="5"/>
        <v>999</v>
      </c>
      <c r="Q155" s="95"/>
    </row>
    <row r="156" spans="1:17" x14ac:dyDescent="0.25">
      <c r="A156" s="197">
        <v>150</v>
      </c>
      <c r="B156" s="93"/>
      <c r="C156" s="93"/>
      <c r="D156" s="94"/>
      <c r="E156" s="210"/>
      <c r="F156" s="95"/>
      <c r="G156" s="95"/>
      <c r="H156" s="377"/>
      <c r="I156" s="221"/>
      <c r="J156" s="194" t="e">
        <f>IF(AND(Q156="",#REF!&gt;0,#REF!&lt;5),K156,)</f>
        <v>#REF!</v>
      </c>
      <c r="K156" s="192" t="str">
        <f>IF(D156="","ZZZ9",IF(AND(#REF!&gt;0,#REF!&lt;5),D156&amp;#REF!,D156&amp;"9"))</f>
        <v>ZZZ9</v>
      </c>
      <c r="L156" s="196">
        <f t="shared" si="3"/>
        <v>999</v>
      </c>
      <c r="M156" s="220">
        <f t="shared" si="4"/>
        <v>999</v>
      </c>
      <c r="N156" s="216"/>
      <c r="O156" s="95"/>
      <c r="P156" s="114">
        <f t="shared" si="5"/>
        <v>999</v>
      </c>
      <c r="Q156" s="95"/>
    </row>
  </sheetData>
  <conditionalFormatting sqref="A7:D156">
    <cfRule type="expression" dxfId="213" priority="16" stopIfTrue="1">
      <formula>$Q7&gt;=1</formula>
    </cfRule>
  </conditionalFormatting>
  <conditionalFormatting sqref="B11:D37">
    <cfRule type="expression" dxfId="212" priority="17" stopIfTrue="1">
      <formula>$Q11&gt;=1</formula>
    </cfRule>
  </conditionalFormatting>
  <conditionalFormatting sqref="D7:D10">
    <cfRule type="expression" dxfId="211" priority="1" stopIfTrue="1">
      <formula>$Q7&gt;=1</formula>
    </cfRule>
  </conditionalFormatting>
  <conditionalFormatting sqref="E7:E10">
    <cfRule type="expression" dxfId="210" priority="2" stopIfTrue="1">
      <formula>AND(ROUNDDOWN(($A$4-E7)/365.25,0)&lt;=13,G7&lt;&gt;"OK")</formula>
    </cfRule>
    <cfRule type="expression" dxfId="209" priority="3" stopIfTrue="1">
      <formula>AND(ROUNDDOWN(($A$4-E7)/365.25,0)&lt;=14,G7&lt;&gt;"OK")</formula>
    </cfRule>
    <cfRule type="expression" dxfId="208" priority="4" stopIfTrue="1">
      <formula>AND(ROUNDDOWN(($A$4-E7)/365.25,0)&lt;=17,G7&lt;&gt;"OK")</formula>
    </cfRule>
    <cfRule type="expression" dxfId="207" priority="6" stopIfTrue="1">
      <formula>AND(ROUNDDOWN(($A$4-E7)/365.25,0)&lt;=13,G7&lt;&gt;"OK")</formula>
    </cfRule>
    <cfRule type="expression" dxfId="206" priority="7" stopIfTrue="1">
      <formula>AND(ROUNDDOWN(($A$4-E7)/365.25,0)&lt;=14,G7&lt;&gt;"OK")</formula>
    </cfRule>
    <cfRule type="expression" dxfId="205" priority="8" stopIfTrue="1">
      <formula>AND(ROUNDDOWN(($A$4-E7)/365.25,0)&lt;=17,G7&lt;&gt;"OK")</formula>
    </cfRule>
    <cfRule type="expression" dxfId="204" priority="10" stopIfTrue="1">
      <formula>AND(ROUNDDOWN(($A$4-E7)/365.25,0)&lt;=13,G7&lt;&gt;"OK")</formula>
    </cfRule>
    <cfRule type="expression" dxfId="203" priority="11" stopIfTrue="1">
      <formula>AND(ROUNDDOWN(($A$4-E7)/365.25,0)&lt;=14,G7&lt;&gt;"OK")</formula>
    </cfRule>
    <cfRule type="expression" dxfId="202" priority="12" stopIfTrue="1">
      <formula>AND(ROUNDDOWN(($A$4-E7)/365.25,0)&lt;=17,G7&lt;&gt;"OK")</formula>
    </cfRule>
  </conditionalFormatting>
  <conditionalFormatting sqref="E7:E27">
    <cfRule type="expression" dxfId="201" priority="13" stopIfTrue="1">
      <formula>AND(ROUNDDOWN(($A$4-E7)/365.25,0)&lt;=13,G7&lt;&gt;"OK")</formula>
    </cfRule>
    <cfRule type="expression" dxfId="200" priority="14" stopIfTrue="1">
      <formula>AND(ROUNDDOWN(($A$4-E7)/365.25,0)&lt;=14,G7&lt;&gt;"OK")</formula>
    </cfRule>
    <cfRule type="expression" dxfId="199" priority="15" stopIfTrue="1">
      <formula>AND(ROUNDDOWN(($A$4-E7)/365.25,0)&lt;=17,G7&lt;&gt;"OK")</formula>
    </cfRule>
  </conditionalFormatting>
  <conditionalFormatting sqref="E11:E14">
    <cfRule type="expression" dxfId="198" priority="23" stopIfTrue="1">
      <formula>AND(ROUNDDOWN(($A$4-E11)/365.25,0)&lt;=14,G11&lt;&gt;"OK")</formula>
    </cfRule>
    <cfRule type="expression" dxfId="197" priority="22" stopIfTrue="1">
      <formula>AND(ROUNDDOWN(($A$4-E11)/365.25,0)&lt;=13,G11&lt;&gt;"OK")</formula>
    </cfRule>
    <cfRule type="expression" dxfId="196" priority="24" stopIfTrue="1">
      <formula>AND(ROUNDDOWN(($A$4-E11)/365.25,0)&lt;=17,G11&lt;&gt;"OK")</formula>
    </cfRule>
    <cfRule type="expression" dxfId="195" priority="27" stopIfTrue="1">
      <formula>AND(ROUNDDOWN(($A$4-E11)/365.25,0)&lt;=13,G11&lt;&gt;"OK")</formula>
    </cfRule>
    <cfRule type="expression" dxfId="194" priority="28" stopIfTrue="1">
      <formula>AND(ROUNDDOWN(($A$4-E11)/365.25,0)&lt;=14,G11&lt;&gt;"OK")</formula>
    </cfRule>
    <cfRule type="expression" dxfId="193" priority="29" stopIfTrue="1">
      <formula>AND(ROUNDDOWN(($A$4-E11)/365.25,0)&lt;=17,G11&lt;&gt;"OK")</formula>
    </cfRule>
  </conditionalFormatting>
  <conditionalFormatting sqref="E11:E156">
    <cfRule type="expression" dxfId="192" priority="30" stopIfTrue="1">
      <formula>AND(ROUNDDOWN(($A$4-E11)/365.25,0)&lt;=13,G11&lt;&gt;"OK")</formula>
    </cfRule>
    <cfRule type="expression" dxfId="191" priority="31" stopIfTrue="1">
      <formula>AND(ROUNDDOWN(($A$4-E11)/365.25,0)&lt;=14,G11&lt;&gt;"OK")</formula>
    </cfRule>
    <cfRule type="expression" dxfId="190" priority="32" stopIfTrue="1">
      <formula>AND(ROUNDDOWN(($A$4-E11)/365.25,0)&lt;=17,G11&lt;&gt;"OK")</formula>
    </cfRule>
  </conditionalFormatting>
  <conditionalFormatting sqref="E29:E37">
    <cfRule type="expression" dxfId="189" priority="19" stopIfTrue="1">
      <formula>AND(ROUNDDOWN(($A$4-E29)/365.25,0)&lt;=14,G29&lt;&gt;"OK")</formula>
    </cfRule>
    <cfRule type="expression" dxfId="188" priority="20" stopIfTrue="1">
      <formula>AND(ROUNDDOWN(($A$4-E29)/365.25,0)&lt;=17,G29&lt;&gt;"OK")</formula>
    </cfRule>
    <cfRule type="expression" dxfId="187" priority="18" stopIfTrue="1">
      <formula>AND(ROUNDDOWN(($A$4-E29)/365.25,0)&lt;=13,G29&lt;&gt;"OK")</formula>
    </cfRule>
  </conditionalFormatting>
  <conditionalFormatting sqref="J7:J156">
    <cfRule type="cellIs" dxfId="186" priority="2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2337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213360</xdr:colOff>
                    <xdr:row>0</xdr:row>
                    <xdr:rowOff>68580</xdr:rowOff>
                  </from>
                  <to>
                    <xdr:col>14</xdr:col>
                    <xdr:colOff>137160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1:AK41"/>
  <sheetViews>
    <sheetView topLeftCell="A4" workbookViewId="0">
      <selection activeCell="M20" sqref="M2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19" t="str">
        <f>Altalanos!$A$6</f>
        <v>SOMOGY VÁRMEGYE DIÁKOLIMPIA</v>
      </c>
      <c r="B1" s="519"/>
      <c r="C1" s="519"/>
      <c r="D1" s="519"/>
      <c r="E1" s="519"/>
      <c r="F1" s="519"/>
      <c r="G1" s="228"/>
      <c r="H1" s="231" t="s">
        <v>54</v>
      </c>
      <c r="I1" s="229"/>
      <c r="J1" s="230"/>
      <c r="L1" s="232"/>
      <c r="M1" s="233"/>
      <c r="N1" s="119"/>
      <c r="O1" s="119" t="s">
        <v>13</v>
      </c>
      <c r="P1" s="119"/>
      <c r="Q1" s="118"/>
      <c r="R1" s="119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34" t="s">
        <v>53</v>
      </c>
      <c r="B2" s="235"/>
      <c r="C2" s="235"/>
      <c r="D2" s="235"/>
      <c r="E2" s="428" t="s">
        <v>577</v>
      </c>
      <c r="F2" s="235"/>
      <c r="G2" s="236"/>
      <c r="H2" s="237"/>
      <c r="I2" s="237"/>
      <c r="J2" s="238"/>
      <c r="K2" s="232"/>
      <c r="L2" s="232"/>
      <c r="M2" s="232"/>
      <c r="N2" s="120"/>
      <c r="O2" s="97"/>
      <c r="P2" s="120"/>
      <c r="Q2" s="97"/>
      <c r="R2" s="120"/>
      <c r="Y2" s="358"/>
      <c r="Z2" s="357"/>
      <c r="AA2" s="357" t="s">
        <v>66</v>
      </c>
      <c r="AB2" s="348">
        <v>150</v>
      </c>
      <c r="AC2" s="348">
        <v>120</v>
      </c>
      <c r="AD2" s="348">
        <v>100</v>
      </c>
      <c r="AE2" s="348">
        <v>80</v>
      </c>
      <c r="AF2" s="348">
        <v>70</v>
      </c>
      <c r="AG2" s="348">
        <v>60</v>
      </c>
      <c r="AH2" s="348">
        <v>55</v>
      </c>
      <c r="AI2" s="348">
        <v>50</v>
      </c>
      <c r="AJ2" s="348">
        <v>45</v>
      </c>
      <c r="AK2" s="348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21"/>
      <c r="K3" s="50"/>
      <c r="L3" s="51" t="s">
        <v>30</v>
      </c>
      <c r="M3" s="50"/>
      <c r="N3" s="306"/>
      <c r="O3" s="305"/>
      <c r="P3" s="306"/>
      <c r="Q3" s="347" t="s">
        <v>80</v>
      </c>
      <c r="R3" s="348" t="s">
        <v>86</v>
      </c>
      <c r="Y3" s="357">
        <f>IF(H4="OB","A",IF(H4="IX","W",H4))</f>
        <v>0</v>
      </c>
      <c r="Z3" s="357"/>
      <c r="AA3" s="357" t="s">
        <v>96</v>
      </c>
      <c r="AB3" s="348">
        <v>120</v>
      </c>
      <c r="AC3" s="348">
        <v>90</v>
      </c>
      <c r="AD3" s="348">
        <v>65</v>
      </c>
      <c r="AE3" s="348">
        <v>55</v>
      </c>
      <c r="AF3" s="348">
        <v>50</v>
      </c>
      <c r="AG3" s="348">
        <v>45</v>
      </c>
      <c r="AH3" s="348">
        <v>40</v>
      </c>
      <c r="AI3" s="348">
        <v>35</v>
      </c>
      <c r="AJ3" s="348">
        <v>25</v>
      </c>
      <c r="AK3" s="348">
        <v>20</v>
      </c>
    </row>
    <row r="4" spans="1:37" ht="13.8" thickBot="1" x14ac:dyDescent="0.3">
      <c r="A4" s="520">
        <f>Altalanos!$A$10</f>
        <v>45775</v>
      </c>
      <c r="B4" s="520"/>
      <c r="C4" s="520"/>
      <c r="D4" s="239"/>
      <c r="E4" s="240" t="str">
        <f>Altalanos!$C$10</f>
        <v>Balatonboglár</v>
      </c>
      <c r="F4" s="240"/>
      <c r="G4" s="240"/>
      <c r="H4" s="243"/>
      <c r="I4" s="240"/>
      <c r="J4" s="242"/>
      <c r="K4" s="243"/>
      <c r="L4" s="245" t="str">
        <f>Altalanos!$E$10</f>
        <v>Paszér Éva</v>
      </c>
      <c r="M4" s="243"/>
      <c r="N4" s="308"/>
      <c r="O4" s="309"/>
      <c r="P4" s="308"/>
      <c r="Q4" s="349" t="s">
        <v>87</v>
      </c>
      <c r="R4" s="350" t="s">
        <v>82</v>
      </c>
      <c r="Y4" s="357"/>
      <c r="Z4" s="357"/>
      <c r="AA4" s="357" t="s">
        <v>97</v>
      </c>
      <c r="AB4" s="348">
        <v>90</v>
      </c>
      <c r="AC4" s="348">
        <v>60</v>
      </c>
      <c r="AD4" s="348">
        <v>45</v>
      </c>
      <c r="AE4" s="348">
        <v>34</v>
      </c>
      <c r="AF4" s="348">
        <v>27</v>
      </c>
      <c r="AG4" s="348">
        <v>22</v>
      </c>
      <c r="AH4" s="348">
        <v>18</v>
      </c>
      <c r="AI4" s="348">
        <v>15</v>
      </c>
      <c r="AJ4" s="348">
        <v>12</v>
      </c>
      <c r="AK4" s="348">
        <v>9</v>
      </c>
    </row>
    <row r="5" spans="1:37" x14ac:dyDescent="0.25">
      <c r="A5" s="33"/>
      <c r="B5" s="33" t="s">
        <v>51</v>
      </c>
      <c r="C5" s="301" t="s">
        <v>64</v>
      </c>
      <c r="D5" s="33" t="s">
        <v>45</v>
      </c>
      <c r="E5" s="33" t="s">
        <v>69</v>
      </c>
      <c r="F5" s="33"/>
      <c r="G5" s="33" t="s">
        <v>28</v>
      </c>
      <c r="H5" s="33"/>
      <c r="I5" s="33" t="s">
        <v>31</v>
      </c>
      <c r="J5" s="33"/>
      <c r="K5" s="334" t="s">
        <v>70</v>
      </c>
      <c r="L5" s="334" t="s">
        <v>71</v>
      </c>
      <c r="M5" s="334" t="s">
        <v>72</v>
      </c>
      <c r="Q5" s="351" t="s">
        <v>88</v>
      </c>
      <c r="R5" s="352" t="s">
        <v>84</v>
      </c>
      <c r="Y5" s="357">
        <f>IF(OR(Altalanos!$A$8="F1",Altalanos!$A$8="F2",Altalanos!$A$8="N1",Altalanos!$A$8="N2"),1,2)</f>
        <v>2</v>
      </c>
      <c r="Z5" s="357"/>
      <c r="AA5" s="357" t="s">
        <v>98</v>
      </c>
      <c r="AB5" s="348">
        <v>60</v>
      </c>
      <c r="AC5" s="348">
        <v>40</v>
      </c>
      <c r="AD5" s="348">
        <v>30</v>
      </c>
      <c r="AE5" s="348">
        <v>20</v>
      </c>
      <c r="AF5" s="348">
        <v>18</v>
      </c>
      <c r="AG5" s="348">
        <v>15</v>
      </c>
      <c r="AH5" s="348">
        <v>12</v>
      </c>
      <c r="AI5" s="348">
        <v>10</v>
      </c>
      <c r="AJ5" s="348">
        <v>8</v>
      </c>
      <c r="AK5" s="348">
        <v>6</v>
      </c>
    </row>
    <row r="6" spans="1:37" x14ac:dyDescent="0.25">
      <c r="A6" s="279"/>
      <c r="B6" s="279"/>
      <c r="C6" s="333"/>
      <c r="D6" s="279"/>
      <c r="E6" s="279"/>
      <c r="F6" s="279"/>
      <c r="G6" s="279"/>
      <c r="H6" s="279"/>
      <c r="I6" s="279"/>
      <c r="J6" s="279"/>
      <c r="K6" s="279"/>
      <c r="L6" s="279"/>
      <c r="M6" s="279"/>
      <c r="Y6" s="357"/>
      <c r="Z6" s="357"/>
      <c r="AA6" s="357" t="s">
        <v>99</v>
      </c>
      <c r="AB6" s="348">
        <v>40</v>
      </c>
      <c r="AC6" s="348">
        <v>25</v>
      </c>
      <c r="AD6" s="348">
        <v>18</v>
      </c>
      <c r="AE6" s="348">
        <v>13</v>
      </c>
      <c r="AF6" s="348">
        <v>10</v>
      </c>
      <c r="AG6" s="348">
        <v>8</v>
      </c>
      <c r="AH6" s="348">
        <v>6</v>
      </c>
      <c r="AI6" s="348">
        <v>5</v>
      </c>
      <c r="AJ6" s="348">
        <v>4</v>
      </c>
      <c r="AK6" s="348">
        <v>3</v>
      </c>
    </row>
    <row r="7" spans="1:37" x14ac:dyDescent="0.25">
      <c r="A7" s="310" t="s">
        <v>66</v>
      </c>
      <c r="B7" s="335">
        <v>1</v>
      </c>
      <c r="C7" s="303" t="e">
        <f>IF($B7="","",VLOOKUP($B7,#REF!,5))</f>
        <v>#REF!</v>
      </c>
      <c r="D7" s="303"/>
      <c r="E7" s="443" t="s">
        <v>576</v>
      </c>
      <c r="F7" s="462"/>
      <c r="G7" s="443" t="s">
        <v>290</v>
      </c>
      <c r="H7" s="304"/>
      <c r="I7" s="298"/>
      <c r="J7" s="279"/>
      <c r="K7" s="364">
        <v>3</v>
      </c>
      <c r="L7" s="359"/>
      <c r="M7" s="365"/>
      <c r="Y7" s="357"/>
      <c r="Z7" s="357"/>
      <c r="AA7" s="357" t="s">
        <v>100</v>
      </c>
      <c r="AB7" s="348">
        <v>25</v>
      </c>
      <c r="AC7" s="348">
        <v>15</v>
      </c>
      <c r="AD7" s="348">
        <v>13</v>
      </c>
      <c r="AE7" s="348">
        <v>8</v>
      </c>
      <c r="AF7" s="348">
        <v>6</v>
      </c>
      <c r="AG7" s="348">
        <v>4</v>
      </c>
      <c r="AH7" s="348">
        <v>3</v>
      </c>
      <c r="AI7" s="348">
        <v>2</v>
      </c>
      <c r="AJ7" s="348">
        <v>1</v>
      </c>
      <c r="AK7" s="348">
        <v>0</v>
      </c>
    </row>
    <row r="8" spans="1:37" x14ac:dyDescent="0.25">
      <c r="A8" s="310"/>
      <c r="B8" s="336"/>
      <c r="C8" s="311"/>
      <c r="D8" s="311"/>
      <c r="E8" s="311"/>
      <c r="F8" s="311"/>
      <c r="G8" s="311"/>
      <c r="H8" s="311"/>
      <c r="I8" s="311"/>
      <c r="J8" s="279"/>
      <c r="K8" s="310"/>
      <c r="L8" s="310"/>
      <c r="M8" s="366"/>
      <c r="Y8" s="357"/>
      <c r="Z8" s="357"/>
      <c r="AA8" s="357" t="s">
        <v>101</v>
      </c>
      <c r="AB8" s="348">
        <v>15</v>
      </c>
      <c r="AC8" s="348">
        <v>10</v>
      </c>
      <c r="AD8" s="348">
        <v>7</v>
      </c>
      <c r="AE8" s="348">
        <v>5</v>
      </c>
      <c r="AF8" s="348">
        <v>4</v>
      </c>
      <c r="AG8" s="348">
        <v>3</v>
      </c>
      <c r="AH8" s="348">
        <v>2</v>
      </c>
      <c r="AI8" s="348">
        <v>1</v>
      </c>
      <c r="AJ8" s="348">
        <v>0</v>
      </c>
      <c r="AK8" s="348">
        <v>0</v>
      </c>
    </row>
    <row r="9" spans="1:37" x14ac:dyDescent="0.25">
      <c r="A9" s="310" t="s">
        <v>67</v>
      </c>
      <c r="B9" s="335"/>
      <c r="C9" s="303" t="str">
        <f>IF($B9="","",VLOOKUP($B9,#REF!,5))</f>
        <v/>
      </c>
      <c r="D9" s="303"/>
      <c r="E9" s="443" t="s">
        <v>260</v>
      </c>
      <c r="F9" s="462"/>
      <c r="G9" s="443" t="s">
        <v>575</v>
      </c>
      <c r="H9" s="304"/>
      <c r="I9" s="298"/>
      <c r="J9" s="279"/>
      <c r="K9" s="364">
        <v>2</v>
      </c>
      <c r="L9" s="359"/>
      <c r="M9" s="365"/>
      <c r="Y9" s="357"/>
      <c r="Z9" s="357"/>
      <c r="AA9" s="357" t="s">
        <v>102</v>
      </c>
      <c r="AB9" s="348">
        <v>10</v>
      </c>
      <c r="AC9" s="348">
        <v>6</v>
      </c>
      <c r="AD9" s="348">
        <v>4</v>
      </c>
      <c r="AE9" s="348">
        <v>2</v>
      </c>
      <c r="AF9" s="348">
        <v>1</v>
      </c>
      <c r="AG9" s="348">
        <v>0</v>
      </c>
      <c r="AH9" s="348">
        <v>0</v>
      </c>
      <c r="AI9" s="348">
        <v>0</v>
      </c>
      <c r="AJ9" s="348">
        <v>0</v>
      </c>
      <c r="AK9" s="348">
        <v>0</v>
      </c>
    </row>
    <row r="10" spans="1:37" x14ac:dyDescent="0.25">
      <c r="A10" s="310"/>
      <c r="B10" s="336"/>
      <c r="C10" s="311"/>
      <c r="D10" s="311"/>
      <c r="E10" s="311"/>
      <c r="F10" s="311"/>
      <c r="G10" s="311"/>
      <c r="H10" s="311"/>
      <c r="I10" s="311"/>
      <c r="J10" s="279"/>
      <c r="K10" s="310"/>
      <c r="L10" s="310"/>
      <c r="M10" s="366"/>
      <c r="Y10" s="357"/>
      <c r="Z10" s="357"/>
      <c r="AA10" s="357" t="s">
        <v>103</v>
      </c>
      <c r="AB10" s="348">
        <v>6</v>
      </c>
      <c r="AC10" s="348">
        <v>3</v>
      </c>
      <c r="AD10" s="348">
        <v>2</v>
      </c>
      <c r="AE10" s="348">
        <v>1</v>
      </c>
      <c r="AF10" s="348">
        <v>0</v>
      </c>
      <c r="AG10" s="348">
        <v>0</v>
      </c>
      <c r="AH10" s="348">
        <v>0</v>
      </c>
      <c r="AI10" s="348">
        <v>0</v>
      </c>
      <c r="AJ10" s="348">
        <v>0</v>
      </c>
      <c r="AK10" s="348">
        <v>0</v>
      </c>
    </row>
    <row r="11" spans="1:37" x14ac:dyDescent="0.25">
      <c r="A11" s="310" t="s">
        <v>68</v>
      </c>
      <c r="B11" s="335"/>
      <c r="C11" s="303" t="str">
        <f>IF($B11="","",VLOOKUP($B11,#REF!,5))</f>
        <v/>
      </c>
      <c r="D11" s="303"/>
      <c r="E11" s="443" t="s">
        <v>457</v>
      </c>
      <c r="F11" s="462"/>
      <c r="G11" s="443" t="s">
        <v>285</v>
      </c>
      <c r="H11" s="304"/>
      <c r="I11" s="298"/>
      <c r="J11" s="279"/>
      <c r="K11" s="364">
        <v>1</v>
      </c>
      <c r="L11" s="359"/>
      <c r="M11" s="365"/>
      <c r="Y11" s="357"/>
      <c r="Z11" s="357"/>
      <c r="AA11" s="357" t="s">
        <v>108</v>
      </c>
      <c r="AB11" s="348">
        <v>3</v>
      </c>
      <c r="AC11" s="348">
        <v>2</v>
      </c>
      <c r="AD11" s="348">
        <v>1</v>
      </c>
      <c r="AE11" s="348">
        <v>0</v>
      </c>
      <c r="AF11" s="348">
        <v>0</v>
      </c>
      <c r="AG11" s="348">
        <v>0</v>
      </c>
      <c r="AH11" s="348">
        <v>0</v>
      </c>
      <c r="AI11" s="348">
        <v>0</v>
      </c>
      <c r="AJ11" s="348">
        <v>0</v>
      </c>
      <c r="AK11" s="348">
        <v>0</v>
      </c>
    </row>
    <row r="12" spans="1:37" x14ac:dyDescent="0.25">
      <c r="A12" s="279"/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Y12" s="357"/>
      <c r="Z12" s="357"/>
      <c r="AA12" s="357" t="s">
        <v>104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279"/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  <c r="Y13" s="357"/>
      <c r="Z13" s="357"/>
      <c r="AA13" s="357" t="s">
        <v>105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279"/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79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</row>
    <row r="15" spans="1:37" x14ac:dyDescent="0.25">
      <c r="A15" s="279"/>
      <c r="B15" s="279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</row>
    <row r="16" spans="1:37" x14ac:dyDescent="0.25">
      <c r="A16" s="279"/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Y16" s="357"/>
      <c r="Z16" s="357"/>
      <c r="AA16" s="357" t="s">
        <v>66</v>
      </c>
      <c r="AB16" s="357">
        <v>300</v>
      </c>
      <c r="AC16" s="357">
        <v>250</v>
      </c>
      <c r="AD16" s="357">
        <v>220</v>
      </c>
      <c r="AE16" s="357">
        <v>180</v>
      </c>
      <c r="AF16" s="357">
        <v>160</v>
      </c>
      <c r="AG16" s="357">
        <v>150</v>
      </c>
      <c r="AH16" s="357">
        <v>140</v>
      </c>
      <c r="AI16" s="357">
        <v>130</v>
      </c>
      <c r="AJ16" s="357">
        <v>120</v>
      </c>
      <c r="AK16" s="357">
        <v>110</v>
      </c>
    </row>
    <row r="17" spans="1:37" x14ac:dyDescent="0.25">
      <c r="A17" s="279"/>
      <c r="B17" s="279"/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Y17" s="357"/>
      <c r="Z17" s="357"/>
      <c r="AA17" s="357" t="s">
        <v>96</v>
      </c>
      <c r="AB17" s="357">
        <v>250</v>
      </c>
      <c r="AC17" s="357">
        <v>200</v>
      </c>
      <c r="AD17" s="357">
        <v>160</v>
      </c>
      <c r="AE17" s="357">
        <v>140</v>
      </c>
      <c r="AF17" s="357">
        <v>120</v>
      </c>
      <c r="AG17" s="357">
        <v>110</v>
      </c>
      <c r="AH17" s="357">
        <v>100</v>
      </c>
      <c r="AI17" s="357">
        <v>90</v>
      </c>
      <c r="AJ17" s="357">
        <v>80</v>
      </c>
      <c r="AK17" s="357">
        <v>70</v>
      </c>
    </row>
    <row r="18" spans="1:37" ht="18.75" customHeight="1" x14ac:dyDescent="0.25">
      <c r="A18" s="279"/>
      <c r="B18" s="521"/>
      <c r="C18" s="521"/>
      <c r="D18" s="522" t="s">
        <v>576</v>
      </c>
      <c r="E18" s="523"/>
      <c r="F18" s="522" t="s">
        <v>260</v>
      </c>
      <c r="G18" s="523"/>
      <c r="H18" s="522" t="s">
        <v>627</v>
      </c>
      <c r="I18" s="523"/>
      <c r="J18" s="279"/>
      <c r="K18" s="279"/>
      <c r="L18" s="279"/>
      <c r="M18" s="279"/>
      <c r="Y18" s="357"/>
      <c r="Z18" s="357"/>
      <c r="AA18" s="357" t="s">
        <v>97</v>
      </c>
      <c r="AB18" s="357">
        <v>200</v>
      </c>
      <c r="AC18" s="357">
        <v>150</v>
      </c>
      <c r="AD18" s="357">
        <v>130</v>
      </c>
      <c r="AE18" s="357">
        <v>110</v>
      </c>
      <c r="AF18" s="357">
        <v>95</v>
      </c>
      <c r="AG18" s="357">
        <v>80</v>
      </c>
      <c r="AH18" s="357">
        <v>70</v>
      </c>
      <c r="AI18" s="357">
        <v>60</v>
      </c>
      <c r="AJ18" s="357">
        <v>55</v>
      </c>
      <c r="AK18" s="357">
        <v>50</v>
      </c>
    </row>
    <row r="19" spans="1:37" ht="18.75" customHeight="1" x14ac:dyDescent="0.25">
      <c r="A19" s="340" t="s">
        <v>66</v>
      </c>
      <c r="B19" s="524" t="s">
        <v>576</v>
      </c>
      <c r="C19" s="525"/>
      <c r="D19" s="526"/>
      <c r="E19" s="526"/>
      <c r="F19" s="529" t="s">
        <v>698</v>
      </c>
      <c r="G19" s="528"/>
      <c r="H19" s="529" t="s">
        <v>698</v>
      </c>
      <c r="I19" s="528"/>
      <c r="J19" s="279"/>
      <c r="K19" s="279"/>
      <c r="L19" s="279"/>
      <c r="M19" s="279"/>
      <c r="Y19" s="357"/>
      <c r="Z19" s="357"/>
      <c r="AA19" s="357" t="s">
        <v>98</v>
      </c>
      <c r="AB19" s="357">
        <v>150</v>
      </c>
      <c r="AC19" s="357">
        <v>120</v>
      </c>
      <c r="AD19" s="357">
        <v>100</v>
      </c>
      <c r="AE19" s="357">
        <v>80</v>
      </c>
      <c r="AF19" s="357">
        <v>70</v>
      </c>
      <c r="AG19" s="357">
        <v>60</v>
      </c>
      <c r="AH19" s="357">
        <v>55</v>
      </c>
      <c r="AI19" s="357">
        <v>50</v>
      </c>
      <c r="AJ19" s="357">
        <v>45</v>
      </c>
      <c r="AK19" s="357">
        <v>40</v>
      </c>
    </row>
    <row r="20" spans="1:37" ht="18.75" customHeight="1" x14ac:dyDescent="0.25">
      <c r="A20" s="340" t="s">
        <v>67</v>
      </c>
      <c r="B20" s="524" t="s">
        <v>260</v>
      </c>
      <c r="C20" s="525"/>
      <c r="D20" s="529" t="s">
        <v>740</v>
      </c>
      <c r="E20" s="528"/>
      <c r="F20" s="526"/>
      <c r="G20" s="526"/>
      <c r="H20" s="529" t="s">
        <v>708</v>
      </c>
      <c r="I20" s="528"/>
      <c r="J20" s="279"/>
      <c r="K20" s="279"/>
      <c r="L20" s="279"/>
      <c r="M20" s="279"/>
      <c r="Y20" s="357"/>
      <c r="Z20" s="357"/>
      <c r="AA20" s="357" t="s">
        <v>99</v>
      </c>
      <c r="AB20" s="357">
        <v>120</v>
      </c>
      <c r="AC20" s="357">
        <v>90</v>
      </c>
      <c r="AD20" s="357">
        <v>65</v>
      </c>
      <c r="AE20" s="357">
        <v>55</v>
      </c>
      <c r="AF20" s="357">
        <v>50</v>
      </c>
      <c r="AG20" s="357">
        <v>45</v>
      </c>
      <c r="AH20" s="357">
        <v>40</v>
      </c>
      <c r="AI20" s="357">
        <v>35</v>
      </c>
      <c r="AJ20" s="357">
        <v>25</v>
      </c>
      <c r="AK20" s="357">
        <v>20</v>
      </c>
    </row>
    <row r="21" spans="1:37" ht="18.75" customHeight="1" x14ac:dyDescent="0.25">
      <c r="A21" s="340" t="s">
        <v>68</v>
      </c>
      <c r="B21" s="524" t="s">
        <v>627</v>
      </c>
      <c r="C21" s="525"/>
      <c r="D21" s="529" t="s">
        <v>740</v>
      </c>
      <c r="E21" s="528"/>
      <c r="F21" s="529" t="s">
        <v>726</v>
      </c>
      <c r="G21" s="528"/>
      <c r="H21" s="526"/>
      <c r="I21" s="526"/>
      <c r="J21" s="279"/>
      <c r="K21" s="279"/>
      <c r="L21" s="279"/>
      <c r="M21" s="279"/>
      <c r="Y21" s="357"/>
      <c r="Z21" s="357"/>
      <c r="AA21" s="357" t="s">
        <v>100</v>
      </c>
      <c r="AB21" s="357">
        <v>90</v>
      </c>
      <c r="AC21" s="357">
        <v>60</v>
      </c>
      <c r="AD21" s="357">
        <v>45</v>
      </c>
      <c r="AE21" s="357">
        <v>34</v>
      </c>
      <c r="AF21" s="357">
        <v>27</v>
      </c>
      <c r="AG21" s="357">
        <v>22</v>
      </c>
      <c r="AH21" s="357">
        <v>18</v>
      </c>
      <c r="AI21" s="357">
        <v>15</v>
      </c>
      <c r="AJ21" s="357">
        <v>12</v>
      </c>
      <c r="AK21" s="357">
        <v>9</v>
      </c>
    </row>
    <row r="22" spans="1:37" x14ac:dyDescent="0.25">
      <c r="A22" s="279"/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Y22" s="357"/>
      <c r="Z22" s="357"/>
      <c r="AA22" s="357" t="s">
        <v>101</v>
      </c>
      <c r="AB22" s="357">
        <v>60</v>
      </c>
      <c r="AC22" s="357">
        <v>40</v>
      </c>
      <c r="AD22" s="357">
        <v>30</v>
      </c>
      <c r="AE22" s="357">
        <v>20</v>
      </c>
      <c r="AF22" s="357">
        <v>18</v>
      </c>
      <c r="AG22" s="357">
        <v>15</v>
      </c>
      <c r="AH22" s="357">
        <v>12</v>
      </c>
      <c r="AI22" s="357">
        <v>10</v>
      </c>
      <c r="AJ22" s="357">
        <v>8</v>
      </c>
      <c r="AK22" s="357">
        <v>6</v>
      </c>
    </row>
    <row r="23" spans="1:37" x14ac:dyDescent="0.25">
      <c r="A23" s="279"/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Y23" s="357"/>
      <c r="Z23" s="357"/>
      <c r="AA23" s="357" t="s">
        <v>102</v>
      </c>
      <c r="AB23" s="357">
        <v>40</v>
      </c>
      <c r="AC23" s="357">
        <v>25</v>
      </c>
      <c r="AD23" s="357">
        <v>18</v>
      </c>
      <c r="AE23" s="357">
        <v>13</v>
      </c>
      <c r="AF23" s="357">
        <v>8</v>
      </c>
      <c r="AG23" s="357">
        <v>7</v>
      </c>
      <c r="AH23" s="357">
        <v>6</v>
      </c>
      <c r="AI23" s="357">
        <v>5</v>
      </c>
      <c r="AJ23" s="357">
        <v>4</v>
      </c>
      <c r="AK23" s="357">
        <v>3</v>
      </c>
    </row>
    <row r="24" spans="1:37" x14ac:dyDescent="0.25">
      <c r="A24" s="279"/>
      <c r="B24" s="279"/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Y24" s="357"/>
      <c r="Z24" s="357"/>
      <c r="AA24" s="357" t="s">
        <v>103</v>
      </c>
      <c r="AB24" s="357">
        <v>25</v>
      </c>
      <c r="AC24" s="357">
        <v>15</v>
      </c>
      <c r="AD24" s="357">
        <v>13</v>
      </c>
      <c r="AE24" s="357">
        <v>7</v>
      </c>
      <c r="AF24" s="357">
        <v>6</v>
      </c>
      <c r="AG24" s="357">
        <v>5</v>
      </c>
      <c r="AH24" s="357">
        <v>4</v>
      </c>
      <c r="AI24" s="357">
        <v>3</v>
      </c>
      <c r="AJ24" s="357">
        <v>2</v>
      </c>
      <c r="AK24" s="357">
        <v>1</v>
      </c>
    </row>
    <row r="25" spans="1:37" x14ac:dyDescent="0.25">
      <c r="A25" s="279"/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Y25" s="357"/>
      <c r="Z25" s="357"/>
      <c r="AA25" s="357" t="s">
        <v>108</v>
      </c>
      <c r="AB25" s="357">
        <v>15</v>
      </c>
      <c r="AC25" s="357">
        <v>10</v>
      </c>
      <c r="AD25" s="357">
        <v>8</v>
      </c>
      <c r="AE25" s="357">
        <v>4</v>
      </c>
      <c r="AF25" s="357">
        <v>3</v>
      </c>
      <c r="AG25" s="357">
        <v>2</v>
      </c>
      <c r="AH25" s="357">
        <v>1</v>
      </c>
      <c r="AI25" s="357">
        <v>0</v>
      </c>
      <c r="AJ25" s="357">
        <v>0</v>
      </c>
      <c r="AK25" s="357">
        <v>0</v>
      </c>
    </row>
    <row r="26" spans="1:37" x14ac:dyDescent="0.25">
      <c r="A26" s="279"/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Y26" s="357"/>
      <c r="Z26" s="357"/>
      <c r="AA26" s="357" t="s">
        <v>104</v>
      </c>
      <c r="AB26" s="357">
        <v>10</v>
      </c>
      <c r="AC26" s="357">
        <v>6</v>
      </c>
      <c r="AD26" s="357">
        <v>4</v>
      </c>
      <c r="AE26" s="357">
        <v>2</v>
      </c>
      <c r="AF26" s="357">
        <v>1</v>
      </c>
      <c r="AG26" s="357">
        <v>0</v>
      </c>
      <c r="AH26" s="357">
        <v>0</v>
      </c>
      <c r="AI26" s="357">
        <v>0</v>
      </c>
      <c r="AJ26" s="357">
        <v>0</v>
      </c>
      <c r="AK26" s="357">
        <v>0</v>
      </c>
    </row>
    <row r="27" spans="1:37" x14ac:dyDescent="0.25">
      <c r="A27" s="279"/>
      <c r="B27" s="279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Y27" s="357"/>
      <c r="Z27" s="357"/>
      <c r="AA27" s="357" t="s">
        <v>105</v>
      </c>
      <c r="AB27" s="357">
        <v>3</v>
      </c>
      <c r="AC27" s="357">
        <v>2</v>
      </c>
      <c r="AD27" s="357">
        <v>1</v>
      </c>
      <c r="AE27" s="357">
        <v>0</v>
      </c>
      <c r="AF27" s="357">
        <v>0</v>
      </c>
      <c r="AG27" s="357">
        <v>0</v>
      </c>
      <c r="AH27" s="357">
        <v>0</v>
      </c>
      <c r="AI27" s="357">
        <v>0</v>
      </c>
      <c r="AJ27" s="357">
        <v>0</v>
      </c>
      <c r="AK27" s="357">
        <v>0</v>
      </c>
    </row>
    <row r="28" spans="1:37" x14ac:dyDescent="0.25">
      <c r="A28" s="279"/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</row>
    <row r="29" spans="1:37" x14ac:dyDescent="0.25">
      <c r="A29" s="279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</row>
    <row r="30" spans="1:37" x14ac:dyDescent="0.25">
      <c r="A30" s="279"/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</row>
    <row r="31" spans="1:37" x14ac:dyDescent="0.25">
      <c r="A31" s="279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</row>
    <row r="32" spans="1:37" x14ac:dyDescent="0.25">
      <c r="A32" s="279"/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57"/>
      <c r="M32" s="257"/>
    </row>
    <row r="33" spans="1:18" x14ac:dyDescent="0.25">
      <c r="A33" s="142" t="s">
        <v>45</v>
      </c>
      <c r="B33" s="143"/>
      <c r="C33" s="214"/>
      <c r="D33" s="316" t="s">
        <v>4</v>
      </c>
      <c r="E33" s="317" t="s">
        <v>47</v>
      </c>
      <c r="F33" s="331"/>
      <c r="G33" s="316" t="s">
        <v>4</v>
      </c>
      <c r="H33" s="317" t="s">
        <v>56</v>
      </c>
      <c r="I33" s="170"/>
      <c r="J33" s="317" t="s">
        <v>57</v>
      </c>
      <c r="K33" s="169" t="s">
        <v>58</v>
      </c>
      <c r="L33" s="33"/>
      <c r="M33" s="417"/>
      <c r="N33" s="416"/>
      <c r="P33" s="312"/>
      <c r="Q33" s="312"/>
      <c r="R33" s="313"/>
    </row>
    <row r="34" spans="1:18" x14ac:dyDescent="0.25">
      <c r="A34" s="290" t="s">
        <v>46</v>
      </c>
      <c r="B34" s="291"/>
      <c r="C34" s="293"/>
      <c r="D34" s="318"/>
      <c r="E34" s="536"/>
      <c r="F34" s="536"/>
      <c r="G34" s="325" t="s">
        <v>5</v>
      </c>
      <c r="H34" s="291"/>
      <c r="I34" s="319"/>
      <c r="J34" s="326"/>
      <c r="K34" s="285" t="s">
        <v>48</v>
      </c>
      <c r="L34" s="332"/>
      <c r="M34" s="322"/>
      <c r="P34" s="314"/>
      <c r="Q34" s="314"/>
      <c r="R34" s="155"/>
    </row>
    <row r="35" spans="1:18" x14ac:dyDescent="0.25">
      <c r="A35" s="294" t="s">
        <v>55</v>
      </c>
      <c r="B35" s="168"/>
      <c r="C35" s="296"/>
      <c r="D35" s="321"/>
      <c r="E35" s="537"/>
      <c r="F35" s="537"/>
      <c r="G35" s="327" t="s">
        <v>6</v>
      </c>
      <c r="H35" s="83"/>
      <c r="I35" s="283"/>
      <c r="J35" s="84"/>
      <c r="K35" s="329"/>
      <c r="L35" s="257"/>
      <c r="M35" s="324"/>
      <c r="P35" s="155"/>
      <c r="Q35" s="153"/>
      <c r="R35" s="155"/>
    </row>
    <row r="36" spans="1:18" x14ac:dyDescent="0.25">
      <c r="A36" s="183"/>
      <c r="B36" s="184"/>
      <c r="C36" s="185"/>
      <c r="D36" s="321"/>
      <c r="E36" s="85"/>
      <c r="F36" s="279"/>
      <c r="G36" s="327" t="s">
        <v>7</v>
      </c>
      <c r="H36" s="83"/>
      <c r="I36" s="283"/>
      <c r="J36" s="84"/>
      <c r="K36" s="285" t="s">
        <v>49</v>
      </c>
      <c r="L36" s="332"/>
      <c r="M36" s="320"/>
      <c r="P36" s="314"/>
      <c r="Q36" s="314"/>
      <c r="R36" s="155"/>
    </row>
    <row r="37" spans="1:18" x14ac:dyDescent="0.25">
      <c r="A37" s="156"/>
      <c r="B37" s="122"/>
      <c r="C37" s="157"/>
      <c r="D37" s="321"/>
      <c r="E37" s="85"/>
      <c r="F37" s="279"/>
      <c r="G37" s="327" t="s">
        <v>8</v>
      </c>
      <c r="H37" s="83"/>
      <c r="I37" s="283"/>
      <c r="J37" s="84"/>
      <c r="K37" s="330"/>
      <c r="L37" s="279"/>
      <c r="M37" s="322"/>
      <c r="P37" s="155"/>
      <c r="Q37" s="153"/>
      <c r="R37" s="155"/>
    </row>
    <row r="38" spans="1:18" x14ac:dyDescent="0.25">
      <c r="A38" s="172"/>
      <c r="B38" s="186"/>
      <c r="C38" s="213"/>
      <c r="D38" s="321"/>
      <c r="E38" s="85"/>
      <c r="F38" s="279"/>
      <c r="G38" s="327" t="s">
        <v>9</v>
      </c>
      <c r="H38" s="83"/>
      <c r="I38" s="283"/>
      <c r="J38" s="84"/>
      <c r="K38" s="294"/>
      <c r="L38" s="257"/>
      <c r="M38" s="324"/>
      <c r="P38" s="155"/>
      <c r="Q38" s="153"/>
      <c r="R38" s="155"/>
    </row>
    <row r="39" spans="1:18" x14ac:dyDescent="0.25">
      <c r="A39" s="173"/>
      <c r="B39" s="22"/>
      <c r="C39" s="157"/>
      <c r="D39" s="321"/>
      <c r="E39" s="85"/>
      <c r="F39" s="279"/>
      <c r="G39" s="327" t="s">
        <v>10</v>
      </c>
      <c r="H39" s="83"/>
      <c r="I39" s="283"/>
      <c r="J39" s="84"/>
      <c r="K39" s="285" t="s">
        <v>33</v>
      </c>
      <c r="L39" s="332"/>
      <c r="M39" s="320"/>
      <c r="P39" s="314"/>
      <c r="Q39" s="314"/>
      <c r="R39" s="155"/>
    </row>
    <row r="40" spans="1:18" x14ac:dyDescent="0.25">
      <c r="A40" s="173"/>
      <c r="B40" s="22"/>
      <c r="C40" s="181"/>
      <c r="D40" s="321"/>
      <c r="E40" s="85"/>
      <c r="F40" s="279"/>
      <c r="G40" s="327" t="s">
        <v>11</v>
      </c>
      <c r="H40" s="83"/>
      <c r="I40" s="283"/>
      <c r="J40" s="84"/>
      <c r="K40" s="330"/>
      <c r="L40" s="279"/>
      <c r="M40" s="322"/>
      <c r="P40" s="155"/>
      <c r="Q40" s="153"/>
      <c r="R40" s="155"/>
    </row>
    <row r="41" spans="1:18" x14ac:dyDescent="0.25">
      <c r="A41" s="174"/>
      <c r="B41" s="171"/>
      <c r="C41" s="182"/>
      <c r="D41" s="323"/>
      <c r="E41" s="158"/>
      <c r="F41" s="257"/>
      <c r="G41" s="328" t="s">
        <v>12</v>
      </c>
      <c r="H41" s="168"/>
      <c r="I41" s="287"/>
      <c r="J41" s="160"/>
      <c r="K41" s="294" t="str">
        <f>L4</f>
        <v>Paszér Éva</v>
      </c>
      <c r="L41" s="257"/>
      <c r="M41" s="324"/>
      <c r="P41" s="155"/>
      <c r="Q41" s="153"/>
      <c r="R41" s="315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185" priority="2" stopIfTrue="1" operator="equal">
      <formula>"Bye"</formula>
    </cfRule>
  </conditionalFormatting>
  <conditionalFormatting sqref="R41">
    <cfRule type="expression" dxfId="18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Munka42">
    <tabColor theme="7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G16" sqref="G16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40" customWidth="1"/>
    <col min="5" max="5" width="10.5546875" style="394" customWidth="1"/>
    <col min="6" max="6" width="6.109375" style="91" hidden="1" customWidth="1"/>
    <col min="7" max="7" width="28.66406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91" t="str">
        <f>Altalanos!$A$6</f>
        <v>SOMOGY VÁRMEGYE DIÁKOLIMPIA</v>
      </c>
      <c r="B1" s="86"/>
      <c r="C1" s="86"/>
      <c r="D1" s="187"/>
      <c r="E1" s="207" t="s">
        <v>54</v>
      </c>
      <c r="F1" s="105"/>
      <c r="G1" s="198"/>
      <c r="H1" s="87"/>
      <c r="I1" s="87"/>
      <c r="J1" s="199"/>
      <c r="K1" s="199"/>
      <c r="L1" s="199"/>
      <c r="M1" s="199"/>
      <c r="N1" s="199"/>
      <c r="O1" s="199"/>
      <c r="P1" s="199"/>
      <c r="Q1" s="200"/>
    </row>
    <row r="2" spans="1:17" ht="13.8" thickBot="1" x14ac:dyDescent="0.3">
      <c r="B2" s="88" t="s">
        <v>53</v>
      </c>
      <c r="C2" s="88" t="s">
        <v>306</v>
      </c>
      <c r="D2" s="105"/>
      <c r="E2" s="207" t="s">
        <v>35</v>
      </c>
      <c r="F2" s="92"/>
      <c r="G2" s="92"/>
      <c r="H2" s="381"/>
      <c r="I2" s="381"/>
      <c r="J2" s="87"/>
      <c r="K2" s="87"/>
      <c r="L2" s="87"/>
      <c r="M2" s="87"/>
      <c r="N2" s="98"/>
      <c r="O2" s="80"/>
      <c r="P2" s="80"/>
      <c r="Q2" s="98"/>
    </row>
    <row r="3" spans="1:17" s="2" customFormat="1" ht="13.8" thickBot="1" x14ac:dyDescent="0.3">
      <c r="A3" s="373" t="s">
        <v>52</v>
      </c>
      <c r="B3" s="379"/>
      <c r="C3" s="379"/>
      <c r="D3" s="379"/>
      <c r="E3" s="379"/>
      <c r="F3" s="379"/>
      <c r="G3" s="379"/>
      <c r="H3" s="379"/>
      <c r="I3" s="380"/>
      <c r="J3" s="99"/>
      <c r="K3" s="106"/>
      <c r="L3" s="106"/>
      <c r="M3" s="106"/>
      <c r="N3" s="226" t="s">
        <v>33</v>
      </c>
      <c r="O3" s="100"/>
      <c r="P3" s="107"/>
      <c r="Q3" s="208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8"/>
      <c r="H4" s="404" t="s">
        <v>30</v>
      </c>
      <c r="I4" s="385"/>
      <c r="J4" s="109"/>
      <c r="K4" s="110"/>
      <c r="L4" s="110"/>
      <c r="M4" s="110"/>
      <c r="N4" s="109"/>
      <c r="O4" s="209"/>
      <c r="P4" s="209"/>
      <c r="Q4" s="111"/>
    </row>
    <row r="5" spans="1:17" s="2" customFormat="1" ht="13.8" thickBot="1" x14ac:dyDescent="0.3">
      <c r="A5" s="201">
        <f>Altalanos!$A$10</f>
        <v>45775</v>
      </c>
      <c r="B5" s="201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23" t="str">
        <f>Altalanos!$E$10</f>
        <v>Paszér Éva</v>
      </c>
      <c r="I5" s="405"/>
      <c r="J5" s="112"/>
      <c r="K5" s="82"/>
      <c r="L5" s="82"/>
      <c r="M5" s="82"/>
      <c r="N5" s="112"/>
      <c r="O5" s="90"/>
      <c r="P5" s="90"/>
      <c r="Q5" s="415"/>
    </row>
    <row r="6" spans="1:17" ht="30" customHeight="1" thickBot="1" x14ac:dyDescent="0.3">
      <c r="A6" s="190" t="s">
        <v>36</v>
      </c>
      <c r="B6" s="472" t="s">
        <v>27</v>
      </c>
      <c r="C6" s="472" t="s">
        <v>28</v>
      </c>
      <c r="D6" s="101" t="s">
        <v>31</v>
      </c>
      <c r="E6" s="102" t="s">
        <v>32</v>
      </c>
      <c r="F6" s="102" t="s">
        <v>37</v>
      </c>
      <c r="G6" s="102" t="s">
        <v>115</v>
      </c>
      <c r="H6" s="382" t="s">
        <v>38</v>
      </c>
      <c r="I6" s="383"/>
      <c r="J6" s="193" t="s">
        <v>16</v>
      </c>
      <c r="K6" s="103" t="s">
        <v>14</v>
      </c>
      <c r="L6" s="195" t="s">
        <v>1</v>
      </c>
      <c r="M6" s="163" t="s">
        <v>15</v>
      </c>
      <c r="N6" s="215" t="s">
        <v>50</v>
      </c>
      <c r="O6" s="205" t="s">
        <v>40</v>
      </c>
      <c r="P6" s="206" t="s">
        <v>2</v>
      </c>
      <c r="Q6" s="102" t="s">
        <v>41</v>
      </c>
    </row>
    <row r="7" spans="1:17" s="11" customFormat="1" ht="18.899999999999999" customHeight="1" x14ac:dyDescent="0.25">
      <c r="A7" s="197">
        <v>1</v>
      </c>
      <c r="B7" s="473" t="s">
        <v>487</v>
      </c>
      <c r="C7" s="478" t="s">
        <v>296</v>
      </c>
      <c r="D7" s="164" t="s">
        <v>137</v>
      </c>
      <c r="E7" s="444" t="s">
        <v>138</v>
      </c>
      <c r="F7" s="445"/>
      <c r="G7" s="446"/>
      <c r="H7" s="94"/>
      <c r="I7" s="94"/>
      <c r="J7" s="194"/>
      <c r="K7" s="192"/>
      <c r="L7" s="196"/>
      <c r="M7" s="192"/>
      <c r="N7" s="189"/>
      <c r="O7" s="94"/>
      <c r="P7" s="114"/>
      <c r="Q7" s="95"/>
    </row>
    <row r="8" spans="1:17" s="11" customFormat="1" ht="18.899999999999999" customHeight="1" x14ac:dyDescent="0.25">
      <c r="A8" s="197">
        <v>2</v>
      </c>
      <c r="B8" s="473" t="s">
        <v>488</v>
      </c>
      <c r="C8" s="478" t="s">
        <v>295</v>
      </c>
      <c r="D8" s="164" t="s">
        <v>137</v>
      </c>
      <c r="E8" s="444" t="s">
        <v>138</v>
      </c>
      <c r="F8" s="445"/>
      <c r="G8" s="446"/>
      <c r="H8" s="94"/>
      <c r="I8" s="94"/>
      <c r="J8" s="194"/>
      <c r="K8" s="192"/>
      <c r="L8" s="196"/>
      <c r="M8" s="192"/>
      <c r="N8" s="189"/>
      <c r="O8" s="94"/>
      <c r="P8" s="114"/>
      <c r="Q8" s="95"/>
    </row>
    <row r="9" spans="1:17" s="11" customFormat="1" ht="18.899999999999999" customHeight="1" x14ac:dyDescent="0.25">
      <c r="A9" s="197">
        <v>3</v>
      </c>
      <c r="B9" s="473" t="s">
        <v>489</v>
      </c>
      <c r="C9" s="478" t="s">
        <v>294</v>
      </c>
      <c r="D9" s="164" t="s">
        <v>137</v>
      </c>
      <c r="E9" s="444" t="s">
        <v>138</v>
      </c>
      <c r="F9" s="445"/>
      <c r="G9" s="446"/>
      <c r="H9" s="94"/>
      <c r="I9" s="94"/>
      <c r="J9" s="194"/>
      <c r="K9" s="192"/>
      <c r="L9" s="196"/>
      <c r="M9" s="192"/>
      <c r="N9" s="189"/>
      <c r="O9" s="94"/>
      <c r="P9" s="387"/>
      <c r="Q9" s="216"/>
    </row>
    <row r="10" spans="1:17" s="11" customFormat="1" ht="18.899999999999999" customHeight="1" x14ac:dyDescent="0.25">
      <c r="A10" s="197">
        <v>4</v>
      </c>
      <c r="B10" s="473" t="s">
        <v>261</v>
      </c>
      <c r="C10" s="478" t="s">
        <v>307</v>
      </c>
      <c r="D10" s="164" t="s">
        <v>150</v>
      </c>
      <c r="E10" s="444" t="s">
        <v>151</v>
      </c>
      <c r="F10" s="445"/>
      <c r="G10" s="446"/>
      <c r="H10" s="94"/>
      <c r="I10" s="94"/>
      <c r="J10" s="194"/>
      <c r="K10" s="192"/>
      <c r="L10" s="196"/>
      <c r="M10" s="192"/>
      <c r="N10" s="189"/>
      <c r="O10" s="94"/>
      <c r="P10" s="386"/>
      <c r="Q10" s="384"/>
    </row>
    <row r="11" spans="1:17" s="11" customFormat="1" ht="18.899999999999999" customHeight="1" x14ac:dyDescent="0.25">
      <c r="A11" s="197">
        <v>5</v>
      </c>
      <c r="B11" s="473" t="s">
        <v>267</v>
      </c>
      <c r="C11" s="478" t="s">
        <v>292</v>
      </c>
      <c r="D11" s="164" t="s">
        <v>150</v>
      </c>
      <c r="E11" s="444" t="s">
        <v>151</v>
      </c>
      <c r="F11" s="445"/>
      <c r="G11" s="446"/>
      <c r="H11" s="94"/>
      <c r="I11" s="94"/>
      <c r="J11" s="194"/>
      <c r="K11" s="192"/>
      <c r="L11" s="196"/>
      <c r="M11" s="192"/>
      <c r="N11" s="189"/>
      <c r="O11" s="94"/>
      <c r="P11" s="386"/>
      <c r="Q11" s="384"/>
    </row>
    <row r="12" spans="1:17" s="11" customFormat="1" ht="18.899999999999999" customHeight="1" x14ac:dyDescent="0.25">
      <c r="A12" s="197">
        <v>6</v>
      </c>
      <c r="B12" s="93"/>
      <c r="C12" s="93"/>
      <c r="D12" s="164"/>
      <c r="E12" s="444"/>
      <c r="F12" s="445"/>
      <c r="G12" s="446"/>
      <c r="H12" s="94"/>
      <c r="I12" s="94"/>
      <c r="J12" s="194"/>
      <c r="K12" s="192"/>
      <c r="L12" s="196"/>
      <c r="M12" s="192"/>
      <c r="N12" s="189"/>
      <c r="O12" s="94"/>
      <c r="P12" s="386"/>
      <c r="Q12" s="384"/>
    </row>
    <row r="13" spans="1:17" s="11" customFormat="1" ht="18.899999999999999" customHeight="1" x14ac:dyDescent="0.25">
      <c r="A13" s="197">
        <v>7</v>
      </c>
      <c r="B13" s="93"/>
      <c r="C13" s="93"/>
      <c r="D13" s="164"/>
      <c r="E13" s="444"/>
      <c r="F13" s="445"/>
      <c r="G13" s="446"/>
      <c r="H13" s="94"/>
      <c r="I13" s="94"/>
      <c r="J13" s="194"/>
      <c r="K13" s="192"/>
      <c r="L13" s="196"/>
      <c r="M13" s="192"/>
      <c r="N13" s="189"/>
      <c r="O13" s="94"/>
      <c r="P13" s="386"/>
      <c r="Q13" s="384"/>
    </row>
    <row r="14" spans="1:17" s="11" customFormat="1" ht="18.899999999999999" customHeight="1" x14ac:dyDescent="0.25">
      <c r="A14" s="197">
        <v>8</v>
      </c>
      <c r="B14" s="93"/>
      <c r="C14" s="93"/>
      <c r="D14" s="164"/>
      <c r="E14" s="444"/>
      <c r="F14" s="445"/>
      <c r="G14" s="446"/>
      <c r="H14" s="94"/>
      <c r="I14" s="94"/>
      <c r="J14" s="194"/>
      <c r="K14" s="192"/>
      <c r="L14" s="196"/>
      <c r="M14" s="192"/>
      <c r="N14" s="189"/>
      <c r="O14" s="94"/>
      <c r="P14" s="386"/>
      <c r="Q14" s="384"/>
    </row>
    <row r="15" spans="1:17" s="11" customFormat="1" ht="18.899999999999999" customHeight="1" x14ac:dyDescent="0.25">
      <c r="A15" s="197">
        <v>9</v>
      </c>
      <c r="B15" s="93"/>
      <c r="C15" s="93"/>
      <c r="D15" s="164"/>
      <c r="E15" s="444"/>
      <c r="F15" s="447"/>
      <c r="G15" s="447"/>
      <c r="H15" s="94"/>
      <c r="I15" s="94"/>
      <c r="J15" s="194"/>
      <c r="K15" s="192"/>
      <c r="L15" s="196"/>
      <c r="M15" s="220"/>
      <c r="N15" s="189"/>
      <c r="O15" s="94"/>
      <c r="P15" s="95"/>
      <c r="Q15" s="95"/>
    </row>
    <row r="16" spans="1:17" s="11" customFormat="1" ht="18.899999999999999" customHeight="1" x14ac:dyDescent="0.25">
      <c r="A16" s="197">
        <v>10</v>
      </c>
      <c r="B16" s="424"/>
      <c r="C16" s="93"/>
      <c r="D16" s="164"/>
      <c r="E16" s="444"/>
      <c r="F16" s="447"/>
      <c r="G16" s="447"/>
      <c r="H16" s="94"/>
      <c r="I16" s="94"/>
      <c r="J16" s="194"/>
      <c r="K16" s="192"/>
      <c r="L16" s="196"/>
      <c r="M16" s="220"/>
      <c r="N16" s="189"/>
      <c r="O16" s="94"/>
      <c r="P16" s="114"/>
      <c r="Q16" s="95"/>
    </row>
    <row r="17" spans="1:17" s="11" customFormat="1" ht="18.899999999999999" customHeight="1" x14ac:dyDescent="0.25">
      <c r="A17" s="197">
        <v>11</v>
      </c>
      <c r="B17" s="93"/>
      <c r="C17" s="93"/>
      <c r="D17" s="164"/>
      <c r="E17" s="444"/>
      <c r="F17" s="447"/>
      <c r="G17" s="447"/>
      <c r="H17" s="94"/>
      <c r="I17" s="94"/>
      <c r="J17" s="194"/>
      <c r="K17" s="192"/>
      <c r="L17" s="196"/>
      <c r="M17" s="220"/>
      <c r="N17" s="189"/>
      <c r="O17" s="94"/>
      <c r="P17" s="114"/>
      <c r="Q17" s="95"/>
    </row>
    <row r="18" spans="1:17" s="11" customFormat="1" ht="18.899999999999999" customHeight="1" x14ac:dyDescent="0.25">
      <c r="A18" s="197">
        <v>12</v>
      </c>
      <c r="B18" s="93"/>
      <c r="C18" s="93"/>
      <c r="D18" s="164"/>
      <c r="E18" s="444"/>
      <c r="F18" s="447"/>
      <c r="G18" s="447"/>
      <c r="H18" s="94"/>
      <c r="I18" s="94"/>
      <c r="J18" s="194"/>
      <c r="K18" s="192"/>
      <c r="L18" s="196"/>
      <c r="M18" s="220"/>
      <c r="N18" s="189"/>
      <c r="O18" s="94"/>
      <c r="P18" s="114"/>
      <c r="Q18" s="95"/>
    </row>
    <row r="19" spans="1:17" s="11" customFormat="1" ht="18.899999999999999" customHeight="1" x14ac:dyDescent="0.25">
      <c r="A19" s="197">
        <v>13</v>
      </c>
      <c r="B19" s="93"/>
      <c r="C19" s="93"/>
      <c r="D19" s="164"/>
      <c r="E19" s="444"/>
      <c r="F19" s="447"/>
      <c r="G19" s="447"/>
      <c r="H19" s="94"/>
      <c r="I19" s="94"/>
      <c r="J19" s="194"/>
      <c r="K19" s="192"/>
      <c r="L19" s="196"/>
      <c r="M19" s="220"/>
      <c r="N19" s="189"/>
      <c r="O19" s="94"/>
      <c r="P19" s="114"/>
      <c r="Q19" s="95"/>
    </row>
    <row r="20" spans="1:17" s="11" customFormat="1" ht="18.899999999999999" customHeight="1" x14ac:dyDescent="0.25">
      <c r="A20" s="197">
        <v>14</v>
      </c>
      <c r="B20" s="93"/>
      <c r="C20" s="93"/>
      <c r="D20" s="94"/>
      <c r="E20" s="210"/>
      <c r="F20" s="95"/>
      <c r="G20" s="95"/>
      <c r="H20" s="94"/>
      <c r="I20" s="94"/>
      <c r="J20" s="194"/>
      <c r="K20" s="192"/>
      <c r="L20" s="196"/>
      <c r="M20" s="220"/>
      <c r="N20" s="189"/>
      <c r="O20" s="94"/>
      <c r="P20" s="114"/>
      <c r="Q20" s="95"/>
    </row>
    <row r="21" spans="1:17" s="11" customFormat="1" ht="18.899999999999999" customHeight="1" x14ac:dyDescent="0.25">
      <c r="A21" s="197">
        <v>15</v>
      </c>
      <c r="B21" s="93"/>
      <c r="C21" s="93"/>
      <c r="D21" s="94"/>
      <c r="E21" s="210"/>
      <c r="F21" s="95"/>
      <c r="G21" s="95"/>
      <c r="H21" s="94"/>
      <c r="I21" s="94"/>
      <c r="J21" s="194"/>
      <c r="K21" s="192"/>
      <c r="L21" s="196"/>
      <c r="M21" s="220"/>
      <c r="N21" s="189"/>
      <c r="O21" s="94"/>
      <c r="P21" s="114"/>
      <c r="Q21" s="95"/>
    </row>
    <row r="22" spans="1:17" s="11" customFormat="1" ht="18.899999999999999" customHeight="1" x14ac:dyDescent="0.25">
      <c r="A22" s="197">
        <v>16</v>
      </c>
      <c r="B22" s="93"/>
      <c r="C22" s="93"/>
      <c r="D22" s="94"/>
      <c r="E22" s="210"/>
      <c r="F22" s="95"/>
      <c r="G22" s="95"/>
      <c r="H22" s="94"/>
      <c r="I22" s="94"/>
      <c r="J22" s="194"/>
      <c r="K22" s="192"/>
      <c r="L22" s="196"/>
      <c r="M22" s="220"/>
      <c r="N22" s="189"/>
      <c r="O22" s="94"/>
      <c r="P22" s="114"/>
      <c r="Q22" s="95"/>
    </row>
    <row r="23" spans="1:17" s="11" customFormat="1" ht="18.899999999999999" customHeight="1" x14ac:dyDescent="0.25">
      <c r="A23" s="197">
        <v>17</v>
      </c>
      <c r="B23" s="93"/>
      <c r="C23" s="93"/>
      <c r="D23" s="94"/>
      <c r="E23" s="210"/>
      <c r="F23" s="95"/>
      <c r="G23" s="95"/>
      <c r="H23" s="94"/>
      <c r="I23" s="94"/>
      <c r="J23" s="194"/>
      <c r="K23" s="192"/>
      <c r="L23" s="196"/>
      <c r="M23" s="220"/>
      <c r="N23" s="189"/>
      <c r="O23" s="94"/>
      <c r="P23" s="114"/>
      <c r="Q23" s="95"/>
    </row>
    <row r="24" spans="1:17" s="11" customFormat="1" ht="18.899999999999999" customHeight="1" x14ac:dyDescent="0.25">
      <c r="A24" s="197">
        <v>18</v>
      </c>
      <c r="B24" s="93"/>
      <c r="C24" s="93"/>
      <c r="D24" s="94"/>
      <c r="E24" s="210"/>
      <c r="F24" s="95"/>
      <c r="G24" s="95"/>
      <c r="H24" s="94"/>
      <c r="I24" s="94"/>
      <c r="J24" s="194"/>
      <c r="K24" s="192"/>
      <c r="L24" s="196"/>
      <c r="M24" s="220"/>
      <c r="N24" s="189"/>
      <c r="O24" s="94"/>
      <c r="P24" s="114"/>
      <c r="Q24" s="95"/>
    </row>
    <row r="25" spans="1:17" s="11" customFormat="1" ht="18.899999999999999" customHeight="1" x14ac:dyDescent="0.25">
      <c r="A25" s="197">
        <v>19</v>
      </c>
      <c r="B25" s="93"/>
      <c r="C25" s="93"/>
      <c r="D25" s="94"/>
      <c r="E25" s="210"/>
      <c r="F25" s="95"/>
      <c r="G25" s="95"/>
      <c r="H25" s="94"/>
      <c r="I25" s="94"/>
      <c r="J25" s="194"/>
      <c r="K25" s="192"/>
      <c r="L25" s="196"/>
      <c r="M25" s="220"/>
      <c r="N25" s="189"/>
      <c r="O25" s="94"/>
      <c r="P25" s="114"/>
      <c r="Q25" s="95"/>
    </row>
    <row r="26" spans="1:17" s="11" customFormat="1" ht="18.899999999999999" customHeight="1" x14ac:dyDescent="0.25">
      <c r="A26" s="197">
        <v>20</v>
      </c>
      <c r="B26" s="93"/>
      <c r="C26" s="93"/>
      <c r="D26" s="94"/>
      <c r="E26" s="210"/>
      <c r="F26" s="95"/>
      <c r="G26" s="95"/>
      <c r="H26" s="94"/>
      <c r="I26" s="94"/>
      <c r="J26" s="194"/>
      <c r="K26" s="192"/>
      <c r="L26" s="196"/>
      <c r="M26" s="220"/>
      <c r="N26" s="189"/>
      <c r="O26" s="94"/>
      <c r="P26" s="114"/>
      <c r="Q26" s="95"/>
    </row>
    <row r="27" spans="1:17" s="11" customFormat="1" ht="18.899999999999999" customHeight="1" x14ac:dyDescent="0.25">
      <c r="A27" s="197">
        <v>21</v>
      </c>
      <c r="B27" s="93"/>
      <c r="C27" s="93"/>
      <c r="D27" s="94"/>
      <c r="E27" s="210"/>
      <c r="F27" s="95"/>
      <c r="G27" s="95"/>
      <c r="H27" s="94"/>
      <c r="I27" s="94"/>
      <c r="J27" s="194"/>
      <c r="K27" s="192"/>
      <c r="L27" s="196"/>
      <c r="M27" s="220"/>
      <c r="N27" s="189"/>
      <c r="O27" s="94"/>
      <c r="P27" s="114"/>
      <c r="Q27" s="95"/>
    </row>
    <row r="28" spans="1:17" s="11" customFormat="1" ht="18.899999999999999" customHeight="1" x14ac:dyDescent="0.25">
      <c r="A28" s="197">
        <v>22</v>
      </c>
      <c r="B28" s="93"/>
      <c r="C28" s="93"/>
      <c r="D28" s="94"/>
      <c r="E28" s="426"/>
      <c r="F28" s="388"/>
      <c r="G28" s="216"/>
      <c r="H28" s="94"/>
      <c r="I28" s="94"/>
      <c r="J28" s="194"/>
      <c r="K28" s="192"/>
      <c r="L28" s="196"/>
      <c r="M28" s="220"/>
      <c r="N28" s="189"/>
      <c r="O28" s="94"/>
      <c r="P28" s="114"/>
      <c r="Q28" s="95"/>
    </row>
    <row r="29" spans="1:17" s="11" customFormat="1" ht="18.899999999999999" customHeight="1" x14ac:dyDescent="0.25">
      <c r="A29" s="197">
        <v>23</v>
      </c>
      <c r="B29" s="93"/>
      <c r="C29" s="93"/>
      <c r="D29" s="94"/>
      <c r="E29" s="427"/>
      <c r="F29" s="95"/>
      <c r="G29" s="95"/>
      <c r="H29" s="94"/>
      <c r="I29" s="94"/>
      <c r="J29" s="194"/>
      <c r="K29" s="192"/>
      <c r="L29" s="196"/>
      <c r="M29" s="220"/>
      <c r="N29" s="189"/>
      <c r="O29" s="94"/>
      <c r="P29" s="114"/>
      <c r="Q29" s="95"/>
    </row>
    <row r="30" spans="1:17" s="11" customFormat="1" ht="18.899999999999999" customHeight="1" x14ac:dyDescent="0.25">
      <c r="A30" s="197">
        <v>24</v>
      </c>
      <c r="B30" s="93"/>
      <c r="C30" s="93"/>
      <c r="D30" s="94"/>
      <c r="E30" s="210"/>
      <c r="F30" s="95"/>
      <c r="G30" s="95"/>
      <c r="H30" s="94"/>
      <c r="I30" s="94"/>
      <c r="J30" s="194"/>
      <c r="K30" s="192"/>
      <c r="L30" s="196"/>
      <c r="M30" s="220"/>
      <c r="N30" s="189"/>
      <c r="O30" s="94"/>
      <c r="P30" s="114"/>
      <c r="Q30" s="95"/>
    </row>
    <row r="31" spans="1:17" s="11" customFormat="1" ht="18.899999999999999" customHeight="1" x14ac:dyDescent="0.25">
      <c r="A31" s="197">
        <v>25</v>
      </c>
      <c r="B31" s="93"/>
      <c r="C31" s="93"/>
      <c r="D31" s="94"/>
      <c r="E31" s="210"/>
      <c r="F31" s="95"/>
      <c r="G31" s="95"/>
      <c r="H31" s="94"/>
      <c r="I31" s="94"/>
      <c r="J31" s="194"/>
      <c r="K31" s="192"/>
      <c r="L31" s="196"/>
      <c r="M31" s="220"/>
      <c r="N31" s="189"/>
      <c r="O31" s="94"/>
      <c r="P31" s="114"/>
      <c r="Q31" s="95"/>
    </row>
    <row r="32" spans="1:17" s="11" customFormat="1" ht="18.899999999999999" customHeight="1" x14ac:dyDescent="0.25">
      <c r="A32" s="197">
        <v>26</v>
      </c>
      <c r="B32" s="93"/>
      <c r="C32" s="93"/>
      <c r="D32" s="94"/>
      <c r="E32" s="403"/>
      <c r="F32" s="95"/>
      <c r="G32" s="95"/>
      <c r="H32" s="94"/>
      <c r="I32" s="94"/>
      <c r="J32" s="194"/>
      <c r="K32" s="192"/>
      <c r="L32" s="196"/>
      <c r="M32" s="220"/>
      <c r="N32" s="189"/>
      <c r="O32" s="94"/>
      <c r="P32" s="114"/>
      <c r="Q32" s="95"/>
    </row>
    <row r="33" spans="1:17" s="11" customFormat="1" ht="18.899999999999999" customHeight="1" x14ac:dyDescent="0.25">
      <c r="A33" s="197">
        <v>27</v>
      </c>
      <c r="B33" s="93"/>
      <c r="C33" s="93"/>
      <c r="D33" s="94"/>
      <c r="E33" s="210"/>
      <c r="F33" s="95"/>
      <c r="G33" s="95"/>
      <c r="H33" s="94"/>
      <c r="I33" s="94"/>
      <c r="J33" s="194"/>
      <c r="K33" s="192"/>
      <c r="L33" s="196"/>
      <c r="M33" s="220"/>
      <c r="N33" s="189"/>
      <c r="O33" s="94"/>
      <c r="P33" s="114"/>
      <c r="Q33" s="95"/>
    </row>
    <row r="34" spans="1:17" s="11" customFormat="1" ht="18.899999999999999" customHeight="1" x14ac:dyDescent="0.25">
      <c r="A34" s="197">
        <v>28</v>
      </c>
      <c r="B34" s="93"/>
      <c r="C34" s="93"/>
      <c r="D34" s="94"/>
      <c r="E34" s="210"/>
      <c r="F34" s="95"/>
      <c r="G34" s="95"/>
      <c r="H34" s="94"/>
      <c r="I34" s="94"/>
      <c r="J34" s="194"/>
      <c r="K34" s="192"/>
      <c r="L34" s="196"/>
      <c r="M34" s="220"/>
      <c r="N34" s="189"/>
      <c r="O34" s="94"/>
      <c r="P34" s="114"/>
      <c r="Q34" s="95"/>
    </row>
    <row r="35" spans="1:17" s="11" customFormat="1" ht="18.899999999999999" customHeight="1" x14ac:dyDescent="0.25">
      <c r="A35" s="197">
        <v>29</v>
      </c>
      <c r="B35" s="93"/>
      <c r="C35" s="93"/>
      <c r="D35" s="94"/>
      <c r="E35" s="210"/>
      <c r="F35" s="95"/>
      <c r="G35" s="95"/>
      <c r="H35" s="94"/>
      <c r="I35" s="94"/>
      <c r="J35" s="194"/>
      <c r="K35" s="192"/>
      <c r="L35" s="196"/>
      <c r="M35" s="220"/>
      <c r="N35" s="189"/>
      <c r="O35" s="94"/>
      <c r="P35" s="114"/>
      <c r="Q35" s="95"/>
    </row>
    <row r="36" spans="1:17" s="11" customFormat="1" ht="18.899999999999999" customHeight="1" x14ac:dyDescent="0.25">
      <c r="A36" s="197">
        <v>30</v>
      </c>
      <c r="B36" s="93"/>
      <c r="C36" s="93"/>
      <c r="D36" s="94"/>
      <c r="E36" s="210"/>
      <c r="F36" s="95"/>
      <c r="G36" s="95"/>
      <c r="H36" s="94"/>
      <c r="I36" s="94"/>
      <c r="J36" s="194"/>
      <c r="K36" s="192"/>
      <c r="L36" s="196"/>
      <c r="M36" s="220"/>
      <c r="N36" s="189"/>
      <c r="O36" s="94"/>
      <c r="P36" s="114"/>
      <c r="Q36" s="95"/>
    </row>
    <row r="37" spans="1:17" s="11" customFormat="1" ht="18.899999999999999" customHeight="1" x14ac:dyDescent="0.25">
      <c r="A37" s="197">
        <v>31</v>
      </c>
      <c r="B37" s="93"/>
      <c r="C37" s="93"/>
      <c r="D37" s="94"/>
      <c r="E37" s="210"/>
      <c r="F37" s="95"/>
      <c r="G37" s="95"/>
      <c r="H37" s="94"/>
      <c r="I37" s="94"/>
      <c r="J37" s="194"/>
      <c r="K37" s="192"/>
      <c r="L37" s="196"/>
      <c r="M37" s="220"/>
      <c r="N37" s="189"/>
      <c r="O37" s="94"/>
      <c r="P37" s="114"/>
      <c r="Q37" s="95"/>
    </row>
    <row r="38" spans="1:17" s="11" customFormat="1" ht="18.899999999999999" customHeight="1" x14ac:dyDescent="0.25">
      <c r="A38" s="197">
        <v>32</v>
      </c>
      <c r="B38" s="93"/>
      <c r="C38" s="93"/>
      <c r="D38" s="94"/>
      <c r="E38" s="210"/>
      <c r="F38" s="95"/>
      <c r="G38" s="95"/>
      <c r="H38" s="377"/>
      <c r="I38" s="221"/>
      <c r="J38" s="194"/>
      <c r="K38" s="192"/>
      <c r="L38" s="196"/>
      <c r="M38" s="220"/>
      <c r="N38" s="189"/>
      <c r="O38" s="95"/>
      <c r="P38" s="114"/>
      <c r="Q38" s="95"/>
    </row>
    <row r="39" spans="1:17" s="11" customFormat="1" ht="18.899999999999999" customHeight="1" x14ac:dyDescent="0.25">
      <c r="A39" s="197">
        <v>33</v>
      </c>
      <c r="B39" s="93"/>
      <c r="C39" s="93"/>
      <c r="D39" s="94"/>
      <c r="E39" s="210"/>
      <c r="F39" s="95"/>
      <c r="G39" s="95"/>
      <c r="H39" s="377"/>
      <c r="I39" s="221"/>
      <c r="J39" s="194"/>
      <c r="K39" s="192"/>
      <c r="L39" s="196"/>
      <c r="M39" s="220"/>
      <c r="N39" s="216"/>
      <c r="O39" s="95"/>
      <c r="P39" s="114"/>
      <c r="Q39" s="95"/>
    </row>
    <row r="40" spans="1:17" s="11" customFormat="1" ht="18.899999999999999" customHeight="1" x14ac:dyDescent="0.25">
      <c r="A40" s="197">
        <v>34</v>
      </c>
      <c r="B40" s="93"/>
      <c r="C40" s="93"/>
      <c r="D40" s="94"/>
      <c r="E40" s="210"/>
      <c r="F40" s="95"/>
      <c r="G40" s="95"/>
      <c r="H40" s="377"/>
      <c r="I40" s="221"/>
      <c r="J40" s="194" t="e">
        <f>IF(AND(Q40="",#REF!&gt;0,#REF!&lt;5),K40,)</f>
        <v>#REF!</v>
      </c>
      <c r="K40" s="192" t="str">
        <f>IF(D40="","ZZZ9",IF(AND(#REF!&gt;0,#REF!&lt;5),D40&amp;#REF!,D40&amp;"9"))</f>
        <v>ZZZ9</v>
      </c>
      <c r="L40" s="196">
        <f t="shared" ref="L40:L103" si="0">IF(Q40="",999,Q40)</f>
        <v>999</v>
      </c>
      <c r="M40" s="220">
        <f t="shared" ref="M40:M103" si="1">IF(P40=999,999,1)</f>
        <v>999</v>
      </c>
      <c r="N40" s="216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97">
        <v>35</v>
      </c>
      <c r="B41" s="93"/>
      <c r="C41" s="93"/>
      <c r="D41" s="94"/>
      <c r="E41" s="210"/>
      <c r="F41" s="95"/>
      <c r="G41" s="95"/>
      <c r="H41" s="377"/>
      <c r="I41" s="221"/>
      <c r="J41" s="194" t="e">
        <f>IF(AND(Q41="",#REF!&gt;0,#REF!&lt;5),K41,)</f>
        <v>#REF!</v>
      </c>
      <c r="K41" s="192" t="str">
        <f>IF(D41="","ZZZ9",IF(AND(#REF!&gt;0,#REF!&lt;5),D41&amp;#REF!,D41&amp;"9"))</f>
        <v>ZZZ9</v>
      </c>
      <c r="L41" s="196">
        <f t="shared" si="0"/>
        <v>999</v>
      </c>
      <c r="M41" s="220">
        <f t="shared" si="1"/>
        <v>999</v>
      </c>
      <c r="N41" s="216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197">
        <v>36</v>
      </c>
      <c r="B42" s="93"/>
      <c r="C42" s="93"/>
      <c r="D42" s="94"/>
      <c r="E42" s="210"/>
      <c r="F42" s="95"/>
      <c r="G42" s="95"/>
      <c r="H42" s="377"/>
      <c r="I42" s="221"/>
      <c r="J42" s="194" t="e">
        <f>IF(AND(Q42="",#REF!&gt;0,#REF!&lt;5),K42,)</f>
        <v>#REF!</v>
      </c>
      <c r="K42" s="192" t="str">
        <f>IF(D42="","ZZZ9",IF(AND(#REF!&gt;0,#REF!&lt;5),D42&amp;#REF!,D42&amp;"9"))</f>
        <v>ZZZ9</v>
      </c>
      <c r="L42" s="196">
        <f t="shared" si="0"/>
        <v>999</v>
      </c>
      <c r="M42" s="220">
        <f t="shared" si="1"/>
        <v>999</v>
      </c>
      <c r="N42" s="216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197">
        <v>37</v>
      </c>
      <c r="B43" s="93"/>
      <c r="C43" s="93"/>
      <c r="D43" s="94"/>
      <c r="E43" s="210"/>
      <c r="F43" s="95"/>
      <c r="G43" s="95"/>
      <c r="H43" s="377"/>
      <c r="I43" s="221"/>
      <c r="J43" s="194" t="e">
        <f>IF(AND(Q43="",#REF!&gt;0,#REF!&lt;5),K43,)</f>
        <v>#REF!</v>
      </c>
      <c r="K43" s="192" t="str">
        <f>IF(D43="","ZZZ9",IF(AND(#REF!&gt;0,#REF!&lt;5),D43&amp;#REF!,D43&amp;"9"))</f>
        <v>ZZZ9</v>
      </c>
      <c r="L43" s="196">
        <f t="shared" si="0"/>
        <v>999</v>
      </c>
      <c r="M43" s="220">
        <f t="shared" si="1"/>
        <v>999</v>
      </c>
      <c r="N43" s="216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197">
        <v>38</v>
      </c>
      <c r="B44" s="93"/>
      <c r="C44" s="93"/>
      <c r="D44" s="94"/>
      <c r="E44" s="210"/>
      <c r="F44" s="95"/>
      <c r="G44" s="95"/>
      <c r="H44" s="377"/>
      <c r="I44" s="221"/>
      <c r="J44" s="194" t="e">
        <f>IF(AND(Q44="",#REF!&gt;0,#REF!&lt;5),K44,)</f>
        <v>#REF!</v>
      </c>
      <c r="K44" s="192" t="str">
        <f>IF(D44="","ZZZ9",IF(AND(#REF!&gt;0,#REF!&lt;5),D44&amp;#REF!,D44&amp;"9"))</f>
        <v>ZZZ9</v>
      </c>
      <c r="L44" s="196">
        <f t="shared" si="0"/>
        <v>999</v>
      </c>
      <c r="M44" s="220">
        <f t="shared" si="1"/>
        <v>999</v>
      </c>
      <c r="N44" s="216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197">
        <v>39</v>
      </c>
      <c r="B45" s="93"/>
      <c r="C45" s="93"/>
      <c r="D45" s="94"/>
      <c r="E45" s="210"/>
      <c r="F45" s="95"/>
      <c r="G45" s="95"/>
      <c r="H45" s="377"/>
      <c r="I45" s="221"/>
      <c r="J45" s="194" t="e">
        <f>IF(AND(Q45="",#REF!&gt;0,#REF!&lt;5),K45,)</f>
        <v>#REF!</v>
      </c>
      <c r="K45" s="192" t="str">
        <f>IF(D45="","ZZZ9",IF(AND(#REF!&gt;0,#REF!&lt;5),D45&amp;#REF!,D45&amp;"9"))</f>
        <v>ZZZ9</v>
      </c>
      <c r="L45" s="196">
        <f t="shared" si="0"/>
        <v>999</v>
      </c>
      <c r="M45" s="220">
        <f t="shared" si="1"/>
        <v>999</v>
      </c>
      <c r="N45" s="216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197">
        <v>40</v>
      </c>
      <c r="B46" s="93"/>
      <c r="C46" s="93"/>
      <c r="D46" s="94"/>
      <c r="E46" s="210"/>
      <c r="F46" s="95"/>
      <c r="G46" s="95"/>
      <c r="H46" s="377"/>
      <c r="I46" s="221"/>
      <c r="J46" s="194" t="e">
        <f>IF(AND(Q46="",#REF!&gt;0,#REF!&lt;5),K46,)</f>
        <v>#REF!</v>
      </c>
      <c r="K46" s="192" t="str">
        <f>IF(D46="","ZZZ9",IF(AND(#REF!&gt;0,#REF!&lt;5),D46&amp;#REF!,D46&amp;"9"))</f>
        <v>ZZZ9</v>
      </c>
      <c r="L46" s="196">
        <f t="shared" si="0"/>
        <v>999</v>
      </c>
      <c r="M46" s="220">
        <f t="shared" si="1"/>
        <v>999</v>
      </c>
      <c r="N46" s="216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197">
        <v>41</v>
      </c>
      <c r="B47" s="93"/>
      <c r="C47" s="93"/>
      <c r="D47" s="94"/>
      <c r="E47" s="210"/>
      <c r="F47" s="95"/>
      <c r="G47" s="95"/>
      <c r="H47" s="377"/>
      <c r="I47" s="221"/>
      <c r="J47" s="194" t="e">
        <f>IF(AND(Q47="",#REF!&gt;0,#REF!&lt;5),K47,)</f>
        <v>#REF!</v>
      </c>
      <c r="K47" s="192" t="str">
        <f>IF(D47="","ZZZ9",IF(AND(#REF!&gt;0,#REF!&lt;5),D47&amp;#REF!,D47&amp;"9"))</f>
        <v>ZZZ9</v>
      </c>
      <c r="L47" s="196">
        <f t="shared" si="0"/>
        <v>999</v>
      </c>
      <c r="M47" s="220">
        <f t="shared" si="1"/>
        <v>999</v>
      </c>
      <c r="N47" s="216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197">
        <v>42</v>
      </c>
      <c r="B48" s="93"/>
      <c r="C48" s="93"/>
      <c r="D48" s="94"/>
      <c r="E48" s="210"/>
      <c r="F48" s="95"/>
      <c r="G48" s="95"/>
      <c r="H48" s="377"/>
      <c r="I48" s="221"/>
      <c r="J48" s="194" t="e">
        <f>IF(AND(Q48="",#REF!&gt;0,#REF!&lt;5),K48,)</f>
        <v>#REF!</v>
      </c>
      <c r="K48" s="192" t="str">
        <f>IF(D48="","ZZZ9",IF(AND(#REF!&gt;0,#REF!&lt;5),D48&amp;#REF!,D48&amp;"9"))</f>
        <v>ZZZ9</v>
      </c>
      <c r="L48" s="196">
        <f t="shared" si="0"/>
        <v>999</v>
      </c>
      <c r="M48" s="220">
        <f t="shared" si="1"/>
        <v>999</v>
      </c>
      <c r="N48" s="216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197">
        <v>43</v>
      </c>
      <c r="B49" s="93"/>
      <c r="C49" s="93"/>
      <c r="D49" s="94"/>
      <c r="E49" s="210"/>
      <c r="F49" s="95"/>
      <c r="G49" s="95"/>
      <c r="H49" s="377"/>
      <c r="I49" s="221"/>
      <c r="J49" s="194" t="e">
        <f>IF(AND(Q49="",#REF!&gt;0,#REF!&lt;5),K49,)</f>
        <v>#REF!</v>
      </c>
      <c r="K49" s="192" t="str">
        <f>IF(D49="","ZZZ9",IF(AND(#REF!&gt;0,#REF!&lt;5),D49&amp;#REF!,D49&amp;"9"))</f>
        <v>ZZZ9</v>
      </c>
      <c r="L49" s="196">
        <f t="shared" si="0"/>
        <v>999</v>
      </c>
      <c r="M49" s="220">
        <f t="shared" si="1"/>
        <v>999</v>
      </c>
      <c r="N49" s="216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197">
        <v>44</v>
      </c>
      <c r="B50" s="93"/>
      <c r="C50" s="93"/>
      <c r="D50" s="94"/>
      <c r="E50" s="210"/>
      <c r="F50" s="95"/>
      <c r="G50" s="95"/>
      <c r="H50" s="377"/>
      <c r="I50" s="221"/>
      <c r="J50" s="194" t="e">
        <f>IF(AND(Q50="",#REF!&gt;0,#REF!&lt;5),K50,)</f>
        <v>#REF!</v>
      </c>
      <c r="K50" s="192" t="str">
        <f>IF(D50="","ZZZ9",IF(AND(#REF!&gt;0,#REF!&lt;5),D50&amp;#REF!,D50&amp;"9"))</f>
        <v>ZZZ9</v>
      </c>
      <c r="L50" s="196">
        <f t="shared" si="0"/>
        <v>999</v>
      </c>
      <c r="M50" s="220">
        <f t="shared" si="1"/>
        <v>999</v>
      </c>
      <c r="N50" s="216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197">
        <v>45</v>
      </c>
      <c r="B51" s="93"/>
      <c r="C51" s="93"/>
      <c r="D51" s="94"/>
      <c r="E51" s="210"/>
      <c r="F51" s="95"/>
      <c r="G51" s="95"/>
      <c r="H51" s="377"/>
      <c r="I51" s="221"/>
      <c r="J51" s="194" t="e">
        <f>IF(AND(Q51="",#REF!&gt;0,#REF!&lt;5),K51,)</f>
        <v>#REF!</v>
      </c>
      <c r="K51" s="192" t="str">
        <f>IF(D51="","ZZZ9",IF(AND(#REF!&gt;0,#REF!&lt;5),D51&amp;#REF!,D51&amp;"9"))</f>
        <v>ZZZ9</v>
      </c>
      <c r="L51" s="196">
        <f t="shared" si="0"/>
        <v>999</v>
      </c>
      <c r="M51" s="220">
        <f t="shared" si="1"/>
        <v>999</v>
      </c>
      <c r="N51" s="216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197">
        <v>46</v>
      </c>
      <c r="B52" s="93"/>
      <c r="C52" s="93"/>
      <c r="D52" s="94"/>
      <c r="E52" s="210"/>
      <c r="F52" s="95"/>
      <c r="G52" s="95"/>
      <c r="H52" s="377"/>
      <c r="I52" s="221"/>
      <c r="J52" s="194" t="e">
        <f>IF(AND(Q52="",#REF!&gt;0,#REF!&lt;5),K52,)</f>
        <v>#REF!</v>
      </c>
      <c r="K52" s="192" t="str">
        <f>IF(D52="","ZZZ9",IF(AND(#REF!&gt;0,#REF!&lt;5),D52&amp;#REF!,D52&amp;"9"))</f>
        <v>ZZZ9</v>
      </c>
      <c r="L52" s="196">
        <f t="shared" si="0"/>
        <v>999</v>
      </c>
      <c r="M52" s="220">
        <f t="shared" si="1"/>
        <v>999</v>
      </c>
      <c r="N52" s="216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197">
        <v>47</v>
      </c>
      <c r="B53" s="93"/>
      <c r="C53" s="93"/>
      <c r="D53" s="94"/>
      <c r="E53" s="210"/>
      <c r="F53" s="95"/>
      <c r="G53" s="95"/>
      <c r="H53" s="377"/>
      <c r="I53" s="221"/>
      <c r="J53" s="194" t="e">
        <f>IF(AND(Q53="",#REF!&gt;0,#REF!&lt;5),K53,)</f>
        <v>#REF!</v>
      </c>
      <c r="K53" s="192" t="str">
        <f>IF(D53="","ZZZ9",IF(AND(#REF!&gt;0,#REF!&lt;5),D53&amp;#REF!,D53&amp;"9"))</f>
        <v>ZZZ9</v>
      </c>
      <c r="L53" s="196">
        <f t="shared" si="0"/>
        <v>999</v>
      </c>
      <c r="M53" s="220">
        <f t="shared" si="1"/>
        <v>999</v>
      </c>
      <c r="N53" s="216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197">
        <v>48</v>
      </c>
      <c r="B54" s="93"/>
      <c r="C54" s="93"/>
      <c r="D54" s="94"/>
      <c r="E54" s="210"/>
      <c r="F54" s="95"/>
      <c r="G54" s="95"/>
      <c r="H54" s="377"/>
      <c r="I54" s="221"/>
      <c r="J54" s="194" t="e">
        <f>IF(AND(Q54="",#REF!&gt;0,#REF!&lt;5),K54,)</f>
        <v>#REF!</v>
      </c>
      <c r="K54" s="192" t="str">
        <f>IF(D54="","ZZZ9",IF(AND(#REF!&gt;0,#REF!&lt;5),D54&amp;#REF!,D54&amp;"9"))</f>
        <v>ZZZ9</v>
      </c>
      <c r="L54" s="196">
        <f t="shared" si="0"/>
        <v>999</v>
      </c>
      <c r="M54" s="220">
        <f t="shared" si="1"/>
        <v>999</v>
      </c>
      <c r="N54" s="216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197">
        <v>49</v>
      </c>
      <c r="B55" s="93"/>
      <c r="C55" s="93"/>
      <c r="D55" s="94"/>
      <c r="E55" s="210"/>
      <c r="F55" s="95"/>
      <c r="G55" s="95"/>
      <c r="H55" s="377"/>
      <c r="I55" s="221"/>
      <c r="J55" s="194" t="e">
        <f>IF(AND(Q55="",#REF!&gt;0,#REF!&lt;5),K55,)</f>
        <v>#REF!</v>
      </c>
      <c r="K55" s="192" t="str">
        <f>IF(D55="","ZZZ9",IF(AND(#REF!&gt;0,#REF!&lt;5),D55&amp;#REF!,D55&amp;"9"))</f>
        <v>ZZZ9</v>
      </c>
      <c r="L55" s="196">
        <f t="shared" si="0"/>
        <v>999</v>
      </c>
      <c r="M55" s="220">
        <f t="shared" si="1"/>
        <v>999</v>
      </c>
      <c r="N55" s="216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197">
        <v>50</v>
      </c>
      <c r="B56" s="93"/>
      <c r="C56" s="93"/>
      <c r="D56" s="94"/>
      <c r="E56" s="210"/>
      <c r="F56" s="95"/>
      <c r="G56" s="95"/>
      <c r="H56" s="377"/>
      <c r="I56" s="221"/>
      <c r="J56" s="194" t="e">
        <f>IF(AND(Q56="",#REF!&gt;0,#REF!&lt;5),K56,)</f>
        <v>#REF!</v>
      </c>
      <c r="K56" s="192" t="str">
        <f>IF(D56="","ZZZ9",IF(AND(#REF!&gt;0,#REF!&lt;5),D56&amp;#REF!,D56&amp;"9"))</f>
        <v>ZZZ9</v>
      </c>
      <c r="L56" s="196">
        <f t="shared" si="0"/>
        <v>999</v>
      </c>
      <c r="M56" s="220">
        <f t="shared" si="1"/>
        <v>999</v>
      </c>
      <c r="N56" s="216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197">
        <v>51</v>
      </c>
      <c r="B57" s="93"/>
      <c r="C57" s="93"/>
      <c r="D57" s="94"/>
      <c r="E57" s="210"/>
      <c r="F57" s="95"/>
      <c r="G57" s="95"/>
      <c r="H57" s="377"/>
      <c r="I57" s="221"/>
      <c r="J57" s="194" t="e">
        <f>IF(AND(Q57="",#REF!&gt;0,#REF!&lt;5),K57,)</f>
        <v>#REF!</v>
      </c>
      <c r="K57" s="192" t="str">
        <f>IF(D57="","ZZZ9",IF(AND(#REF!&gt;0,#REF!&lt;5),D57&amp;#REF!,D57&amp;"9"))</f>
        <v>ZZZ9</v>
      </c>
      <c r="L57" s="196">
        <f t="shared" si="0"/>
        <v>999</v>
      </c>
      <c r="M57" s="220">
        <f t="shared" si="1"/>
        <v>999</v>
      </c>
      <c r="N57" s="216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197">
        <v>52</v>
      </c>
      <c r="B58" s="93"/>
      <c r="C58" s="93"/>
      <c r="D58" s="94"/>
      <c r="E58" s="210"/>
      <c r="F58" s="95"/>
      <c r="G58" s="95"/>
      <c r="H58" s="377"/>
      <c r="I58" s="221"/>
      <c r="J58" s="194" t="e">
        <f>IF(AND(Q58="",#REF!&gt;0,#REF!&lt;5),K58,)</f>
        <v>#REF!</v>
      </c>
      <c r="K58" s="192" t="str">
        <f>IF(D58="","ZZZ9",IF(AND(#REF!&gt;0,#REF!&lt;5),D58&amp;#REF!,D58&amp;"9"))</f>
        <v>ZZZ9</v>
      </c>
      <c r="L58" s="196">
        <f t="shared" si="0"/>
        <v>999</v>
      </c>
      <c r="M58" s="220">
        <f t="shared" si="1"/>
        <v>999</v>
      </c>
      <c r="N58" s="216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197">
        <v>53</v>
      </c>
      <c r="B59" s="93"/>
      <c r="C59" s="93"/>
      <c r="D59" s="94"/>
      <c r="E59" s="210"/>
      <c r="F59" s="95"/>
      <c r="G59" s="95"/>
      <c r="H59" s="377"/>
      <c r="I59" s="221"/>
      <c r="J59" s="194" t="e">
        <f>IF(AND(Q59="",#REF!&gt;0,#REF!&lt;5),K59,)</f>
        <v>#REF!</v>
      </c>
      <c r="K59" s="192" t="str">
        <f>IF(D59="","ZZZ9",IF(AND(#REF!&gt;0,#REF!&lt;5),D59&amp;#REF!,D59&amp;"9"))</f>
        <v>ZZZ9</v>
      </c>
      <c r="L59" s="196">
        <f t="shared" si="0"/>
        <v>999</v>
      </c>
      <c r="M59" s="220">
        <f t="shared" si="1"/>
        <v>999</v>
      </c>
      <c r="N59" s="216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197">
        <v>54</v>
      </c>
      <c r="B60" s="93"/>
      <c r="C60" s="93"/>
      <c r="D60" s="94"/>
      <c r="E60" s="210"/>
      <c r="F60" s="95"/>
      <c r="G60" s="95"/>
      <c r="H60" s="377"/>
      <c r="I60" s="221"/>
      <c r="J60" s="194" t="e">
        <f>IF(AND(Q60="",#REF!&gt;0,#REF!&lt;5),K60,)</f>
        <v>#REF!</v>
      </c>
      <c r="K60" s="192" t="str">
        <f>IF(D60="","ZZZ9",IF(AND(#REF!&gt;0,#REF!&lt;5),D60&amp;#REF!,D60&amp;"9"))</f>
        <v>ZZZ9</v>
      </c>
      <c r="L60" s="196">
        <f t="shared" si="0"/>
        <v>999</v>
      </c>
      <c r="M60" s="220">
        <f t="shared" si="1"/>
        <v>999</v>
      </c>
      <c r="N60" s="216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197">
        <v>55</v>
      </c>
      <c r="B61" s="93"/>
      <c r="C61" s="93"/>
      <c r="D61" s="94"/>
      <c r="E61" s="210"/>
      <c r="F61" s="95"/>
      <c r="G61" s="95"/>
      <c r="H61" s="377"/>
      <c r="I61" s="221"/>
      <c r="J61" s="194" t="e">
        <f>IF(AND(Q61="",#REF!&gt;0,#REF!&lt;5),K61,)</f>
        <v>#REF!</v>
      </c>
      <c r="K61" s="192" t="str">
        <f>IF(D61="","ZZZ9",IF(AND(#REF!&gt;0,#REF!&lt;5),D61&amp;#REF!,D61&amp;"9"))</f>
        <v>ZZZ9</v>
      </c>
      <c r="L61" s="196">
        <f t="shared" si="0"/>
        <v>999</v>
      </c>
      <c r="M61" s="220">
        <f t="shared" si="1"/>
        <v>999</v>
      </c>
      <c r="N61" s="216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197">
        <v>56</v>
      </c>
      <c r="B62" s="93"/>
      <c r="C62" s="93"/>
      <c r="D62" s="94"/>
      <c r="E62" s="210"/>
      <c r="F62" s="95"/>
      <c r="G62" s="95"/>
      <c r="H62" s="377"/>
      <c r="I62" s="221"/>
      <c r="J62" s="194" t="e">
        <f>IF(AND(Q62="",#REF!&gt;0,#REF!&lt;5),K62,)</f>
        <v>#REF!</v>
      </c>
      <c r="K62" s="192" t="str">
        <f>IF(D62="","ZZZ9",IF(AND(#REF!&gt;0,#REF!&lt;5),D62&amp;#REF!,D62&amp;"9"))</f>
        <v>ZZZ9</v>
      </c>
      <c r="L62" s="196">
        <f t="shared" si="0"/>
        <v>999</v>
      </c>
      <c r="M62" s="220">
        <f t="shared" si="1"/>
        <v>999</v>
      </c>
      <c r="N62" s="216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197">
        <v>57</v>
      </c>
      <c r="B63" s="93"/>
      <c r="C63" s="93"/>
      <c r="D63" s="94"/>
      <c r="E63" s="210"/>
      <c r="F63" s="95"/>
      <c r="G63" s="95"/>
      <c r="H63" s="377"/>
      <c r="I63" s="221"/>
      <c r="J63" s="194" t="e">
        <f>IF(AND(Q63="",#REF!&gt;0,#REF!&lt;5),K63,)</f>
        <v>#REF!</v>
      </c>
      <c r="K63" s="192" t="str">
        <f>IF(D63="","ZZZ9",IF(AND(#REF!&gt;0,#REF!&lt;5),D63&amp;#REF!,D63&amp;"9"))</f>
        <v>ZZZ9</v>
      </c>
      <c r="L63" s="196">
        <f t="shared" si="0"/>
        <v>999</v>
      </c>
      <c r="M63" s="220">
        <f t="shared" si="1"/>
        <v>999</v>
      </c>
      <c r="N63" s="216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197">
        <v>58</v>
      </c>
      <c r="B64" s="93"/>
      <c r="C64" s="93"/>
      <c r="D64" s="94"/>
      <c r="E64" s="210"/>
      <c r="F64" s="95"/>
      <c r="G64" s="95"/>
      <c r="H64" s="377"/>
      <c r="I64" s="221"/>
      <c r="J64" s="194" t="e">
        <f>IF(AND(Q64="",#REF!&gt;0,#REF!&lt;5),K64,)</f>
        <v>#REF!</v>
      </c>
      <c r="K64" s="192" t="str">
        <f>IF(D64="","ZZZ9",IF(AND(#REF!&gt;0,#REF!&lt;5),D64&amp;#REF!,D64&amp;"9"))</f>
        <v>ZZZ9</v>
      </c>
      <c r="L64" s="196">
        <f t="shared" si="0"/>
        <v>999</v>
      </c>
      <c r="M64" s="220">
        <f t="shared" si="1"/>
        <v>999</v>
      </c>
      <c r="N64" s="216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197">
        <v>59</v>
      </c>
      <c r="B65" s="93"/>
      <c r="C65" s="93"/>
      <c r="D65" s="94"/>
      <c r="E65" s="210"/>
      <c r="F65" s="95"/>
      <c r="G65" s="95"/>
      <c r="H65" s="377"/>
      <c r="I65" s="221"/>
      <c r="J65" s="194" t="e">
        <f>IF(AND(Q65="",#REF!&gt;0,#REF!&lt;5),K65,)</f>
        <v>#REF!</v>
      </c>
      <c r="K65" s="192" t="str">
        <f>IF(D65="","ZZZ9",IF(AND(#REF!&gt;0,#REF!&lt;5),D65&amp;#REF!,D65&amp;"9"))</f>
        <v>ZZZ9</v>
      </c>
      <c r="L65" s="196">
        <f t="shared" si="0"/>
        <v>999</v>
      </c>
      <c r="M65" s="220">
        <f t="shared" si="1"/>
        <v>999</v>
      </c>
      <c r="N65" s="216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197">
        <v>60</v>
      </c>
      <c r="B66" s="93"/>
      <c r="C66" s="93"/>
      <c r="D66" s="94"/>
      <c r="E66" s="210"/>
      <c r="F66" s="95"/>
      <c r="G66" s="95"/>
      <c r="H66" s="377"/>
      <c r="I66" s="221"/>
      <c r="J66" s="194" t="e">
        <f>IF(AND(Q66="",#REF!&gt;0,#REF!&lt;5),K66,)</f>
        <v>#REF!</v>
      </c>
      <c r="K66" s="192" t="str">
        <f>IF(D66="","ZZZ9",IF(AND(#REF!&gt;0,#REF!&lt;5),D66&amp;#REF!,D66&amp;"9"))</f>
        <v>ZZZ9</v>
      </c>
      <c r="L66" s="196">
        <f t="shared" si="0"/>
        <v>999</v>
      </c>
      <c r="M66" s="220">
        <f t="shared" si="1"/>
        <v>999</v>
      </c>
      <c r="N66" s="216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197">
        <v>61</v>
      </c>
      <c r="B67" s="93"/>
      <c r="C67" s="93"/>
      <c r="D67" s="94"/>
      <c r="E67" s="210"/>
      <c r="F67" s="95"/>
      <c r="G67" s="95"/>
      <c r="H67" s="377"/>
      <c r="I67" s="221"/>
      <c r="J67" s="194" t="e">
        <f>IF(AND(Q67="",#REF!&gt;0,#REF!&lt;5),K67,)</f>
        <v>#REF!</v>
      </c>
      <c r="K67" s="192" t="str">
        <f>IF(D67="","ZZZ9",IF(AND(#REF!&gt;0,#REF!&lt;5),D67&amp;#REF!,D67&amp;"9"))</f>
        <v>ZZZ9</v>
      </c>
      <c r="L67" s="196">
        <f t="shared" si="0"/>
        <v>999</v>
      </c>
      <c r="M67" s="220">
        <f t="shared" si="1"/>
        <v>999</v>
      </c>
      <c r="N67" s="216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197">
        <v>62</v>
      </c>
      <c r="B68" s="93"/>
      <c r="C68" s="93"/>
      <c r="D68" s="94"/>
      <c r="E68" s="210"/>
      <c r="F68" s="95"/>
      <c r="G68" s="95"/>
      <c r="H68" s="377"/>
      <c r="I68" s="221"/>
      <c r="J68" s="194" t="e">
        <f>IF(AND(Q68="",#REF!&gt;0,#REF!&lt;5),K68,)</f>
        <v>#REF!</v>
      </c>
      <c r="K68" s="192" t="str">
        <f>IF(D68="","ZZZ9",IF(AND(#REF!&gt;0,#REF!&lt;5),D68&amp;#REF!,D68&amp;"9"))</f>
        <v>ZZZ9</v>
      </c>
      <c r="L68" s="196">
        <f t="shared" si="0"/>
        <v>999</v>
      </c>
      <c r="M68" s="220">
        <f t="shared" si="1"/>
        <v>999</v>
      </c>
      <c r="N68" s="216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197">
        <v>63</v>
      </c>
      <c r="B69" s="93"/>
      <c r="C69" s="93"/>
      <c r="D69" s="94"/>
      <c r="E69" s="210"/>
      <c r="F69" s="95"/>
      <c r="G69" s="95"/>
      <c r="H69" s="377"/>
      <c r="I69" s="221"/>
      <c r="J69" s="194" t="e">
        <f>IF(AND(Q69="",#REF!&gt;0,#REF!&lt;5),K69,)</f>
        <v>#REF!</v>
      </c>
      <c r="K69" s="192" t="str">
        <f>IF(D69="","ZZZ9",IF(AND(#REF!&gt;0,#REF!&lt;5),D69&amp;#REF!,D69&amp;"9"))</f>
        <v>ZZZ9</v>
      </c>
      <c r="L69" s="196">
        <f t="shared" si="0"/>
        <v>999</v>
      </c>
      <c r="M69" s="220">
        <f t="shared" si="1"/>
        <v>999</v>
      </c>
      <c r="N69" s="216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197">
        <v>64</v>
      </c>
      <c r="B70" s="93"/>
      <c r="C70" s="93"/>
      <c r="D70" s="94"/>
      <c r="E70" s="210"/>
      <c r="F70" s="95"/>
      <c r="G70" s="95"/>
      <c r="H70" s="377"/>
      <c r="I70" s="221"/>
      <c r="J70" s="194" t="e">
        <f>IF(AND(Q70="",#REF!&gt;0,#REF!&lt;5),K70,)</f>
        <v>#REF!</v>
      </c>
      <c r="K70" s="192" t="str">
        <f>IF(D70="","ZZZ9",IF(AND(#REF!&gt;0,#REF!&lt;5),D70&amp;#REF!,D70&amp;"9"))</f>
        <v>ZZZ9</v>
      </c>
      <c r="L70" s="196">
        <f t="shared" si="0"/>
        <v>999</v>
      </c>
      <c r="M70" s="220">
        <f t="shared" si="1"/>
        <v>999</v>
      </c>
      <c r="N70" s="216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197">
        <v>65</v>
      </c>
      <c r="B71" s="93"/>
      <c r="C71" s="93"/>
      <c r="D71" s="94"/>
      <c r="E71" s="210"/>
      <c r="F71" s="95"/>
      <c r="G71" s="95"/>
      <c r="H71" s="377"/>
      <c r="I71" s="221"/>
      <c r="J71" s="194" t="e">
        <f>IF(AND(Q71="",#REF!&gt;0,#REF!&lt;5),K71,)</f>
        <v>#REF!</v>
      </c>
      <c r="K71" s="192" t="str">
        <f>IF(D71="","ZZZ9",IF(AND(#REF!&gt;0,#REF!&lt;5),D71&amp;#REF!,D71&amp;"9"))</f>
        <v>ZZZ9</v>
      </c>
      <c r="L71" s="196">
        <f t="shared" si="0"/>
        <v>999</v>
      </c>
      <c r="M71" s="220">
        <f t="shared" si="1"/>
        <v>999</v>
      </c>
      <c r="N71" s="216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197">
        <v>66</v>
      </c>
      <c r="B72" s="93"/>
      <c r="C72" s="93"/>
      <c r="D72" s="94"/>
      <c r="E72" s="210"/>
      <c r="F72" s="95"/>
      <c r="G72" s="95"/>
      <c r="H72" s="377"/>
      <c r="I72" s="221"/>
      <c r="J72" s="194" t="e">
        <f>IF(AND(Q72="",#REF!&gt;0,#REF!&lt;5),K72,)</f>
        <v>#REF!</v>
      </c>
      <c r="K72" s="192" t="str">
        <f>IF(D72="","ZZZ9",IF(AND(#REF!&gt;0,#REF!&lt;5),D72&amp;#REF!,D72&amp;"9"))</f>
        <v>ZZZ9</v>
      </c>
      <c r="L72" s="196">
        <f t="shared" si="0"/>
        <v>999</v>
      </c>
      <c r="M72" s="220">
        <f t="shared" si="1"/>
        <v>999</v>
      </c>
      <c r="N72" s="216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197">
        <v>67</v>
      </c>
      <c r="B73" s="93"/>
      <c r="C73" s="93"/>
      <c r="D73" s="94"/>
      <c r="E73" s="210"/>
      <c r="F73" s="95"/>
      <c r="G73" s="95"/>
      <c r="H73" s="377"/>
      <c r="I73" s="221"/>
      <c r="J73" s="194" t="e">
        <f>IF(AND(Q73="",#REF!&gt;0,#REF!&lt;5),K73,)</f>
        <v>#REF!</v>
      </c>
      <c r="K73" s="192" t="str">
        <f>IF(D73="","ZZZ9",IF(AND(#REF!&gt;0,#REF!&lt;5),D73&amp;#REF!,D73&amp;"9"))</f>
        <v>ZZZ9</v>
      </c>
      <c r="L73" s="196">
        <f t="shared" si="0"/>
        <v>999</v>
      </c>
      <c r="M73" s="220">
        <f t="shared" si="1"/>
        <v>999</v>
      </c>
      <c r="N73" s="216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197">
        <v>68</v>
      </c>
      <c r="B74" s="93"/>
      <c r="C74" s="93"/>
      <c r="D74" s="94"/>
      <c r="E74" s="210"/>
      <c r="F74" s="95"/>
      <c r="G74" s="95"/>
      <c r="H74" s="377"/>
      <c r="I74" s="221"/>
      <c r="J74" s="194" t="e">
        <f>IF(AND(Q74="",#REF!&gt;0,#REF!&lt;5),K74,)</f>
        <v>#REF!</v>
      </c>
      <c r="K74" s="192" t="str">
        <f>IF(D74="","ZZZ9",IF(AND(#REF!&gt;0,#REF!&lt;5),D74&amp;#REF!,D74&amp;"9"))</f>
        <v>ZZZ9</v>
      </c>
      <c r="L74" s="196">
        <f t="shared" si="0"/>
        <v>999</v>
      </c>
      <c r="M74" s="220">
        <f t="shared" si="1"/>
        <v>999</v>
      </c>
      <c r="N74" s="216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197">
        <v>69</v>
      </c>
      <c r="B75" s="93"/>
      <c r="C75" s="93"/>
      <c r="D75" s="94"/>
      <c r="E75" s="210"/>
      <c r="F75" s="95"/>
      <c r="G75" s="95"/>
      <c r="H75" s="377"/>
      <c r="I75" s="221"/>
      <c r="J75" s="194" t="e">
        <f>IF(AND(Q75="",#REF!&gt;0,#REF!&lt;5),K75,)</f>
        <v>#REF!</v>
      </c>
      <c r="K75" s="192" t="str">
        <f>IF(D75="","ZZZ9",IF(AND(#REF!&gt;0,#REF!&lt;5),D75&amp;#REF!,D75&amp;"9"))</f>
        <v>ZZZ9</v>
      </c>
      <c r="L75" s="196">
        <f t="shared" si="0"/>
        <v>999</v>
      </c>
      <c r="M75" s="220">
        <f t="shared" si="1"/>
        <v>999</v>
      </c>
      <c r="N75" s="216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197">
        <v>70</v>
      </c>
      <c r="B76" s="93"/>
      <c r="C76" s="93"/>
      <c r="D76" s="94"/>
      <c r="E76" s="210"/>
      <c r="F76" s="95"/>
      <c r="G76" s="95"/>
      <c r="H76" s="377"/>
      <c r="I76" s="221"/>
      <c r="J76" s="194" t="e">
        <f>IF(AND(Q76="",#REF!&gt;0,#REF!&lt;5),K76,)</f>
        <v>#REF!</v>
      </c>
      <c r="K76" s="192" t="str">
        <f>IF(D76="","ZZZ9",IF(AND(#REF!&gt;0,#REF!&lt;5),D76&amp;#REF!,D76&amp;"9"))</f>
        <v>ZZZ9</v>
      </c>
      <c r="L76" s="196">
        <f t="shared" si="0"/>
        <v>999</v>
      </c>
      <c r="M76" s="220">
        <f t="shared" si="1"/>
        <v>999</v>
      </c>
      <c r="N76" s="216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197">
        <v>71</v>
      </c>
      <c r="B77" s="93"/>
      <c r="C77" s="93"/>
      <c r="D77" s="94"/>
      <c r="E77" s="210"/>
      <c r="F77" s="95"/>
      <c r="G77" s="95"/>
      <c r="H77" s="377"/>
      <c r="I77" s="221"/>
      <c r="J77" s="194" t="e">
        <f>IF(AND(Q77="",#REF!&gt;0,#REF!&lt;5),K77,)</f>
        <v>#REF!</v>
      </c>
      <c r="K77" s="192" t="str">
        <f>IF(D77="","ZZZ9",IF(AND(#REF!&gt;0,#REF!&lt;5),D77&amp;#REF!,D77&amp;"9"))</f>
        <v>ZZZ9</v>
      </c>
      <c r="L77" s="196">
        <f t="shared" si="0"/>
        <v>999</v>
      </c>
      <c r="M77" s="220">
        <f t="shared" si="1"/>
        <v>999</v>
      </c>
      <c r="N77" s="216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197">
        <v>72</v>
      </c>
      <c r="B78" s="93"/>
      <c r="C78" s="93"/>
      <c r="D78" s="94"/>
      <c r="E78" s="210"/>
      <c r="F78" s="95"/>
      <c r="G78" s="95"/>
      <c r="H78" s="377"/>
      <c r="I78" s="221"/>
      <c r="J78" s="194" t="e">
        <f>IF(AND(Q78="",#REF!&gt;0,#REF!&lt;5),K78,)</f>
        <v>#REF!</v>
      </c>
      <c r="K78" s="192" t="str">
        <f>IF(D78="","ZZZ9",IF(AND(#REF!&gt;0,#REF!&lt;5),D78&amp;#REF!,D78&amp;"9"))</f>
        <v>ZZZ9</v>
      </c>
      <c r="L78" s="196">
        <f t="shared" si="0"/>
        <v>999</v>
      </c>
      <c r="M78" s="220">
        <f t="shared" si="1"/>
        <v>999</v>
      </c>
      <c r="N78" s="216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197">
        <v>73</v>
      </c>
      <c r="B79" s="93"/>
      <c r="C79" s="93"/>
      <c r="D79" s="94"/>
      <c r="E79" s="210"/>
      <c r="F79" s="95"/>
      <c r="G79" s="95"/>
      <c r="H79" s="377"/>
      <c r="I79" s="221"/>
      <c r="J79" s="194" t="e">
        <f>IF(AND(Q79="",#REF!&gt;0,#REF!&lt;5),K79,)</f>
        <v>#REF!</v>
      </c>
      <c r="K79" s="192" t="str">
        <f>IF(D79="","ZZZ9",IF(AND(#REF!&gt;0,#REF!&lt;5),D79&amp;#REF!,D79&amp;"9"))</f>
        <v>ZZZ9</v>
      </c>
      <c r="L79" s="196">
        <f t="shared" si="0"/>
        <v>999</v>
      </c>
      <c r="M79" s="220">
        <f t="shared" si="1"/>
        <v>999</v>
      </c>
      <c r="N79" s="216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197">
        <v>74</v>
      </c>
      <c r="B80" s="93"/>
      <c r="C80" s="93"/>
      <c r="D80" s="94"/>
      <c r="E80" s="210"/>
      <c r="F80" s="95"/>
      <c r="G80" s="95"/>
      <c r="H80" s="377"/>
      <c r="I80" s="221"/>
      <c r="J80" s="194" t="e">
        <f>IF(AND(Q80="",#REF!&gt;0,#REF!&lt;5),K80,)</f>
        <v>#REF!</v>
      </c>
      <c r="K80" s="192" t="str">
        <f>IF(D80="","ZZZ9",IF(AND(#REF!&gt;0,#REF!&lt;5),D80&amp;#REF!,D80&amp;"9"))</f>
        <v>ZZZ9</v>
      </c>
      <c r="L80" s="196">
        <f t="shared" si="0"/>
        <v>999</v>
      </c>
      <c r="M80" s="220">
        <f t="shared" si="1"/>
        <v>999</v>
      </c>
      <c r="N80" s="216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197">
        <v>75</v>
      </c>
      <c r="B81" s="93"/>
      <c r="C81" s="93"/>
      <c r="D81" s="94"/>
      <c r="E81" s="210"/>
      <c r="F81" s="95"/>
      <c r="G81" s="95"/>
      <c r="H81" s="377"/>
      <c r="I81" s="221"/>
      <c r="J81" s="194" t="e">
        <f>IF(AND(Q81="",#REF!&gt;0,#REF!&lt;5),K81,)</f>
        <v>#REF!</v>
      </c>
      <c r="K81" s="192" t="str">
        <f>IF(D81="","ZZZ9",IF(AND(#REF!&gt;0,#REF!&lt;5),D81&amp;#REF!,D81&amp;"9"))</f>
        <v>ZZZ9</v>
      </c>
      <c r="L81" s="196">
        <f t="shared" si="0"/>
        <v>999</v>
      </c>
      <c r="M81" s="220">
        <f t="shared" si="1"/>
        <v>999</v>
      </c>
      <c r="N81" s="216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197">
        <v>76</v>
      </c>
      <c r="B82" s="93"/>
      <c r="C82" s="93"/>
      <c r="D82" s="94"/>
      <c r="E82" s="210"/>
      <c r="F82" s="95"/>
      <c r="G82" s="95"/>
      <c r="H82" s="377"/>
      <c r="I82" s="221"/>
      <c r="J82" s="194" t="e">
        <f>IF(AND(Q82="",#REF!&gt;0,#REF!&lt;5),K82,)</f>
        <v>#REF!</v>
      </c>
      <c r="K82" s="192" t="str">
        <f>IF(D82="","ZZZ9",IF(AND(#REF!&gt;0,#REF!&lt;5),D82&amp;#REF!,D82&amp;"9"))</f>
        <v>ZZZ9</v>
      </c>
      <c r="L82" s="196">
        <f t="shared" si="0"/>
        <v>999</v>
      </c>
      <c r="M82" s="220">
        <f t="shared" si="1"/>
        <v>999</v>
      </c>
      <c r="N82" s="216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197">
        <v>77</v>
      </c>
      <c r="B83" s="93"/>
      <c r="C83" s="93"/>
      <c r="D83" s="94"/>
      <c r="E83" s="210"/>
      <c r="F83" s="95"/>
      <c r="G83" s="95"/>
      <c r="H83" s="377"/>
      <c r="I83" s="221"/>
      <c r="J83" s="194" t="e">
        <f>IF(AND(Q83="",#REF!&gt;0,#REF!&lt;5),K83,)</f>
        <v>#REF!</v>
      </c>
      <c r="K83" s="192" t="str">
        <f>IF(D83="","ZZZ9",IF(AND(#REF!&gt;0,#REF!&lt;5),D83&amp;#REF!,D83&amp;"9"))</f>
        <v>ZZZ9</v>
      </c>
      <c r="L83" s="196">
        <f t="shared" si="0"/>
        <v>999</v>
      </c>
      <c r="M83" s="220">
        <f t="shared" si="1"/>
        <v>999</v>
      </c>
      <c r="N83" s="216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197">
        <v>78</v>
      </c>
      <c r="B84" s="93"/>
      <c r="C84" s="93"/>
      <c r="D84" s="94"/>
      <c r="E84" s="210"/>
      <c r="F84" s="95"/>
      <c r="G84" s="95"/>
      <c r="H84" s="377"/>
      <c r="I84" s="221"/>
      <c r="J84" s="194" t="e">
        <f>IF(AND(Q84="",#REF!&gt;0,#REF!&lt;5),K84,)</f>
        <v>#REF!</v>
      </c>
      <c r="K84" s="192" t="str">
        <f>IF(D84="","ZZZ9",IF(AND(#REF!&gt;0,#REF!&lt;5),D84&amp;#REF!,D84&amp;"9"))</f>
        <v>ZZZ9</v>
      </c>
      <c r="L84" s="196">
        <f t="shared" si="0"/>
        <v>999</v>
      </c>
      <c r="M84" s="220">
        <f t="shared" si="1"/>
        <v>999</v>
      </c>
      <c r="N84" s="216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197">
        <v>79</v>
      </c>
      <c r="B85" s="93"/>
      <c r="C85" s="93"/>
      <c r="D85" s="94"/>
      <c r="E85" s="210"/>
      <c r="F85" s="95"/>
      <c r="G85" s="95"/>
      <c r="H85" s="377"/>
      <c r="I85" s="221"/>
      <c r="J85" s="194" t="e">
        <f>IF(AND(Q85="",#REF!&gt;0,#REF!&lt;5),K85,)</f>
        <v>#REF!</v>
      </c>
      <c r="K85" s="192" t="str">
        <f>IF(D85="","ZZZ9",IF(AND(#REF!&gt;0,#REF!&lt;5),D85&amp;#REF!,D85&amp;"9"))</f>
        <v>ZZZ9</v>
      </c>
      <c r="L85" s="196">
        <f t="shared" si="0"/>
        <v>999</v>
      </c>
      <c r="M85" s="220">
        <f t="shared" si="1"/>
        <v>999</v>
      </c>
      <c r="N85" s="216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197">
        <v>80</v>
      </c>
      <c r="B86" s="93"/>
      <c r="C86" s="93"/>
      <c r="D86" s="94"/>
      <c r="E86" s="210"/>
      <c r="F86" s="95"/>
      <c r="G86" s="95"/>
      <c r="H86" s="377"/>
      <c r="I86" s="221"/>
      <c r="J86" s="194" t="e">
        <f>IF(AND(Q86="",#REF!&gt;0,#REF!&lt;5),K86,)</f>
        <v>#REF!</v>
      </c>
      <c r="K86" s="192" t="str">
        <f>IF(D86="","ZZZ9",IF(AND(#REF!&gt;0,#REF!&lt;5),D86&amp;#REF!,D86&amp;"9"))</f>
        <v>ZZZ9</v>
      </c>
      <c r="L86" s="196">
        <f t="shared" si="0"/>
        <v>999</v>
      </c>
      <c r="M86" s="220">
        <f t="shared" si="1"/>
        <v>999</v>
      </c>
      <c r="N86" s="216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197">
        <v>81</v>
      </c>
      <c r="B87" s="93"/>
      <c r="C87" s="93"/>
      <c r="D87" s="94"/>
      <c r="E87" s="210"/>
      <c r="F87" s="95"/>
      <c r="G87" s="95"/>
      <c r="H87" s="377"/>
      <c r="I87" s="221"/>
      <c r="J87" s="194" t="e">
        <f>IF(AND(Q87="",#REF!&gt;0,#REF!&lt;5),K87,)</f>
        <v>#REF!</v>
      </c>
      <c r="K87" s="192" t="str">
        <f>IF(D87="","ZZZ9",IF(AND(#REF!&gt;0,#REF!&lt;5),D87&amp;#REF!,D87&amp;"9"))</f>
        <v>ZZZ9</v>
      </c>
      <c r="L87" s="196">
        <f t="shared" si="0"/>
        <v>999</v>
      </c>
      <c r="M87" s="220">
        <f t="shared" si="1"/>
        <v>999</v>
      </c>
      <c r="N87" s="216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197">
        <v>82</v>
      </c>
      <c r="B88" s="93"/>
      <c r="C88" s="93"/>
      <c r="D88" s="94"/>
      <c r="E88" s="210"/>
      <c r="F88" s="95"/>
      <c r="G88" s="95"/>
      <c r="H88" s="377"/>
      <c r="I88" s="221"/>
      <c r="J88" s="194" t="e">
        <f>IF(AND(Q88="",#REF!&gt;0,#REF!&lt;5),K88,)</f>
        <v>#REF!</v>
      </c>
      <c r="K88" s="192" t="str">
        <f>IF(D88="","ZZZ9",IF(AND(#REF!&gt;0,#REF!&lt;5),D88&amp;#REF!,D88&amp;"9"))</f>
        <v>ZZZ9</v>
      </c>
      <c r="L88" s="196">
        <f t="shared" si="0"/>
        <v>999</v>
      </c>
      <c r="M88" s="220">
        <f t="shared" si="1"/>
        <v>999</v>
      </c>
      <c r="N88" s="216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197">
        <v>83</v>
      </c>
      <c r="B89" s="93"/>
      <c r="C89" s="93"/>
      <c r="D89" s="94"/>
      <c r="E89" s="210"/>
      <c r="F89" s="95"/>
      <c r="G89" s="95"/>
      <c r="H89" s="377"/>
      <c r="I89" s="221"/>
      <c r="J89" s="194" t="e">
        <f>IF(AND(Q89="",#REF!&gt;0,#REF!&lt;5),K89,)</f>
        <v>#REF!</v>
      </c>
      <c r="K89" s="192" t="str">
        <f>IF(D89="","ZZZ9",IF(AND(#REF!&gt;0,#REF!&lt;5),D89&amp;#REF!,D89&amp;"9"))</f>
        <v>ZZZ9</v>
      </c>
      <c r="L89" s="196">
        <f t="shared" si="0"/>
        <v>999</v>
      </c>
      <c r="M89" s="220">
        <f t="shared" si="1"/>
        <v>999</v>
      </c>
      <c r="N89" s="216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197">
        <v>84</v>
      </c>
      <c r="B90" s="93"/>
      <c r="C90" s="93"/>
      <c r="D90" s="94"/>
      <c r="E90" s="210"/>
      <c r="F90" s="95"/>
      <c r="G90" s="95"/>
      <c r="H90" s="377"/>
      <c r="I90" s="221"/>
      <c r="J90" s="194" t="e">
        <f>IF(AND(Q90="",#REF!&gt;0,#REF!&lt;5),K90,)</f>
        <v>#REF!</v>
      </c>
      <c r="K90" s="192" t="str">
        <f>IF(D90="","ZZZ9",IF(AND(#REF!&gt;0,#REF!&lt;5),D90&amp;#REF!,D90&amp;"9"))</f>
        <v>ZZZ9</v>
      </c>
      <c r="L90" s="196">
        <f t="shared" si="0"/>
        <v>999</v>
      </c>
      <c r="M90" s="220">
        <f t="shared" si="1"/>
        <v>999</v>
      </c>
      <c r="N90" s="216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197">
        <v>85</v>
      </c>
      <c r="B91" s="93"/>
      <c r="C91" s="93"/>
      <c r="D91" s="94"/>
      <c r="E91" s="210"/>
      <c r="F91" s="95"/>
      <c r="G91" s="95"/>
      <c r="H91" s="377"/>
      <c r="I91" s="221"/>
      <c r="J91" s="194" t="e">
        <f>IF(AND(Q91="",#REF!&gt;0,#REF!&lt;5),K91,)</f>
        <v>#REF!</v>
      </c>
      <c r="K91" s="192" t="str">
        <f>IF(D91="","ZZZ9",IF(AND(#REF!&gt;0,#REF!&lt;5),D91&amp;#REF!,D91&amp;"9"))</f>
        <v>ZZZ9</v>
      </c>
      <c r="L91" s="196">
        <f t="shared" si="0"/>
        <v>999</v>
      </c>
      <c r="M91" s="220">
        <f t="shared" si="1"/>
        <v>999</v>
      </c>
      <c r="N91" s="216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197">
        <v>86</v>
      </c>
      <c r="B92" s="93"/>
      <c r="C92" s="93"/>
      <c r="D92" s="94"/>
      <c r="E92" s="210"/>
      <c r="F92" s="95"/>
      <c r="G92" s="95"/>
      <c r="H92" s="377"/>
      <c r="I92" s="221"/>
      <c r="J92" s="194" t="e">
        <f>IF(AND(Q92="",#REF!&gt;0,#REF!&lt;5),K92,)</f>
        <v>#REF!</v>
      </c>
      <c r="K92" s="192" t="str">
        <f>IF(D92="","ZZZ9",IF(AND(#REF!&gt;0,#REF!&lt;5),D92&amp;#REF!,D92&amp;"9"))</f>
        <v>ZZZ9</v>
      </c>
      <c r="L92" s="196">
        <f t="shared" si="0"/>
        <v>999</v>
      </c>
      <c r="M92" s="220">
        <f t="shared" si="1"/>
        <v>999</v>
      </c>
      <c r="N92" s="216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197">
        <v>87</v>
      </c>
      <c r="B93" s="93"/>
      <c r="C93" s="93"/>
      <c r="D93" s="94"/>
      <c r="E93" s="210"/>
      <c r="F93" s="95"/>
      <c r="G93" s="95"/>
      <c r="H93" s="377"/>
      <c r="I93" s="221"/>
      <c r="J93" s="194" t="e">
        <f>IF(AND(Q93="",#REF!&gt;0,#REF!&lt;5),K93,)</f>
        <v>#REF!</v>
      </c>
      <c r="K93" s="192" t="str">
        <f>IF(D93="","ZZZ9",IF(AND(#REF!&gt;0,#REF!&lt;5),D93&amp;#REF!,D93&amp;"9"))</f>
        <v>ZZZ9</v>
      </c>
      <c r="L93" s="196">
        <f t="shared" si="0"/>
        <v>999</v>
      </c>
      <c r="M93" s="220">
        <f t="shared" si="1"/>
        <v>999</v>
      </c>
      <c r="N93" s="216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197">
        <v>88</v>
      </c>
      <c r="B94" s="93"/>
      <c r="C94" s="93"/>
      <c r="D94" s="94"/>
      <c r="E94" s="210"/>
      <c r="F94" s="95"/>
      <c r="G94" s="95"/>
      <c r="H94" s="377"/>
      <c r="I94" s="221"/>
      <c r="J94" s="194" t="e">
        <f>IF(AND(Q94="",#REF!&gt;0,#REF!&lt;5),K94,)</f>
        <v>#REF!</v>
      </c>
      <c r="K94" s="192" t="str">
        <f>IF(D94="","ZZZ9",IF(AND(#REF!&gt;0,#REF!&lt;5),D94&amp;#REF!,D94&amp;"9"))</f>
        <v>ZZZ9</v>
      </c>
      <c r="L94" s="196">
        <f t="shared" si="0"/>
        <v>999</v>
      </c>
      <c r="M94" s="220">
        <f t="shared" si="1"/>
        <v>999</v>
      </c>
      <c r="N94" s="216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197">
        <v>89</v>
      </c>
      <c r="B95" s="93"/>
      <c r="C95" s="93"/>
      <c r="D95" s="94"/>
      <c r="E95" s="210"/>
      <c r="F95" s="95"/>
      <c r="G95" s="95"/>
      <c r="H95" s="377"/>
      <c r="I95" s="221"/>
      <c r="J95" s="194" t="e">
        <f>IF(AND(Q95="",#REF!&gt;0,#REF!&lt;5),K95,)</f>
        <v>#REF!</v>
      </c>
      <c r="K95" s="192" t="str">
        <f>IF(D95="","ZZZ9",IF(AND(#REF!&gt;0,#REF!&lt;5),D95&amp;#REF!,D95&amp;"9"))</f>
        <v>ZZZ9</v>
      </c>
      <c r="L95" s="196">
        <f t="shared" si="0"/>
        <v>999</v>
      </c>
      <c r="M95" s="220">
        <f t="shared" si="1"/>
        <v>999</v>
      </c>
      <c r="N95" s="216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197">
        <v>90</v>
      </c>
      <c r="B96" s="93"/>
      <c r="C96" s="93"/>
      <c r="D96" s="94"/>
      <c r="E96" s="210"/>
      <c r="F96" s="95"/>
      <c r="G96" s="95"/>
      <c r="H96" s="377"/>
      <c r="I96" s="221"/>
      <c r="J96" s="194" t="e">
        <f>IF(AND(Q96="",#REF!&gt;0,#REF!&lt;5),K96,)</f>
        <v>#REF!</v>
      </c>
      <c r="K96" s="192" t="str">
        <f>IF(D96="","ZZZ9",IF(AND(#REF!&gt;0,#REF!&lt;5),D96&amp;#REF!,D96&amp;"9"))</f>
        <v>ZZZ9</v>
      </c>
      <c r="L96" s="196">
        <f t="shared" si="0"/>
        <v>999</v>
      </c>
      <c r="M96" s="220">
        <f t="shared" si="1"/>
        <v>999</v>
      </c>
      <c r="N96" s="216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197">
        <v>91</v>
      </c>
      <c r="B97" s="93"/>
      <c r="C97" s="93"/>
      <c r="D97" s="94"/>
      <c r="E97" s="210"/>
      <c r="F97" s="95"/>
      <c r="G97" s="95"/>
      <c r="H97" s="377"/>
      <c r="I97" s="221"/>
      <c r="J97" s="194" t="e">
        <f>IF(AND(Q97="",#REF!&gt;0,#REF!&lt;5),K97,)</f>
        <v>#REF!</v>
      </c>
      <c r="K97" s="192" t="str">
        <f>IF(D97="","ZZZ9",IF(AND(#REF!&gt;0,#REF!&lt;5),D97&amp;#REF!,D97&amp;"9"))</f>
        <v>ZZZ9</v>
      </c>
      <c r="L97" s="196">
        <f t="shared" si="0"/>
        <v>999</v>
      </c>
      <c r="M97" s="220">
        <f t="shared" si="1"/>
        <v>999</v>
      </c>
      <c r="N97" s="216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197">
        <v>92</v>
      </c>
      <c r="B98" s="93"/>
      <c r="C98" s="93"/>
      <c r="D98" s="94"/>
      <c r="E98" s="210"/>
      <c r="F98" s="95"/>
      <c r="G98" s="95"/>
      <c r="H98" s="377"/>
      <c r="I98" s="221"/>
      <c r="J98" s="194" t="e">
        <f>IF(AND(Q98="",#REF!&gt;0,#REF!&lt;5),K98,)</f>
        <v>#REF!</v>
      </c>
      <c r="K98" s="192" t="str">
        <f>IF(D98="","ZZZ9",IF(AND(#REF!&gt;0,#REF!&lt;5),D98&amp;#REF!,D98&amp;"9"))</f>
        <v>ZZZ9</v>
      </c>
      <c r="L98" s="196">
        <f t="shared" si="0"/>
        <v>999</v>
      </c>
      <c r="M98" s="220">
        <f t="shared" si="1"/>
        <v>999</v>
      </c>
      <c r="N98" s="216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197">
        <v>93</v>
      </c>
      <c r="B99" s="93"/>
      <c r="C99" s="93"/>
      <c r="D99" s="94"/>
      <c r="E99" s="210"/>
      <c r="F99" s="95"/>
      <c r="G99" s="95"/>
      <c r="H99" s="377"/>
      <c r="I99" s="221"/>
      <c r="J99" s="194" t="e">
        <f>IF(AND(Q99="",#REF!&gt;0,#REF!&lt;5),K99,)</f>
        <v>#REF!</v>
      </c>
      <c r="K99" s="192" t="str">
        <f>IF(D99="","ZZZ9",IF(AND(#REF!&gt;0,#REF!&lt;5),D99&amp;#REF!,D99&amp;"9"))</f>
        <v>ZZZ9</v>
      </c>
      <c r="L99" s="196">
        <f t="shared" si="0"/>
        <v>999</v>
      </c>
      <c r="M99" s="220">
        <f t="shared" si="1"/>
        <v>999</v>
      </c>
      <c r="N99" s="216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197">
        <v>94</v>
      </c>
      <c r="B100" s="93"/>
      <c r="C100" s="93"/>
      <c r="D100" s="94"/>
      <c r="E100" s="210"/>
      <c r="F100" s="95"/>
      <c r="G100" s="95"/>
      <c r="H100" s="377"/>
      <c r="I100" s="221"/>
      <c r="J100" s="194" t="e">
        <f>IF(AND(Q100="",#REF!&gt;0,#REF!&lt;5),K100,)</f>
        <v>#REF!</v>
      </c>
      <c r="K100" s="192" t="str">
        <f>IF(D100="","ZZZ9",IF(AND(#REF!&gt;0,#REF!&lt;5),D100&amp;#REF!,D100&amp;"9"))</f>
        <v>ZZZ9</v>
      </c>
      <c r="L100" s="196">
        <f t="shared" si="0"/>
        <v>999</v>
      </c>
      <c r="M100" s="220">
        <f t="shared" si="1"/>
        <v>999</v>
      </c>
      <c r="N100" s="216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197">
        <v>95</v>
      </c>
      <c r="B101" s="93"/>
      <c r="C101" s="93"/>
      <c r="D101" s="94"/>
      <c r="E101" s="210"/>
      <c r="F101" s="95"/>
      <c r="G101" s="95"/>
      <c r="H101" s="377"/>
      <c r="I101" s="221"/>
      <c r="J101" s="194" t="e">
        <f>IF(AND(Q101="",#REF!&gt;0,#REF!&lt;5),K101,)</f>
        <v>#REF!</v>
      </c>
      <c r="K101" s="192" t="str">
        <f>IF(D101="","ZZZ9",IF(AND(#REF!&gt;0,#REF!&lt;5),D101&amp;#REF!,D101&amp;"9"))</f>
        <v>ZZZ9</v>
      </c>
      <c r="L101" s="196">
        <f t="shared" si="0"/>
        <v>999</v>
      </c>
      <c r="M101" s="220">
        <f t="shared" si="1"/>
        <v>999</v>
      </c>
      <c r="N101" s="216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197">
        <v>96</v>
      </c>
      <c r="B102" s="93"/>
      <c r="C102" s="93"/>
      <c r="D102" s="94"/>
      <c r="E102" s="210"/>
      <c r="F102" s="95"/>
      <c r="G102" s="95"/>
      <c r="H102" s="377"/>
      <c r="I102" s="221"/>
      <c r="J102" s="194" t="e">
        <f>IF(AND(Q102="",#REF!&gt;0,#REF!&lt;5),K102,)</f>
        <v>#REF!</v>
      </c>
      <c r="K102" s="192" t="str">
        <f>IF(D102="","ZZZ9",IF(AND(#REF!&gt;0,#REF!&lt;5),D102&amp;#REF!,D102&amp;"9"))</f>
        <v>ZZZ9</v>
      </c>
      <c r="L102" s="196">
        <f t="shared" si="0"/>
        <v>999</v>
      </c>
      <c r="M102" s="220">
        <f t="shared" si="1"/>
        <v>999</v>
      </c>
      <c r="N102" s="216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197">
        <v>97</v>
      </c>
      <c r="B103" s="93"/>
      <c r="C103" s="93"/>
      <c r="D103" s="94"/>
      <c r="E103" s="210"/>
      <c r="F103" s="95"/>
      <c r="G103" s="95"/>
      <c r="H103" s="377"/>
      <c r="I103" s="221"/>
      <c r="J103" s="194" t="e">
        <f>IF(AND(Q103="",#REF!&gt;0,#REF!&lt;5),K103,)</f>
        <v>#REF!</v>
      </c>
      <c r="K103" s="192" t="str">
        <f>IF(D103="","ZZZ9",IF(AND(#REF!&gt;0,#REF!&lt;5),D103&amp;#REF!,D103&amp;"9"))</f>
        <v>ZZZ9</v>
      </c>
      <c r="L103" s="196">
        <f t="shared" si="0"/>
        <v>999</v>
      </c>
      <c r="M103" s="220">
        <f t="shared" si="1"/>
        <v>999</v>
      </c>
      <c r="N103" s="216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197">
        <v>98</v>
      </c>
      <c r="B104" s="93"/>
      <c r="C104" s="93"/>
      <c r="D104" s="94"/>
      <c r="E104" s="210"/>
      <c r="F104" s="95"/>
      <c r="G104" s="95"/>
      <c r="H104" s="377"/>
      <c r="I104" s="221"/>
      <c r="J104" s="194" t="e">
        <f>IF(AND(Q104="",#REF!&gt;0,#REF!&lt;5),K104,)</f>
        <v>#REF!</v>
      </c>
      <c r="K104" s="192" t="str">
        <f>IF(D104="","ZZZ9",IF(AND(#REF!&gt;0,#REF!&lt;5),D104&amp;#REF!,D104&amp;"9"))</f>
        <v>ZZZ9</v>
      </c>
      <c r="L104" s="196">
        <f t="shared" ref="L104:L156" si="3">IF(Q104="",999,Q104)</f>
        <v>999</v>
      </c>
      <c r="M104" s="220">
        <f t="shared" ref="M104:M156" si="4">IF(P104=999,999,1)</f>
        <v>999</v>
      </c>
      <c r="N104" s="216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97">
        <v>99</v>
      </c>
      <c r="B105" s="93"/>
      <c r="C105" s="93"/>
      <c r="D105" s="94"/>
      <c r="E105" s="210"/>
      <c r="F105" s="95"/>
      <c r="G105" s="95"/>
      <c r="H105" s="377"/>
      <c r="I105" s="221"/>
      <c r="J105" s="194" t="e">
        <f>IF(AND(Q105="",#REF!&gt;0,#REF!&lt;5),K105,)</f>
        <v>#REF!</v>
      </c>
      <c r="K105" s="192" t="str">
        <f>IF(D105="","ZZZ9",IF(AND(#REF!&gt;0,#REF!&lt;5),D105&amp;#REF!,D105&amp;"9"))</f>
        <v>ZZZ9</v>
      </c>
      <c r="L105" s="196">
        <f t="shared" si="3"/>
        <v>999</v>
      </c>
      <c r="M105" s="220">
        <f t="shared" si="4"/>
        <v>999</v>
      </c>
      <c r="N105" s="216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197">
        <v>100</v>
      </c>
      <c r="B106" s="93"/>
      <c r="C106" s="93"/>
      <c r="D106" s="94"/>
      <c r="E106" s="210"/>
      <c r="F106" s="95"/>
      <c r="G106" s="95"/>
      <c r="H106" s="377"/>
      <c r="I106" s="221"/>
      <c r="J106" s="194" t="e">
        <f>IF(AND(Q106="",#REF!&gt;0,#REF!&lt;5),K106,)</f>
        <v>#REF!</v>
      </c>
      <c r="K106" s="192" t="str">
        <f>IF(D106="","ZZZ9",IF(AND(#REF!&gt;0,#REF!&lt;5),D106&amp;#REF!,D106&amp;"9"))</f>
        <v>ZZZ9</v>
      </c>
      <c r="L106" s="196">
        <f t="shared" si="3"/>
        <v>999</v>
      </c>
      <c r="M106" s="220">
        <f t="shared" si="4"/>
        <v>999</v>
      </c>
      <c r="N106" s="216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197">
        <v>101</v>
      </c>
      <c r="B107" s="93"/>
      <c r="C107" s="93"/>
      <c r="D107" s="94"/>
      <c r="E107" s="210"/>
      <c r="F107" s="95"/>
      <c r="G107" s="95"/>
      <c r="H107" s="377"/>
      <c r="I107" s="221"/>
      <c r="J107" s="194" t="e">
        <f>IF(AND(Q107="",#REF!&gt;0,#REF!&lt;5),K107,)</f>
        <v>#REF!</v>
      </c>
      <c r="K107" s="192" t="str">
        <f>IF(D107="","ZZZ9",IF(AND(#REF!&gt;0,#REF!&lt;5),D107&amp;#REF!,D107&amp;"9"))</f>
        <v>ZZZ9</v>
      </c>
      <c r="L107" s="196">
        <f t="shared" si="3"/>
        <v>999</v>
      </c>
      <c r="M107" s="220">
        <f t="shared" si="4"/>
        <v>999</v>
      </c>
      <c r="N107" s="216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197">
        <v>102</v>
      </c>
      <c r="B108" s="93"/>
      <c r="C108" s="93"/>
      <c r="D108" s="94"/>
      <c r="E108" s="210"/>
      <c r="F108" s="95"/>
      <c r="G108" s="95"/>
      <c r="H108" s="377"/>
      <c r="I108" s="221"/>
      <c r="J108" s="194" t="e">
        <f>IF(AND(Q108="",#REF!&gt;0,#REF!&lt;5),K108,)</f>
        <v>#REF!</v>
      </c>
      <c r="K108" s="192" t="str">
        <f>IF(D108="","ZZZ9",IF(AND(#REF!&gt;0,#REF!&lt;5),D108&amp;#REF!,D108&amp;"9"))</f>
        <v>ZZZ9</v>
      </c>
      <c r="L108" s="196">
        <f t="shared" si="3"/>
        <v>999</v>
      </c>
      <c r="M108" s="220">
        <f t="shared" si="4"/>
        <v>999</v>
      </c>
      <c r="N108" s="216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197">
        <v>103</v>
      </c>
      <c r="B109" s="93"/>
      <c r="C109" s="93"/>
      <c r="D109" s="94"/>
      <c r="E109" s="210"/>
      <c r="F109" s="95"/>
      <c r="G109" s="95"/>
      <c r="H109" s="377"/>
      <c r="I109" s="221"/>
      <c r="J109" s="194" t="e">
        <f>IF(AND(Q109="",#REF!&gt;0,#REF!&lt;5),K109,)</f>
        <v>#REF!</v>
      </c>
      <c r="K109" s="192" t="str">
        <f>IF(D109="","ZZZ9",IF(AND(#REF!&gt;0,#REF!&lt;5),D109&amp;#REF!,D109&amp;"9"))</f>
        <v>ZZZ9</v>
      </c>
      <c r="L109" s="196">
        <f t="shared" si="3"/>
        <v>999</v>
      </c>
      <c r="M109" s="220">
        <f t="shared" si="4"/>
        <v>999</v>
      </c>
      <c r="N109" s="216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197">
        <v>104</v>
      </c>
      <c r="B110" s="93"/>
      <c r="C110" s="93"/>
      <c r="D110" s="94"/>
      <c r="E110" s="210"/>
      <c r="F110" s="95"/>
      <c r="G110" s="95"/>
      <c r="H110" s="377"/>
      <c r="I110" s="221"/>
      <c r="J110" s="194" t="e">
        <f>IF(AND(Q110="",#REF!&gt;0,#REF!&lt;5),K110,)</f>
        <v>#REF!</v>
      </c>
      <c r="K110" s="192" t="str">
        <f>IF(D110="","ZZZ9",IF(AND(#REF!&gt;0,#REF!&lt;5),D110&amp;#REF!,D110&amp;"9"))</f>
        <v>ZZZ9</v>
      </c>
      <c r="L110" s="196">
        <f t="shared" si="3"/>
        <v>999</v>
      </c>
      <c r="M110" s="220">
        <f t="shared" si="4"/>
        <v>999</v>
      </c>
      <c r="N110" s="216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197">
        <v>105</v>
      </c>
      <c r="B111" s="93"/>
      <c r="C111" s="93"/>
      <c r="D111" s="94"/>
      <c r="E111" s="210"/>
      <c r="F111" s="95"/>
      <c r="G111" s="95"/>
      <c r="H111" s="377"/>
      <c r="I111" s="221"/>
      <c r="J111" s="194" t="e">
        <f>IF(AND(Q111="",#REF!&gt;0,#REF!&lt;5),K111,)</f>
        <v>#REF!</v>
      </c>
      <c r="K111" s="192" t="str">
        <f>IF(D111="","ZZZ9",IF(AND(#REF!&gt;0,#REF!&lt;5),D111&amp;#REF!,D111&amp;"9"))</f>
        <v>ZZZ9</v>
      </c>
      <c r="L111" s="196">
        <f t="shared" si="3"/>
        <v>999</v>
      </c>
      <c r="M111" s="220">
        <f t="shared" si="4"/>
        <v>999</v>
      </c>
      <c r="N111" s="216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197">
        <v>106</v>
      </c>
      <c r="B112" s="93"/>
      <c r="C112" s="93"/>
      <c r="D112" s="94"/>
      <c r="E112" s="210"/>
      <c r="F112" s="95"/>
      <c r="G112" s="95"/>
      <c r="H112" s="377"/>
      <c r="I112" s="221"/>
      <c r="J112" s="194" t="e">
        <f>IF(AND(Q112="",#REF!&gt;0,#REF!&lt;5),K112,)</f>
        <v>#REF!</v>
      </c>
      <c r="K112" s="192" t="str">
        <f>IF(D112="","ZZZ9",IF(AND(#REF!&gt;0,#REF!&lt;5),D112&amp;#REF!,D112&amp;"9"))</f>
        <v>ZZZ9</v>
      </c>
      <c r="L112" s="196">
        <f t="shared" si="3"/>
        <v>999</v>
      </c>
      <c r="M112" s="220">
        <f t="shared" si="4"/>
        <v>999</v>
      </c>
      <c r="N112" s="216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197">
        <v>107</v>
      </c>
      <c r="B113" s="93"/>
      <c r="C113" s="93"/>
      <c r="D113" s="94"/>
      <c r="E113" s="210"/>
      <c r="F113" s="95"/>
      <c r="G113" s="95"/>
      <c r="H113" s="377"/>
      <c r="I113" s="221"/>
      <c r="J113" s="194" t="e">
        <f>IF(AND(Q113="",#REF!&gt;0,#REF!&lt;5),K113,)</f>
        <v>#REF!</v>
      </c>
      <c r="K113" s="192" t="str">
        <f>IF(D113="","ZZZ9",IF(AND(#REF!&gt;0,#REF!&lt;5),D113&amp;#REF!,D113&amp;"9"))</f>
        <v>ZZZ9</v>
      </c>
      <c r="L113" s="196">
        <f t="shared" si="3"/>
        <v>999</v>
      </c>
      <c r="M113" s="220">
        <f t="shared" si="4"/>
        <v>999</v>
      </c>
      <c r="N113" s="216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197">
        <v>108</v>
      </c>
      <c r="B114" s="93"/>
      <c r="C114" s="93"/>
      <c r="D114" s="94"/>
      <c r="E114" s="210"/>
      <c r="F114" s="95"/>
      <c r="G114" s="95"/>
      <c r="H114" s="377"/>
      <c r="I114" s="221"/>
      <c r="J114" s="194" t="e">
        <f>IF(AND(Q114="",#REF!&gt;0,#REF!&lt;5),K114,)</f>
        <v>#REF!</v>
      </c>
      <c r="K114" s="192" t="str">
        <f>IF(D114="","ZZZ9",IF(AND(#REF!&gt;0,#REF!&lt;5),D114&amp;#REF!,D114&amp;"9"))</f>
        <v>ZZZ9</v>
      </c>
      <c r="L114" s="196">
        <f t="shared" si="3"/>
        <v>999</v>
      </c>
      <c r="M114" s="220">
        <f t="shared" si="4"/>
        <v>999</v>
      </c>
      <c r="N114" s="216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197">
        <v>109</v>
      </c>
      <c r="B115" s="93"/>
      <c r="C115" s="93"/>
      <c r="D115" s="94"/>
      <c r="E115" s="210"/>
      <c r="F115" s="95"/>
      <c r="G115" s="95"/>
      <c r="H115" s="377"/>
      <c r="I115" s="221"/>
      <c r="J115" s="194" t="e">
        <f>IF(AND(Q115="",#REF!&gt;0,#REF!&lt;5),K115,)</f>
        <v>#REF!</v>
      </c>
      <c r="K115" s="192" t="str">
        <f>IF(D115="","ZZZ9",IF(AND(#REF!&gt;0,#REF!&lt;5),D115&amp;#REF!,D115&amp;"9"))</f>
        <v>ZZZ9</v>
      </c>
      <c r="L115" s="196">
        <f t="shared" si="3"/>
        <v>999</v>
      </c>
      <c r="M115" s="220">
        <f t="shared" si="4"/>
        <v>999</v>
      </c>
      <c r="N115" s="216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197">
        <v>110</v>
      </c>
      <c r="B116" s="93"/>
      <c r="C116" s="93"/>
      <c r="D116" s="94"/>
      <c r="E116" s="210"/>
      <c r="F116" s="95"/>
      <c r="G116" s="95"/>
      <c r="H116" s="377"/>
      <c r="I116" s="221"/>
      <c r="J116" s="194" t="e">
        <f>IF(AND(Q116="",#REF!&gt;0,#REF!&lt;5),K116,)</f>
        <v>#REF!</v>
      </c>
      <c r="K116" s="192" t="str">
        <f>IF(D116="","ZZZ9",IF(AND(#REF!&gt;0,#REF!&lt;5),D116&amp;#REF!,D116&amp;"9"))</f>
        <v>ZZZ9</v>
      </c>
      <c r="L116" s="196">
        <f t="shared" si="3"/>
        <v>999</v>
      </c>
      <c r="M116" s="220">
        <f t="shared" si="4"/>
        <v>999</v>
      </c>
      <c r="N116" s="216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197">
        <v>111</v>
      </c>
      <c r="B117" s="93"/>
      <c r="C117" s="93"/>
      <c r="D117" s="94"/>
      <c r="E117" s="210"/>
      <c r="F117" s="95"/>
      <c r="G117" s="95"/>
      <c r="H117" s="377"/>
      <c r="I117" s="221"/>
      <c r="J117" s="194" t="e">
        <f>IF(AND(Q117="",#REF!&gt;0,#REF!&lt;5),K117,)</f>
        <v>#REF!</v>
      </c>
      <c r="K117" s="192" t="str">
        <f>IF(D117="","ZZZ9",IF(AND(#REF!&gt;0,#REF!&lt;5),D117&amp;#REF!,D117&amp;"9"))</f>
        <v>ZZZ9</v>
      </c>
      <c r="L117" s="196">
        <f t="shared" si="3"/>
        <v>999</v>
      </c>
      <c r="M117" s="220">
        <f t="shared" si="4"/>
        <v>999</v>
      </c>
      <c r="N117" s="216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197">
        <v>112</v>
      </c>
      <c r="B118" s="93"/>
      <c r="C118" s="93"/>
      <c r="D118" s="94"/>
      <c r="E118" s="210"/>
      <c r="F118" s="95"/>
      <c r="G118" s="95"/>
      <c r="H118" s="377"/>
      <c r="I118" s="221"/>
      <c r="J118" s="194" t="e">
        <f>IF(AND(Q118="",#REF!&gt;0,#REF!&lt;5),K118,)</f>
        <v>#REF!</v>
      </c>
      <c r="K118" s="192" t="str">
        <f>IF(D118="","ZZZ9",IF(AND(#REF!&gt;0,#REF!&lt;5),D118&amp;#REF!,D118&amp;"9"))</f>
        <v>ZZZ9</v>
      </c>
      <c r="L118" s="196">
        <f t="shared" si="3"/>
        <v>999</v>
      </c>
      <c r="M118" s="220">
        <f t="shared" si="4"/>
        <v>999</v>
      </c>
      <c r="N118" s="216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197">
        <v>113</v>
      </c>
      <c r="B119" s="93"/>
      <c r="C119" s="93"/>
      <c r="D119" s="94"/>
      <c r="E119" s="210"/>
      <c r="F119" s="95"/>
      <c r="G119" s="95"/>
      <c r="H119" s="377"/>
      <c r="I119" s="221"/>
      <c r="J119" s="194" t="e">
        <f>IF(AND(Q119="",#REF!&gt;0,#REF!&lt;5),K119,)</f>
        <v>#REF!</v>
      </c>
      <c r="K119" s="192" t="str">
        <f>IF(D119="","ZZZ9",IF(AND(#REF!&gt;0,#REF!&lt;5),D119&amp;#REF!,D119&amp;"9"))</f>
        <v>ZZZ9</v>
      </c>
      <c r="L119" s="196">
        <f t="shared" si="3"/>
        <v>999</v>
      </c>
      <c r="M119" s="220">
        <f t="shared" si="4"/>
        <v>999</v>
      </c>
      <c r="N119" s="216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197">
        <v>114</v>
      </c>
      <c r="B120" s="93"/>
      <c r="C120" s="93"/>
      <c r="D120" s="94"/>
      <c r="E120" s="210"/>
      <c r="F120" s="95"/>
      <c r="G120" s="95"/>
      <c r="H120" s="377"/>
      <c r="I120" s="221"/>
      <c r="J120" s="194" t="e">
        <f>IF(AND(Q120="",#REF!&gt;0,#REF!&lt;5),K120,)</f>
        <v>#REF!</v>
      </c>
      <c r="K120" s="192" t="str">
        <f>IF(D120="","ZZZ9",IF(AND(#REF!&gt;0,#REF!&lt;5),D120&amp;#REF!,D120&amp;"9"))</f>
        <v>ZZZ9</v>
      </c>
      <c r="L120" s="196">
        <f t="shared" si="3"/>
        <v>999</v>
      </c>
      <c r="M120" s="220">
        <f t="shared" si="4"/>
        <v>999</v>
      </c>
      <c r="N120" s="216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197">
        <v>115</v>
      </c>
      <c r="B121" s="93"/>
      <c r="C121" s="93"/>
      <c r="D121" s="94"/>
      <c r="E121" s="210"/>
      <c r="F121" s="95"/>
      <c r="G121" s="95"/>
      <c r="H121" s="377"/>
      <c r="I121" s="221"/>
      <c r="J121" s="194" t="e">
        <f>IF(AND(Q121="",#REF!&gt;0,#REF!&lt;5),K121,)</f>
        <v>#REF!</v>
      </c>
      <c r="K121" s="192" t="str">
        <f>IF(D121="","ZZZ9",IF(AND(#REF!&gt;0,#REF!&lt;5),D121&amp;#REF!,D121&amp;"9"))</f>
        <v>ZZZ9</v>
      </c>
      <c r="L121" s="196">
        <f t="shared" si="3"/>
        <v>999</v>
      </c>
      <c r="M121" s="220">
        <f t="shared" si="4"/>
        <v>999</v>
      </c>
      <c r="N121" s="216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197">
        <v>116</v>
      </c>
      <c r="B122" s="93"/>
      <c r="C122" s="93"/>
      <c r="D122" s="94"/>
      <c r="E122" s="210"/>
      <c r="F122" s="95"/>
      <c r="G122" s="95"/>
      <c r="H122" s="377"/>
      <c r="I122" s="221"/>
      <c r="J122" s="194" t="e">
        <f>IF(AND(Q122="",#REF!&gt;0,#REF!&lt;5),K122,)</f>
        <v>#REF!</v>
      </c>
      <c r="K122" s="192" t="str">
        <f>IF(D122="","ZZZ9",IF(AND(#REF!&gt;0,#REF!&lt;5),D122&amp;#REF!,D122&amp;"9"))</f>
        <v>ZZZ9</v>
      </c>
      <c r="L122" s="196">
        <f t="shared" si="3"/>
        <v>999</v>
      </c>
      <c r="M122" s="220">
        <f t="shared" si="4"/>
        <v>999</v>
      </c>
      <c r="N122" s="216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197">
        <v>117</v>
      </c>
      <c r="B123" s="93"/>
      <c r="C123" s="93"/>
      <c r="D123" s="94"/>
      <c r="E123" s="210"/>
      <c r="F123" s="95"/>
      <c r="G123" s="95"/>
      <c r="H123" s="377"/>
      <c r="I123" s="221"/>
      <c r="J123" s="194" t="e">
        <f>IF(AND(Q123="",#REF!&gt;0,#REF!&lt;5),K123,)</f>
        <v>#REF!</v>
      </c>
      <c r="K123" s="192" t="str">
        <f>IF(D123="","ZZZ9",IF(AND(#REF!&gt;0,#REF!&lt;5),D123&amp;#REF!,D123&amp;"9"))</f>
        <v>ZZZ9</v>
      </c>
      <c r="L123" s="196">
        <f t="shared" si="3"/>
        <v>999</v>
      </c>
      <c r="M123" s="220">
        <f t="shared" si="4"/>
        <v>999</v>
      </c>
      <c r="N123" s="216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197">
        <v>118</v>
      </c>
      <c r="B124" s="93"/>
      <c r="C124" s="93"/>
      <c r="D124" s="94"/>
      <c r="E124" s="210"/>
      <c r="F124" s="95"/>
      <c r="G124" s="95"/>
      <c r="H124" s="377"/>
      <c r="I124" s="221"/>
      <c r="J124" s="194" t="e">
        <f>IF(AND(Q124="",#REF!&gt;0,#REF!&lt;5),K124,)</f>
        <v>#REF!</v>
      </c>
      <c r="K124" s="192" t="str">
        <f>IF(D124="","ZZZ9",IF(AND(#REF!&gt;0,#REF!&lt;5),D124&amp;#REF!,D124&amp;"9"))</f>
        <v>ZZZ9</v>
      </c>
      <c r="L124" s="196">
        <f t="shared" si="3"/>
        <v>999</v>
      </c>
      <c r="M124" s="220">
        <f t="shared" si="4"/>
        <v>999</v>
      </c>
      <c r="N124" s="216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197">
        <v>119</v>
      </c>
      <c r="B125" s="93"/>
      <c r="C125" s="93"/>
      <c r="D125" s="94"/>
      <c r="E125" s="210"/>
      <c r="F125" s="95"/>
      <c r="G125" s="95"/>
      <c r="H125" s="377"/>
      <c r="I125" s="221"/>
      <c r="J125" s="194" t="e">
        <f>IF(AND(Q125="",#REF!&gt;0,#REF!&lt;5),K125,)</f>
        <v>#REF!</v>
      </c>
      <c r="K125" s="192" t="str">
        <f>IF(D125="","ZZZ9",IF(AND(#REF!&gt;0,#REF!&lt;5),D125&amp;#REF!,D125&amp;"9"))</f>
        <v>ZZZ9</v>
      </c>
      <c r="L125" s="196">
        <f t="shared" si="3"/>
        <v>999</v>
      </c>
      <c r="M125" s="220">
        <f t="shared" si="4"/>
        <v>999</v>
      </c>
      <c r="N125" s="216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197">
        <v>120</v>
      </c>
      <c r="B126" s="93"/>
      <c r="C126" s="93"/>
      <c r="D126" s="94"/>
      <c r="E126" s="210"/>
      <c r="F126" s="95"/>
      <c r="G126" s="95"/>
      <c r="H126" s="377"/>
      <c r="I126" s="221"/>
      <c r="J126" s="194" t="e">
        <f>IF(AND(Q126="",#REF!&gt;0,#REF!&lt;5),K126,)</f>
        <v>#REF!</v>
      </c>
      <c r="K126" s="192" t="str">
        <f>IF(D126="","ZZZ9",IF(AND(#REF!&gt;0,#REF!&lt;5),D126&amp;#REF!,D126&amp;"9"))</f>
        <v>ZZZ9</v>
      </c>
      <c r="L126" s="196">
        <f t="shared" si="3"/>
        <v>999</v>
      </c>
      <c r="M126" s="220">
        <f t="shared" si="4"/>
        <v>999</v>
      </c>
      <c r="N126" s="216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197">
        <v>121</v>
      </c>
      <c r="B127" s="93"/>
      <c r="C127" s="93"/>
      <c r="D127" s="94"/>
      <c r="E127" s="210"/>
      <c r="F127" s="95"/>
      <c r="G127" s="95"/>
      <c r="H127" s="377"/>
      <c r="I127" s="221"/>
      <c r="J127" s="194" t="e">
        <f>IF(AND(Q127="",#REF!&gt;0,#REF!&lt;5),K127,)</f>
        <v>#REF!</v>
      </c>
      <c r="K127" s="192" t="str">
        <f>IF(D127="","ZZZ9",IF(AND(#REF!&gt;0,#REF!&lt;5),D127&amp;#REF!,D127&amp;"9"))</f>
        <v>ZZZ9</v>
      </c>
      <c r="L127" s="196">
        <f t="shared" si="3"/>
        <v>999</v>
      </c>
      <c r="M127" s="220">
        <f t="shared" si="4"/>
        <v>999</v>
      </c>
      <c r="N127" s="216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197">
        <v>122</v>
      </c>
      <c r="B128" s="93"/>
      <c r="C128" s="93"/>
      <c r="D128" s="94"/>
      <c r="E128" s="210"/>
      <c r="F128" s="95"/>
      <c r="G128" s="95"/>
      <c r="H128" s="377"/>
      <c r="I128" s="221"/>
      <c r="J128" s="194" t="e">
        <f>IF(AND(Q128="",#REF!&gt;0,#REF!&lt;5),K128,)</f>
        <v>#REF!</v>
      </c>
      <c r="K128" s="192" t="str">
        <f>IF(D128="","ZZZ9",IF(AND(#REF!&gt;0,#REF!&lt;5),D128&amp;#REF!,D128&amp;"9"))</f>
        <v>ZZZ9</v>
      </c>
      <c r="L128" s="196">
        <f t="shared" si="3"/>
        <v>999</v>
      </c>
      <c r="M128" s="220">
        <f t="shared" si="4"/>
        <v>999</v>
      </c>
      <c r="N128" s="216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197">
        <v>123</v>
      </c>
      <c r="B129" s="93"/>
      <c r="C129" s="93"/>
      <c r="D129" s="94"/>
      <c r="E129" s="210"/>
      <c r="F129" s="95"/>
      <c r="G129" s="95"/>
      <c r="H129" s="377"/>
      <c r="I129" s="221"/>
      <c r="J129" s="194" t="e">
        <f>IF(AND(Q129="",#REF!&gt;0,#REF!&lt;5),K129,)</f>
        <v>#REF!</v>
      </c>
      <c r="K129" s="192" t="str">
        <f>IF(D129="","ZZZ9",IF(AND(#REF!&gt;0,#REF!&lt;5),D129&amp;#REF!,D129&amp;"9"))</f>
        <v>ZZZ9</v>
      </c>
      <c r="L129" s="196">
        <f t="shared" si="3"/>
        <v>999</v>
      </c>
      <c r="M129" s="220">
        <f t="shared" si="4"/>
        <v>999</v>
      </c>
      <c r="N129" s="216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197">
        <v>124</v>
      </c>
      <c r="B130" s="93"/>
      <c r="C130" s="93"/>
      <c r="D130" s="94"/>
      <c r="E130" s="210"/>
      <c r="F130" s="95"/>
      <c r="G130" s="95"/>
      <c r="H130" s="377"/>
      <c r="I130" s="221"/>
      <c r="J130" s="194" t="e">
        <f>IF(AND(Q130="",#REF!&gt;0,#REF!&lt;5),K130,)</f>
        <v>#REF!</v>
      </c>
      <c r="K130" s="192" t="str">
        <f>IF(D130="","ZZZ9",IF(AND(#REF!&gt;0,#REF!&lt;5),D130&amp;#REF!,D130&amp;"9"))</f>
        <v>ZZZ9</v>
      </c>
      <c r="L130" s="196">
        <f t="shared" si="3"/>
        <v>999</v>
      </c>
      <c r="M130" s="220">
        <f t="shared" si="4"/>
        <v>999</v>
      </c>
      <c r="N130" s="216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197">
        <v>125</v>
      </c>
      <c r="B131" s="93"/>
      <c r="C131" s="93"/>
      <c r="D131" s="94"/>
      <c r="E131" s="210"/>
      <c r="F131" s="95"/>
      <c r="G131" s="95"/>
      <c r="H131" s="377"/>
      <c r="I131" s="221"/>
      <c r="J131" s="194" t="e">
        <f>IF(AND(Q131="",#REF!&gt;0,#REF!&lt;5),K131,)</f>
        <v>#REF!</v>
      </c>
      <c r="K131" s="192" t="str">
        <f>IF(D131="","ZZZ9",IF(AND(#REF!&gt;0,#REF!&lt;5),D131&amp;#REF!,D131&amp;"9"))</f>
        <v>ZZZ9</v>
      </c>
      <c r="L131" s="196">
        <f t="shared" si="3"/>
        <v>999</v>
      </c>
      <c r="M131" s="220">
        <f t="shared" si="4"/>
        <v>999</v>
      </c>
      <c r="N131" s="216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197">
        <v>126</v>
      </c>
      <c r="B132" s="93"/>
      <c r="C132" s="93"/>
      <c r="D132" s="94"/>
      <c r="E132" s="210"/>
      <c r="F132" s="95"/>
      <c r="G132" s="95"/>
      <c r="H132" s="377"/>
      <c r="I132" s="221"/>
      <c r="J132" s="194" t="e">
        <f>IF(AND(Q132="",#REF!&gt;0,#REF!&lt;5),K132,)</f>
        <v>#REF!</v>
      </c>
      <c r="K132" s="192" t="str">
        <f>IF(D132="","ZZZ9",IF(AND(#REF!&gt;0,#REF!&lt;5),D132&amp;#REF!,D132&amp;"9"))</f>
        <v>ZZZ9</v>
      </c>
      <c r="L132" s="196">
        <f t="shared" si="3"/>
        <v>999</v>
      </c>
      <c r="M132" s="220">
        <f t="shared" si="4"/>
        <v>999</v>
      </c>
      <c r="N132" s="216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197">
        <v>127</v>
      </c>
      <c r="B133" s="93"/>
      <c r="C133" s="93"/>
      <c r="D133" s="94"/>
      <c r="E133" s="210"/>
      <c r="F133" s="95"/>
      <c r="G133" s="95"/>
      <c r="H133" s="377"/>
      <c r="I133" s="221"/>
      <c r="J133" s="194" t="e">
        <f>IF(AND(Q133="",#REF!&gt;0,#REF!&lt;5),K133,)</f>
        <v>#REF!</v>
      </c>
      <c r="K133" s="192" t="str">
        <f>IF(D133="","ZZZ9",IF(AND(#REF!&gt;0,#REF!&lt;5),D133&amp;#REF!,D133&amp;"9"))</f>
        <v>ZZZ9</v>
      </c>
      <c r="L133" s="196">
        <f t="shared" si="3"/>
        <v>999</v>
      </c>
      <c r="M133" s="220">
        <f t="shared" si="4"/>
        <v>999</v>
      </c>
      <c r="N133" s="216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197">
        <v>128</v>
      </c>
      <c r="B134" s="93"/>
      <c r="C134" s="93"/>
      <c r="D134" s="94"/>
      <c r="E134" s="210"/>
      <c r="F134" s="95"/>
      <c r="G134" s="95"/>
      <c r="H134" s="377"/>
      <c r="I134" s="221"/>
      <c r="J134" s="194" t="e">
        <f>IF(AND(Q134="",#REF!&gt;0,#REF!&lt;5),K134,)</f>
        <v>#REF!</v>
      </c>
      <c r="K134" s="192" t="str">
        <f>IF(D134="","ZZZ9",IF(AND(#REF!&gt;0,#REF!&lt;5),D134&amp;#REF!,D134&amp;"9"))</f>
        <v>ZZZ9</v>
      </c>
      <c r="L134" s="196">
        <f t="shared" si="3"/>
        <v>999</v>
      </c>
      <c r="M134" s="220">
        <f t="shared" si="4"/>
        <v>999</v>
      </c>
      <c r="N134" s="216"/>
      <c r="O134" s="221"/>
      <c r="P134" s="222">
        <f t="shared" si="5"/>
        <v>999</v>
      </c>
      <c r="Q134" s="221"/>
    </row>
    <row r="135" spans="1:17" x14ac:dyDescent="0.25">
      <c r="A135" s="197">
        <v>129</v>
      </c>
      <c r="B135" s="93"/>
      <c r="C135" s="93"/>
      <c r="D135" s="94"/>
      <c r="E135" s="210"/>
      <c r="F135" s="95"/>
      <c r="G135" s="95"/>
      <c r="H135" s="377"/>
      <c r="I135" s="221"/>
      <c r="J135" s="194" t="e">
        <f>IF(AND(Q135="",#REF!&gt;0,#REF!&lt;5),K135,)</f>
        <v>#REF!</v>
      </c>
      <c r="K135" s="192" t="str">
        <f>IF(D135="","ZZZ9",IF(AND(#REF!&gt;0,#REF!&lt;5),D135&amp;#REF!,D135&amp;"9"))</f>
        <v>ZZZ9</v>
      </c>
      <c r="L135" s="196">
        <f t="shared" si="3"/>
        <v>999</v>
      </c>
      <c r="M135" s="220">
        <f t="shared" si="4"/>
        <v>999</v>
      </c>
      <c r="N135" s="216"/>
      <c r="O135" s="95"/>
      <c r="P135" s="114">
        <f t="shared" si="5"/>
        <v>999</v>
      </c>
      <c r="Q135" s="95"/>
    </row>
    <row r="136" spans="1:17" x14ac:dyDescent="0.25">
      <c r="A136" s="197">
        <v>130</v>
      </c>
      <c r="B136" s="93"/>
      <c r="C136" s="93"/>
      <c r="D136" s="94"/>
      <c r="E136" s="210"/>
      <c r="F136" s="95"/>
      <c r="G136" s="95"/>
      <c r="H136" s="377"/>
      <c r="I136" s="221"/>
      <c r="J136" s="194" t="e">
        <f>IF(AND(Q136="",#REF!&gt;0,#REF!&lt;5),K136,)</f>
        <v>#REF!</v>
      </c>
      <c r="K136" s="192" t="str">
        <f>IF(D136="","ZZZ9",IF(AND(#REF!&gt;0,#REF!&lt;5),D136&amp;#REF!,D136&amp;"9"))</f>
        <v>ZZZ9</v>
      </c>
      <c r="L136" s="196">
        <f t="shared" si="3"/>
        <v>999</v>
      </c>
      <c r="M136" s="220">
        <f t="shared" si="4"/>
        <v>999</v>
      </c>
      <c r="N136" s="216"/>
      <c r="O136" s="95"/>
      <c r="P136" s="114">
        <f t="shared" si="5"/>
        <v>999</v>
      </c>
      <c r="Q136" s="95"/>
    </row>
    <row r="137" spans="1:17" x14ac:dyDescent="0.25">
      <c r="A137" s="197">
        <v>131</v>
      </c>
      <c r="B137" s="93"/>
      <c r="C137" s="93"/>
      <c r="D137" s="94"/>
      <c r="E137" s="210"/>
      <c r="F137" s="95"/>
      <c r="G137" s="95"/>
      <c r="H137" s="377"/>
      <c r="I137" s="221"/>
      <c r="J137" s="194" t="e">
        <f>IF(AND(Q137="",#REF!&gt;0,#REF!&lt;5),K137,)</f>
        <v>#REF!</v>
      </c>
      <c r="K137" s="192" t="str">
        <f>IF(D137="","ZZZ9",IF(AND(#REF!&gt;0,#REF!&lt;5),D137&amp;#REF!,D137&amp;"9"))</f>
        <v>ZZZ9</v>
      </c>
      <c r="L137" s="196">
        <f t="shared" si="3"/>
        <v>999</v>
      </c>
      <c r="M137" s="220">
        <f t="shared" si="4"/>
        <v>999</v>
      </c>
      <c r="N137" s="216"/>
      <c r="O137" s="95"/>
      <c r="P137" s="114">
        <f t="shared" si="5"/>
        <v>999</v>
      </c>
      <c r="Q137" s="95"/>
    </row>
    <row r="138" spans="1:17" x14ac:dyDescent="0.25">
      <c r="A138" s="197">
        <v>132</v>
      </c>
      <c r="B138" s="93"/>
      <c r="C138" s="93"/>
      <c r="D138" s="94"/>
      <c r="E138" s="210"/>
      <c r="F138" s="95"/>
      <c r="G138" s="95"/>
      <c r="H138" s="377"/>
      <c r="I138" s="221"/>
      <c r="J138" s="194" t="e">
        <f>IF(AND(Q138="",#REF!&gt;0,#REF!&lt;5),K138,)</f>
        <v>#REF!</v>
      </c>
      <c r="K138" s="192" t="str">
        <f>IF(D138="","ZZZ9",IF(AND(#REF!&gt;0,#REF!&lt;5),D138&amp;#REF!,D138&amp;"9"))</f>
        <v>ZZZ9</v>
      </c>
      <c r="L138" s="196">
        <f t="shared" si="3"/>
        <v>999</v>
      </c>
      <c r="M138" s="220">
        <f t="shared" si="4"/>
        <v>999</v>
      </c>
      <c r="N138" s="216"/>
      <c r="O138" s="95"/>
      <c r="P138" s="114">
        <f t="shared" si="5"/>
        <v>999</v>
      </c>
      <c r="Q138" s="95"/>
    </row>
    <row r="139" spans="1:17" x14ac:dyDescent="0.25">
      <c r="A139" s="197">
        <v>133</v>
      </c>
      <c r="B139" s="93"/>
      <c r="C139" s="93"/>
      <c r="D139" s="94"/>
      <c r="E139" s="210"/>
      <c r="F139" s="95"/>
      <c r="G139" s="95"/>
      <c r="H139" s="377"/>
      <c r="I139" s="221"/>
      <c r="J139" s="194" t="e">
        <f>IF(AND(Q139="",#REF!&gt;0,#REF!&lt;5),K139,)</f>
        <v>#REF!</v>
      </c>
      <c r="K139" s="192" t="str">
        <f>IF(D139="","ZZZ9",IF(AND(#REF!&gt;0,#REF!&lt;5),D139&amp;#REF!,D139&amp;"9"))</f>
        <v>ZZZ9</v>
      </c>
      <c r="L139" s="196">
        <f t="shared" si="3"/>
        <v>999</v>
      </c>
      <c r="M139" s="220">
        <f t="shared" si="4"/>
        <v>999</v>
      </c>
      <c r="N139" s="216"/>
      <c r="O139" s="95"/>
      <c r="P139" s="114">
        <f t="shared" si="5"/>
        <v>999</v>
      </c>
      <c r="Q139" s="95"/>
    </row>
    <row r="140" spans="1:17" x14ac:dyDescent="0.25">
      <c r="A140" s="197">
        <v>134</v>
      </c>
      <c r="B140" s="93"/>
      <c r="C140" s="93"/>
      <c r="D140" s="94"/>
      <c r="E140" s="210"/>
      <c r="F140" s="95"/>
      <c r="G140" s="95"/>
      <c r="H140" s="377"/>
      <c r="I140" s="221"/>
      <c r="J140" s="194" t="e">
        <f>IF(AND(Q140="",#REF!&gt;0,#REF!&lt;5),K140,)</f>
        <v>#REF!</v>
      </c>
      <c r="K140" s="192" t="str">
        <f>IF(D140="","ZZZ9",IF(AND(#REF!&gt;0,#REF!&lt;5),D140&amp;#REF!,D140&amp;"9"))</f>
        <v>ZZZ9</v>
      </c>
      <c r="L140" s="196">
        <f t="shared" si="3"/>
        <v>999</v>
      </c>
      <c r="M140" s="220">
        <f t="shared" si="4"/>
        <v>999</v>
      </c>
      <c r="N140" s="216"/>
      <c r="O140" s="95"/>
      <c r="P140" s="114">
        <f t="shared" si="5"/>
        <v>999</v>
      </c>
      <c r="Q140" s="95"/>
    </row>
    <row r="141" spans="1:17" x14ac:dyDescent="0.25">
      <c r="A141" s="197">
        <v>135</v>
      </c>
      <c r="B141" s="93"/>
      <c r="C141" s="93"/>
      <c r="D141" s="94"/>
      <c r="E141" s="210"/>
      <c r="F141" s="95"/>
      <c r="G141" s="95"/>
      <c r="H141" s="377"/>
      <c r="I141" s="221"/>
      <c r="J141" s="194" t="e">
        <f>IF(AND(Q141="",#REF!&gt;0,#REF!&lt;5),K141,)</f>
        <v>#REF!</v>
      </c>
      <c r="K141" s="192" t="str">
        <f>IF(D141="","ZZZ9",IF(AND(#REF!&gt;0,#REF!&lt;5),D141&amp;#REF!,D141&amp;"9"))</f>
        <v>ZZZ9</v>
      </c>
      <c r="L141" s="196">
        <f t="shared" si="3"/>
        <v>999</v>
      </c>
      <c r="M141" s="220">
        <f t="shared" si="4"/>
        <v>999</v>
      </c>
      <c r="N141" s="216"/>
      <c r="O141" s="221"/>
      <c r="P141" s="222">
        <f t="shared" si="5"/>
        <v>999</v>
      </c>
      <c r="Q141" s="221"/>
    </row>
    <row r="142" spans="1:17" x14ac:dyDescent="0.25">
      <c r="A142" s="197">
        <v>136</v>
      </c>
      <c r="B142" s="93"/>
      <c r="C142" s="93"/>
      <c r="D142" s="94"/>
      <c r="E142" s="210"/>
      <c r="F142" s="95"/>
      <c r="G142" s="95"/>
      <c r="H142" s="377"/>
      <c r="I142" s="221"/>
      <c r="J142" s="194" t="e">
        <f>IF(AND(Q142="",#REF!&gt;0,#REF!&lt;5),K142,)</f>
        <v>#REF!</v>
      </c>
      <c r="K142" s="192" t="str">
        <f>IF(D142="","ZZZ9",IF(AND(#REF!&gt;0,#REF!&lt;5),D142&amp;#REF!,D142&amp;"9"))</f>
        <v>ZZZ9</v>
      </c>
      <c r="L142" s="196">
        <f t="shared" si="3"/>
        <v>999</v>
      </c>
      <c r="M142" s="220">
        <f t="shared" si="4"/>
        <v>999</v>
      </c>
      <c r="N142" s="216"/>
      <c r="O142" s="95"/>
      <c r="P142" s="114">
        <f t="shared" si="5"/>
        <v>999</v>
      </c>
      <c r="Q142" s="95"/>
    </row>
    <row r="143" spans="1:17" x14ac:dyDescent="0.25">
      <c r="A143" s="197">
        <v>137</v>
      </c>
      <c r="B143" s="93"/>
      <c r="C143" s="93"/>
      <c r="D143" s="94"/>
      <c r="E143" s="210"/>
      <c r="F143" s="95"/>
      <c r="G143" s="95"/>
      <c r="H143" s="377"/>
      <c r="I143" s="221"/>
      <c r="J143" s="194" t="e">
        <f>IF(AND(Q143="",#REF!&gt;0,#REF!&lt;5),K143,)</f>
        <v>#REF!</v>
      </c>
      <c r="K143" s="192" t="str">
        <f>IF(D143="","ZZZ9",IF(AND(#REF!&gt;0,#REF!&lt;5),D143&amp;#REF!,D143&amp;"9"))</f>
        <v>ZZZ9</v>
      </c>
      <c r="L143" s="196">
        <f t="shared" si="3"/>
        <v>999</v>
      </c>
      <c r="M143" s="220">
        <f t="shared" si="4"/>
        <v>999</v>
      </c>
      <c r="N143" s="216"/>
      <c r="O143" s="95"/>
      <c r="P143" s="114">
        <f t="shared" si="5"/>
        <v>999</v>
      </c>
      <c r="Q143" s="95"/>
    </row>
    <row r="144" spans="1:17" x14ac:dyDescent="0.25">
      <c r="A144" s="197">
        <v>138</v>
      </c>
      <c r="B144" s="93"/>
      <c r="C144" s="93"/>
      <c r="D144" s="94"/>
      <c r="E144" s="210"/>
      <c r="F144" s="95"/>
      <c r="G144" s="95"/>
      <c r="H144" s="377"/>
      <c r="I144" s="221"/>
      <c r="J144" s="194" t="e">
        <f>IF(AND(Q144="",#REF!&gt;0,#REF!&lt;5),K144,)</f>
        <v>#REF!</v>
      </c>
      <c r="K144" s="192" t="str">
        <f>IF(D144="","ZZZ9",IF(AND(#REF!&gt;0,#REF!&lt;5),D144&amp;#REF!,D144&amp;"9"))</f>
        <v>ZZZ9</v>
      </c>
      <c r="L144" s="196">
        <f t="shared" si="3"/>
        <v>999</v>
      </c>
      <c r="M144" s="220">
        <f t="shared" si="4"/>
        <v>999</v>
      </c>
      <c r="N144" s="216"/>
      <c r="O144" s="95"/>
      <c r="P144" s="114">
        <f t="shared" si="5"/>
        <v>999</v>
      </c>
      <c r="Q144" s="95"/>
    </row>
    <row r="145" spans="1:17" x14ac:dyDescent="0.25">
      <c r="A145" s="197">
        <v>139</v>
      </c>
      <c r="B145" s="93"/>
      <c r="C145" s="93"/>
      <c r="D145" s="94"/>
      <c r="E145" s="210"/>
      <c r="F145" s="95"/>
      <c r="G145" s="95"/>
      <c r="H145" s="377"/>
      <c r="I145" s="221"/>
      <c r="J145" s="194" t="e">
        <f>IF(AND(Q145="",#REF!&gt;0,#REF!&lt;5),K145,)</f>
        <v>#REF!</v>
      </c>
      <c r="K145" s="192" t="str">
        <f>IF(D145="","ZZZ9",IF(AND(#REF!&gt;0,#REF!&lt;5),D145&amp;#REF!,D145&amp;"9"))</f>
        <v>ZZZ9</v>
      </c>
      <c r="L145" s="196">
        <f t="shared" si="3"/>
        <v>999</v>
      </c>
      <c r="M145" s="220">
        <f t="shared" si="4"/>
        <v>999</v>
      </c>
      <c r="N145" s="216"/>
      <c r="O145" s="95"/>
      <c r="P145" s="114">
        <f t="shared" si="5"/>
        <v>999</v>
      </c>
      <c r="Q145" s="95"/>
    </row>
    <row r="146" spans="1:17" x14ac:dyDescent="0.25">
      <c r="A146" s="197">
        <v>140</v>
      </c>
      <c r="B146" s="93"/>
      <c r="C146" s="93"/>
      <c r="D146" s="94"/>
      <c r="E146" s="210"/>
      <c r="F146" s="95"/>
      <c r="G146" s="95"/>
      <c r="H146" s="377"/>
      <c r="I146" s="221"/>
      <c r="J146" s="194" t="e">
        <f>IF(AND(Q146="",#REF!&gt;0,#REF!&lt;5),K146,)</f>
        <v>#REF!</v>
      </c>
      <c r="K146" s="192" t="str">
        <f>IF(D146="","ZZZ9",IF(AND(#REF!&gt;0,#REF!&lt;5),D146&amp;#REF!,D146&amp;"9"))</f>
        <v>ZZZ9</v>
      </c>
      <c r="L146" s="196">
        <f t="shared" si="3"/>
        <v>999</v>
      </c>
      <c r="M146" s="220">
        <f t="shared" si="4"/>
        <v>999</v>
      </c>
      <c r="N146" s="216"/>
      <c r="O146" s="95"/>
      <c r="P146" s="114">
        <f t="shared" si="5"/>
        <v>999</v>
      </c>
      <c r="Q146" s="95"/>
    </row>
    <row r="147" spans="1:17" x14ac:dyDescent="0.25">
      <c r="A147" s="197">
        <v>141</v>
      </c>
      <c r="B147" s="93"/>
      <c r="C147" s="93"/>
      <c r="D147" s="94"/>
      <c r="E147" s="210"/>
      <c r="F147" s="95"/>
      <c r="G147" s="95"/>
      <c r="H147" s="377"/>
      <c r="I147" s="221"/>
      <c r="J147" s="194" t="e">
        <f>IF(AND(Q147="",#REF!&gt;0,#REF!&lt;5),K147,)</f>
        <v>#REF!</v>
      </c>
      <c r="K147" s="192" t="str">
        <f>IF(D147="","ZZZ9",IF(AND(#REF!&gt;0,#REF!&lt;5),D147&amp;#REF!,D147&amp;"9"))</f>
        <v>ZZZ9</v>
      </c>
      <c r="L147" s="196">
        <f t="shared" si="3"/>
        <v>999</v>
      </c>
      <c r="M147" s="220">
        <f t="shared" si="4"/>
        <v>999</v>
      </c>
      <c r="N147" s="216"/>
      <c r="O147" s="95"/>
      <c r="P147" s="114">
        <f t="shared" si="5"/>
        <v>999</v>
      </c>
      <c r="Q147" s="95"/>
    </row>
    <row r="148" spans="1:17" x14ac:dyDescent="0.25">
      <c r="A148" s="197">
        <v>142</v>
      </c>
      <c r="B148" s="93"/>
      <c r="C148" s="93"/>
      <c r="D148" s="94"/>
      <c r="E148" s="210"/>
      <c r="F148" s="95"/>
      <c r="G148" s="95"/>
      <c r="H148" s="377"/>
      <c r="I148" s="221"/>
      <c r="J148" s="194" t="e">
        <f>IF(AND(Q148="",#REF!&gt;0,#REF!&lt;5),K148,)</f>
        <v>#REF!</v>
      </c>
      <c r="K148" s="192" t="str">
        <f>IF(D148="","ZZZ9",IF(AND(#REF!&gt;0,#REF!&lt;5),D148&amp;#REF!,D148&amp;"9"))</f>
        <v>ZZZ9</v>
      </c>
      <c r="L148" s="196">
        <f t="shared" si="3"/>
        <v>999</v>
      </c>
      <c r="M148" s="220">
        <f t="shared" si="4"/>
        <v>999</v>
      </c>
      <c r="N148" s="216"/>
      <c r="O148" s="221"/>
      <c r="P148" s="222">
        <f t="shared" si="5"/>
        <v>999</v>
      </c>
      <c r="Q148" s="221"/>
    </row>
    <row r="149" spans="1:17" x14ac:dyDescent="0.25">
      <c r="A149" s="197">
        <v>143</v>
      </c>
      <c r="B149" s="93"/>
      <c r="C149" s="93"/>
      <c r="D149" s="94"/>
      <c r="E149" s="210"/>
      <c r="F149" s="95"/>
      <c r="G149" s="95"/>
      <c r="H149" s="377"/>
      <c r="I149" s="221"/>
      <c r="J149" s="194" t="e">
        <f>IF(AND(Q149="",#REF!&gt;0,#REF!&lt;5),K149,)</f>
        <v>#REF!</v>
      </c>
      <c r="K149" s="192" t="str">
        <f>IF(D149="","ZZZ9",IF(AND(#REF!&gt;0,#REF!&lt;5),D149&amp;#REF!,D149&amp;"9"))</f>
        <v>ZZZ9</v>
      </c>
      <c r="L149" s="196">
        <f t="shared" si="3"/>
        <v>999</v>
      </c>
      <c r="M149" s="220">
        <f t="shared" si="4"/>
        <v>999</v>
      </c>
      <c r="N149" s="216"/>
      <c r="O149" s="95"/>
      <c r="P149" s="114">
        <f t="shared" si="5"/>
        <v>999</v>
      </c>
      <c r="Q149" s="95"/>
    </row>
    <row r="150" spans="1:17" x14ac:dyDescent="0.25">
      <c r="A150" s="197">
        <v>144</v>
      </c>
      <c r="B150" s="93"/>
      <c r="C150" s="93"/>
      <c r="D150" s="94"/>
      <c r="E150" s="210"/>
      <c r="F150" s="95"/>
      <c r="G150" s="95"/>
      <c r="H150" s="377"/>
      <c r="I150" s="221"/>
      <c r="J150" s="194" t="e">
        <f>IF(AND(Q150="",#REF!&gt;0,#REF!&lt;5),K150,)</f>
        <v>#REF!</v>
      </c>
      <c r="K150" s="192" t="str">
        <f>IF(D150="","ZZZ9",IF(AND(#REF!&gt;0,#REF!&lt;5),D150&amp;#REF!,D150&amp;"9"))</f>
        <v>ZZZ9</v>
      </c>
      <c r="L150" s="196">
        <f t="shared" si="3"/>
        <v>999</v>
      </c>
      <c r="M150" s="220">
        <f t="shared" si="4"/>
        <v>999</v>
      </c>
      <c r="N150" s="216"/>
      <c r="O150" s="95"/>
      <c r="P150" s="114">
        <f t="shared" si="5"/>
        <v>999</v>
      </c>
      <c r="Q150" s="95"/>
    </row>
    <row r="151" spans="1:17" x14ac:dyDescent="0.25">
      <c r="A151" s="197">
        <v>145</v>
      </c>
      <c r="B151" s="93"/>
      <c r="C151" s="93"/>
      <c r="D151" s="94"/>
      <c r="E151" s="210"/>
      <c r="F151" s="95"/>
      <c r="G151" s="95"/>
      <c r="H151" s="377"/>
      <c r="I151" s="221"/>
      <c r="J151" s="194" t="e">
        <f>IF(AND(Q151="",#REF!&gt;0,#REF!&lt;5),K151,)</f>
        <v>#REF!</v>
      </c>
      <c r="K151" s="192" t="str">
        <f>IF(D151="","ZZZ9",IF(AND(#REF!&gt;0,#REF!&lt;5),D151&amp;#REF!,D151&amp;"9"))</f>
        <v>ZZZ9</v>
      </c>
      <c r="L151" s="196">
        <f t="shared" si="3"/>
        <v>999</v>
      </c>
      <c r="M151" s="220">
        <f t="shared" si="4"/>
        <v>999</v>
      </c>
      <c r="N151" s="216"/>
      <c r="O151" s="95"/>
      <c r="P151" s="114">
        <f t="shared" si="5"/>
        <v>999</v>
      </c>
      <c r="Q151" s="95"/>
    </row>
    <row r="152" spans="1:17" x14ac:dyDescent="0.25">
      <c r="A152" s="197">
        <v>146</v>
      </c>
      <c r="B152" s="93"/>
      <c r="C152" s="93"/>
      <c r="D152" s="94"/>
      <c r="E152" s="210"/>
      <c r="F152" s="95"/>
      <c r="G152" s="95"/>
      <c r="H152" s="377"/>
      <c r="I152" s="221"/>
      <c r="J152" s="194" t="e">
        <f>IF(AND(Q152="",#REF!&gt;0,#REF!&lt;5),K152,)</f>
        <v>#REF!</v>
      </c>
      <c r="K152" s="192" t="str">
        <f>IF(D152="","ZZZ9",IF(AND(#REF!&gt;0,#REF!&lt;5),D152&amp;#REF!,D152&amp;"9"))</f>
        <v>ZZZ9</v>
      </c>
      <c r="L152" s="196">
        <f t="shared" si="3"/>
        <v>999</v>
      </c>
      <c r="M152" s="220">
        <f t="shared" si="4"/>
        <v>999</v>
      </c>
      <c r="N152" s="216"/>
      <c r="O152" s="95"/>
      <c r="P152" s="114">
        <f t="shared" si="5"/>
        <v>999</v>
      </c>
      <c r="Q152" s="95"/>
    </row>
    <row r="153" spans="1:17" x14ac:dyDescent="0.25">
      <c r="A153" s="197">
        <v>147</v>
      </c>
      <c r="B153" s="93"/>
      <c r="C153" s="93"/>
      <c r="D153" s="94"/>
      <c r="E153" s="210"/>
      <c r="F153" s="95"/>
      <c r="G153" s="95"/>
      <c r="H153" s="377"/>
      <c r="I153" s="221"/>
      <c r="J153" s="194" t="e">
        <f>IF(AND(Q153="",#REF!&gt;0,#REF!&lt;5),K153,)</f>
        <v>#REF!</v>
      </c>
      <c r="K153" s="192" t="str">
        <f>IF(D153="","ZZZ9",IF(AND(#REF!&gt;0,#REF!&lt;5),D153&amp;#REF!,D153&amp;"9"))</f>
        <v>ZZZ9</v>
      </c>
      <c r="L153" s="196">
        <f t="shared" si="3"/>
        <v>999</v>
      </c>
      <c r="M153" s="220">
        <f t="shared" si="4"/>
        <v>999</v>
      </c>
      <c r="N153" s="216"/>
      <c r="O153" s="95"/>
      <c r="P153" s="114">
        <f t="shared" si="5"/>
        <v>999</v>
      </c>
      <c r="Q153" s="95"/>
    </row>
    <row r="154" spans="1:17" x14ac:dyDescent="0.25">
      <c r="A154" s="197">
        <v>148</v>
      </c>
      <c r="B154" s="93"/>
      <c r="C154" s="93"/>
      <c r="D154" s="94"/>
      <c r="E154" s="210"/>
      <c r="F154" s="95"/>
      <c r="G154" s="95"/>
      <c r="H154" s="377"/>
      <c r="I154" s="221"/>
      <c r="J154" s="194" t="e">
        <f>IF(AND(Q154="",#REF!&gt;0,#REF!&lt;5),K154,)</f>
        <v>#REF!</v>
      </c>
      <c r="K154" s="192" t="str">
        <f>IF(D154="","ZZZ9",IF(AND(#REF!&gt;0,#REF!&lt;5),D154&amp;#REF!,D154&amp;"9"))</f>
        <v>ZZZ9</v>
      </c>
      <c r="L154" s="196">
        <f t="shared" si="3"/>
        <v>999</v>
      </c>
      <c r="M154" s="220">
        <f t="shared" si="4"/>
        <v>999</v>
      </c>
      <c r="N154" s="216"/>
      <c r="O154" s="95"/>
      <c r="P154" s="114">
        <f t="shared" si="5"/>
        <v>999</v>
      </c>
      <c r="Q154" s="95"/>
    </row>
    <row r="155" spans="1:17" x14ac:dyDescent="0.25">
      <c r="A155" s="197">
        <v>149</v>
      </c>
      <c r="B155" s="93"/>
      <c r="C155" s="93"/>
      <c r="D155" s="94"/>
      <c r="E155" s="210"/>
      <c r="F155" s="95"/>
      <c r="G155" s="95"/>
      <c r="H155" s="377"/>
      <c r="I155" s="221"/>
      <c r="J155" s="194" t="e">
        <f>IF(AND(Q155="",#REF!&gt;0,#REF!&lt;5),K155,)</f>
        <v>#REF!</v>
      </c>
      <c r="K155" s="192" t="str">
        <f>IF(D155="","ZZZ9",IF(AND(#REF!&gt;0,#REF!&lt;5),D155&amp;#REF!,D155&amp;"9"))</f>
        <v>ZZZ9</v>
      </c>
      <c r="L155" s="196">
        <f t="shared" si="3"/>
        <v>999</v>
      </c>
      <c r="M155" s="220">
        <f t="shared" si="4"/>
        <v>999</v>
      </c>
      <c r="N155" s="216"/>
      <c r="O155" s="95"/>
      <c r="P155" s="114">
        <f t="shared" si="5"/>
        <v>999</v>
      </c>
      <c r="Q155" s="95"/>
    </row>
    <row r="156" spans="1:17" x14ac:dyDescent="0.25">
      <c r="A156" s="197">
        <v>150</v>
      </c>
      <c r="B156" s="93"/>
      <c r="C156" s="93"/>
      <c r="D156" s="94"/>
      <c r="E156" s="210"/>
      <c r="F156" s="95"/>
      <c r="G156" s="95"/>
      <c r="H156" s="377"/>
      <c r="I156" s="221"/>
      <c r="J156" s="194" t="e">
        <f>IF(AND(Q156="",#REF!&gt;0,#REF!&lt;5),K156,)</f>
        <v>#REF!</v>
      </c>
      <c r="K156" s="192" t="str">
        <f>IF(D156="","ZZZ9",IF(AND(#REF!&gt;0,#REF!&lt;5),D156&amp;#REF!,D156&amp;"9"))</f>
        <v>ZZZ9</v>
      </c>
      <c r="L156" s="196">
        <f t="shared" si="3"/>
        <v>999</v>
      </c>
      <c r="M156" s="220">
        <f t="shared" si="4"/>
        <v>999</v>
      </c>
      <c r="N156" s="216"/>
      <c r="O156" s="95"/>
      <c r="P156" s="114">
        <f t="shared" si="5"/>
        <v>999</v>
      </c>
      <c r="Q156" s="95"/>
    </row>
  </sheetData>
  <conditionalFormatting sqref="A7:D156">
    <cfRule type="expression" dxfId="183" priority="16" stopIfTrue="1">
      <formula>$Q7&gt;=1</formula>
    </cfRule>
  </conditionalFormatting>
  <conditionalFormatting sqref="B13:D37">
    <cfRule type="expression" dxfId="182" priority="17" stopIfTrue="1">
      <formula>$Q13&gt;=1</formula>
    </cfRule>
  </conditionalFormatting>
  <conditionalFormatting sqref="D7:D12">
    <cfRule type="expression" dxfId="181" priority="1" stopIfTrue="1">
      <formula>$Q7&gt;=1</formula>
    </cfRule>
  </conditionalFormatting>
  <conditionalFormatting sqref="E7:E12">
    <cfRule type="expression" dxfId="180" priority="2" stopIfTrue="1">
      <formula>AND(ROUNDDOWN(($A$4-E7)/365.25,0)&lt;=13,G7&lt;&gt;"OK")</formula>
    </cfRule>
    <cfRule type="expression" dxfId="179" priority="3" stopIfTrue="1">
      <formula>AND(ROUNDDOWN(($A$4-E7)/365.25,0)&lt;=14,G7&lt;&gt;"OK")</formula>
    </cfRule>
    <cfRule type="expression" dxfId="178" priority="4" stopIfTrue="1">
      <formula>AND(ROUNDDOWN(($A$4-E7)/365.25,0)&lt;=17,G7&lt;&gt;"OK")</formula>
    </cfRule>
    <cfRule type="expression" dxfId="177" priority="6" stopIfTrue="1">
      <formula>AND(ROUNDDOWN(($A$4-E7)/365.25,0)&lt;=13,G7&lt;&gt;"OK")</formula>
    </cfRule>
    <cfRule type="expression" dxfId="176" priority="7" stopIfTrue="1">
      <formula>AND(ROUNDDOWN(($A$4-E7)/365.25,0)&lt;=14,G7&lt;&gt;"OK")</formula>
    </cfRule>
    <cfRule type="expression" dxfId="175" priority="8" stopIfTrue="1">
      <formula>AND(ROUNDDOWN(($A$4-E7)/365.25,0)&lt;=17,G7&lt;&gt;"OK")</formula>
    </cfRule>
    <cfRule type="expression" dxfId="174" priority="10" stopIfTrue="1">
      <formula>AND(ROUNDDOWN(($A$4-E7)/365.25,0)&lt;=13,G7&lt;&gt;"OK")</formula>
    </cfRule>
    <cfRule type="expression" dxfId="173" priority="11" stopIfTrue="1">
      <formula>AND(ROUNDDOWN(($A$4-E7)/365.25,0)&lt;=14,G7&lt;&gt;"OK")</formula>
    </cfRule>
    <cfRule type="expression" dxfId="172" priority="12" stopIfTrue="1">
      <formula>AND(ROUNDDOWN(($A$4-E7)/365.25,0)&lt;=17,G7&lt;&gt;"OK")</formula>
    </cfRule>
  </conditionalFormatting>
  <conditionalFormatting sqref="E7:E27">
    <cfRule type="expression" dxfId="171" priority="13" stopIfTrue="1">
      <formula>AND(ROUNDDOWN(($A$4-E7)/365.25,0)&lt;=13,G7&lt;&gt;"OK")</formula>
    </cfRule>
    <cfRule type="expression" dxfId="170" priority="14" stopIfTrue="1">
      <formula>AND(ROUNDDOWN(($A$4-E7)/365.25,0)&lt;=14,G7&lt;&gt;"OK")</formula>
    </cfRule>
    <cfRule type="expression" dxfId="169" priority="15" stopIfTrue="1">
      <formula>AND(ROUNDDOWN(($A$4-E7)/365.25,0)&lt;=17,G7&lt;&gt;"OK")</formula>
    </cfRule>
  </conditionalFormatting>
  <conditionalFormatting sqref="E13:E14">
    <cfRule type="expression" dxfId="168" priority="23" stopIfTrue="1">
      <formula>AND(ROUNDDOWN(($A$4-E13)/365.25,0)&lt;=14,G13&lt;&gt;"OK")</formula>
    </cfRule>
    <cfRule type="expression" dxfId="167" priority="22" stopIfTrue="1">
      <formula>AND(ROUNDDOWN(($A$4-E13)/365.25,0)&lt;=13,G13&lt;&gt;"OK")</formula>
    </cfRule>
    <cfRule type="expression" dxfId="166" priority="24" stopIfTrue="1">
      <formula>AND(ROUNDDOWN(($A$4-E13)/365.25,0)&lt;=17,G13&lt;&gt;"OK")</formula>
    </cfRule>
    <cfRule type="expression" dxfId="165" priority="27" stopIfTrue="1">
      <formula>AND(ROUNDDOWN(($A$4-E13)/365.25,0)&lt;=13,G13&lt;&gt;"OK")</formula>
    </cfRule>
    <cfRule type="expression" dxfId="164" priority="28" stopIfTrue="1">
      <formula>AND(ROUNDDOWN(($A$4-E13)/365.25,0)&lt;=14,G13&lt;&gt;"OK")</formula>
    </cfRule>
    <cfRule type="expression" dxfId="163" priority="29" stopIfTrue="1">
      <formula>AND(ROUNDDOWN(($A$4-E13)/365.25,0)&lt;=17,G13&lt;&gt;"OK")</formula>
    </cfRule>
  </conditionalFormatting>
  <conditionalFormatting sqref="E13:E156">
    <cfRule type="expression" dxfId="162" priority="30" stopIfTrue="1">
      <formula>AND(ROUNDDOWN(($A$4-E13)/365.25,0)&lt;=13,G13&lt;&gt;"OK")</formula>
    </cfRule>
    <cfRule type="expression" dxfId="161" priority="31" stopIfTrue="1">
      <formula>AND(ROUNDDOWN(($A$4-E13)/365.25,0)&lt;=14,G13&lt;&gt;"OK")</formula>
    </cfRule>
    <cfRule type="expression" dxfId="160" priority="32" stopIfTrue="1">
      <formula>AND(ROUNDDOWN(($A$4-E13)/365.25,0)&lt;=17,G13&lt;&gt;"OK")</formula>
    </cfRule>
  </conditionalFormatting>
  <conditionalFormatting sqref="E29:E37">
    <cfRule type="expression" dxfId="159" priority="19" stopIfTrue="1">
      <formula>AND(ROUNDDOWN(($A$4-E29)/365.25,0)&lt;=14,G29&lt;&gt;"OK")</formula>
    </cfRule>
    <cfRule type="expression" dxfId="158" priority="20" stopIfTrue="1">
      <formula>AND(ROUNDDOWN(($A$4-E29)/365.25,0)&lt;=17,G29&lt;&gt;"OK")</formula>
    </cfRule>
    <cfRule type="expression" dxfId="157" priority="18" stopIfTrue="1">
      <formula>AND(ROUNDDOWN(($A$4-E29)/365.25,0)&lt;=13,G29&lt;&gt;"OK")</formula>
    </cfRule>
  </conditionalFormatting>
  <conditionalFormatting sqref="J7:J156">
    <cfRule type="cellIs" dxfId="156" priority="2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336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213360</xdr:colOff>
                    <xdr:row>0</xdr:row>
                    <xdr:rowOff>68580</xdr:rowOff>
                  </from>
                  <to>
                    <xdr:col>14</xdr:col>
                    <xdr:colOff>137160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7"/>
  <dimension ref="A1:M106"/>
  <sheetViews>
    <sheetView topLeftCell="A76" workbookViewId="0">
      <selection activeCell="G94" sqref="G94"/>
    </sheetView>
  </sheetViews>
  <sheetFormatPr defaultRowHeight="13.2" x14ac:dyDescent="0.25"/>
  <cols>
    <col min="1" max="1" width="8.5546875" bestFit="1" customWidth="1"/>
    <col min="2" max="2" width="22.109375" customWidth="1"/>
    <col min="3" max="3" width="3.5546875" customWidth="1"/>
    <col min="4" max="4" width="4.5546875" customWidth="1"/>
    <col min="5" max="5" width="72.6640625" customWidth="1"/>
    <col min="6" max="6" width="14.5546875" customWidth="1"/>
    <col min="7" max="7" width="23.5546875" style="468" bestFit="1" customWidth="1"/>
    <col min="8" max="8" width="13" customWidth="1"/>
    <col min="9" max="9" width="12.44140625" bestFit="1" customWidth="1"/>
    <col min="10" max="10" width="8.44140625" customWidth="1"/>
    <col min="11" max="11" width="20.88671875" customWidth="1"/>
    <col min="12" max="12" width="3" customWidth="1"/>
    <col min="13" max="13" width="20.5546875" customWidth="1"/>
  </cols>
  <sheetData>
    <row r="1" spans="1:9" ht="43.8" thickBot="1" x14ac:dyDescent="0.35">
      <c r="A1" s="465" t="s">
        <v>352</v>
      </c>
      <c r="B1" s="465" t="s">
        <v>353</v>
      </c>
      <c r="C1" s="465" t="s">
        <v>354</v>
      </c>
      <c r="D1" s="465" t="s">
        <v>29</v>
      </c>
      <c r="E1" s="465" t="s">
        <v>355</v>
      </c>
      <c r="F1" s="465" t="s">
        <v>356</v>
      </c>
      <c r="G1" s="466" t="s">
        <v>357</v>
      </c>
      <c r="H1" s="465" t="s">
        <v>358</v>
      </c>
      <c r="I1" s="467" t="s">
        <v>359</v>
      </c>
    </row>
    <row r="2" spans="1:9" x14ac:dyDescent="0.25">
      <c r="A2" t="s">
        <v>127</v>
      </c>
      <c r="B2" t="s">
        <v>128</v>
      </c>
      <c r="C2" t="s">
        <v>75</v>
      </c>
      <c r="D2" t="s">
        <v>67</v>
      </c>
      <c r="E2" t="s">
        <v>145</v>
      </c>
      <c r="F2" t="s">
        <v>146</v>
      </c>
      <c r="G2" s="468" t="s">
        <v>360</v>
      </c>
      <c r="H2" t="s">
        <v>148</v>
      </c>
      <c r="I2" t="s">
        <v>13</v>
      </c>
    </row>
    <row r="3" spans="1:9" x14ac:dyDescent="0.25">
      <c r="A3" t="s">
        <v>127</v>
      </c>
      <c r="B3" t="s">
        <v>128</v>
      </c>
      <c r="C3" t="s">
        <v>75</v>
      </c>
      <c r="D3" t="s">
        <v>67</v>
      </c>
      <c r="E3" t="s">
        <v>167</v>
      </c>
      <c r="F3" t="s">
        <v>168</v>
      </c>
      <c r="G3" s="468" t="s">
        <v>361</v>
      </c>
      <c r="H3" t="s">
        <v>169</v>
      </c>
      <c r="I3" t="s">
        <v>13</v>
      </c>
    </row>
    <row r="4" spans="1:9" x14ac:dyDescent="0.25">
      <c r="A4" t="s">
        <v>127</v>
      </c>
      <c r="B4" t="s">
        <v>128</v>
      </c>
      <c r="C4" t="s">
        <v>75</v>
      </c>
      <c r="D4" t="s">
        <v>67</v>
      </c>
      <c r="E4" t="s">
        <v>137</v>
      </c>
      <c r="F4" t="s">
        <v>138</v>
      </c>
      <c r="G4" s="468" t="s">
        <v>362</v>
      </c>
      <c r="H4" t="s">
        <v>140</v>
      </c>
      <c r="I4" t="s">
        <v>13</v>
      </c>
    </row>
    <row r="5" spans="1:9" x14ac:dyDescent="0.25">
      <c r="A5" t="s">
        <v>127</v>
      </c>
      <c r="B5" t="s">
        <v>128</v>
      </c>
      <c r="C5" t="s">
        <v>75</v>
      </c>
      <c r="D5" t="s">
        <v>67</v>
      </c>
      <c r="E5" t="s">
        <v>137</v>
      </c>
      <c r="F5" t="s">
        <v>138</v>
      </c>
      <c r="G5" s="468" t="s">
        <v>363</v>
      </c>
      <c r="H5" t="s">
        <v>140</v>
      </c>
      <c r="I5" t="s">
        <v>13</v>
      </c>
    </row>
    <row r="6" spans="1:9" x14ac:dyDescent="0.25">
      <c r="A6" t="s">
        <v>127</v>
      </c>
      <c r="B6" t="s">
        <v>128</v>
      </c>
      <c r="C6" t="s">
        <v>75</v>
      </c>
      <c r="D6" t="s">
        <v>67</v>
      </c>
      <c r="E6" t="s">
        <v>215</v>
      </c>
      <c r="F6" t="s">
        <v>171</v>
      </c>
      <c r="G6" s="468" t="s">
        <v>364</v>
      </c>
      <c r="H6" t="s">
        <v>365</v>
      </c>
      <c r="I6" t="s">
        <v>13</v>
      </c>
    </row>
    <row r="7" spans="1:9" x14ac:dyDescent="0.25">
      <c r="A7" t="s">
        <v>127</v>
      </c>
      <c r="B7" t="s">
        <v>128</v>
      </c>
      <c r="C7" t="s">
        <v>75</v>
      </c>
      <c r="D7" t="s">
        <v>67</v>
      </c>
      <c r="E7" t="s">
        <v>133</v>
      </c>
      <c r="F7" t="s">
        <v>134</v>
      </c>
      <c r="G7" s="468" t="s">
        <v>366</v>
      </c>
      <c r="H7" t="s">
        <v>136</v>
      </c>
      <c r="I7" t="s">
        <v>13</v>
      </c>
    </row>
    <row r="8" spans="1:9" x14ac:dyDescent="0.25">
      <c r="A8" t="s">
        <v>127</v>
      </c>
      <c r="B8" t="s">
        <v>128</v>
      </c>
      <c r="C8" t="s">
        <v>75</v>
      </c>
      <c r="D8" t="s">
        <v>67</v>
      </c>
      <c r="E8" t="s">
        <v>133</v>
      </c>
      <c r="F8" t="s">
        <v>134</v>
      </c>
      <c r="G8" s="468" t="s">
        <v>367</v>
      </c>
      <c r="H8" t="s">
        <v>136</v>
      </c>
      <c r="I8" t="s">
        <v>13</v>
      </c>
    </row>
    <row r="9" spans="1:9" ht="13.8" thickBot="1" x14ac:dyDescent="0.3">
      <c r="A9" s="360" t="s">
        <v>127</v>
      </c>
      <c r="B9" s="360" t="s">
        <v>128</v>
      </c>
      <c r="C9" s="360" t="s">
        <v>75</v>
      </c>
      <c r="D9" s="360" t="s">
        <v>67</v>
      </c>
      <c r="E9" s="360" t="s">
        <v>133</v>
      </c>
      <c r="F9" s="360" t="s">
        <v>134</v>
      </c>
      <c r="G9" s="469" t="s">
        <v>368</v>
      </c>
      <c r="H9" s="360" t="s">
        <v>136</v>
      </c>
      <c r="I9" s="360" t="s">
        <v>13</v>
      </c>
    </row>
    <row r="10" spans="1:9" x14ac:dyDescent="0.25">
      <c r="A10" t="s">
        <v>127</v>
      </c>
      <c r="B10" t="s">
        <v>128</v>
      </c>
      <c r="C10" t="s">
        <v>141</v>
      </c>
      <c r="D10" t="s">
        <v>67</v>
      </c>
      <c r="E10" t="s">
        <v>137</v>
      </c>
      <c r="F10" t="s">
        <v>138</v>
      </c>
      <c r="G10" s="468" t="s">
        <v>369</v>
      </c>
      <c r="H10" t="s">
        <v>140</v>
      </c>
      <c r="I10" t="s">
        <v>13</v>
      </c>
    </row>
    <row r="11" spans="1:9" x14ac:dyDescent="0.25">
      <c r="A11" t="s">
        <v>127</v>
      </c>
      <c r="B11" t="s">
        <v>128</v>
      </c>
      <c r="C11" t="s">
        <v>141</v>
      </c>
      <c r="D11" t="s">
        <v>67</v>
      </c>
      <c r="E11" t="s">
        <v>137</v>
      </c>
      <c r="F11" t="s">
        <v>138</v>
      </c>
      <c r="G11" s="468" t="s">
        <v>370</v>
      </c>
      <c r="H11" t="s">
        <v>140</v>
      </c>
      <c r="I11" t="s">
        <v>13</v>
      </c>
    </row>
    <row r="12" spans="1:9" x14ac:dyDescent="0.25">
      <c r="A12" t="s">
        <v>127</v>
      </c>
      <c r="B12" t="s">
        <v>128</v>
      </c>
      <c r="C12" t="s">
        <v>141</v>
      </c>
      <c r="D12" t="s">
        <v>67</v>
      </c>
      <c r="E12" t="s">
        <v>133</v>
      </c>
      <c r="F12" t="s">
        <v>134</v>
      </c>
      <c r="G12" s="468" t="s">
        <v>371</v>
      </c>
      <c r="H12" t="s">
        <v>136</v>
      </c>
      <c r="I12" t="s">
        <v>13</v>
      </c>
    </row>
    <row r="13" spans="1:9" ht="13.8" thickBot="1" x14ac:dyDescent="0.3">
      <c r="A13" s="360" t="s">
        <v>127</v>
      </c>
      <c r="B13" s="360" t="s">
        <v>128</v>
      </c>
      <c r="C13" s="360" t="s">
        <v>141</v>
      </c>
      <c r="D13" s="360" t="s">
        <v>67</v>
      </c>
      <c r="E13" s="360" t="s">
        <v>133</v>
      </c>
      <c r="F13" s="360" t="s">
        <v>134</v>
      </c>
      <c r="G13" s="469" t="s">
        <v>372</v>
      </c>
      <c r="H13" s="360" t="s">
        <v>136</v>
      </c>
      <c r="I13" s="360" t="s">
        <v>13</v>
      </c>
    </row>
    <row r="14" spans="1:9" x14ac:dyDescent="0.25">
      <c r="A14" t="s">
        <v>127</v>
      </c>
      <c r="B14" t="s">
        <v>144</v>
      </c>
      <c r="C14" t="s">
        <v>75</v>
      </c>
      <c r="D14" t="s">
        <v>67</v>
      </c>
      <c r="E14" t="s">
        <v>145</v>
      </c>
      <c r="F14" t="s">
        <v>146</v>
      </c>
      <c r="G14" s="468" t="s">
        <v>373</v>
      </c>
      <c r="H14" t="s">
        <v>148</v>
      </c>
      <c r="I14" t="s">
        <v>13</v>
      </c>
    </row>
    <row r="15" spans="1:9" x14ac:dyDescent="0.25">
      <c r="A15" t="s">
        <v>127</v>
      </c>
      <c r="B15" t="s">
        <v>144</v>
      </c>
      <c r="C15" t="s">
        <v>75</v>
      </c>
      <c r="D15" t="s">
        <v>67</v>
      </c>
      <c r="E15" t="s">
        <v>150</v>
      </c>
      <c r="F15" t="s">
        <v>151</v>
      </c>
      <c r="G15" s="468" t="s">
        <v>152</v>
      </c>
      <c r="H15" t="s">
        <v>153</v>
      </c>
      <c r="I15" t="s">
        <v>374</v>
      </c>
    </row>
    <row r="16" spans="1:9" x14ac:dyDescent="0.25">
      <c r="A16" t="s">
        <v>127</v>
      </c>
      <c r="B16" t="s">
        <v>144</v>
      </c>
      <c r="C16" t="s">
        <v>75</v>
      </c>
      <c r="D16" t="s">
        <v>67</v>
      </c>
      <c r="E16" t="s">
        <v>137</v>
      </c>
      <c r="F16" t="s">
        <v>138</v>
      </c>
      <c r="G16" s="468" t="s">
        <v>139</v>
      </c>
      <c r="H16" t="s">
        <v>140</v>
      </c>
      <c r="I16" t="s">
        <v>13</v>
      </c>
    </row>
    <row r="17" spans="1:9" x14ac:dyDescent="0.25">
      <c r="A17" t="s">
        <v>127</v>
      </c>
      <c r="B17" t="s">
        <v>144</v>
      </c>
      <c r="C17" t="s">
        <v>75</v>
      </c>
      <c r="D17" t="s">
        <v>67</v>
      </c>
      <c r="E17" t="s">
        <v>129</v>
      </c>
      <c r="F17" t="s">
        <v>130</v>
      </c>
      <c r="G17" s="468" t="s">
        <v>131</v>
      </c>
      <c r="H17" t="s">
        <v>132</v>
      </c>
      <c r="I17" t="s">
        <v>13</v>
      </c>
    </row>
    <row r="18" spans="1:9" x14ac:dyDescent="0.25">
      <c r="A18" t="s">
        <v>127</v>
      </c>
      <c r="B18" t="s">
        <v>144</v>
      </c>
      <c r="C18" t="s">
        <v>75</v>
      </c>
      <c r="D18" t="s">
        <v>67</v>
      </c>
      <c r="E18" t="s">
        <v>133</v>
      </c>
      <c r="F18" t="s">
        <v>134</v>
      </c>
      <c r="G18" s="468" t="s">
        <v>135</v>
      </c>
      <c r="H18" t="s">
        <v>136</v>
      </c>
      <c r="I18" t="s">
        <v>13</v>
      </c>
    </row>
    <row r="19" spans="1:9" ht="13.8" thickBot="1" x14ac:dyDescent="0.3">
      <c r="A19" s="360" t="s">
        <v>127</v>
      </c>
      <c r="B19" s="360" t="s">
        <v>144</v>
      </c>
      <c r="C19" s="360" t="s">
        <v>75</v>
      </c>
      <c r="D19" s="360" t="s">
        <v>67</v>
      </c>
      <c r="E19" s="360" t="s">
        <v>133</v>
      </c>
      <c r="F19" s="360" t="s">
        <v>134</v>
      </c>
      <c r="G19" s="469" t="s">
        <v>375</v>
      </c>
      <c r="H19" s="360" t="s">
        <v>136</v>
      </c>
      <c r="I19" s="360" t="s">
        <v>13</v>
      </c>
    </row>
    <row r="20" spans="1:9" x14ac:dyDescent="0.25">
      <c r="A20" t="s">
        <v>127</v>
      </c>
      <c r="B20" t="s">
        <v>144</v>
      </c>
      <c r="C20" t="s">
        <v>141</v>
      </c>
      <c r="D20" t="s">
        <v>67</v>
      </c>
      <c r="E20" t="s">
        <v>133</v>
      </c>
      <c r="F20" t="s">
        <v>134</v>
      </c>
      <c r="G20" s="468" t="s">
        <v>142</v>
      </c>
      <c r="H20" t="s">
        <v>136</v>
      </c>
      <c r="I20" t="s">
        <v>13</v>
      </c>
    </row>
    <row r="21" spans="1:9" ht="13.8" thickBot="1" x14ac:dyDescent="0.3">
      <c r="A21" s="360" t="s">
        <v>127</v>
      </c>
      <c r="B21" s="360" t="s">
        <v>144</v>
      </c>
      <c r="C21" s="360" t="s">
        <v>141</v>
      </c>
      <c r="D21" s="360" t="s">
        <v>67</v>
      </c>
      <c r="E21" s="360" t="s">
        <v>133</v>
      </c>
      <c r="F21" s="360" t="s">
        <v>134</v>
      </c>
      <c r="G21" s="469" t="s">
        <v>143</v>
      </c>
      <c r="H21" s="360" t="s">
        <v>136</v>
      </c>
      <c r="I21" s="360" t="s">
        <v>13</v>
      </c>
    </row>
    <row r="22" spans="1:9" x14ac:dyDescent="0.25">
      <c r="A22" t="s">
        <v>127</v>
      </c>
      <c r="B22" t="s">
        <v>160</v>
      </c>
      <c r="C22" t="s">
        <v>75</v>
      </c>
      <c r="D22" t="s">
        <v>67</v>
      </c>
      <c r="E22" t="s">
        <v>145</v>
      </c>
      <c r="F22" t="s">
        <v>146</v>
      </c>
      <c r="G22" s="468" t="s">
        <v>149</v>
      </c>
      <c r="H22" t="s">
        <v>148</v>
      </c>
      <c r="I22" t="s">
        <v>13</v>
      </c>
    </row>
    <row r="23" spans="1:9" x14ac:dyDescent="0.25">
      <c r="A23" t="s">
        <v>127</v>
      </c>
      <c r="B23" t="s">
        <v>160</v>
      </c>
      <c r="C23" t="s">
        <v>75</v>
      </c>
      <c r="D23" t="s">
        <v>67</v>
      </c>
      <c r="E23" t="s">
        <v>145</v>
      </c>
      <c r="F23" t="s">
        <v>146</v>
      </c>
      <c r="G23" s="468" t="s">
        <v>147</v>
      </c>
      <c r="H23" t="s">
        <v>148</v>
      </c>
      <c r="I23" t="s">
        <v>13</v>
      </c>
    </row>
    <row r="24" spans="1:9" x14ac:dyDescent="0.25">
      <c r="A24" t="s">
        <v>127</v>
      </c>
      <c r="B24" t="s">
        <v>160</v>
      </c>
      <c r="C24" t="s">
        <v>75</v>
      </c>
      <c r="D24" t="s">
        <v>67</v>
      </c>
      <c r="E24" t="s">
        <v>150</v>
      </c>
      <c r="F24" t="s">
        <v>151</v>
      </c>
      <c r="G24" s="468" t="s">
        <v>376</v>
      </c>
      <c r="H24" t="s">
        <v>153</v>
      </c>
      <c r="I24" t="s">
        <v>374</v>
      </c>
    </row>
    <row r="25" spans="1:9" x14ac:dyDescent="0.25">
      <c r="A25" t="s">
        <v>127</v>
      </c>
      <c r="B25" t="s">
        <v>160</v>
      </c>
      <c r="C25" t="s">
        <v>75</v>
      </c>
      <c r="D25" t="s">
        <v>67</v>
      </c>
      <c r="E25" t="s">
        <v>150</v>
      </c>
      <c r="F25" t="s">
        <v>151</v>
      </c>
      <c r="G25" s="468" t="s">
        <v>377</v>
      </c>
      <c r="H25" t="s">
        <v>153</v>
      </c>
      <c r="I25" t="s">
        <v>374</v>
      </c>
    </row>
    <row r="26" spans="1:9" x14ac:dyDescent="0.25">
      <c r="A26" t="s">
        <v>127</v>
      </c>
      <c r="B26" t="s">
        <v>160</v>
      </c>
      <c r="C26" t="s">
        <v>75</v>
      </c>
      <c r="D26" t="s">
        <v>67</v>
      </c>
      <c r="E26" t="s">
        <v>186</v>
      </c>
      <c r="F26" t="s">
        <v>151</v>
      </c>
      <c r="G26" s="468" t="s">
        <v>349</v>
      </c>
      <c r="H26" t="s">
        <v>194</v>
      </c>
      <c r="I26" t="s">
        <v>13</v>
      </c>
    </row>
    <row r="27" spans="1:9" x14ac:dyDescent="0.25">
      <c r="A27" t="s">
        <v>127</v>
      </c>
      <c r="B27" t="s">
        <v>160</v>
      </c>
      <c r="C27" t="s">
        <v>75</v>
      </c>
      <c r="D27" t="s">
        <v>67</v>
      </c>
      <c r="E27" t="s">
        <v>198</v>
      </c>
      <c r="F27" t="s">
        <v>171</v>
      </c>
      <c r="G27" s="468" t="s">
        <v>172</v>
      </c>
      <c r="H27" t="s">
        <v>378</v>
      </c>
      <c r="I27" t="s">
        <v>13</v>
      </c>
    </row>
    <row r="28" spans="1:9" x14ac:dyDescent="0.25">
      <c r="A28" t="s">
        <v>127</v>
      </c>
      <c r="B28" t="s">
        <v>160</v>
      </c>
      <c r="C28" t="s">
        <v>75</v>
      </c>
      <c r="D28" t="s">
        <v>67</v>
      </c>
      <c r="E28" t="s">
        <v>137</v>
      </c>
      <c r="F28" t="s">
        <v>138</v>
      </c>
      <c r="G28" s="468" t="s">
        <v>155</v>
      </c>
      <c r="H28" t="s">
        <v>140</v>
      </c>
      <c r="I28" t="s">
        <v>13</v>
      </c>
    </row>
    <row r="29" spans="1:9" x14ac:dyDescent="0.25">
      <c r="A29" t="s">
        <v>127</v>
      </c>
      <c r="B29" t="s">
        <v>160</v>
      </c>
      <c r="C29" t="s">
        <v>75</v>
      </c>
      <c r="D29" t="s">
        <v>67</v>
      </c>
      <c r="E29" t="s">
        <v>215</v>
      </c>
      <c r="F29" t="s">
        <v>171</v>
      </c>
      <c r="G29" s="468" t="s">
        <v>379</v>
      </c>
      <c r="H29" t="s">
        <v>365</v>
      </c>
      <c r="I29" t="s">
        <v>13</v>
      </c>
    </row>
    <row r="30" spans="1:9" x14ac:dyDescent="0.25">
      <c r="A30" t="s">
        <v>127</v>
      </c>
      <c r="B30" t="s">
        <v>160</v>
      </c>
      <c r="C30" t="s">
        <v>75</v>
      </c>
      <c r="D30" t="s">
        <v>67</v>
      </c>
      <c r="E30" t="s">
        <v>170</v>
      </c>
      <c r="F30" t="s">
        <v>171</v>
      </c>
      <c r="G30" s="468" t="s">
        <v>380</v>
      </c>
      <c r="H30" t="s">
        <v>178</v>
      </c>
      <c r="I30" t="s">
        <v>13</v>
      </c>
    </row>
    <row r="31" spans="1:9" x14ac:dyDescent="0.25">
      <c r="A31" t="s">
        <v>127</v>
      </c>
      <c r="B31" t="s">
        <v>160</v>
      </c>
      <c r="C31" t="s">
        <v>75</v>
      </c>
      <c r="D31" t="s">
        <v>67</v>
      </c>
      <c r="E31" t="s">
        <v>133</v>
      </c>
      <c r="F31" t="s">
        <v>134</v>
      </c>
      <c r="G31" s="468" t="s">
        <v>163</v>
      </c>
      <c r="H31" t="s">
        <v>136</v>
      </c>
      <c r="I31" t="s">
        <v>13</v>
      </c>
    </row>
    <row r="32" spans="1:9" x14ac:dyDescent="0.25">
      <c r="A32" t="s">
        <v>127</v>
      </c>
      <c r="B32" t="s">
        <v>160</v>
      </c>
      <c r="C32" t="s">
        <v>75</v>
      </c>
      <c r="D32" t="s">
        <v>67</v>
      </c>
      <c r="E32" t="s">
        <v>133</v>
      </c>
      <c r="F32" t="s">
        <v>134</v>
      </c>
      <c r="G32" s="468" t="s">
        <v>154</v>
      </c>
      <c r="H32" t="s">
        <v>136</v>
      </c>
      <c r="I32" t="s">
        <v>13</v>
      </c>
    </row>
    <row r="33" spans="1:13" x14ac:dyDescent="0.25">
      <c r="A33" t="s">
        <v>127</v>
      </c>
      <c r="B33" t="s">
        <v>160</v>
      </c>
      <c r="C33" t="s">
        <v>75</v>
      </c>
      <c r="D33" t="s">
        <v>67</v>
      </c>
      <c r="E33" t="s">
        <v>133</v>
      </c>
      <c r="F33" t="s">
        <v>134</v>
      </c>
      <c r="G33" s="468" t="s">
        <v>164</v>
      </c>
      <c r="H33" t="s">
        <v>136</v>
      </c>
      <c r="I33" t="s">
        <v>13</v>
      </c>
    </row>
    <row r="34" spans="1:13" x14ac:dyDescent="0.25">
      <c r="A34" t="s">
        <v>127</v>
      </c>
      <c r="B34" t="s">
        <v>160</v>
      </c>
      <c r="C34" t="s">
        <v>75</v>
      </c>
      <c r="D34" t="s">
        <v>67</v>
      </c>
      <c r="E34" s="508" t="s">
        <v>630</v>
      </c>
      <c r="F34" t="s">
        <v>134</v>
      </c>
      <c r="G34" s="468" t="s">
        <v>165</v>
      </c>
      <c r="H34" t="s">
        <v>136</v>
      </c>
      <c r="I34" t="s">
        <v>13</v>
      </c>
    </row>
    <row r="35" spans="1:13" ht="13.8" thickBot="1" x14ac:dyDescent="0.3">
      <c r="A35" s="360" t="s">
        <v>127</v>
      </c>
      <c r="B35" s="360" t="s">
        <v>160</v>
      </c>
      <c r="C35" s="360" t="s">
        <v>75</v>
      </c>
      <c r="D35" s="360" t="s">
        <v>67</v>
      </c>
      <c r="E35" s="360" t="s">
        <v>133</v>
      </c>
      <c r="F35" s="360" t="s">
        <v>134</v>
      </c>
      <c r="G35" s="469" t="s">
        <v>166</v>
      </c>
      <c r="H35" s="360" t="s">
        <v>136</v>
      </c>
      <c r="I35" s="360" t="s">
        <v>13</v>
      </c>
    </row>
    <row r="36" spans="1:13" x14ac:dyDescent="0.25">
      <c r="A36" t="s">
        <v>127</v>
      </c>
      <c r="B36" t="s">
        <v>160</v>
      </c>
      <c r="C36" t="s">
        <v>141</v>
      </c>
      <c r="D36" t="s">
        <v>67</v>
      </c>
      <c r="E36" t="s">
        <v>381</v>
      </c>
      <c r="F36" t="s">
        <v>382</v>
      </c>
      <c r="G36" s="468" t="s">
        <v>383</v>
      </c>
      <c r="H36" t="s">
        <v>384</v>
      </c>
      <c r="I36" t="s">
        <v>13</v>
      </c>
    </row>
    <row r="37" spans="1:13" x14ac:dyDescent="0.25">
      <c r="A37" t="s">
        <v>127</v>
      </c>
      <c r="B37" t="s">
        <v>160</v>
      </c>
      <c r="C37" t="s">
        <v>141</v>
      </c>
      <c r="D37" t="s">
        <v>67</v>
      </c>
      <c r="E37" t="s">
        <v>186</v>
      </c>
      <c r="F37" t="s">
        <v>151</v>
      </c>
      <c r="G37" s="468" t="s">
        <v>385</v>
      </c>
      <c r="H37" t="s">
        <v>194</v>
      </c>
      <c r="I37" t="s">
        <v>13</v>
      </c>
    </row>
    <row r="38" spans="1:13" x14ac:dyDescent="0.25">
      <c r="A38" t="s">
        <v>127</v>
      </c>
      <c r="B38" t="s">
        <v>160</v>
      </c>
      <c r="C38" t="s">
        <v>141</v>
      </c>
      <c r="D38" t="s">
        <v>67</v>
      </c>
      <c r="E38" t="s">
        <v>173</v>
      </c>
      <c r="F38" t="s">
        <v>171</v>
      </c>
      <c r="G38" s="468" t="s">
        <v>386</v>
      </c>
      <c r="H38" t="s">
        <v>387</v>
      </c>
      <c r="I38" t="s">
        <v>13</v>
      </c>
      <c r="J38" s="464"/>
      <c r="K38" s="464"/>
      <c r="L38" s="464"/>
      <c r="M38" s="464"/>
    </row>
    <row r="39" spans="1:13" x14ac:dyDescent="0.25">
      <c r="A39" t="s">
        <v>127</v>
      </c>
      <c r="B39" t="s">
        <v>160</v>
      </c>
      <c r="C39" t="s">
        <v>141</v>
      </c>
      <c r="D39" t="s">
        <v>67</v>
      </c>
      <c r="E39" t="s">
        <v>170</v>
      </c>
      <c r="F39" t="s">
        <v>171</v>
      </c>
      <c r="G39" s="468" t="s">
        <v>388</v>
      </c>
      <c r="H39" t="s">
        <v>178</v>
      </c>
      <c r="I39" t="s">
        <v>13</v>
      </c>
      <c r="J39" s="464"/>
      <c r="K39" s="464"/>
      <c r="L39" s="464"/>
      <c r="M39" s="464"/>
    </row>
    <row r="40" spans="1:13" x14ac:dyDescent="0.25">
      <c r="A40" t="s">
        <v>127</v>
      </c>
      <c r="B40" t="s">
        <v>160</v>
      </c>
      <c r="C40" t="s">
        <v>141</v>
      </c>
      <c r="D40" t="s">
        <v>67</v>
      </c>
      <c r="E40" t="s">
        <v>133</v>
      </c>
      <c r="F40" t="s">
        <v>134</v>
      </c>
      <c r="G40" s="468" t="s">
        <v>158</v>
      </c>
      <c r="H40" t="s">
        <v>136</v>
      </c>
      <c r="I40" t="s">
        <v>13</v>
      </c>
      <c r="J40" s="464"/>
      <c r="K40" s="464"/>
      <c r="L40" s="464"/>
      <c r="M40" s="464"/>
    </row>
    <row r="41" spans="1:13" x14ac:dyDescent="0.25">
      <c r="A41" t="s">
        <v>127</v>
      </c>
      <c r="B41" t="s">
        <v>160</v>
      </c>
      <c r="C41" t="s">
        <v>141</v>
      </c>
      <c r="D41" t="s">
        <v>67</v>
      </c>
      <c r="E41" t="s">
        <v>133</v>
      </c>
      <c r="F41" t="s">
        <v>134</v>
      </c>
      <c r="G41" s="468" t="s">
        <v>159</v>
      </c>
      <c r="H41" t="s">
        <v>136</v>
      </c>
      <c r="I41" t="s">
        <v>13</v>
      </c>
    </row>
    <row r="42" spans="1:13" x14ac:dyDescent="0.25">
      <c r="A42" t="s">
        <v>127</v>
      </c>
      <c r="B42" t="s">
        <v>160</v>
      </c>
      <c r="C42" t="s">
        <v>141</v>
      </c>
      <c r="D42" t="s">
        <v>67</v>
      </c>
      <c r="E42" t="s">
        <v>133</v>
      </c>
      <c r="F42" t="s">
        <v>134</v>
      </c>
      <c r="G42" s="468" t="s">
        <v>157</v>
      </c>
      <c r="H42" t="s">
        <v>136</v>
      </c>
      <c r="I42" t="s">
        <v>13</v>
      </c>
    </row>
    <row r="43" spans="1:13" x14ac:dyDescent="0.25">
      <c r="A43" t="s">
        <v>127</v>
      </c>
      <c r="B43" t="s">
        <v>160</v>
      </c>
      <c r="C43" t="s">
        <v>141</v>
      </c>
      <c r="D43" t="s">
        <v>67</v>
      </c>
      <c r="E43" t="s">
        <v>133</v>
      </c>
      <c r="F43" t="s">
        <v>134</v>
      </c>
      <c r="G43" s="468" t="s">
        <v>156</v>
      </c>
      <c r="H43" t="s">
        <v>136</v>
      </c>
      <c r="I43" t="s">
        <v>13</v>
      </c>
    </row>
    <row r="44" spans="1:13" ht="13.8" thickBot="1" x14ac:dyDescent="0.3">
      <c r="A44" s="360" t="s">
        <v>127</v>
      </c>
      <c r="B44" s="360" t="s">
        <v>160</v>
      </c>
      <c r="C44" s="360" t="s">
        <v>141</v>
      </c>
      <c r="D44" s="360" t="s">
        <v>67</v>
      </c>
      <c r="E44" s="360" t="s">
        <v>133</v>
      </c>
      <c r="F44" s="360" t="s">
        <v>134</v>
      </c>
      <c r="G44" s="469" t="s">
        <v>175</v>
      </c>
      <c r="H44" s="360" t="s">
        <v>136</v>
      </c>
      <c r="I44" s="360" t="s">
        <v>13</v>
      </c>
    </row>
    <row r="45" spans="1:13" x14ac:dyDescent="0.25">
      <c r="A45" t="s">
        <v>127</v>
      </c>
      <c r="B45" t="s">
        <v>180</v>
      </c>
      <c r="C45" t="s">
        <v>75</v>
      </c>
      <c r="D45" t="s">
        <v>67</v>
      </c>
      <c r="E45" t="s">
        <v>145</v>
      </c>
      <c r="F45" t="s">
        <v>146</v>
      </c>
      <c r="G45" s="468" t="s">
        <v>389</v>
      </c>
      <c r="H45" t="s">
        <v>148</v>
      </c>
      <c r="I45" t="s">
        <v>13</v>
      </c>
    </row>
    <row r="46" spans="1:13" x14ac:dyDescent="0.25">
      <c r="A46" t="s">
        <v>127</v>
      </c>
      <c r="B46" t="s">
        <v>180</v>
      </c>
      <c r="C46" t="s">
        <v>75</v>
      </c>
      <c r="D46" t="s">
        <v>67</v>
      </c>
      <c r="E46" t="s">
        <v>390</v>
      </c>
      <c r="F46" t="s">
        <v>391</v>
      </c>
      <c r="G46" s="468" t="s">
        <v>392</v>
      </c>
      <c r="H46" t="s">
        <v>393</v>
      </c>
      <c r="I46" t="s">
        <v>13</v>
      </c>
    </row>
    <row r="47" spans="1:13" x14ac:dyDescent="0.25">
      <c r="A47" t="s">
        <v>127</v>
      </c>
      <c r="B47" t="s">
        <v>180</v>
      </c>
      <c r="C47" t="s">
        <v>75</v>
      </c>
      <c r="D47" t="s">
        <v>67</v>
      </c>
      <c r="E47" t="s">
        <v>137</v>
      </c>
      <c r="F47" t="s">
        <v>138</v>
      </c>
      <c r="G47" s="468" t="s">
        <v>182</v>
      </c>
      <c r="H47" t="s">
        <v>140</v>
      </c>
      <c r="I47" t="s">
        <v>13</v>
      </c>
    </row>
    <row r="48" spans="1:13" x14ac:dyDescent="0.25">
      <c r="A48" t="s">
        <v>127</v>
      </c>
      <c r="B48" t="s">
        <v>180</v>
      </c>
      <c r="C48" t="s">
        <v>75</v>
      </c>
      <c r="D48" t="s">
        <v>67</v>
      </c>
      <c r="E48" t="s">
        <v>133</v>
      </c>
      <c r="F48" t="s">
        <v>134</v>
      </c>
      <c r="G48" s="468" t="s">
        <v>162</v>
      </c>
      <c r="H48" t="s">
        <v>136</v>
      </c>
      <c r="I48" t="s">
        <v>13</v>
      </c>
    </row>
    <row r="49" spans="1:13" ht="13.8" thickBot="1" x14ac:dyDescent="0.3">
      <c r="A49" s="360" t="s">
        <v>127</v>
      </c>
      <c r="B49" s="360" t="s">
        <v>180</v>
      </c>
      <c r="C49" s="360" t="s">
        <v>75</v>
      </c>
      <c r="D49" s="360" t="s">
        <v>67</v>
      </c>
      <c r="E49" s="360" t="s">
        <v>133</v>
      </c>
      <c r="F49" s="360" t="s">
        <v>134</v>
      </c>
      <c r="G49" s="469" t="s">
        <v>161</v>
      </c>
      <c r="H49" s="360" t="s">
        <v>136</v>
      </c>
      <c r="I49" s="360" t="s">
        <v>13</v>
      </c>
    </row>
    <row r="50" spans="1:13" x14ac:dyDescent="0.25">
      <c r="A50" t="s">
        <v>127</v>
      </c>
      <c r="B50" t="s">
        <v>180</v>
      </c>
      <c r="C50" t="s">
        <v>141</v>
      </c>
      <c r="D50" t="s">
        <v>67</v>
      </c>
      <c r="E50" t="s">
        <v>145</v>
      </c>
      <c r="F50" t="s">
        <v>146</v>
      </c>
      <c r="G50" s="468" t="s">
        <v>394</v>
      </c>
      <c r="H50" t="s">
        <v>148</v>
      </c>
      <c r="I50" t="s">
        <v>13</v>
      </c>
    </row>
    <row r="51" spans="1:13" x14ac:dyDescent="0.25">
      <c r="A51" t="s">
        <v>127</v>
      </c>
      <c r="B51" t="s">
        <v>180</v>
      </c>
      <c r="C51" t="s">
        <v>141</v>
      </c>
      <c r="D51" t="s">
        <v>67</v>
      </c>
      <c r="E51" t="s">
        <v>170</v>
      </c>
      <c r="F51" t="s">
        <v>171</v>
      </c>
      <c r="G51" s="468" t="s">
        <v>177</v>
      </c>
      <c r="H51" t="s">
        <v>178</v>
      </c>
      <c r="I51" t="s">
        <v>13</v>
      </c>
    </row>
    <row r="52" spans="1:13" x14ac:dyDescent="0.25">
      <c r="A52" t="s">
        <v>127</v>
      </c>
      <c r="B52" t="s">
        <v>180</v>
      </c>
      <c r="C52" t="s">
        <v>141</v>
      </c>
      <c r="D52" t="s">
        <v>67</v>
      </c>
      <c r="E52" t="s">
        <v>137</v>
      </c>
      <c r="F52" t="s">
        <v>138</v>
      </c>
      <c r="G52" s="468" t="s">
        <v>395</v>
      </c>
      <c r="H52" t="s">
        <v>140</v>
      </c>
      <c r="I52" t="s">
        <v>13</v>
      </c>
    </row>
    <row r="53" spans="1:13" ht="13.8" thickBot="1" x14ac:dyDescent="0.3">
      <c r="A53" s="360" t="s">
        <v>127</v>
      </c>
      <c r="B53" s="360" t="s">
        <v>180</v>
      </c>
      <c r="C53" s="360" t="s">
        <v>141</v>
      </c>
      <c r="D53" s="360" t="s">
        <v>67</v>
      </c>
      <c r="E53" s="360" t="s">
        <v>133</v>
      </c>
      <c r="F53" s="360" t="s">
        <v>134</v>
      </c>
      <c r="G53" s="469" t="s">
        <v>174</v>
      </c>
      <c r="H53" s="360" t="s">
        <v>136</v>
      </c>
      <c r="I53" s="360" t="s">
        <v>13</v>
      </c>
    </row>
    <row r="54" spans="1:13" x14ac:dyDescent="0.25">
      <c r="A54" t="s">
        <v>127</v>
      </c>
      <c r="B54" t="s">
        <v>192</v>
      </c>
      <c r="C54" t="s">
        <v>75</v>
      </c>
      <c r="D54" t="s">
        <v>67</v>
      </c>
      <c r="E54" t="s">
        <v>145</v>
      </c>
      <c r="F54" t="s">
        <v>146</v>
      </c>
      <c r="G54" s="468" t="s">
        <v>396</v>
      </c>
      <c r="H54" t="s">
        <v>148</v>
      </c>
      <c r="I54" t="s">
        <v>13</v>
      </c>
    </row>
    <row r="55" spans="1:13" x14ac:dyDescent="0.25">
      <c r="A55" t="s">
        <v>127</v>
      </c>
      <c r="B55" t="s">
        <v>192</v>
      </c>
      <c r="C55" t="s">
        <v>75</v>
      </c>
      <c r="D55" t="s">
        <v>67</v>
      </c>
      <c r="E55" t="s">
        <v>186</v>
      </c>
      <c r="F55" t="s">
        <v>151</v>
      </c>
      <c r="G55" s="468" t="s">
        <v>193</v>
      </c>
      <c r="H55" t="s">
        <v>194</v>
      </c>
      <c r="I55" t="s">
        <v>13</v>
      </c>
    </row>
    <row r="56" spans="1:13" x14ac:dyDescent="0.25">
      <c r="A56" t="s">
        <v>127</v>
      </c>
      <c r="B56" t="s">
        <v>192</v>
      </c>
      <c r="C56" t="s">
        <v>75</v>
      </c>
      <c r="D56" t="s">
        <v>67</v>
      </c>
      <c r="E56" t="s">
        <v>213</v>
      </c>
      <c r="F56" t="s">
        <v>146</v>
      </c>
      <c r="G56" s="468" t="s">
        <v>397</v>
      </c>
      <c r="H56" t="s">
        <v>398</v>
      </c>
      <c r="I56" t="s">
        <v>13</v>
      </c>
    </row>
    <row r="57" spans="1:13" x14ac:dyDescent="0.25">
      <c r="A57" t="s">
        <v>127</v>
      </c>
      <c r="B57" t="s">
        <v>192</v>
      </c>
      <c r="C57" t="s">
        <v>75</v>
      </c>
      <c r="D57" t="s">
        <v>67</v>
      </c>
      <c r="E57" t="s">
        <v>198</v>
      </c>
      <c r="F57" t="s">
        <v>171</v>
      </c>
      <c r="G57" s="468" t="s">
        <v>199</v>
      </c>
      <c r="H57" t="s">
        <v>200</v>
      </c>
      <c r="I57" t="s">
        <v>13</v>
      </c>
    </row>
    <row r="58" spans="1:13" x14ac:dyDescent="0.25">
      <c r="A58" t="s">
        <v>127</v>
      </c>
      <c r="B58" t="s">
        <v>192</v>
      </c>
      <c r="C58" t="s">
        <v>75</v>
      </c>
      <c r="D58" t="s">
        <v>67</v>
      </c>
      <c r="E58" t="s">
        <v>390</v>
      </c>
      <c r="F58" t="s">
        <v>391</v>
      </c>
      <c r="G58" s="468" t="s">
        <v>399</v>
      </c>
      <c r="H58" t="s">
        <v>393</v>
      </c>
      <c r="I58" t="s">
        <v>242</v>
      </c>
    </row>
    <row r="59" spans="1:13" x14ac:dyDescent="0.25">
      <c r="A59" t="s">
        <v>127</v>
      </c>
      <c r="B59" t="s">
        <v>192</v>
      </c>
      <c r="C59" t="s">
        <v>75</v>
      </c>
      <c r="D59" t="s">
        <v>67</v>
      </c>
      <c r="E59" t="s">
        <v>137</v>
      </c>
      <c r="F59" t="s">
        <v>138</v>
      </c>
      <c r="G59" s="468" t="s">
        <v>183</v>
      </c>
      <c r="H59" t="s">
        <v>140</v>
      </c>
      <c r="I59" t="s">
        <v>13</v>
      </c>
    </row>
    <row r="60" spans="1:13" ht="13.8" thickBot="1" x14ac:dyDescent="0.3">
      <c r="A60" s="360" t="s">
        <v>127</v>
      </c>
      <c r="B60" s="360" t="s">
        <v>192</v>
      </c>
      <c r="C60" s="360" t="s">
        <v>75</v>
      </c>
      <c r="D60" s="360" t="s">
        <v>67</v>
      </c>
      <c r="E60" s="360" t="s">
        <v>133</v>
      </c>
      <c r="F60" s="360" t="s">
        <v>134</v>
      </c>
      <c r="G60" s="469" t="s">
        <v>201</v>
      </c>
      <c r="H60" s="360" t="s">
        <v>136</v>
      </c>
      <c r="I60" s="360" t="s">
        <v>13</v>
      </c>
    </row>
    <row r="61" spans="1:13" x14ac:dyDescent="0.25">
      <c r="A61" t="s">
        <v>127</v>
      </c>
      <c r="B61" t="s">
        <v>192</v>
      </c>
      <c r="C61" t="s">
        <v>141</v>
      </c>
      <c r="D61" t="s">
        <v>67</v>
      </c>
      <c r="E61" t="s">
        <v>137</v>
      </c>
      <c r="F61" t="s">
        <v>138</v>
      </c>
      <c r="G61" s="468" t="s">
        <v>190</v>
      </c>
      <c r="H61" t="s">
        <v>140</v>
      </c>
      <c r="I61" t="s">
        <v>13</v>
      </c>
    </row>
    <row r="62" spans="1:13" x14ac:dyDescent="0.25">
      <c r="A62" t="s">
        <v>127</v>
      </c>
      <c r="B62" t="s">
        <v>192</v>
      </c>
      <c r="C62" t="s">
        <v>141</v>
      </c>
      <c r="D62" t="s">
        <v>67</v>
      </c>
      <c r="E62" t="s">
        <v>137</v>
      </c>
      <c r="F62" t="s">
        <v>138</v>
      </c>
      <c r="G62" s="468" t="s">
        <v>189</v>
      </c>
      <c r="H62" t="s">
        <v>140</v>
      </c>
      <c r="I62" t="s">
        <v>13</v>
      </c>
    </row>
    <row r="63" spans="1:13" x14ac:dyDescent="0.25">
      <c r="A63" t="s">
        <v>127</v>
      </c>
      <c r="B63" t="s">
        <v>192</v>
      </c>
      <c r="C63" t="s">
        <v>141</v>
      </c>
      <c r="D63" t="s">
        <v>67</v>
      </c>
      <c r="E63" t="s">
        <v>137</v>
      </c>
      <c r="F63" t="s">
        <v>138</v>
      </c>
      <c r="G63" s="468" t="s">
        <v>191</v>
      </c>
      <c r="H63" t="s">
        <v>140</v>
      </c>
      <c r="I63" t="s">
        <v>13</v>
      </c>
      <c r="J63" s="464"/>
      <c r="K63" s="464"/>
      <c r="L63" s="464"/>
      <c r="M63" s="464"/>
    </row>
    <row r="64" spans="1:13" x14ac:dyDescent="0.25">
      <c r="A64" t="s">
        <v>127</v>
      </c>
      <c r="B64" t="s">
        <v>192</v>
      </c>
      <c r="C64" t="s">
        <v>141</v>
      </c>
      <c r="D64" t="s">
        <v>67</v>
      </c>
      <c r="E64" t="s">
        <v>150</v>
      </c>
      <c r="F64" t="s">
        <v>151</v>
      </c>
      <c r="G64" s="468" t="s">
        <v>206</v>
      </c>
      <c r="H64" t="s">
        <v>153</v>
      </c>
      <c r="I64" t="s">
        <v>374</v>
      </c>
      <c r="J64" s="464"/>
      <c r="K64" s="464"/>
      <c r="L64" s="464"/>
      <c r="M64" s="464"/>
    </row>
    <row r="65" spans="1:13" ht="13.8" thickBot="1" x14ac:dyDescent="0.3">
      <c r="A65" s="360" t="s">
        <v>127</v>
      </c>
      <c r="B65" s="360" t="s">
        <v>192</v>
      </c>
      <c r="C65" s="360" t="s">
        <v>141</v>
      </c>
      <c r="D65" s="360" t="s">
        <v>67</v>
      </c>
      <c r="E65" s="360" t="s">
        <v>150</v>
      </c>
      <c r="F65" s="360" t="s">
        <v>151</v>
      </c>
      <c r="G65" s="469" t="s">
        <v>187</v>
      </c>
      <c r="H65" s="360" t="s">
        <v>153</v>
      </c>
      <c r="I65" s="360" t="s">
        <v>374</v>
      </c>
    </row>
    <row r="66" spans="1:13" ht="13.8" thickBot="1" x14ac:dyDescent="0.3">
      <c r="A66" s="470" t="s">
        <v>127</v>
      </c>
      <c r="B66" s="470" t="s">
        <v>192</v>
      </c>
      <c r="C66" s="470" t="s">
        <v>75</v>
      </c>
      <c r="D66" s="470" t="s">
        <v>66</v>
      </c>
      <c r="E66" s="470" t="s">
        <v>137</v>
      </c>
      <c r="F66" s="470" t="s">
        <v>138</v>
      </c>
      <c r="G66" s="471" t="s">
        <v>181</v>
      </c>
      <c r="H66" s="470" t="s">
        <v>140</v>
      </c>
      <c r="I66" s="470" t="s">
        <v>13</v>
      </c>
    </row>
    <row r="67" spans="1:13" x14ac:dyDescent="0.25">
      <c r="A67" t="s">
        <v>127</v>
      </c>
      <c r="B67" t="s">
        <v>192</v>
      </c>
      <c r="C67" t="s">
        <v>141</v>
      </c>
      <c r="D67" t="s">
        <v>66</v>
      </c>
      <c r="E67" t="s">
        <v>137</v>
      </c>
      <c r="F67" t="s">
        <v>138</v>
      </c>
      <c r="G67" s="468" t="s">
        <v>185</v>
      </c>
      <c r="H67" t="s">
        <v>140</v>
      </c>
      <c r="I67" t="s">
        <v>13</v>
      </c>
    </row>
    <row r="68" spans="1:13" x14ac:dyDescent="0.25">
      <c r="A68" t="s">
        <v>127</v>
      </c>
      <c r="B68" t="s">
        <v>192</v>
      </c>
      <c r="C68" t="s">
        <v>141</v>
      </c>
      <c r="D68" t="s">
        <v>66</v>
      </c>
      <c r="E68" t="s">
        <v>137</v>
      </c>
      <c r="F68" t="s">
        <v>138</v>
      </c>
      <c r="G68" s="468" t="s">
        <v>188</v>
      </c>
      <c r="H68" t="s">
        <v>140</v>
      </c>
      <c r="I68" t="s">
        <v>13</v>
      </c>
    </row>
    <row r="69" spans="1:13" ht="13.8" thickBot="1" x14ac:dyDescent="0.3">
      <c r="A69" s="360" t="s">
        <v>127</v>
      </c>
      <c r="B69" s="360" t="s">
        <v>192</v>
      </c>
      <c r="C69" s="360" t="s">
        <v>141</v>
      </c>
      <c r="D69" s="360" t="s">
        <v>66</v>
      </c>
      <c r="E69" s="360" t="s">
        <v>133</v>
      </c>
      <c r="F69" s="360" t="s">
        <v>134</v>
      </c>
      <c r="G69" s="469" t="s">
        <v>184</v>
      </c>
      <c r="H69" s="360" t="s">
        <v>136</v>
      </c>
      <c r="I69" s="360" t="s">
        <v>13</v>
      </c>
      <c r="J69" s="464"/>
      <c r="K69" s="464"/>
      <c r="L69" s="464"/>
      <c r="M69" s="464"/>
    </row>
    <row r="70" spans="1:13" x14ac:dyDescent="0.25">
      <c r="A70" t="s">
        <v>127</v>
      </c>
      <c r="B70" t="s">
        <v>209</v>
      </c>
      <c r="C70" t="s">
        <v>75</v>
      </c>
      <c r="D70" t="s">
        <v>67</v>
      </c>
      <c r="E70" t="s">
        <v>195</v>
      </c>
      <c r="F70" t="s">
        <v>151</v>
      </c>
      <c r="G70" s="468" t="s">
        <v>196</v>
      </c>
      <c r="H70" t="s">
        <v>197</v>
      </c>
      <c r="I70" t="s">
        <v>13</v>
      </c>
    </row>
    <row r="71" spans="1:13" x14ac:dyDescent="0.25">
      <c r="A71" t="s">
        <v>127</v>
      </c>
      <c r="B71" t="s">
        <v>209</v>
      </c>
      <c r="C71" t="s">
        <v>75</v>
      </c>
      <c r="D71" t="s">
        <v>67</v>
      </c>
      <c r="E71" t="s">
        <v>400</v>
      </c>
      <c r="F71" t="s">
        <v>401</v>
      </c>
      <c r="G71" s="468" t="s">
        <v>218</v>
      </c>
      <c r="H71" t="s">
        <v>402</v>
      </c>
      <c r="I71" t="s">
        <v>13</v>
      </c>
    </row>
    <row r="72" spans="1:13" x14ac:dyDescent="0.25">
      <c r="A72" t="s">
        <v>127</v>
      </c>
      <c r="B72" t="s">
        <v>209</v>
      </c>
      <c r="C72" t="s">
        <v>75</v>
      </c>
      <c r="D72" t="s">
        <v>67</v>
      </c>
      <c r="E72" t="s">
        <v>215</v>
      </c>
      <c r="F72" t="s">
        <v>171</v>
      </c>
      <c r="G72" s="468" t="s">
        <v>403</v>
      </c>
      <c r="H72" t="s">
        <v>217</v>
      </c>
      <c r="I72" t="s">
        <v>13</v>
      </c>
    </row>
    <row r="73" spans="1:13" x14ac:dyDescent="0.25">
      <c r="A73" t="s">
        <v>127</v>
      </c>
      <c r="B73" t="s">
        <v>209</v>
      </c>
      <c r="C73" t="s">
        <v>75</v>
      </c>
      <c r="D73" t="s">
        <v>67</v>
      </c>
      <c r="E73" t="s">
        <v>404</v>
      </c>
      <c r="F73" t="s">
        <v>171</v>
      </c>
      <c r="G73" s="468" t="s">
        <v>405</v>
      </c>
      <c r="H73" t="s">
        <v>406</v>
      </c>
      <c r="I73" t="s">
        <v>13</v>
      </c>
    </row>
    <row r="74" spans="1:13" x14ac:dyDescent="0.25">
      <c r="A74" t="s">
        <v>127</v>
      </c>
      <c r="B74" t="s">
        <v>209</v>
      </c>
      <c r="C74" t="s">
        <v>75</v>
      </c>
      <c r="D74" t="s">
        <v>67</v>
      </c>
      <c r="E74" t="s">
        <v>225</v>
      </c>
      <c r="F74" t="s">
        <v>171</v>
      </c>
      <c r="G74" s="468" t="s">
        <v>216</v>
      </c>
      <c r="H74" t="s">
        <v>407</v>
      </c>
      <c r="I74" t="s">
        <v>13</v>
      </c>
    </row>
    <row r="75" spans="1:13" x14ac:dyDescent="0.25">
      <c r="A75" t="s">
        <v>127</v>
      </c>
      <c r="B75" t="s">
        <v>209</v>
      </c>
      <c r="C75" t="s">
        <v>75</v>
      </c>
      <c r="D75" t="s">
        <v>67</v>
      </c>
      <c r="E75" t="s">
        <v>170</v>
      </c>
      <c r="F75" t="s">
        <v>171</v>
      </c>
      <c r="G75" s="468" t="s">
        <v>203</v>
      </c>
      <c r="H75" t="s">
        <v>176</v>
      </c>
      <c r="I75" t="s">
        <v>13</v>
      </c>
    </row>
    <row r="76" spans="1:13" x14ac:dyDescent="0.25">
      <c r="A76" t="s">
        <v>127</v>
      </c>
      <c r="B76" t="s">
        <v>209</v>
      </c>
      <c r="C76" t="s">
        <v>75</v>
      </c>
      <c r="D76" t="s">
        <v>67</v>
      </c>
      <c r="E76" t="s">
        <v>225</v>
      </c>
      <c r="F76" t="s">
        <v>171</v>
      </c>
      <c r="G76" s="468" t="s">
        <v>408</v>
      </c>
      <c r="H76" t="s">
        <v>409</v>
      </c>
      <c r="I76" t="s">
        <v>13</v>
      </c>
    </row>
    <row r="77" spans="1:13" ht="13.8" thickBot="1" x14ac:dyDescent="0.3">
      <c r="A77" s="360" t="s">
        <v>127</v>
      </c>
      <c r="B77" s="360" t="s">
        <v>209</v>
      </c>
      <c r="C77" s="360" t="s">
        <v>75</v>
      </c>
      <c r="D77" s="360" t="s">
        <v>67</v>
      </c>
      <c r="E77" s="360" t="s">
        <v>210</v>
      </c>
      <c r="F77" s="360" t="s">
        <v>151</v>
      </c>
      <c r="G77" s="469" t="s">
        <v>214</v>
      </c>
      <c r="H77" s="360" t="s">
        <v>212</v>
      </c>
      <c r="I77" s="360" t="s">
        <v>13</v>
      </c>
    </row>
    <row r="78" spans="1:13" x14ac:dyDescent="0.25">
      <c r="A78" t="s">
        <v>127</v>
      </c>
      <c r="B78" t="s">
        <v>209</v>
      </c>
      <c r="C78" t="s">
        <v>141</v>
      </c>
      <c r="D78" t="s">
        <v>67</v>
      </c>
      <c r="E78" t="s">
        <v>170</v>
      </c>
      <c r="F78" t="s">
        <v>171</v>
      </c>
      <c r="G78" s="468" t="s">
        <v>410</v>
      </c>
      <c r="H78" t="s">
        <v>179</v>
      </c>
      <c r="I78" t="s">
        <v>13</v>
      </c>
    </row>
    <row r="79" spans="1:13" x14ac:dyDescent="0.25">
      <c r="A79" t="s">
        <v>127</v>
      </c>
      <c r="B79" t="s">
        <v>209</v>
      </c>
      <c r="C79" t="s">
        <v>141</v>
      </c>
      <c r="D79" t="s">
        <v>67</v>
      </c>
      <c r="E79" t="s">
        <v>210</v>
      </c>
      <c r="F79" t="s">
        <v>151</v>
      </c>
      <c r="G79" s="468" t="s">
        <v>227</v>
      </c>
      <c r="H79" t="s">
        <v>212</v>
      </c>
      <c r="I79" t="s">
        <v>13</v>
      </c>
    </row>
    <row r="80" spans="1:13" x14ac:dyDescent="0.25">
      <c r="A80" t="s">
        <v>127</v>
      </c>
      <c r="B80" t="s">
        <v>209</v>
      </c>
      <c r="C80" t="s">
        <v>141</v>
      </c>
      <c r="D80" t="s">
        <v>67</v>
      </c>
      <c r="E80" t="s">
        <v>198</v>
      </c>
      <c r="F80" t="s">
        <v>171</v>
      </c>
      <c r="G80" s="468" t="s">
        <v>228</v>
      </c>
      <c r="H80" t="s">
        <v>411</v>
      </c>
      <c r="I80" t="s">
        <v>13</v>
      </c>
    </row>
    <row r="81" spans="1:13" x14ac:dyDescent="0.25">
      <c r="A81" t="s">
        <v>127</v>
      </c>
      <c r="B81" t="s">
        <v>209</v>
      </c>
      <c r="C81" t="s">
        <v>141</v>
      </c>
      <c r="D81" t="s">
        <v>67</v>
      </c>
      <c r="E81" t="s">
        <v>137</v>
      </c>
      <c r="F81" t="s">
        <v>138</v>
      </c>
      <c r="G81" s="468" t="s">
        <v>208</v>
      </c>
      <c r="H81" t="s">
        <v>140</v>
      </c>
      <c r="I81" t="s">
        <v>13</v>
      </c>
    </row>
    <row r="82" spans="1:13" x14ac:dyDescent="0.25">
      <c r="A82" t="s">
        <v>127</v>
      </c>
      <c r="B82" t="s">
        <v>209</v>
      </c>
      <c r="C82" t="s">
        <v>141</v>
      </c>
      <c r="D82" t="s">
        <v>67</v>
      </c>
      <c r="E82" t="s">
        <v>150</v>
      </c>
      <c r="F82" t="s">
        <v>151</v>
      </c>
      <c r="G82" s="468" t="s">
        <v>207</v>
      </c>
      <c r="H82" t="s">
        <v>153</v>
      </c>
      <c r="I82" t="s">
        <v>374</v>
      </c>
    </row>
    <row r="83" spans="1:13" ht="13.8" thickBot="1" x14ac:dyDescent="0.3">
      <c r="A83" s="360" t="s">
        <v>127</v>
      </c>
      <c r="B83" s="360" t="s">
        <v>209</v>
      </c>
      <c r="C83" s="360" t="s">
        <v>141</v>
      </c>
      <c r="D83" s="360" t="s">
        <v>67</v>
      </c>
      <c r="E83" s="360" t="s">
        <v>150</v>
      </c>
      <c r="F83" s="360" t="s">
        <v>151</v>
      </c>
      <c r="G83" s="469" t="s">
        <v>206</v>
      </c>
      <c r="H83" s="360" t="s">
        <v>153</v>
      </c>
      <c r="I83" s="360" t="s">
        <v>374</v>
      </c>
    </row>
    <row r="84" spans="1:13" ht="13.8" thickBot="1" x14ac:dyDescent="0.3">
      <c r="A84" s="470" t="s">
        <v>127</v>
      </c>
      <c r="B84" s="470" t="s">
        <v>209</v>
      </c>
      <c r="C84" s="470" t="s">
        <v>75</v>
      </c>
      <c r="D84" s="470" t="s">
        <v>66</v>
      </c>
      <c r="E84" s="470" t="s">
        <v>137</v>
      </c>
      <c r="F84" s="470" t="s">
        <v>138</v>
      </c>
      <c r="G84" s="471" t="s">
        <v>202</v>
      </c>
      <c r="H84" s="470" t="s">
        <v>140</v>
      </c>
      <c r="I84" s="470" t="s">
        <v>13</v>
      </c>
    </row>
    <row r="85" spans="1:13" x14ac:dyDescent="0.25">
      <c r="A85" t="s">
        <v>127</v>
      </c>
      <c r="B85" t="s">
        <v>209</v>
      </c>
      <c r="C85" t="s">
        <v>141</v>
      </c>
      <c r="D85" t="s">
        <v>66</v>
      </c>
      <c r="E85" t="s">
        <v>137</v>
      </c>
      <c r="F85" t="s">
        <v>138</v>
      </c>
      <c r="G85" s="468" t="s">
        <v>205</v>
      </c>
      <c r="H85" t="s">
        <v>140</v>
      </c>
      <c r="I85" t="s">
        <v>13</v>
      </c>
    </row>
    <row r="86" spans="1:13" ht="13.8" thickBot="1" x14ac:dyDescent="0.3">
      <c r="A86" s="360" t="s">
        <v>127</v>
      </c>
      <c r="B86" s="360" t="s">
        <v>209</v>
      </c>
      <c r="C86" s="360" t="s">
        <v>141</v>
      </c>
      <c r="D86" s="360" t="s">
        <v>66</v>
      </c>
      <c r="E86" s="360" t="s">
        <v>133</v>
      </c>
      <c r="F86" s="360" t="s">
        <v>134</v>
      </c>
      <c r="G86" s="469" t="s">
        <v>204</v>
      </c>
      <c r="H86" s="360" t="s">
        <v>136</v>
      </c>
      <c r="I86" s="360" t="s">
        <v>13</v>
      </c>
    </row>
    <row r="87" spans="1:13" x14ac:dyDescent="0.25">
      <c r="A87" t="s">
        <v>127</v>
      </c>
      <c r="B87" t="s">
        <v>229</v>
      </c>
      <c r="C87" t="s">
        <v>75</v>
      </c>
      <c r="D87" t="s">
        <v>67</v>
      </c>
      <c r="E87" t="s">
        <v>210</v>
      </c>
      <c r="F87" t="s">
        <v>151</v>
      </c>
      <c r="G87" s="468" t="s">
        <v>220</v>
      </c>
      <c r="H87" t="s">
        <v>212</v>
      </c>
      <c r="I87" t="s">
        <v>13</v>
      </c>
    </row>
    <row r="88" spans="1:13" x14ac:dyDescent="0.25">
      <c r="A88" t="s">
        <v>127</v>
      </c>
      <c r="B88" t="s">
        <v>229</v>
      </c>
      <c r="C88" t="s">
        <v>75</v>
      </c>
      <c r="D88" t="s">
        <v>67</v>
      </c>
      <c r="E88" t="s">
        <v>210</v>
      </c>
      <c r="F88" t="s">
        <v>151</v>
      </c>
      <c r="G88" s="468" t="s">
        <v>211</v>
      </c>
      <c r="H88" t="s">
        <v>212</v>
      </c>
      <c r="I88" t="s">
        <v>13</v>
      </c>
    </row>
    <row r="89" spans="1:13" ht="13.8" thickBot="1" x14ac:dyDescent="0.3">
      <c r="A89" s="360" t="s">
        <v>127</v>
      </c>
      <c r="B89" s="360" t="s">
        <v>229</v>
      </c>
      <c r="C89" s="360" t="s">
        <v>75</v>
      </c>
      <c r="D89" s="360" t="s">
        <v>67</v>
      </c>
      <c r="E89" s="360" t="s">
        <v>412</v>
      </c>
      <c r="F89" s="360" t="s">
        <v>171</v>
      </c>
      <c r="G89" s="469" t="s">
        <v>219</v>
      </c>
      <c r="H89" s="360" t="s">
        <v>413</v>
      </c>
      <c r="I89" s="360" t="s">
        <v>13</v>
      </c>
      <c r="J89" s="464"/>
      <c r="K89" s="464"/>
      <c r="L89" s="464"/>
      <c r="M89" s="464"/>
    </row>
    <row r="90" spans="1:13" x14ac:dyDescent="0.25">
      <c r="A90" t="s">
        <v>127</v>
      </c>
      <c r="B90" t="s">
        <v>229</v>
      </c>
      <c r="C90" t="s">
        <v>141</v>
      </c>
      <c r="D90" t="s">
        <v>67</v>
      </c>
      <c r="E90" t="s">
        <v>210</v>
      </c>
      <c r="F90" t="s">
        <v>151</v>
      </c>
      <c r="G90" s="468" t="s">
        <v>414</v>
      </c>
      <c r="H90" t="s">
        <v>212</v>
      </c>
      <c r="I90" t="s">
        <v>13</v>
      </c>
      <c r="J90" s="464"/>
      <c r="K90" s="464"/>
      <c r="L90" s="464"/>
      <c r="M90" s="464"/>
    </row>
    <row r="91" spans="1:13" x14ac:dyDescent="0.25">
      <c r="A91" t="s">
        <v>127</v>
      </c>
      <c r="B91" t="s">
        <v>229</v>
      </c>
      <c r="C91" t="s">
        <v>141</v>
      </c>
      <c r="D91" t="s">
        <v>67</v>
      </c>
      <c r="E91" t="s">
        <v>210</v>
      </c>
      <c r="F91" t="s">
        <v>151</v>
      </c>
      <c r="G91" s="468" t="s">
        <v>234</v>
      </c>
      <c r="H91" t="s">
        <v>212</v>
      </c>
      <c r="I91" t="s">
        <v>13</v>
      </c>
      <c r="J91" s="464"/>
      <c r="K91" s="464"/>
      <c r="L91" s="464"/>
      <c r="M91" s="464"/>
    </row>
    <row r="92" spans="1:13" x14ac:dyDescent="0.25">
      <c r="A92" t="s">
        <v>127</v>
      </c>
      <c r="B92" t="s">
        <v>229</v>
      </c>
      <c r="C92" t="s">
        <v>141</v>
      </c>
      <c r="D92" t="s">
        <v>67</v>
      </c>
      <c r="E92" t="s">
        <v>210</v>
      </c>
      <c r="F92" t="s">
        <v>151</v>
      </c>
      <c r="G92" s="468" t="s">
        <v>224</v>
      </c>
      <c r="H92" t="s">
        <v>212</v>
      </c>
      <c r="I92" t="s">
        <v>13</v>
      </c>
      <c r="J92" s="464"/>
      <c r="K92" s="464"/>
      <c r="L92" s="464"/>
      <c r="M92" s="464"/>
    </row>
    <row r="93" spans="1:13" x14ac:dyDescent="0.25">
      <c r="A93" t="s">
        <v>127</v>
      </c>
      <c r="B93" t="s">
        <v>229</v>
      </c>
      <c r="C93" t="s">
        <v>141</v>
      </c>
      <c r="D93" t="s">
        <v>67</v>
      </c>
      <c r="E93" t="s">
        <v>225</v>
      </c>
      <c r="F93" t="s">
        <v>171</v>
      </c>
      <c r="G93" s="468" t="s">
        <v>226</v>
      </c>
      <c r="H93" t="s">
        <v>415</v>
      </c>
      <c r="I93" t="s">
        <v>416</v>
      </c>
      <c r="J93" s="464"/>
      <c r="K93" s="464"/>
      <c r="L93" s="464"/>
      <c r="M93" s="464"/>
    </row>
    <row r="94" spans="1:13" x14ac:dyDescent="0.25">
      <c r="A94" t="s">
        <v>127</v>
      </c>
      <c r="B94" t="s">
        <v>229</v>
      </c>
      <c r="C94" t="s">
        <v>141</v>
      </c>
      <c r="D94" t="s">
        <v>67</v>
      </c>
      <c r="E94" t="s">
        <v>400</v>
      </c>
      <c r="F94" t="s">
        <v>401</v>
      </c>
      <c r="G94" s="468" t="s">
        <v>417</v>
      </c>
      <c r="H94" t="s">
        <v>402</v>
      </c>
      <c r="I94" t="s">
        <v>13</v>
      </c>
    </row>
    <row r="95" spans="1:13" x14ac:dyDescent="0.25">
      <c r="A95" t="s">
        <v>127</v>
      </c>
      <c r="B95" t="s">
        <v>229</v>
      </c>
      <c r="C95" t="s">
        <v>141</v>
      </c>
      <c r="D95" t="s">
        <v>67</v>
      </c>
      <c r="E95" t="s">
        <v>225</v>
      </c>
      <c r="F95" t="s">
        <v>171</v>
      </c>
      <c r="G95" s="468" t="s">
        <v>418</v>
      </c>
      <c r="H95" t="s">
        <v>233</v>
      </c>
      <c r="I95" t="s">
        <v>416</v>
      </c>
    </row>
    <row r="96" spans="1:13" ht="13.8" thickBot="1" x14ac:dyDescent="0.3">
      <c r="A96" s="360" t="s">
        <v>127</v>
      </c>
      <c r="B96" s="360" t="s">
        <v>229</v>
      </c>
      <c r="C96" s="360" t="s">
        <v>141</v>
      </c>
      <c r="D96" s="360" t="s">
        <v>67</v>
      </c>
      <c r="E96" s="360" t="s">
        <v>198</v>
      </c>
      <c r="F96" s="360" t="s">
        <v>171</v>
      </c>
      <c r="G96" s="469" t="s">
        <v>419</v>
      </c>
      <c r="H96" s="360" t="s">
        <v>411</v>
      </c>
      <c r="I96" s="360" t="s">
        <v>13</v>
      </c>
    </row>
    <row r="97" spans="1:13" ht="13.8" thickBot="1" x14ac:dyDescent="0.3">
      <c r="A97" s="470" t="s">
        <v>127</v>
      </c>
      <c r="B97" s="470" t="s">
        <v>229</v>
      </c>
      <c r="C97" s="470" t="s">
        <v>141</v>
      </c>
      <c r="D97" s="470" t="s">
        <v>66</v>
      </c>
      <c r="E97" s="470" t="s">
        <v>210</v>
      </c>
      <c r="F97" s="470" t="s">
        <v>151</v>
      </c>
      <c r="G97" s="471" t="s">
        <v>222</v>
      </c>
      <c r="H97" s="470" t="s">
        <v>212</v>
      </c>
      <c r="I97" s="470" t="s">
        <v>13</v>
      </c>
    </row>
    <row r="98" spans="1:13" x14ac:dyDescent="0.25">
      <c r="A98" t="s">
        <v>127</v>
      </c>
      <c r="B98" t="s">
        <v>235</v>
      </c>
      <c r="C98" t="s">
        <v>75</v>
      </c>
      <c r="D98" t="s">
        <v>67</v>
      </c>
      <c r="E98" t="s">
        <v>210</v>
      </c>
      <c r="F98" t="s">
        <v>151</v>
      </c>
      <c r="G98" s="468" t="s">
        <v>236</v>
      </c>
      <c r="H98" t="s">
        <v>212</v>
      </c>
      <c r="I98" t="s">
        <v>13</v>
      </c>
    </row>
    <row r="99" spans="1:13" x14ac:dyDescent="0.25">
      <c r="A99" t="s">
        <v>127</v>
      </c>
      <c r="B99" t="s">
        <v>235</v>
      </c>
      <c r="C99" t="s">
        <v>75</v>
      </c>
      <c r="D99" t="s">
        <v>67</v>
      </c>
      <c r="E99" t="s">
        <v>210</v>
      </c>
      <c r="F99" t="s">
        <v>151</v>
      </c>
      <c r="G99" s="468" t="s">
        <v>238</v>
      </c>
      <c r="H99" t="s">
        <v>212</v>
      </c>
      <c r="I99" t="s">
        <v>13</v>
      </c>
      <c r="J99" s="464"/>
      <c r="K99" s="464"/>
      <c r="L99" s="464"/>
      <c r="M99" s="464"/>
    </row>
    <row r="100" spans="1:13" x14ac:dyDescent="0.25">
      <c r="A100" t="s">
        <v>127</v>
      </c>
      <c r="B100" t="s">
        <v>235</v>
      </c>
      <c r="C100" t="s">
        <v>75</v>
      </c>
      <c r="D100" t="s">
        <v>67</v>
      </c>
      <c r="E100" t="s">
        <v>210</v>
      </c>
      <c r="F100" t="s">
        <v>151</v>
      </c>
      <c r="G100" s="468" t="s">
        <v>237</v>
      </c>
      <c r="H100" t="s">
        <v>212</v>
      </c>
      <c r="I100" t="s">
        <v>13</v>
      </c>
      <c r="J100" s="464"/>
      <c r="K100" s="464"/>
      <c r="L100" s="464"/>
      <c r="M100" s="464"/>
    </row>
    <row r="101" spans="1:13" x14ac:dyDescent="0.25">
      <c r="A101" t="s">
        <v>127</v>
      </c>
      <c r="B101" t="s">
        <v>235</v>
      </c>
      <c r="C101" t="s">
        <v>75</v>
      </c>
      <c r="D101" t="s">
        <v>67</v>
      </c>
      <c r="E101" t="s">
        <v>210</v>
      </c>
      <c r="F101" t="s">
        <v>151</v>
      </c>
      <c r="G101" s="468" t="s">
        <v>420</v>
      </c>
      <c r="H101" t="s">
        <v>212</v>
      </c>
      <c r="I101" t="s">
        <v>13</v>
      </c>
    </row>
    <row r="102" spans="1:13" ht="13.8" thickBot="1" x14ac:dyDescent="0.3">
      <c r="A102" s="360" t="s">
        <v>127</v>
      </c>
      <c r="B102" s="360" t="s">
        <v>235</v>
      </c>
      <c r="C102" s="360" t="s">
        <v>75</v>
      </c>
      <c r="D102" s="360" t="s">
        <v>67</v>
      </c>
      <c r="E102" s="360" t="s">
        <v>230</v>
      </c>
      <c r="F102" s="360" t="s">
        <v>138</v>
      </c>
      <c r="G102" s="469" t="s">
        <v>231</v>
      </c>
      <c r="H102" s="360" t="s">
        <v>232</v>
      </c>
      <c r="I102" s="360" t="s">
        <v>13</v>
      </c>
    </row>
    <row r="103" spans="1:13" ht="13.8" thickBot="1" x14ac:dyDescent="0.3">
      <c r="A103" s="470" t="s">
        <v>127</v>
      </c>
      <c r="B103" s="470" t="s">
        <v>235</v>
      </c>
      <c r="C103" s="470" t="s">
        <v>141</v>
      </c>
      <c r="D103" s="470" t="s">
        <v>67</v>
      </c>
      <c r="E103" s="470" t="s">
        <v>215</v>
      </c>
      <c r="F103" s="470" t="s">
        <v>171</v>
      </c>
      <c r="G103" s="471" t="s">
        <v>421</v>
      </c>
      <c r="H103" s="470" t="s">
        <v>422</v>
      </c>
      <c r="I103" s="470" t="s">
        <v>13</v>
      </c>
    </row>
    <row r="104" spans="1:13" x14ac:dyDescent="0.25">
      <c r="A104" t="s">
        <v>127</v>
      </c>
      <c r="B104" t="s">
        <v>235</v>
      </c>
      <c r="C104" t="s">
        <v>141</v>
      </c>
      <c r="D104" t="s">
        <v>66</v>
      </c>
      <c r="E104" t="s">
        <v>210</v>
      </c>
      <c r="F104" t="s">
        <v>151</v>
      </c>
      <c r="G104" s="468" t="s">
        <v>239</v>
      </c>
      <c r="H104" t="s">
        <v>212</v>
      </c>
      <c r="I104" t="s">
        <v>13</v>
      </c>
    </row>
    <row r="105" spans="1:13" x14ac:dyDescent="0.25">
      <c r="A105" t="s">
        <v>127</v>
      </c>
      <c r="B105" t="s">
        <v>235</v>
      </c>
      <c r="C105" t="s">
        <v>141</v>
      </c>
      <c r="D105" t="s">
        <v>66</v>
      </c>
      <c r="E105" t="s">
        <v>221</v>
      </c>
      <c r="F105" t="s">
        <v>171</v>
      </c>
      <c r="G105" s="468" t="s">
        <v>223</v>
      </c>
      <c r="H105" t="s">
        <v>423</v>
      </c>
      <c r="I105" t="s">
        <v>13</v>
      </c>
    </row>
    <row r="106" spans="1:13" ht="13.8" thickBot="1" x14ac:dyDescent="0.3">
      <c r="A106" s="360" t="s">
        <v>127</v>
      </c>
      <c r="B106" s="360" t="s">
        <v>235</v>
      </c>
      <c r="C106" s="360" t="s">
        <v>141</v>
      </c>
      <c r="D106" s="360" t="s">
        <v>66</v>
      </c>
      <c r="E106" s="360" t="s">
        <v>221</v>
      </c>
      <c r="F106" s="360" t="s">
        <v>171</v>
      </c>
      <c r="G106" s="469" t="s">
        <v>240</v>
      </c>
      <c r="H106" s="360" t="s">
        <v>424</v>
      </c>
      <c r="I106" s="360" t="s">
        <v>13</v>
      </c>
    </row>
  </sheetData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7"/>
  </sheetPr>
  <dimension ref="A1:AK41"/>
  <sheetViews>
    <sheetView topLeftCell="A16" workbookViewId="0">
      <selection activeCell="L13" sqref="L1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519" t="str">
        <f>Altalanos!$A$6</f>
        <v>SOMOGY VÁRMEGYE DIÁKOLIMPIA</v>
      </c>
      <c r="B1" s="519"/>
      <c r="C1" s="519"/>
      <c r="D1" s="519"/>
      <c r="E1" s="519"/>
      <c r="F1" s="519"/>
      <c r="G1" s="228"/>
      <c r="H1" s="231" t="s">
        <v>54</v>
      </c>
      <c r="I1" s="229"/>
      <c r="J1" s="230"/>
      <c r="L1" s="232"/>
      <c r="M1" s="233"/>
      <c r="N1" s="119"/>
      <c r="O1" s="119" t="s">
        <v>13</v>
      </c>
      <c r="P1" s="119"/>
      <c r="Q1" s="118"/>
      <c r="R1" s="119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34" t="s">
        <v>53</v>
      </c>
      <c r="B2" s="235"/>
      <c r="C2" s="235"/>
      <c r="D2" s="235"/>
      <c r="E2" s="428" t="s">
        <v>578</v>
      </c>
      <c r="F2" s="235"/>
      <c r="G2" s="236"/>
      <c r="H2" s="237"/>
      <c r="I2" s="237"/>
      <c r="J2" s="238"/>
      <c r="K2" s="232"/>
      <c r="L2" s="232"/>
      <c r="M2" s="232"/>
      <c r="N2" s="120"/>
      <c r="O2" s="97"/>
      <c r="P2" s="120"/>
      <c r="Q2" s="97"/>
      <c r="R2" s="120"/>
      <c r="Y2" s="358"/>
      <c r="Z2" s="357"/>
      <c r="AA2" s="357" t="s">
        <v>66</v>
      </c>
      <c r="AB2" s="348">
        <v>150</v>
      </c>
      <c r="AC2" s="348">
        <v>120</v>
      </c>
      <c r="AD2" s="348">
        <v>100</v>
      </c>
      <c r="AE2" s="348">
        <v>80</v>
      </c>
      <c r="AF2" s="348">
        <v>70</v>
      </c>
      <c r="AG2" s="348">
        <v>60</v>
      </c>
      <c r="AH2" s="348">
        <v>55</v>
      </c>
      <c r="AI2" s="348">
        <v>50</v>
      </c>
      <c r="AJ2" s="348">
        <v>45</v>
      </c>
      <c r="AK2" s="348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21"/>
      <c r="K3" s="50"/>
      <c r="L3" s="51" t="s">
        <v>30</v>
      </c>
      <c r="M3" s="50"/>
      <c r="N3" s="306"/>
      <c r="O3" s="305"/>
      <c r="P3" s="306"/>
      <c r="Q3" s="305"/>
      <c r="R3" s="307"/>
      <c r="Y3" s="357">
        <f>IF(H4="OB","A",IF(H4="IX","W",H4))</f>
        <v>0</v>
      </c>
      <c r="Z3" s="357"/>
      <c r="AA3" s="357" t="s">
        <v>96</v>
      </c>
      <c r="AB3" s="348">
        <v>120</v>
      </c>
      <c r="AC3" s="348">
        <v>90</v>
      </c>
      <c r="AD3" s="348">
        <v>65</v>
      </c>
      <c r="AE3" s="348">
        <v>55</v>
      </c>
      <c r="AF3" s="348">
        <v>50</v>
      </c>
      <c r="AG3" s="348">
        <v>45</v>
      </c>
      <c r="AH3" s="348">
        <v>40</v>
      </c>
      <c r="AI3" s="348">
        <v>35</v>
      </c>
      <c r="AJ3" s="348">
        <v>25</v>
      </c>
      <c r="AK3" s="348">
        <v>20</v>
      </c>
    </row>
    <row r="4" spans="1:37" ht="13.8" thickBot="1" x14ac:dyDescent="0.3">
      <c r="A4" s="520">
        <f>Altalanos!$A$10</f>
        <v>45775</v>
      </c>
      <c r="B4" s="520"/>
      <c r="C4" s="520"/>
      <c r="D4" s="239"/>
      <c r="E4" s="240" t="str">
        <f>Altalanos!$C$10</f>
        <v>Balatonboglár</v>
      </c>
      <c r="F4" s="240"/>
      <c r="G4" s="240"/>
      <c r="H4" s="243"/>
      <c r="I4" s="240"/>
      <c r="J4" s="242"/>
      <c r="K4" s="243"/>
      <c r="L4" s="245" t="str">
        <f>Altalanos!$E$10</f>
        <v>Paszér Éva</v>
      </c>
      <c r="M4" s="243"/>
      <c r="N4" s="308"/>
      <c r="O4" s="309"/>
      <c r="P4" s="347" t="s">
        <v>80</v>
      </c>
      <c r="Q4" s="348" t="s">
        <v>89</v>
      </c>
      <c r="R4" s="348" t="s">
        <v>85</v>
      </c>
      <c r="S4" s="40"/>
      <c r="Y4" s="357"/>
      <c r="Z4" s="357"/>
      <c r="AA4" s="357" t="s">
        <v>97</v>
      </c>
      <c r="AB4" s="348">
        <v>90</v>
      </c>
      <c r="AC4" s="348">
        <v>60</v>
      </c>
      <c r="AD4" s="348">
        <v>45</v>
      </c>
      <c r="AE4" s="348">
        <v>34</v>
      </c>
      <c r="AF4" s="348">
        <v>27</v>
      </c>
      <c r="AG4" s="348">
        <v>22</v>
      </c>
      <c r="AH4" s="348">
        <v>18</v>
      </c>
      <c r="AI4" s="348">
        <v>15</v>
      </c>
      <c r="AJ4" s="348">
        <v>12</v>
      </c>
      <c r="AK4" s="348">
        <v>9</v>
      </c>
    </row>
    <row r="5" spans="1:37" x14ac:dyDescent="0.25">
      <c r="A5" s="33"/>
      <c r="B5" s="33" t="s">
        <v>51</v>
      </c>
      <c r="C5" s="301" t="s">
        <v>64</v>
      </c>
      <c r="D5" s="33" t="s">
        <v>45</v>
      </c>
      <c r="E5" s="33" t="s">
        <v>69</v>
      </c>
      <c r="F5" s="33"/>
      <c r="G5" s="33" t="s">
        <v>28</v>
      </c>
      <c r="H5" s="33"/>
      <c r="I5" s="33" t="s">
        <v>31</v>
      </c>
      <c r="J5" s="33"/>
      <c r="K5" s="334" t="s">
        <v>70</v>
      </c>
      <c r="L5" s="334" t="s">
        <v>71</v>
      </c>
      <c r="M5" s="334" t="s">
        <v>72</v>
      </c>
      <c r="P5" s="349" t="s">
        <v>87</v>
      </c>
      <c r="Q5" s="350" t="s">
        <v>83</v>
      </c>
      <c r="R5" s="350" t="s">
        <v>90</v>
      </c>
      <c r="S5" s="40"/>
      <c r="Y5" s="357">
        <f>IF(OR(Altalanos!$A$8="F1",Altalanos!$A$8="F2",Altalanos!$A$8="N1",Altalanos!$A$8="N2"),1,2)</f>
        <v>2</v>
      </c>
      <c r="Z5" s="357"/>
      <c r="AA5" s="357" t="s">
        <v>98</v>
      </c>
      <c r="AB5" s="348">
        <v>60</v>
      </c>
      <c r="AC5" s="348">
        <v>40</v>
      </c>
      <c r="AD5" s="348">
        <v>30</v>
      </c>
      <c r="AE5" s="348">
        <v>20</v>
      </c>
      <c r="AF5" s="348">
        <v>18</v>
      </c>
      <c r="AG5" s="348">
        <v>15</v>
      </c>
      <c r="AH5" s="348">
        <v>12</v>
      </c>
      <c r="AI5" s="348">
        <v>10</v>
      </c>
      <c r="AJ5" s="348">
        <v>8</v>
      </c>
      <c r="AK5" s="348">
        <v>6</v>
      </c>
    </row>
    <row r="6" spans="1:37" x14ac:dyDescent="0.25">
      <c r="A6" s="279"/>
      <c r="B6" s="279"/>
      <c r="C6" s="333"/>
      <c r="D6" s="279"/>
      <c r="E6" s="279"/>
      <c r="F6" s="279"/>
      <c r="G6" s="279"/>
      <c r="H6" s="279"/>
      <c r="I6" s="279"/>
      <c r="J6" s="279"/>
      <c r="K6" s="279"/>
      <c r="L6" s="279"/>
      <c r="M6" s="279"/>
      <c r="P6" s="351" t="s">
        <v>88</v>
      </c>
      <c r="Q6" s="352" t="s">
        <v>91</v>
      </c>
      <c r="R6" s="352" t="s">
        <v>86</v>
      </c>
      <c r="S6" s="40"/>
      <c r="Y6" s="357"/>
      <c r="Z6" s="357"/>
      <c r="AA6" s="357" t="s">
        <v>99</v>
      </c>
      <c r="AB6" s="348">
        <v>40</v>
      </c>
      <c r="AC6" s="348">
        <v>25</v>
      </c>
      <c r="AD6" s="348">
        <v>18</v>
      </c>
      <c r="AE6" s="348">
        <v>13</v>
      </c>
      <c r="AF6" s="348">
        <v>10</v>
      </c>
      <c r="AG6" s="348">
        <v>8</v>
      </c>
      <c r="AH6" s="348">
        <v>6</v>
      </c>
      <c r="AI6" s="348">
        <v>5</v>
      </c>
      <c r="AJ6" s="348">
        <v>4</v>
      </c>
      <c r="AK6" s="348">
        <v>3</v>
      </c>
    </row>
    <row r="7" spans="1:37" x14ac:dyDescent="0.25">
      <c r="A7" s="310" t="s">
        <v>66</v>
      </c>
      <c r="B7" s="335"/>
      <c r="C7" s="337"/>
      <c r="D7" s="337"/>
      <c r="E7" s="538" t="s">
        <v>487</v>
      </c>
      <c r="F7" s="539"/>
      <c r="G7" s="538" t="s">
        <v>296</v>
      </c>
      <c r="H7" s="539"/>
      <c r="I7" s="448"/>
      <c r="J7" s="279"/>
      <c r="K7" s="364">
        <v>3</v>
      </c>
      <c r="L7" s="359"/>
      <c r="M7" s="365"/>
      <c r="P7" s="347" t="s">
        <v>94</v>
      </c>
      <c r="Q7" s="348" t="s">
        <v>82</v>
      </c>
      <c r="R7" s="348" t="s">
        <v>92</v>
      </c>
      <c r="Y7" s="357"/>
      <c r="Z7" s="357"/>
      <c r="AA7" s="357" t="s">
        <v>100</v>
      </c>
      <c r="AB7" s="348">
        <v>25</v>
      </c>
      <c r="AC7" s="348">
        <v>15</v>
      </c>
      <c r="AD7" s="348">
        <v>13</v>
      </c>
      <c r="AE7" s="348">
        <v>8</v>
      </c>
      <c r="AF7" s="348">
        <v>6</v>
      </c>
      <c r="AG7" s="348">
        <v>4</v>
      </c>
      <c r="AH7" s="348">
        <v>3</v>
      </c>
      <c r="AI7" s="348">
        <v>2</v>
      </c>
      <c r="AJ7" s="348">
        <v>1</v>
      </c>
      <c r="AK7" s="348">
        <v>0</v>
      </c>
    </row>
    <row r="8" spans="1:37" x14ac:dyDescent="0.25">
      <c r="A8" s="310"/>
      <c r="B8" s="336"/>
      <c r="C8" s="339"/>
      <c r="D8" s="339"/>
      <c r="E8" s="339"/>
      <c r="F8" s="339"/>
      <c r="G8" s="339"/>
      <c r="H8" s="339"/>
      <c r="I8" s="339"/>
      <c r="J8" s="279"/>
      <c r="K8" s="310"/>
      <c r="L8" s="310"/>
      <c r="M8" s="366"/>
      <c r="P8" s="349" t="s">
        <v>95</v>
      </c>
      <c r="Q8" s="350" t="s">
        <v>84</v>
      </c>
      <c r="R8" s="350" t="s">
        <v>93</v>
      </c>
      <c r="Y8" s="357"/>
      <c r="Z8" s="357"/>
      <c r="AA8" s="357" t="s">
        <v>101</v>
      </c>
      <c r="AB8" s="348">
        <v>15</v>
      </c>
      <c r="AC8" s="348">
        <v>10</v>
      </c>
      <c r="AD8" s="348">
        <v>7</v>
      </c>
      <c r="AE8" s="348">
        <v>5</v>
      </c>
      <c r="AF8" s="348">
        <v>4</v>
      </c>
      <c r="AG8" s="348">
        <v>3</v>
      </c>
      <c r="AH8" s="348">
        <v>2</v>
      </c>
      <c r="AI8" s="348">
        <v>1</v>
      </c>
      <c r="AJ8" s="348">
        <v>0</v>
      </c>
      <c r="AK8" s="348">
        <v>0</v>
      </c>
    </row>
    <row r="9" spans="1:37" x14ac:dyDescent="0.25">
      <c r="A9" s="310" t="s">
        <v>67</v>
      </c>
      <c r="B9" s="335"/>
      <c r="C9" s="337"/>
      <c r="D9" s="337"/>
      <c r="E9" s="538" t="s">
        <v>579</v>
      </c>
      <c r="F9" s="539"/>
      <c r="G9" s="538" t="s">
        <v>295</v>
      </c>
      <c r="H9" s="539"/>
      <c r="I9" s="448"/>
      <c r="J9" s="279"/>
      <c r="K9" s="364">
        <v>2</v>
      </c>
      <c r="L9" s="359"/>
      <c r="M9" s="365"/>
      <c r="Y9" s="357"/>
      <c r="Z9" s="357"/>
      <c r="AA9" s="357" t="s">
        <v>102</v>
      </c>
      <c r="AB9" s="348">
        <v>10</v>
      </c>
      <c r="AC9" s="348">
        <v>6</v>
      </c>
      <c r="AD9" s="348">
        <v>4</v>
      </c>
      <c r="AE9" s="348">
        <v>2</v>
      </c>
      <c r="AF9" s="348">
        <v>1</v>
      </c>
      <c r="AG9" s="348">
        <v>0</v>
      </c>
      <c r="AH9" s="348">
        <v>0</v>
      </c>
      <c r="AI9" s="348">
        <v>0</v>
      </c>
      <c r="AJ9" s="348">
        <v>0</v>
      </c>
      <c r="AK9" s="348">
        <v>0</v>
      </c>
    </row>
    <row r="10" spans="1:37" x14ac:dyDescent="0.25">
      <c r="A10" s="310"/>
      <c r="B10" s="336"/>
      <c r="C10" s="339"/>
      <c r="D10" s="339"/>
      <c r="E10" s="339"/>
      <c r="F10" s="339"/>
      <c r="G10" s="339"/>
      <c r="H10" s="339"/>
      <c r="I10" s="339"/>
      <c r="J10" s="279"/>
      <c r="K10" s="310"/>
      <c r="L10" s="310"/>
      <c r="M10" s="366"/>
      <c r="Y10" s="357"/>
      <c r="Z10" s="357"/>
      <c r="AA10" s="357" t="s">
        <v>103</v>
      </c>
      <c r="AB10" s="348">
        <v>6</v>
      </c>
      <c r="AC10" s="348">
        <v>3</v>
      </c>
      <c r="AD10" s="348">
        <v>2</v>
      </c>
      <c r="AE10" s="348">
        <v>1</v>
      </c>
      <c r="AF10" s="348">
        <v>0</v>
      </c>
      <c r="AG10" s="348">
        <v>0</v>
      </c>
      <c r="AH10" s="348">
        <v>0</v>
      </c>
      <c r="AI10" s="348">
        <v>0</v>
      </c>
      <c r="AJ10" s="348">
        <v>0</v>
      </c>
      <c r="AK10" s="348">
        <v>0</v>
      </c>
    </row>
    <row r="11" spans="1:37" x14ac:dyDescent="0.25">
      <c r="A11" s="310" t="s">
        <v>68</v>
      </c>
      <c r="B11" s="335"/>
      <c r="C11" s="337"/>
      <c r="D11" s="337"/>
      <c r="E11" s="538" t="s">
        <v>580</v>
      </c>
      <c r="F11" s="539"/>
      <c r="G11" s="538" t="s">
        <v>294</v>
      </c>
      <c r="H11" s="539"/>
      <c r="I11" s="448"/>
      <c r="J11" s="279"/>
      <c r="K11" s="364">
        <v>4</v>
      </c>
      <c r="L11" s="359"/>
      <c r="M11" s="365"/>
      <c r="Y11" s="357"/>
      <c r="Z11" s="357"/>
      <c r="AA11" s="357" t="s">
        <v>108</v>
      </c>
      <c r="AB11" s="348">
        <v>3</v>
      </c>
      <c r="AC11" s="348">
        <v>2</v>
      </c>
      <c r="AD11" s="348">
        <v>1</v>
      </c>
      <c r="AE11" s="348">
        <v>0</v>
      </c>
      <c r="AF11" s="348">
        <v>0</v>
      </c>
      <c r="AG11" s="348">
        <v>0</v>
      </c>
      <c r="AH11" s="348">
        <v>0</v>
      </c>
      <c r="AI11" s="348">
        <v>0</v>
      </c>
      <c r="AJ11" s="348">
        <v>0</v>
      </c>
      <c r="AK11" s="348">
        <v>0</v>
      </c>
    </row>
    <row r="12" spans="1:37" x14ac:dyDescent="0.25">
      <c r="A12" s="310"/>
      <c r="B12" s="336"/>
      <c r="C12" s="339"/>
      <c r="D12" s="339"/>
      <c r="E12" s="339"/>
      <c r="F12" s="339"/>
      <c r="G12" s="339"/>
      <c r="H12" s="339"/>
      <c r="I12" s="339"/>
      <c r="J12" s="279"/>
      <c r="K12" s="333"/>
      <c r="L12" s="333"/>
      <c r="M12" s="366"/>
      <c r="Y12" s="357"/>
      <c r="Z12" s="357"/>
      <c r="AA12" s="357" t="s">
        <v>104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310" t="s">
        <v>73</v>
      </c>
      <c r="B13" s="335"/>
      <c r="C13" s="337"/>
      <c r="D13" s="337"/>
      <c r="E13" s="538" t="s">
        <v>206</v>
      </c>
      <c r="F13" s="539"/>
      <c r="G13" s="538" t="s">
        <v>307</v>
      </c>
      <c r="H13" s="539"/>
      <c r="I13" s="448"/>
      <c r="J13" s="279"/>
      <c r="K13" s="364">
        <v>5</v>
      </c>
      <c r="L13" s="359"/>
      <c r="M13" s="365"/>
      <c r="Y13" s="357"/>
      <c r="Z13" s="357"/>
      <c r="AA13" s="357" t="s">
        <v>105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310"/>
      <c r="B14" s="336"/>
      <c r="C14" s="339"/>
      <c r="D14" s="339"/>
      <c r="E14" s="339"/>
      <c r="F14" s="339"/>
      <c r="G14" s="339"/>
      <c r="H14" s="339"/>
      <c r="I14" s="339"/>
      <c r="J14" s="279"/>
      <c r="K14" s="310"/>
      <c r="L14" s="310"/>
      <c r="M14" s="366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</row>
    <row r="15" spans="1:37" x14ac:dyDescent="0.25">
      <c r="A15" s="310" t="s">
        <v>74</v>
      </c>
      <c r="B15" s="335"/>
      <c r="C15" s="337"/>
      <c r="D15" s="337"/>
      <c r="E15" s="538" t="s">
        <v>187</v>
      </c>
      <c r="F15" s="539"/>
      <c r="G15" s="538" t="s">
        <v>292</v>
      </c>
      <c r="H15" s="539"/>
      <c r="I15" s="448"/>
      <c r="J15" s="279"/>
      <c r="K15" s="364">
        <v>1</v>
      </c>
      <c r="L15" s="359"/>
      <c r="M15" s="365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</row>
    <row r="16" spans="1:37" x14ac:dyDescent="0.25">
      <c r="A16" s="279"/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Y16" s="357"/>
      <c r="Z16" s="357"/>
      <c r="AA16" s="357" t="s">
        <v>66</v>
      </c>
      <c r="AB16" s="357">
        <v>300</v>
      </c>
      <c r="AC16" s="357">
        <v>250</v>
      </c>
      <c r="AD16" s="357">
        <v>220</v>
      </c>
      <c r="AE16" s="357">
        <v>180</v>
      </c>
      <c r="AF16" s="357">
        <v>160</v>
      </c>
      <c r="AG16" s="357">
        <v>150</v>
      </c>
      <c r="AH16" s="357">
        <v>140</v>
      </c>
      <c r="AI16" s="357">
        <v>130</v>
      </c>
      <c r="AJ16" s="357">
        <v>120</v>
      </c>
      <c r="AK16" s="357">
        <v>110</v>
      </c>
    </row>
    <row r="17" spans="1:37" x14ac:dyDescent="0.25">
      <c r="A17" s="279"/>
      <c r="B17" s="279"/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Y17" s="357"/>
      <c r="Z17" s="357"/>
      <c r="AA17" s="357" t="s">
        <v>96</v>
      </c>
      <c r="AB17" s="357">
        <v>250</v>
      </c>
      <c r="AC17" s="357">
        <v>200</v>
      </c>
      <c r="AD17" s="357">
        <v>160</v>
      </c>
      <c r="AE17" s="357">
        <v>140</v>
      </c>
      <c r="AF17" s="357">
        <v>120</v>
      </c>
      <c r="AG17" s="357">
        <v>110</v>
      </c>
      <c r="AH17" s="357">
        <v>100</v>
      </c>
      <c r="AI17" s="357">
        <v>90</v>
      </c>
      <c r="AJ17" s="357">
        <v>80</v>
      </c>
      <c r="AK17" s="357">
        <v>70</v>
      </c>
    </row>
    <row r="18" spans="1:37" ht="18.75" customHeight="1" x14ac:dyDescent="0.25">
      <c r="A18" s="279"/>
      <c r="B18" s="521"/>
      <c r="C18" s="521"/>
      <c r="D18" s="522" t="s">
        <v>615</v>
      </c>
      <c r="E18" s="523"/>
      <c r="F18" s="522" t="s">
        <v>616</v>
      </c>
      <c r="G18" s="523"/>
      <c r="H18" s="522" t="s">
        <v>580</v>
      </c>
      <c r="I18" s="523"/>
      <c r="J18" s="522" t="s">
        <v>206</v>
      </c>
      <c r="K18" s="523"/>
      <c r="L18" s="522" t="s">
        <v>187</v>
      </c>
      <c r="M18" s="523"/>
      <c r="Y18" s="357"/>
      <c r="Z18" s="357"/>
      <c r="AA18" s="357" t="s">
        <v>97</v>
      </c>
      <c r="AB18" s="357">
        <v>200</v>
      </c>
      <c r="AC18" s="357">
        <v>150</v>
      </c>
      <c r="AD18" s="357">
        <v>130</v>
      </c>
      <c r="AE18" s="357">
        <v>110</v>
      </c>
      <c r="AF18" s="357">
        <v>95</v>
      </c>
      <c r="AG18" s="357">
        <v>80</v>
      </c>
      <c r="AH18" s="357">
        <v>70</v>
      </c>
      <c r="AI18" s="357">
        <v>60</v>
      </c>
      <c r="AJ18" s="357">
        <v>55</v>
      </c>
      <c r="AK18" s="357">
        <v>50</v>
      </c>
    </row>
    <row r="19" spans="1:37" ht="18.75" customHeight="1" x14ac:dyDescent="0.25">
      <c r="A19" s="340" t="s">
        <v>66</v>
      </c>
      <c r="B19" s="524" t="s">
        <v>487</v>
      </c>
      <c r="C19" s="525"/>
      <c r="D19" s="526"/>
      <c r="E19" s="526"/>
      <c r="F19" s="529" t="s">
        <v>686</v>
      </c>
      <c r="G19" s="528"/>
      <c r="H19" s="529" t="s">
        <v>687</v>
      </c>
      <c r="I19" s="528"/>
      <c r="J19" s="522" t="s">
        <v>698</v>
      </c>
      <c r="K19" s="523"/>
      <c r="L19" s="522" t="s">
        <v>688</v>
      </c>
      <c r="M19" s="523"/>
      <c r="Y19" s="357"/>
      <c r="Z19" s="357"/>
      <c r="AA19" s="357" t="s">
        <v>98</v>
      </c>
      <c r="AB19" s="357">
        <v>150</v>
      </c>
      <c r="AC19" s="357">
        <v>120</v>
      </c>
      <c r="AD19" s="357">
        <v>100</v>
      </c>
      <c r="AE19" s="357">
        <v>80</v>
      </c>
      <c r="AF19" s="357">
        <v>70</v>
      </c>
      <c r="AG19" s="357">
        <v>60</v>
      </c>
      <c r="AH19" s="357">
        <v>55</v>
      </c>
      <c r="AI19" s="357">
        <v>50</v>
      </c>
      <c r="AJ19" s="357">
        <v>45</v>
      </c>
      <c r="AK19" s="357">
        <v>40</v>
      </c>
    </row>
    <row r="20" spans="1:37" ht="18.75" customHeight="1" x14ac:dyDescent="0.25">
      <c r="A20" s="340" t="s">
        <v>67</v>
      </c>
      <c r="B20" s="524" t="s">
        <v>617</v>
      </c>
      <c r="C20" s="525"/>
      <c r="D20" s="529" t="s">
        <v>689</v>
      </c>
      <c r="E20" s="528"/>
      <c r="F20" s="526"/>
      <c r="G20" s="526"/>
      <c r="H20" s="529" t="s">
        <v>690</v>
      </c>
      <c r="I20" s="528"/>
      <c r="J20" s="529" t="s">
        <v>698</v>
      </c>
      <c r="K20" s="528"/>
      <c r="L20" s="522" t="s">
        <v>691</v>
      </c>
      <c r="M20" s="523"/>
      <c r="Y20" s="357"/>
      <c r="Z20" s="357"/>
      <c r="AA20" s="357" t="s">
        <v>99</v>
      </c>
      <c r="AB20" s="357">
        <v>120</v>
      </c>
      <c r="AC20" s="357">
        <v>90</v>
      </c>
      <c r="AD20" s="357">
        <v>65</v>
      </c>
      <c r="AE20" s="357">
        <v>55</v>
      </c>
      <c r="AF20" s="357">
        <v>50</v>
      </c>
      <c r="AG20" s="357">
        <v>45</v>
      </c>
      <c r="AH20" s="357">
        <v>40</v>
      </c>
      <c r="AI20" s="357">
        <v>35</v>
      </c>
      <c r="AJ20" s="357">
        <v>25</v>
      </c>
      <c r="AK20" s="357">
        <v>20</v>
      </c>
    </row>
    <row r="21" spans="1:37" ht="18.75" customHeight="1" x14ac:dyDescent="0.25">
      <c r="A21" s="340" t="s">
        <v>68</v>
      </c>
      <c r="B21" s="524" t="s">
        <v>580</v>
      </c>
      <c r="C21" s="525"/>
      <c r="D21" s="529" t="s">
        <v>692</v>
      </c>
      <c r="E21" s="528"/>
      <c r="F21" s="529" t="s">
        <v>693</v>
      </c>
      <c r="G21" s="528"/>
      <c r="H21" s="526"/>
      <c r="I21" s="526"/>
      <c r="J21" s="529" t="s">
        <v>698</v>
      </c>
      <c r="K21" s="528"/>
      <c r="L21" s="529" t="s">
        <v>694</v>
      </c>
      <c r="M21" s="528"/>
      <c r="Y21" s="357"/>
      <c r="Z21" s="357"/>
      <c r="AA21" s="357" t="s">
        <v>100</v>
      </c>
      <c r="AB21" s="357">
        <v>90</v>
      </c>
      <c r="AC21" s="357">
        <v>60</v>
      </c>
      <c r="AD21" s="357">
        <v>45</v>
      </c>
      <c r="AE21" s="357">
        <v>34</v>
      </c>
      <c r="AF21" s="357">
        <v>27</v>
      </c>
      <c r="AG21" s="357">
        <v>22</v>
      </c>
      <c r="AH21" s="357">
        <v>18</v>
      </c>
      <c r="AI21" s="357">
        <v>15</v>
      </c>
      <c r="AJ21" s="357">
        <v>12</v>
      </c>
      <c r="AK21" s="357">
        <v>9</v>
      </c>
    </row>
    <row r="22" spans="1:37" ht="18.75" customHeight="1" x14ac:dyDescent="0.25">
      <c r="A22" s="340" t="s">
        <v>73</v>
      </c>
      <c r="B22" s="524" t="s">
        <v>206</v>
      </c>
      <c r="C22" s="525"/>
      <c r="D22" s="529" t="s">
        <v>698</v>
      </c>
      <c r="E22" s="528"/>
      <c r="F22" s="529" t="s">
        <v>698</v>
      </c>
      <c r="G22" s="528"/>
      <c r="H22" s="522" t="s">
        <v>698</v>
      </c>
      <c r="I22" s="523"/>
      <c r="J22" s="526"/>
      <c r="K22" s="526"/>
      <c r="L22" s="529"/>
      <c r="M22" s="528"/>
      <c r="Y22" s="357"/>
      <c r="Z22" s="357"/>
      <c r="AA22" s="357" t="s">
        <v>101</v>
      </c>
      <c r="AB22" s="357">
        <v>60</v>
      </c>
      <c r="AC22" s="357">
        <v>40</v>
      </c>
      <c r="AD22" s="357">
        <v>30</v>
      </c>
      <c r="AE22" s="357">
        <v>20</v>
      </c>
      <c r="AF22" s="357">
        <v>18</v>
      </c>
      <c r="AG22" s="357">
        <v>15</v>
      </c>
      <c r="AH22" s="357">
        <v>12</v>
      </c>
      <c r="AI22" s="357">
        <v>10</v>
      </c>
      <c r="AJ22" s="357">
        <v>8</v>
      </c>
      <c r="AK22" s="357">
        <v>6</v>
      </c>
    </row>
    <row r="23" spans="1:37" ht="18.75" customHeight="1" x14ac:dyDescent="0.25">
      <c r="A23" s="340" t="s">
        <v>74</v>
      </c>
      <c r="B23" s="524" t="s">
        <v>187</v>
      </c>
      <c r="C23" s="525"/>
      <c r="D23" s="529" t="s">
        <v>695</v>
      </c>
      <c r="E23" s="528"/>
      <c r="F23" s="529" t="s">
        <v>696</v>
      </c>
      <c r="G23" s="528"/>
      <c r="H23" s="522" t="s">
        <v>697</v>
      </c>
      <c r="I23" s="523"/>
      <c r="J23" s="522"/>
      <c r="K23" s="523"/>
      <c r="L23" s="526"/>
      <c r="M23" s="526"/>
      <c r="Y23" s="357"/>
      <c r="Z23" s="357"/>
      <c r="AA23" s="357" t="s">
        <v>102</v>
      </c>
      <c r="AB23" s="357">
        <v>40</v>
      </c>
      <c r="AC23" s="357">
        <v>25</v>
      </c>
      <c r="AD23" s="357">
        <v>18</v>
      </c>
      <c r="AE23" s="357">
        <v>13</v>
      </c>
      <c r="AF23" s="357">
        <v>8</v>
      </c>
      <c r="AG23" s="357">
        <v>7</v>
      </c>
      <c r="AH23" s="357">
        <v>6</v>
      </c>
      <c r="AI23" s="357">
        <v>5</v>
      </c>
      <c r="AJ23" s="357">
        <v>4</v>
      </c>
      <c r="AK23" s="357">
        <v>3</v>
      </c>
    </row>
    <row r="24" spans="1:37" x14ac:dyDescent="0.25">
      <c r="A24" s="279"/>
      <c r="B24" s="279"/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Y24" s="357"/>
      <c r="Z24" s="357"/>
      <c r="AA24" s="357" t="s">
        <v>103</v>
      </c>
      <c r="AB24" s="357">
        <v>25</v>
      </c>
      <c r="AC24" s="357">
        <v>15</v>
      </c>
      <c r="AD24" s="357">
        <v>13</v>
      </c>
      <c r="AE24" s="357">
        <v>7</v>
      </c>
      <c r="AF24" s="357">
        <v>6</v>
      </c>
      <c r="AG24" s="357">
        <v>5</v>
      </c>
      <c r="AH24" s="357">
        <v>4</v>
      </c>
      <c r="AI24" s="357">
        <v>3</v>
      </c>
      <c r="AJ24" s="357">
        <v>2</v>
      </c>
      <c r="AK24" s="357">
        <v>1</v>
      </c>
    </row>
    <row r="25" spans="1:37" x14ac:dyDescent="0.25">
      <c r="A25" s="279"/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Y25" s="357"/>
      <c r="Z25" s="357"/>
      <c r="AA25" s="357" t="s">
        <v>108</v>
      </c>
      <c r="AB25" s="357">
        <v>15</v>
      </c>
      <c r="AC25" s="357">
        <v>10</v>
      </c>
      <c r="AD25" s="357">
        <v>8</v>
      </c>
      <c r="AE25" s="357">
        <v>4</v>
      </c>
      <c r="AF25" s="357">
        <v>3</v>
      </c>
      <c r="AG25" s="357">
        <v>2</v>
      </c>
      <c r="AH25" s="357">
        <v>1</v>
      </c>
      <c r="AI25" s="357">
        <v>0</v>
      </c>
      <c r="AJ25" s="357">
        <v>0</v>
      </c>
      <c r="AK25" s="357">
        <v>0</v>
      </c>
    </row>
    <row r="26" spans="1:37" x14ac:dyDescent="0.25">
      <c r="A26" s="279"/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Y26" s="357"/>
      <c r="Z26" s="357"/>
      <c r="AA26" s="357" t="s">
        <v>104</v>
      </c>
      <c r="AB26" s="357">
        <v>10</v>
      </c>
      <c r="AC26" s="357">
        <v>6</v>
      </c>
      <c r="AD26" s="357">
        <v>4</v>
      </c>
      <c r="AE26" s="357">
        <v>2</v>
      </c>
      <c r="AF26" s="357">
        <v>1</v>
      </c>
      <c r="AG26" s="357">
        <v>0</v>
      </c>
      <c r="AH26" s="357">
        <v>0</v>
      </c>
      <c r="AI26" s="357">
        <v>0</v>
      </c>
      <c r="AJ26" s="357">
        <v>0</v>
      </c>
      <c r="AK26" s="357">
        <v>0</v>
      </c>
    </row>
    <row r="27" spans="1:37" x14ac:dyDescent="0.25">
      <c r="A27" s="279"/>
      <c r="B27" s="279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Y27" s="357"/>
      <c r="Z27" s="357"/>
      <c r="AA27" s="357" t="s">
        <v>105</v>
      </c>
      <c r="AB27" s="357">
        <v>3</v>
      </c>
      <c r="AC27" s="357">
        <v>2</v>
      </c>
      <c r="AD27" s="357">
        <v>1</v>
      </c>
      <c r="AE27" s="357">
        <v>0</v>
      </c>
      <c r="AF27" s="357">
        <v>0</v>
      </c>
      <c r="AG27" s="357">
        <v>0</v>
      </c>
      <c r="AH27" s="357">
        <v>0</v>
      </c>
      <c r="AI27" s="357">
        <v>0</v>
      </c>
      <c r="AJ27" s="357">
        <v>0</v>
      </c>
      <c r="AK27" s="357">
        <v>0</v>
      </c>
    </row>
    <row r="28" spans="1:37" x14ac:dyDescent="0.25">
      <c r="A28" s="279"/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</row>
    <row r="29" spans="1:37" x14ac:dyDescent="0.25">
      <c r="A29" s="279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</row>
    <row r="30" spans="1:37" x14ac:dyDescent="0.25">
      <c r="A30" s="279"/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</row>
    <row r="31" spans="1:37" x14ac:dyDescent="0.25">
      <c r="A31" s="279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</row>
    <row r="32" spans="1:37" x14ac:dyDescent="0.25">
      <c r="A32" s="279"/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57"/>
      <c r="M32" s="279"/>
    </row>
    <row r="33" spans="1:18" x14ac:dyDescent="0.25">
      <c r="A33" s="142" t="s">
        <v>45</v>
      </c>
      <c r="B33" s="143"/>
      <c r="C33" s="214"/>
      <c r="D33" s="316"/>
      <c r="E33" s="317"/>
      <c r="F33" s="331"/>
      <c r="G33" s="316"/>
      <c r="H33" s="317"/>
      <c r="I33" s="170"/>
      <c r="J33" s="317"/>
      <c r="K33" s="169"/>
      <c r="L33" s="33"/>
      <c r="M33" s="331"/>
      <c r="P33" s="312"/>
      <c r="Q33" s="312"/>
      <c r="R33" s="313"/>
    </row>
    <row r="34" spans="1:18" x14ac:dyDescent="0.25">
      <c r="A34" s="290" t="s">
        <v>46</v>
      </c>
      <c r="B34" s="291"/>
      <c r="C34" s="293"/>
      <c r="D34" s="318"/>
      <c r="E34" s="536"/>
      <c r="F34" s="536"/>
      <c r="G34" s="325"/>
      <c r="H34" s="291"/>
      <c r="I34" s="319"/>
      <c r="J34" s="326"/>
      <c r="K34" s="285"/>
      <c r="L34" s="332"/>
      <c r="M34" s="320"/>
      <c r="P34" s="314"/>
      <c r="Q34" s="314"/>
      <c r="R34" s="155"/>
    </row>
    <row r="35" spans="1:18" x14ac:dyDescent="0.25">
      <c r="A35" s="294" t="s">
        <v>55</v>
      </c>
      <c r="B35" s="168"/>
      <c r="C35" s="296"/>
      <c r="D35" s="321"/>
      <c r="E35" s="537"/>
      <c r="F35" s="537"/>
      <c r="G35" s="327"/>
      <c r="H35" s="83"/>
      <c r="I35" s="283"/>
      <c r="J35" s="84"/>
      <c r="K35" s="329"/>
      <c r="L35" s="257"/>
      <c r="M35" s="324"/>
      <c r="P35" s="155"/>
      <c r="Q35" s="153"/>
      <c r="R35" s="155"/>
    </row>
    <row r="36" spans="1:18" x14ac:dyDescent="0.25">
      <c r="A36" s="183"/>
      <c r="B36" s="184"/>
      <c r="C36" s="185"/>
      <c r="D36" s="321"/>
      <c r="E36" s="85"/>
      <c r="F36" s="279"/>
      <c r="G36" s="327" t="s">
        <v>7</v>
      </c>
      <c r="H36" s="83"/>
      <c r="I36" s="283"/>
      <c r="J36" s="84"/>
      <c r="K36" s="285" t="s">
        <v>49</v>
      </c>
      <c r="L36" s="332"/>
      <c r="M36" s="320"/>
      <c r="P36" s="314"/>
      <c r="Q36" s="314"/>
      <c r="R36" s="155"/>
    </row>
    <row r="37" spans="1:18" x14ac:dyDescent="0.25">
      <c r="A37" s="156"/>
      <c r="B37" s="122"/>
      <c r="C37" s="157"/>
      <c r="D37" s="321"/>
      <c r="E37" s="85"/>
      <c r="F37" s="279"/>
      <c r="G37" s="327" t="s">
        <v>8</v>
      </c>
      <c r="H37" s="83"/>
      <c r="I37" s="283"/>
      <c r="J37" s="84"/>
      <c r="K37" s="330"/>
      <c r="L37" s="279"/>
      <c r="M37" s="322"/>
      <c r="P37" s="155"/>
      <c r="Q37" s="153"/>
      <c r="R37" s="155"/>
    </row>
    <row r="38" spans="1:18" x14ac:dyDescent="0.25">
      <c r="A38" s="172"/>
      <c r="B38" s="186"/>
      <c r="C38" s="213"/>
      <c r="D38" s="321"/>
      <c r="E38" s="85"/>
      <c r="F38" s="279"/>
      <c r="G38" s="327" t="s">
        <v>9</v>
      </c>
      <c r="H38" s="83"/>
      <c r="I38" s="283"/>
      <c r="J38" s="84"/>
      <c r="K38" s="294"/>
      <c r="L38" s="257"/>
      <c r="M38" s="324"/>
      <c r="P38" s="155"/>
      <c r="Q38" s="153"/>
      <c r="R38" s="155"/>
    </row>
    <row r="39" spans="1:18" x14ac:dyDescent="0.25">
      <c r="A39" s="173"/>
      <c r="B39" s="22"/>
      <c r="C39" s="157"/>
      <c r="D39" s="321"/>
      <c r="E39" s="85"/>
      <c r="F39" s="279"/>
      <c r="G39" s="327" t="s">
        <v>10</v>
      </c>
      <c r="H39" s="83"/>
      <c r="I39" s="283"/>
      <c r="J39" s="84"/>
      <c r="K39" s="285" t="s">
        <v>33</v>
      </c>
      <c r="L39" s="332"/>
      <c r="M39" s="320"/>
      <c r="P39" s="314"/>
      <c r="Q39" s="314"/>
      <c r="R39" s="155"/>
    </row>
    <row r="40" spans="1:18" x14ac:dyDescent="0.25">
      <c r="A40" s="173"/>
      <c r="B40" s="22"/>
      <c r="C40" s="181"/>
      <c r="D40" s="321"/>
      <c r="E40" s="85"/>
      <c r="F40" s="279"/>
      <c r="G40" s="327" t="s">
        <v>11</v>
      </c>
      <c r="H40" s="83"/>
      <c r="I40" s="283"/>
      <c r="J40" s="84"/>
      <c r="K40" s="330"/>
      <c r="L40" s="279"/>
      <c r="M40" s="322"/>
      <c r="P40" s="155"/>
      <c r="Q40" s="153"/>
      <c r="R40" s="155"/>
    </row>
    <row r="41" spans="1:18" x14ac:dyDescent="0.25">
      <c r="A41" s="174"/>
      <c r="B41" s="171"/>
      <c r="C41" s="182"/>
      <c r="D41" s="323"/>
      <c r="E41" s="158"/>
      <c r="F41" s="257"/>
      <c r="G41" s="328" t="s">
        <v>12</v>
      </c>
      <c r="H41" s="168"/>
      <c r="I41" s="287"/>
      <c r="J41" s="160"/>
      <c r="K41" s="294" t="str">
        <f>L4</f>
        <v>Paszér Éva</v>
      </c>
      <c r="L41" s="257"/>
      <c r="M41" s="324"/>
      <c r="P41" s="155"/>
      <c r="Q41" s="153"/>
      <c r="R41" s="315"/>
    </row>
  </sheetData>
  <mergeCells count="50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E15:F15"/>
    <mergeCell ref="G15:H15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21:M21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E34:F34"/>
    <mergeCell ref="E35:F35"/>
    <mergeCell ref="B23:C23"/>
    <mergeCell ref="D23:E23"/>
    <mergeCell ref="F23:G23"/>
  </mergeCells>
  <conditionalFormatting sqref="E7 E9 E11 E13 E15">
    <cfRule type="cellIs" dxfId="155" priority="2" stopIfTrue="1" operator="equal">
      <formula>"Bye"</formula>
    </cfRule>
  </conditionalFormatting>
  <conditionalFormatting sqref="R41">
    <cfRule type="expression" dxfId="15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Munka53">
    <tabColor theme="0" tint="-0.49998474074526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D16" sqref="D16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40" customWidth="1"/>
    <col min="5" max="5" width="10.5546875" style="394" customWidth="1"/>
    <col min="6" max="6" width="6.109375" style="91" hidden="1" customWidth="1"/>
    <col min="7" max="7" width="28.66406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91" t="str">
        <f>Altalanos!$A$6</f>
        <v>SOMOGY VÁRMEGYE DIÁKOLIMPIA</v>
      </c>
      <c r="B1" s="86"/>
      <c r="C1" s="86"/>
      <c r="D1" s="187"/>
      <c r="E1" s="207" t="s">
        <v>54</v>
      </c>
      <c r="F1" s="105"/>
      <c r="G1" s="198"/>
      <c r="H1" s="87"/>
      <c r="I1" s="87"/>
      <c r="J1" s="199"/>
      <c r="K1" s="199"/>
      <c r="L1" s="199"/>
      <c r="M1" s="199"/>
      <c r="N1" s="199"/>
      <c r="O1" s="199"/>
      <c r="P1" s="199"/>
      <c r="Q1" s="200"/>
    </row>
    <row r="2" spans="1:17" ht="13.8" thickBot="1" x14ac:dyDescent="0.3">
      <c r="B2" s="88" t="s">
        <v>53</v>
      </c>
      <c r="C2" s="88" t="s">
        <v>311</v>
      </c>
      <c r="D2" s="105"/>
      <c r="E2" s="207" t="s">
        <v>35</v>
      </c>
      <c r="F2" s="92"/>
      <c r="G2" s="92"/>
      <c r="H2" s="381"/>
      <c r="I2" s="381"/>
      <c r="J2" s="87"/>
      <c r="K2" s="87"/>
      <c r="L2" s="87"/>
      <c r="M2" s="87"/>
      <c r="N2" s="98"/>
      <c r="O2" s="80"/>
      <c r="P2" s="80"/>
      <c r="Q2" s="98"/>
    </row>
    <row r="3" spans="1:17" s="2" customFormat="1" ht="13.8" thickBot="1" x14ac:dyDescent="0.3">
      <c r="A3" s="373" t="s">
        <v>52</v>
      </c>
      <c r="B3" s="379"/>
      <c r="C3" s="379"/>
      <c r="D3" s="379"/>
      <c r="E3" s="379"/>
      <c r="F3" s="379"/>
      <c r="G3" s="379"/>
      <c r="H3" s="379"/>
      <c r="I3" s="380"/>
      <c r="J3" s="99"/>
      <c r="K3" s="106"/>
      <c r="L3" s="106"/>
      <c r="M3" s="106"/>
      <c r="N3" s="226" t="s">
        <v>33</v>
      </c>
      <c r="O3" s="100"/>
      <c r="P3" s="107"/>
      <c r="Q3" s="208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8"/>
      <c r="H4" s="404" t="s">
        <v>30</v>
      </c>
      <c r="I4" s="385"/>
      <c r="J4" s="109"/>
      <c r="K4" s="110"/>
      <c r="L4" s="110"/>
      <c r="M4" s="110"/>
      <c r="N4" s="109"/>
      <c r="O4" s="209"/>
      <c r="P4" s="209"/>
      <c r="Q4" s="111"/>
    </row>
    <row r="5" spans="1:17" s="2" customFormat="1" ht="13.8" thickBot="1" x14ac:dyDescent="0.3">
      <c r="A5" s="201">
        <v>45775</v>
      </c>
      <c r="B5" s="474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23" t="str">
        <f>Altalanos!$E$10</f>
        <v>Paszér Éva</v>
      </c>
      <c r="I5" s="405"/>
      <c r="J5" s="112"/>
      <c r="K5" s="82"/>
      <c r="L5" s="82"/>
      <c r="M5" s="82"/>
      <c r="N5" s="112"/>
      <c r="O5" s="90"/>
      <c r="P5" s="90"/>
      <c r="Q5" s="415"/>
    </row>
    <row r="6" spans="1:17" ht="30" customHeight="1" thickBot="1" x14ac:dyDescent="0.3">
      <c r="A6" s="190" t="s">
        <v>36</v>
      </c>
      <c r="B6" s="475" t="s">
        <v>27</v>
      </c>
      <c r="C6" s="101" t="s">
        <v>28</v>
      </c>
      <c r="D6" s="101" t="s">
        <v>31</v>
      </c>
      <c r="E6" s="102" t="s">
        <v>32</v>
      </c>
      <c r="F6" s="102" t="s">
        <v>37</v>
      </c>
      <c r="G6" s="102" t="s">
        <v>115</v>
      </c>
      <c r="H6" s="382" t="s">
        <v>38</v>
      </c>
      <c r="I6" s="383"/>
      <c r="J6" s="193" t="s">
        <v>16</v>
      </c>
      <c r="K6" s="103" t="s">
        <v>14</v>
      </c>
      <c r="L6" s="195" t="s">
        <v>1</v>
      </c>
      <c r="M6" s="163" t="s">
        <v>15</v>
      </c>
      <c r="N6" s="215" t="s">
        <v>50</v>
      </c>
      <c r="O6" s="205" t="s">
        <v>40</v>
      </c>
      <c r="P6" s="206" t="s">
        <v>2</v>
      </c>
      <c r="Q6" s="102" t="s">
        <v>41</v>
      </c>
    </row>
    <row r="7" spans="1:17" s="11" customFormat="1" ht="18.899999999999999" customHeight="1" x14ac:dyDescent="0.25">
      <c r="A7" s="197">
        <v>1</v>
      </c>
      <c r="B7" s="473" t="s">
        <v>261</v>
      </c>
      <c r="C7" s="93" t="s">
        <v>278</v>
      </c>
      <c r="D7" s="164" t="s">
        <v>195</v>
      </c>
      <c r="E7" s="444" t="s">
        <v>151</v>
      </c>
      <c r="F7" s="447"/>
      <c r="G7" s="447"/>
      <c r="H7" s="94"/>
      <c r="I7" s="94"/>
      <c r="J7" s="194"/>
      <c r="K7" s="192"/>
      <c r="L7" s="196"/>
      <c r="M7" s="192"/>
      <c r="N7" s="189"/>
      <c r="O7" s="94"/>
      <c r="P7" s="114"/>
      <c r="Q7" s="95"/>
    </row>
    <row r="8" spans="1:17" s="11" customFormat="1" ht="18.899999999999999" customHeight="1" x14ac:dyDescent="0.25">
      <c r="A8" s="197">
        <v>2</v>
      </c>
      <c r="B8" s="473" t="s">
        <v>492</v>
      </c>
      <c r="C8" s="93" t="s">
        <v>313</v>
      </c>
      <c r="D8" s="164" t="s">
        <v>400</v>
      </c>
      <c r="E8" s="444" t="s">
        <v>401</v>
      </c>
      <c r="F8" s="447"/>
      <c r="G8" s="447"/>
      <c r="H8" s="94"/>
      <c r="I8" s="94"/>
      <c r="J8" s="194"/>
      <c r="K8" s="192"/>
      <c r="L8" s="196"/>
      <c r="M8" s="192"/>
      <c r="N8" s="189"/>
      <c r="O8" s="94"/>
      <c r="P8" s="114"/>
      <c r="Q8" s="95"/>
    </row>
    <row r="9" spans="1:17" s="11" customFormat="1" ht="18.899999999999999" customHeight="1" x14ac:dyDescent="0.25">
      <c r="A9" s="197">
        <v>3</v>
      </c>
      <c r="B9" s="473" t="s">
        <v>261</v>
      </c>
      <c r="C9" s="93" t="s">
        <v>317</v>
      </c>
      <c r="D9" s="164" t="s">
        <v>215</v>
      </c>
      <c r="E9" s="444" t="s">
        <v>171</v>
      </c>
      <c r="F9" s="447"/>
      <c r="G9" s="447"/>
      <c r="H9" s="94"/>
      <c r="I9" s="94"/>
      <c r="J9" s="194"/>
      <c r="K9" s="192"/>
      <c r="L9" s="196"/>
      <c r="M9" s="192"/>
      <c r="N9" s="189"/>
      <c r="O9" s="94"/>
      <c r="P9" s="387"/>
      <c r="Q9" s="216"/>
    </row>
    <row r="10" spans="1:17" s="11" customFormat="1" ht="18.899999999999999" customHeight="1" x14ac:dyDescent="0.25">
      <c r="A10" s="197">
        <v>4</v>
      </c>
      <c r="B10" s="473" t="s">
        <v>493</v>
      </c>
      <c r="C10" s="93" t="s">
        <v>258</v>
      </c>
      <c r="D10" s="164" t="s">
        <v>404</v>
      </c>
      <c r="E10" s="210" t="s">
        <v>171</v>
      </c>
      <c r="F10" s="95"/>
      <c r="G10" s="95"/>
      <c r="H10" s="94"/>
      <c r="I10" s="94"/>
      <c r="J10" s="194"/>
      <c r="K10" s="192"/>
      <c r="L10" s="196"/>
      <c r="M10" s="192"/>
      <c r="N10" s="189"/>
      <c r="O10" s="94"/>
      <c r="P10" s="386"/>
      <c r="Q10" s="384"/>
    </row>
    <row r="11" spans="1:17" s="11" customFormat="1" ht="18.899999999999999" customHeight="1" x14ac:dyDescent="0.25">
      <c r="A11" s="197">
        <v>5</v>
      </c>
      <c r="B11" s="473" t="s">
        <v>494</v>
      </c>
      <c r="C11" s="93" t="s">
        <v>317</v>
      </c>
      <c r="D11" s="164" t="s">
        <v>225</v>
      </c>
      <c r="E11" s="210" t="s">
        <v>171</v>
      </c>
      <c r="F11" s="95"/>
      <c r="G11" s="95"/>
      <c r="H11" s="94"/>
      <c r="I11" s="94"/>
      <c r="J11" s="194"/>
      <c r="K11" s="192"/>
      <c r="L11" s="196"/>
      <c r="M11" s="192"/>
      <c r="N11" s="189"/>
      <c r="O11" s="94"/>
      <c r="P11" s="386"/>
      <c r="Q11" s="384"/>
    </row>
    <row r="12" spans="1:17" s="11" customFormat="1" ht="18.899999999999999" customHeight="1" x14ac:dyDescent="0.25">
      <c r="A12" s="197">
        <v>6</v>
      </c>
      <c r="B12" s="473" t="s">
        <v>495</v>
      </c>
      <c r="C12" s="93" t="s">
        <v>303</v>
      </c>
      <c r="D12" s="164" t="s">
        <v>170</v>
      </c>
      <c r="E12" s="210" t="s">
        <v>171</v>
      </c>
      <c r="F12" s="95"/>
      <c r="G12" s="95"/>
      <c r="H12" s="94"/>
      <c r="I12" s="94"/>
      <c r="J12" s="194"/>
      <c r="K12" s="192"/>
      <c r="L12" s="196"/>
      <c r="M12" s="192"/>
      <c r="N12" s="189"/>
      <c r="O12" s="94"/>
      <c r="P12" s="386"/>
      <c r="Q12" s="384"/>
    </row>
    <row r="13" spans="1:17" s="11" customFormat="1" ht="18.899999999999999" customHeight="1" x14ac:dyDescent="0.25">
      <c r="A13" s="197">
        <v>7</v>
      </c>
      <c r="B13" s="473" t="s">
        <v>496</v>
      </c>
      <c r="C13" s="93" t="s">
        <v>491</v>
      </c>
      <c r="D13" s="164" t="s">
        <v>225</v>
      </c>
      <c r="E13" s="444" t="s">
        <v>171</v>
      </c>
      <c r="F13" s="447"/>
      <c r="G13" s="447"/>
      <c r="H13" s="94"/>
      <c r="I13" s="94"/>
      <c r="J13" s="194"/>
      <c r="K13" s="192"/>
      <c r="L13" s="196"/>
      <c r="M13" s="192"/>
      <c r="N13" s="189"/>
      <c r="O13" s="94"/>
      <c r="P13" s="386"/>
      <c r="Q13" s="384"/>
    </row>
    <row r="14" spans="1:17" s="11" customFormat="1" ht="18.899999999999999" customHeight="1" x14ac:dyDescent="0.25">
      <c r="A14" s="197">
        <v>8</v>
      </c>
      <c r="B14" s="473" t="s">
        <v>497</v>
      </c>
      <c r="C14" s="93" t="s">
        <v>318</v>
      </c>
      <c r="D14" s="164" t="s">
        <v>210</v>
      </c>
      <c r="E14" s="444" t="s">
        <v>151</v>
      </c>
      <c r="F14" s="447"/>
      <c r="G14" s="498"/>
      <c r="H14" s="94"/>
      <c r="I14" s="94"/>
      <c r="J14" s="194"/>
      <c r="K14" s="192"/>
      <c r="L14" s="196"/>
      <c r="M14" s="192"/>
      <c r="N14" s="189"/>
      <c r="O14" s="94"/>
      <c r="P14" s="386"/>
      <c r="Q14" s="384"/>
    </row>
    <row r="15" spans="1:17" s="11" customFormat="1" ht="18.899999999999999" customHeight="1" x14ac:dyDescent="0.25">
      <c r="A15" s="197">
        <v>9</v>
      </c>
      <c r="B15" s="478"/>
      <c r="C15" s="93"/>
      <c r="D15" s="164"/>
      <c r="E15" s="444"/>
      <c r="F15" s="447"/>
      <c r="G15" s="447"/>
      <c r="H15" s="94"/>
      <c r="I15" s="94"/>
      <c r="J15" s="194"/>
      <c r="K15" s="192"/>
      <c r="L15" s="196"/>
      <c r="M15" s="220"/>
      <c r="N15" s="189"/>
      <c r="O15" s="94"/>
      <c r="P15" s="95"/>
      <c r="Q15" s="95"/>
    </row>
    <row r="16" spans="1:17" s="11" customFormat="1" ht="18.899999999999999" customHeight="1" x14ac:dyDescent="0.25">
      <c r="A16" s="197">
        <v>10</v>
      </c>
      <c r="B16" s="497"/>
      <c r="C16" s="93"/>
      <c r="D16" s="164"/>
      <c r="E16" s="444"/>
      <c r="F16" s="447"/>
      <c r="G16" s="447"/>
      <c r="H16" s="94"/>
      <c r="I16" s="94"/>
      <c r="J16" s="194"/>
      <c r="K16" s="192"/>
      <c r="L16" s="196"/>
      <c r="M16" s="220"/>
      <c r="N16" s="189"/>
      <c r="O16" s="94"/>
      <c r="P16" s="114"/>
      <c r="Q16" s="95"/>
    </row>
    <row r="17" spans="1:17" s="11" customFormat="1" ht="18.899999999999999" customHeight="1" x14ac:dyDescent="0.25">
      <c r="A17" s="197">
        <v>11</v>
      </c>
      <c r="B17" s="93"/>
      <c r="C17" s="93"/>
      <c r="D17" s="164"/>
      <c r="E17" s="444"/>
      <c r="F17" s="447"/>
      <c r="G17" s="447"/>
      <c r="H17" s="94"/>
      <c r="I17" s="94"/>
      <c r="J17" s="194"/>
      <c r="K17" s="192"/>
      <c r="L17" s="196"/>
      <c r="M17" s="220"/>
      <c r="N17" s="189"/>
      <c r="O17" s="94"/>
      <c r="P17" s="114"/>
      <c r="Q17" s="95"/>
    </row>
    <row r="18" spans="1:17" s="11" customFormat="1" ht="18.899999999999999" customHeight="1" x14ac:dyDescent="0.25">
      <c r="A18" s="197">
        <v>12</v>
      </c>
      <c r="B18" s="93"/>
      <c r="C18" s="93"/>
      <c r="D18" s="164"/>
      <c r="E18" s="444"/>
      <c r="F18" s="447"/>
      <c r="G18" s="447"/>
      <c r="H18" s="94"/>
      <c r="I18" s="94"/>
      <c r="J18" s="194"/>
      <c r="K18" s="192"/>
      <c r="L18" s="196"/>
      <c r="M18" s="220"/>
      <c r="N18" s="189"/>
      <c r="O18" s="94"/>
      <c r="P18" s="114"/>
      <c r="Q18" s="95"/>
    </row>
    <row r="19" spans="1:17" s="11" customFormat="1" ht="18.899999999999999" customHeight="1" x14ac:dyDescent="0.25">
      <c r="A19" s="197">
        <v>13</v>
      </c>
      <c r="B19" s="93"/>
      <c r="C19" s="93"/>
      <c r="D19" s="164"/>
      <c r="E19" s="444"/>
      <c r="F19" s="447"/>
      <c r="G19" s="447"/>
      <c r="H19" s="94"/>
      <c r="I19" s="94"/>
      <c r="J19" s="194"/>
      <c r="K19" s="192"/>
      <c r="L19" s="196"/>
      <c r="M19" s="220"/>
      <c r="N19" s="189"/>
      <c r="O19" s="94"/>
      <c r="P19" s="114"/>
      <c r="Q19" s="95"/>
    </row>
    <row r="20" spans="1:17" s="11" customFormat="1" ht="18.899999999999999" customHeight="1" x14ac:dyDescent="0.25">
      <c r="A20" s="197">
        <v>14</v>
      </c>
      <c r="B20" s="93"/>
      <c r="C20" s="93"/>
      <c r="D20" s="94"/>
      <c r="E20" s="210"/>
      <c r="F20" s="95"/>
      <c r="G20" s="95"/>
      <c r="H20" s="94"/>
      <c r="I20" s="94"/>
      <c r="J20" s="194"/>
      <c r="K20" s="192"/>
      <c r="L20" s="196"/>
      <c r="M20" s="220"/>
      <c r="N20" s="189"/>
      <c r="O20" s="94"/>
      <c r="P20" s="114"/>
      <c r="Q20" s="95"/>
    </row>
    <row r="21" spans="1:17" s="11" customFormat="1" ht="18.899999999999999" customHeight="1" x14ac:dyDescent="0.25">
      <c r="A21" s="197">
        <v>15</v>
      </c>
      <c r="B21" s="93"/>
      <c r="C21" s="93"/>
      <c r="D21" s="94"/>
      <c r="E21" s="210"/>
      <c r="F21" s="95"/>
      <c r="G21" s="95"/>
      <c r="H21" s="94"/>
      <c r="I21" s="94"/>
      <c r="J21" s="194"/>
      <c r="K21" s="192"/>
      <c r="L21" s="196"/>
      <c r="M21" s="220"/>
      <c r="N21" s="189"/>
      <c r="O21" s="94"/>
      <c r="P21" s="114"/>
      <c r="Q21" s="95"/>
    </row>
    <row r="22" spans="1:17" s="11" customFormat="1" ht="18.899999999999999" customHeight="1" x14ac:dyDescent="0.25">
      <c r="A22" s="197">
        <v>16</v>
      </c>
      <c r="B22" s="93"/>
      <c r="C22" s="93"/>
      <c r="D22" s="94"/>
      <c r="E22" s="210"/>
      <c r="F22" s="95"/>
      <c r="G22" s="95"/>
      <c r="H22" s="94"/>
      <c r="I22" s="94"/>
      <c r="J22" s="194"/>
      <c r="K22" s="192"/>
      <c r="L22" s="196"/>
      <c r="M22" s="220"/>
      <c r="N22" s="189"/>
      <c r="O22" s="94"/>
      <c r="P22" s="114"/>
      <c r="Q22" s="95"/>
    </row>
    <row r="23" spans="1:17" s="11" customFormat="1" ht="18.899999999999999" customHeight="1" x14ac:dyDescent="0.25">
      <c r="A23" s="197">
        <v>17</v>
      </c>
      <c r="B23" s="93"/>
      <c r="C23" s="93"/>
      <c r="D23" s="94"/>
      <c r="E23" s="210"/>
      <c r="F23" s="95"/>
      <c r="G23" s="95"/>
      <c r="H23" s="94"/>
      <c r="I23" s="94"/>
      <c r="J23" s="194"/>
      <c r="K23" s="192"/>
      <c r="L23" s="196"/>
      <c r="M23" s="220"/>
      <c r="N23" s="189"/>
      <c r="O23" s="94"/>
      <c r="P23" s="114"/>
      <c r="Q23" s="95"/>
    </row>
    <row r="24" spans="1:17" s="11" customFormat="1" ht="18.899999999999999" customHeight="1" x14ac:dyDescent="0.25">
      <c r="A24" s="197">
        <v>18</v>
      </c>
      <c r="B24" s="93"/>
      <c r="C24" s="93"/>
      <c r="D24" s="94"/>
      <c r="E24" s="210"/>
      <c r="F24" s="95"/>
      <c r="G24" s="95"/>
      <c r="H24" s="94"/>
      <c r="I24" s="94"/>
      <c r="J24" s="194"/>
      <c r="K24" s="192"/>
      <c r="L24" s="196"/>
      <c r="M24" s="220"/>
      <c r="N24" s="189"/>
      <c r="O24" s="94"/>
      <c r="P24" s="114"/>
      <c r="Q24" s="95"/>
    </row>
    <row r="25" spans="1:17" s="11" customFormat="1" ht="18.899999999999999" customHeight="1" x14ac:dyDescent="0.25">
      <c r="A25" s="197">
        <v>19</v>
      </c>
      <c r="B25" s="93"/>
      <c r="C25" s="93"/>
      <c r="D25" s="94"/>
      <c r="E25" s="210"/>
      <c r="F25" s="95"/>
      <c r="G25" s="95"/>
      <c r="H25" s="94"/>
      <c r="I25" s="94"/>
      <c r="J25" s="194"/>
      <c r="K25" s="192"/>
      <c r="L25" s="196"/>
      <c r="M25" s="220"/>
      <c r="N25" s="189"/>
      <c r="O25" s="94"/>
      <c r="P25" s="114"/>
      <c r="Q25" s="95"/>
    </row>
    <row r="26" spans="1:17" s="11" customFormat="1" ht="18.899999999999999" customHeight="1" x14ac:dyDescent="0.25">
      <c r="A26" s="197">
        <v>20</v>
      </c>
      <c r="B26" s="93"/>
      <c r="C26" s="93"/>
      <c r="D26" s="94"/>
      <c r="E26" s="210"/>
      <c r="F26" s="95"/>
      <c r="G26" s="95"/>
      <c r="H26" s="94"/>
      <c r="I26" s="94"/>
      <c r="J26" s="194"/>
      <c r="K26" s="192"/>
      <c r="L26" s="196"/>
      <c r="M26" s="220"/>
      <c r="N26" s="189"/>
      <c r="O26" s="94"/>
      <c r="P26" s="114"/>
      <c r="Q26" s="95"/>
    </row>
    <row r="27" spans="1:17" s="11" customFormat="1" ht="18.899999999999999" customHeight="1" x14ac:dyDescent="0.25">
      <c r="A27" s="197">
        <v>21</v>
      </c>
      <c r="B27" s="93"/>
      <c r="C27" s="93"/>
      <c r="D27" s="94"/>
      <c r="E27" s="210"/>
      <c r="F27" s="95"/>
      <c r="G27" s="95"/>
      <c r="H27" s="94"/>
      <c r="I27" s="94"/>
      <c r="J27" s="194"/>
      <c r="K27" s="192"/>
      <c r="L27" s="196"/>
      <c r="M27" s="220"/>
      <c r="N27" s="189"/>
      <c r="O27" s="94"/>
      <c r="P27" s="114"/>
      <c r="Q27" s="95"/>
    </row>
    <row r="28" spans="1:17" s="11" customFormat="1" ht="18.899999999999999" customHeight="1" x14ac:dyDescent="0.25">
      <c r="A28" s="197">
        <v>22</v>
      </c>
      <c r="B28" s="93"/>
      <c r="C28" s="93"/>
      <c r="D28" s="94"/>
      <c r="E28" s="426"/>
      <c r="F28" s="388"/>
      <c r="G28" s="216"/>
      <c r="H28" s="94"/>
      <c r="I28" s="94"/>
      <c r="J28" s="194"/>
      <c r="K28" s="192"/>
      <c r="L28" s="196"/>
      <c r="M28" s="220"/>
      <c r="N28" s="189"/>
      <c r="O28" s="94"/>
      <c r="P28" s="114"/>
      <c r="Q28" s="95"/>
    </row>
    <row r="29" spans="1:17" s="11" customFormat="1" ht="18.899999999999999" customHeight="1" x14ac:dyDescent="0.25">
      <c r="A29" s="197">
        <v>23</v>
      </c>
      <c r="B29" s="93"/>
      <c r="C29" s="93"/>
      <c r="D29" s="94"/>
      <c r="E29" s="427"/>
      <c r="F29" s="95"/>
      <c r="G29" s="95"/>
      <c r="H29" s="94"/>
      <c r="I29" s="94"/>
      <c r="J29" s="194"/>
      <c r="K29" s="192"/>
      <c r="L29" s="196"/>
      <c r="M29" s="220"/>
      <c r="N29" s="189"/>
      <c r="O29" s="94"/>
      <c r="P29" s="114"/>
      <c r="Q29" s="95"/>
    </row>
    <row r="30" spans="1:17" s="11" customFormat="1" ht="18.899999999999999" customHeight="1" x14ac:dyDescent="0.25">
      <c r="A30" s="197">
        <v>24</v>
      </c>
      <c r="B30" s="93"/>
      <c r="C30" s="93"/>
      <c r="D30" s="94"/>
      <c r="E30" s="210"/>
      <c r="F30" s="95"/>
      <c r="G30" s="95"/>
      <c r="H30" s="94"/>
      <c r="I30" s="94"/>
      <c r="J30" s="194"/>
      <c r="K30" s="192"/>
      <c r="L30" s="196"/>
      <c r="M30" s="220"/>
      <c r="N30" s="189"/>
      <c r="O30" s="94"/>
      <c r="P30" s="114"/>
      <c r="Q30" s="95"/>
    </row>
    <row r="31" spans="1:17" s="11" customFormat="1" ht="18.899999999999999" customHeight="1" x14ac:dyDescent="0.25">
      <c r="A31" s="197">
        <v>25</v>
      </c>
      <c r="B31" s="93"/>
      <c r="C31" s="93"/>
      <c r="D31" s="94"/>
      <c r="E31" s="210"/>
      <c r="F31" s="95"/>
      <c r="G31" s="95"/>
      <c r="H31" s="94"/>
      <c r="I31" s="94"/>
      <c r="J31" s="194"/>
      <c r="K31" s="192"/>
      <c r="L31" s="196"/>
      <c r="M31" s="220"/>
      <c r="N31" s="189"/>
      <c r="O31" s="94"/>
      <c r="P31" s="114"/>
      <c r="Q31" s="95"/>
    </row>
    <row r="32" spans="1:17" s="11" customFormat="1" ht="18.899999999999999" customHeight="1" x14ac:dyDescent="0.25">
      <c r="A32" s="197">
        <v>26</v>
      </c>
      <c r="B32" s="93"/>
      <c r="C32" s="93"/>
      <c r="D32" s="94"/>
      <c r="E32" s="403"/>
      <c r="F32" s="95"/>
      <c r="G32" s="95"/>
      <c r="H32" s="94"/>
      <c r="I32" s="94"/>
      <c r="J32" s="194"/>
      <c r="K32" s="192"/>
      <c r="L32" s="196"/>
      <c r="M32" s="220"/>
      <c r="N32" s="189"/>
      <c r="O32" s="94"/>
      <c r="P32" s="114"/>
      <c r="Q32" s="95"/>
    </row>
    <row r="33" spans="1:17" s="11" customFormat="1" ht="18.899999999999999" customHeight="1" x14ac:dyDescent="0.25">
      <c r="A33" s="197">
        <v>27</v>
      </c>
      <c r="B33" s="93"/>
      <c r="C33" s="93"/>
      <c r="D33" s="94"/>
      <c r="E33" s="210"/>
      <c r="F33" s="95"/>
      <c r="G33" s="95"/>
      <c r="H33" s="94"/>
      <c r="I33" s="94"/>
      <c r="J33" s="194"/>
      <c r="K33" s="192"/>
      <c r="L33" s="196"/>
      <c r="M33" s="220"/>
      <c r="N33" s="189"/>
      <c r="O33" s="94"/>
      <c r="P33" s="114"/>
      <c r="Q33" s="95"/>
    </row>
    <row r="34" spans="1:17" s="11" customFormat="1" ht="18.899999999999999" customHeight="1" x14ac:dyDescent="0.25">
      <c r="A34" s="197">
        <v>28</v>
      </c>
      <c r="B34" s="93"/>
      <c r="C34" s="93"/>
      <c r="D34" s="94"/>
      <c r="E34" s="210"/>
      <c r="F34" s="95"/>
      <c r="G34" s="95"/>
      <c r="H34" s="94"/>
      <c r="I34" s="94"/>
      <c r="J34" s="194"/>
      <c r="K34" s="192"/>
      <c r="L34" s="196"/>
      <c r="M34" s="220"/>
      <c r="N34" s="189"/>
      <c r="O34" s="94"/>
      <c r="P34" s="114"/>
      <c r="Q34" s="95"/>
    </row>
    <row r="35" spans="1:17" s="11" customFormat="1" ht="18.899999999999999" customHeight="1" x14ac:dyDescent="0.25">
      <c r="A35" s="197">
        <v>29</v>
      </c>
      <c r="B35" s="93"/>
      <c r="C35" s="93"/>
      <c r="D35" s="94"/>
      <c r="E35" s="210"/>
      <c r="F35" s="95"/>
      <c r="G35" s="95"/>
      <c r="H35" s="94"/>
      <c r="I35" s="94"/>
      <c r="J35" s="194"/>
      <c r="K35" s="192"/>
      <c r="L35" s="196"/>
      <c r="M35" s="220"/>
      <c r="N35" s="189"/>
      <c r="O35" s="94"/>
      <c r="P35" s="114"/>
      <c r="Q35" s="95"/>
    </row>
    <row r="36" spans="1:17" s="11" customFormat="1" ht="18.899999999999999" customHeight="1" x14ac:dyDescent="0.25">
      <c r="A36" s="197">
        <v>30</v>
      </c>
      <c r="B36" s="93"/>
      <c r="C36" s="93"/>
      <c r="D36" s="94"/>
      <c r="E36" s="210"/>
      <c r="F36" s="95"/>
      <c r="G36" s="95"/>
      <c r="H36" s="94"/>
      <c r="I36" s="94"/>
      <c r="J36" s="194"/>
      <c r="K36" s="192"/>
      <c r="L36" s="196"/>
      <c r="M36" s="220"/>
      <c r="N36" s="189"/>
      <c r="O36" s="94"/>
      <c r="P36" s="114"/>
      <c r="Q36" s="95"/>
    </row>
    <row r="37" spans="1:17" s="11" customFormat="1" ht="18.899999999999999" customHeight="1" x14ac:dyDescent="0.25">
      <c r="A37" s="197">
        <v>31</v>
      </c>
      <c r="B37" s="93"/>
      <c r="C37" s="93"/>
      <c r="D37" s="94"/>
      <c r="E37" s="210"/>
      <c r="F37" s="95"/>
      <c r="G37" s="95"/>
      <c r="H37" s="94"/>
      <c r="I37" s="94"/>
      <c r="J37" s="194"/>
      <c r="K37" s="192"/>
      <c r="L37" s="196"/>
      <c r="M37" s="220"/>
      <c r="N37" s="189"/>
      <c r="O37" s="94"/>
      <c r="P37" s="114"/>
      <c r="Q37" s="95"/>
    </row>
    <row r="38" spans="1:17" s="11" customFormat="1" ht="18.899999999999999" customHeight="1" x14ac:dyDescent="0.25">
      <c r="A38" s="197">
        <v>32</v>
      </c>
      <c r="B38" s="93"/>
      <c r="C38" s="93"/>
      <c r="D38" s="94"/>
      <c r="E38" s="210"/>
      <c r="F38" s="95"/>
      <c r="G38" s="95"/>
      <c r="H38" s="377"/>
      <c r="I38" s="221"/>
      <c r="J38" s="194"/>
      <c r="K38" s="192"/>
      <c r="L38" s="196"/>
      <c r="M38" s="220"/>
      <c r="N38" s="189"/>
      <c r="O38" s="95"/>
      <c r="P38" s="114"/>
      <c r="Q38" s="95"/>
    </row>
    <row r="39" spans="1:17" s="11" customFormat="1" ht="18.899999999999999" customHeight="1" x14ac:dyDescent="0.25">
      <c r="A39" s="197">
        <v>33</v>
      </c>
      <c r="B39" s="93"/>
      <c r="C39" s="93"/>
      <c r="D39" s="94"/>
      <c r="E39" s="210"/>
      <c r="F39" s="95"/>
      <c r="G39" s="95"/>
      <c r="H39" s="377"/>
      <c r="I39" s="221"/>
      <c r="J39" s="194"/>
      <c r="K39" s="192"/>
      <c r="L39" s="196"/>
      <c r="M39" s="220"/>
      <c r="N39" s="216"/>
      <c r="O39" s="95"/>
      <c r="P39" s="114"/>
      <c r="Q39" s="95"/>
    </row>
    <row r="40" spans="1:17" s="11" customFormat="1" ht="18.899999999999999" customHeight="1" x14ac:dyDescent="0.25">
      <c r="A40" s="197">
        <v>34</v>
      </c>
      <c r="B40" s="93"/>
      <c r="C40" s="93"/>
      <c r="D40" s="94"/>
      <c r="E40" s="210"/>
      <c r="F40" s="95"/>
      <c r="G40" s="95"/>
      <c r="H40" s="377"/>
      <c r="I40" s="221"/>
      <c r="J40" s="194" t="e">
        <f>IF(AND(Q40="",#REF!&gt;0,#REF!&lt;5),K40,)</f>
        <v>#REF!</v>
      </c>
      <c r="K40" s="192" t="str">
        <f>IF(D40="","ZZZ9",IF(AND(#REF!&gt;0,#REF!&lt;5),D40&amp;#REF!,D40&amp;"9"))</f>
        <v>ZZZ9</v>
      </c>
      <c r="L40" s="196">
        <f t="shared" ref="L40:L103" si="0">IF(Q40="",999,Q40)</f>
        <v>999</v>
      </c>
      <c r="M40" s="220">
        <f t="shared" ref="M40:M103" si="1">IF(P40=999,999,1)</f>
        <v>999</v>
      </c>
      <c r="N40" s="216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97">
        <v>35</v>
      </c>
      <c r="B41" s="93"/>
      <c r="C41" s="93"/>
      <c r="D41" s="94"/>
      <c r="E41" s="210"/>
      <c r="F41" s="95"/>
      <c r="G41" s="95"/>
      <c r="H41" s="377"/>
      <c r="I41" s="221"/>
      <c r="J41" s="194" t="e">
        <f>IF(AND(Q41="",#REF!&gt;0,#REF!&lt;5),K41,)</f>
        <v>#REF!</v>
      </c>
      <c r="K41" s="192" t="str">
        <f>IF(D41="","ZZZ9",IF(AND(#REF!&gt;0,#REF!&lt;5),D41&amp;#REF!,D41&amp;"9"))</f>
        <v>ZZZ9</v>
      </c>
      <c r="L41" s="196">
        <f t="shared" si="0"/>
        <v>999</v>
      </c>
      <c r="M41" s="220">
        <f t="shared" si="1"/>
        <v>999</v>
      </c>
      <c r="N41" s="216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197">
        <v>36</v>
      </c>
      <c r="B42" s="93"/>
      <c r="C42" s="93"/>
      <c r="D42" s="94"/>
      <c r="E42" s="210"/>
      <c r="F42" s="95"/>
      <c r="G42" s="95"/>
      <c r="H42" s="377"/>
      <c r="I42" s="221"/>
      <c r="J42" s="194" t="e">
        <f>IF(AND(Q42="",#REF!&gt;0,#REF!&lt;5),K42,)</f>
        <v>#REF!</v>
      </c>
      <c r="K42" s="192" t="str">
        <f>IF(D42="","ZZZ9",IF(AND(#REF!&gt;0,#REF!&lt;5),D42&amp;#REF!,D42&amp;"9"))</f>
        <v>ZZZ9</v>
      </c>
      <c r="L42" s="196">
        <f t="shared" si="0"/>
        <v>999</v>
      </c>
      <c r="M42" s="220">
        <f t="shared" si="1"/>
        <v>999</v>
      </c>
      <c r="N42" s="216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197">
        <v>37</v>
      </c>
      <c r="B43" s="93"/>
      <c r="C43" s="93"/>
      <c r="D43" s="94"/>
      <c r="E43" s="210"/>
      <c r="F43" s="95"/>
      <c r="G43" s="95"/>
      <c r="H43" s="377"/>
      <c r="I43" s="221"/>
      <c r="J43" s="194" t="e">
        <f>IF(AND(Q43="",#REF!&gt;0,#REF!&lt;5),K43,)</f>
        <v>#REF!</v>
      </c>
      <c r="K43" s="192" t="str">
        <f>IF(D43="","ZZZ9",IF(AND(#REF!&gt;0,#REF!&lt;5),D43&amp;#REF!,D43&amp;"9"))</f>
        <v>ZZZ9</v>
      </c>
      <c r="L43" s="196">
        <f t="shared" si="0"/>
        <v>999</v>
      </c>
      <c r="M43" s="220">
        <f t="shared" si="1"/>
        <v>999</v>
      </c>
      <c r="N43" s="216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197">
        <v>38</v>
      </c>
      <c r="B44" s="93"/>
      <c r="C44" s="93"/>
      <c r="D44" s="94"/>
      <c r="E44" s="210"/>
      <c r="F44" s="95"/>
      <c r="G44" s="95"/>
      <c r="H44" s="377"/>
      <c r="I44" s="221"/>
      <c r="J44" s="194" t="e">
        <f>IF(AND(Q44="",#REF!&gt;0,#REF!&lt;5),K44,)</f>
        <v>#REF!</v>
      </c>
      <c r="K44" s="192" t="str">
        <f>IF(D44="","ZZZ9",IF(AND(#REF!&gt;0,#REF!&lt;5),D44&amp;#REF!,D44&amp;"9"))</f>
        <v>ZZZ9</v>
      </c>
      <c r="L44" s="196">
        <f t="shared" si="0"/>
        <v>999</v>
      </c>
      <c r="M44" s="220">
        <f t="shared" si="1"/>
        <v>999</v>
      </c>
      <c r="N44" s="216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197">
        <v>39</v>
      </c>
      <c r="B45" s="93"/>
      <c r="C45" s="93"/>
      <c r="D45" s="94"/>
      <c r="E45" s="210"/>
      <c r="F45" s="95"/>
      <c r="G45" s="95"/>
      <c r="H45" s="377"/>
      <c r="I45" s="221"/>
      <c r="J45" s="194" t="e">
        <f>IF(AND(Q45="",#REF!&gt;0,#REF!&lt;5),K45,)</f>
        <v>#REF!</v>
      </c>
      <c r="K45" s="192" t="str">
        <f>IF(D45="","ZZZ9",IF(AND(#REF!&gt;0,#REF!&lt;5),D45&amp;#REF!,D45&amp;"9"))</f>
        <v>ZZZ9</v>
      </c>
      <c r="L45" s="196">
        <f t="shared" si="0"/>
        <v>999</v>
      </c>
      <c r="M45" s="220">
        <f t="shared" si="1"/>
        <v>999</v>
      </c>
      <c r="N45" s="216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197">
        <v>40</v>
      </c>
      <c r="B46" s="93"/>
      <c r="C46" s="93"/>
      <c r="D46" s="94"/>
      <c r="E46" s="210"/>
      <c r="F46" s="95"/>
      <c r="G46" s="95"/>
      <c r="H46" s="377"/>
      <c r="I46" s="221"/>
      <c r="J46" s="194" t="e">
        <f>IF(AND(Q46="",#REF!&gt;0,#REF!&lt;5),K46,)</f>
        <v>#REF!</v>
      </c>
      <c r="K46" s="192" t="str">
        <f>IF(D46="","ZZZ9",IF(AND(#REF!&gt;0,#REF!&lt;5),D46&amp;#REF!,D46&amp;"9"))</f>
        <v>ZZZ9</v>
      </c>
      <c r="L46" s="196">
        <f t="shared" si="0"/>
        <v>999</v>
      </c>
      <c r="M46" s="220">
        <f t="shared" si="1"/>
        <v>999</v>
      </c>
      <c r="N46" s="216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197">
        <v>41</v>
      </c>
      <c r="B47" s="93"/>
      <c r="C47" s="93"/>
      <c r="D47" s="94"/>
      <c r="E47" s="210"/>
      <c r="F47" s="95"/>
      <c r="G47" s="95"/>
      <c r="H47" s="377"/>
      <c r="I47" s="221"/>
      <c r="J47" s="194" t="e">
        <f>IF(AND(Q47="",#REF!&gt;0,#REF!&lt;5),K47,)</f>
        <v>#REF!</v>
      </c>
      <c r="K47" s="192" t="str">
        <f>IF(D47="","ZZZ9",IF(AND(#REF!&gt;0,#REF!&lt;5),D47&amp;#REF!,D47&amp;"9"))</f>
        <v>ZZZ9</v>
      </c>
      <c r="L47" s="196">
        <f t="shared" si="0"/>
        <v>999</v>
      </c>
      <c r="M47" s="220">
        <f t="shared" si="1"/>
        <v>999</v>
      </c>
      <c r="N47" s="216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197">
        <v>42</v>
      </c>
      <c r="B48" s="93"/>
      <c r="C48" s="93"/>
      <c r="D48" s="94"/>
      <c r="E48" s="210"/>
      <c r="F48" s="95"/>
      <c r="G48" s="95"/>
      <c r="H48" s="377"/>
      <c r="I48" s="221"/>
      <c r="J48" s="194" t="e">
        <f>IF(AND(Q48="",#REF!&gt;0,#REF!&lt;5),K48,)</f>
        <v>#REF!</v>
      </c>
      <c r="K48" s="192" t="str">
        <f>IF(D48="","ZZZ9",IF(AND(#REF!&gt;0,#REF!&lt;5),D48&amp;#REF!,D48&amp;"9"))</f>
        <v>ZZZ9</v>
      </c>
      <c r="L48" s="196">
        <f t="shared" si="0"/>
        <v>999</v>
      </c>
      <c r="M48" s="220">
        <f t="shared" si="1"/>
        <v>999</v>
      </c>
      <c r="N48" s="216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197">
        <v>43</v>
      </c>
      <c r="B49" s="93"/>
      <c r="C49" s="93"/>
      <c r="D49" s="94"/>
      <c r="E49" s="210"/>
      <c r="F49" s="95"/>
      <c r="G49" s="95"/>
      <c r="H49" s="377"/>
      <c r="I49" s="221"/>
      <c r="J49" s="194" t="e">
        <f>IF(AND(Q49="",#REF!&gt;0,#REF!&lt;5),K49,)</f>
        <v>#REF!</v>
      </c>
      <c r="K49" s="192" t="str">
        <f>IF(D49="","ZZZ9",IF(AND(#REF!&gt;0,#REF!&lt;5),D49&amp;#REF!,D49&amp;"9"))</f>
        <v>ZZZ9</v>
      </c>
      <c r="L49" s="196">
        <f t="shared" si="0"/>
        <v>999</v>
      </c>
      <c r="M49" s="220">
        <f t="shared" si="1"/>
        <v>999</v>
      </c>
      <c r="N49" s="216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197">
        <v>44</v>
      </c>
      <c r="B50" s="93"/>
      <c r="C50" s="93"/>
      <c r="D50" s="94"/>
      <c r="E50" s="210"/>
      <c r="F50" s="95"/>
      <c r="G50" s="95"/>
      <c r="H50" s="377"/>
      <c r="I50" s="221"/>
      <c r="J50" s="194" t="e">
        <f>IF(AND(Q50="",#REF!&gt;0,#REF!&lt;5),K50,)</f>
        <v>#REF!</v>
      </c>
      <c r="K50" s="192" t="str">
        <f>IF(D50="","ZZZ9",IF(AND(#REF!&gt;0,#REF!&lt;5),D50&amp;#REF!,D50&amp;"9"))</f>
        <v>ZZZ9</v>
      </c>
      <c r="L50" s="196">
        <f t="shared" si="0"/>
        <v>999</v>
      </c>
      <c r="M50" s="220">
        <f t="shared" si="1"/>
        <v>999</v>
      </c>
      <c r="N50" s="216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197">
        <v>45</v>
      </c>
      <c r="B51" s="93"/>
      <c r="C51" s="93"/>
      <c r="D51" s="94"/>
      <c r="E51" s="210"/>
      <c r="F51" s="95"/>
      <c r="G51" s="95"/>
      <c r="H51" s="377"/>
      <c r="I51" s="221"/>
      <c r="J51" s="194" t="e">
        <f>IF(AND(Q51="",#REF!&gt;0,#REF!&lt;5),K51,)</f>
        <v>#REF!</v>
      </c>
      <c r="K51" s="192" t="str">
        <f>IF(D51="","ZZZ9",IF(AND(#REF!&gt;0,#REF!&lt;5),D51&amp;#REF!,D51&amp;"9"))</f>
        <v>ZZZ9</v>
      </c>
      <c r="L51" s="196">
        <f t="shared" si="0"/>
        <v>999</v>
      </c>
      <c r="M51" s="220">
        <f t="shared" si="1"/>
        <v>999</v>
      </c>
      <c r="N51" s="216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197">
        <v>46</v>
      </c>
      <c r="B52" s="93"/>
      <c r="C52" s="93"/>
      <c r="D52" s="94"/>
      <c r="E52" s="210"/>
      <c r="F52" s="95"/>
      <c r="G52" s="95"/>
      <c r="H52" s="377"/>
      <c r="I52" s="221"/>
      <c r="J52" s="194" t="e">
        <f>IF(AND(Q52="",#REF!&gt;0,#REF!&lt;5),K52,)</f>
        <v>#REF!</v>
      </c>
      <c r="K52" s="192" t="str">
        <f>IF(D52="","ZZZ9",IF(AND(#REF!&gt;0,#REF!&lt;5),D52&amp;#REF!,D52&amp;"9"))</f>
        <v>ZZZ9</v>
      </c>
      <c r="L52" s="196">
        <f t="shared" si="0"/>
        <v>999</v>
      </c>
      <c r="M52" s="220">
        <f t="shared" si="1"/>
        <v>999</v>
      </c>
      <c r="N52" s="216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197">
        <v>47</v>
      </c>
      <c r="B53" s="93"/>
      <c r="C53" s="93"/>
      <c r="D53" s="94"/>
      <c r="E53" s="210"/>
      <c r="F53" s="95"/>
      <c r="G53" s="95"/>
      <c r="H53" s="377"/>
      <c r="I53" s="221"/>
      <c r="J53" s="194" t="e">
        <f>IF(AND(Q53="",#REF!&gt;0,#REF!&lt;5),K53,)</f>
        <v>#REF!</v>
      </c>
      <c r="K53" s="192" t="str">
        <f>IF(D53="","ZZZ9",IF(AND(#REF!&gt;0,#REF!&lt;5),D53&amp;#REF!,D53&amp;"9"))</f>
        <v>ZZZ9</v>
      </c>
      <c r="L53" s="196">
        <f t="shared" si="0"/>
        <v>999</v>
      </c>
      <c r="M53" s="220">
        <f t="shared" si="1"/>
        <v>999</v>
      </c>
      <c r="N53" s="216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197">
        <v>48</v>
      </c>
      <c r="B54" s="93"/>
      <c r="C54" s="93"/>
      <c r="D54" s="94"/>
      <c r="E54" s="210"/>
      <c r="F54" s="95"/>
      <c r="G54" s="95"/>
      <c r="H54" s="377"/>
      <c r="I54" s="221"/>
      <c r="J54" s="194" t="e">
        <f>IF(AND(Q54="",#REF!&gt;0,#REF!&lt;5),K54,)</f>
        <v>#REF!</v>
      </c>
      <c r="K54" s="192" t="str">
        <f>IF(D54="","ZZZ9",IF(AND(#REF!&gt;0,#REF!&lt;5),D54&amp;#REF!,D54&amp;"9"))</f>
        <v>ZZZ9</v>
      </c>
      <c r="L54" s="196">
        <f t="shared" si="0"/>
        <v>999</v>
      </c>
      <c r="M54" s="220">
        <f t="shared" si="1"/>
        <v>999</v>
      </c>
      <c r="N54" s="216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197">
        <v>49</v>
      </c>
      <c r="B55" s="93"/>
      <c r="C55" s="93"/>
      <c r="D55" s="94"/>
      <c r="E55" s="210"/>
      <c r="F55" s="95"/>
      <c r="G55" s="95"/>
      <c r="H55" s="377"/>
      <c r="I55" s="221"/>
      <c r="J55" s="194" t="e">
        <f>IF(AND(Q55="",#REF!&gt;0,#REF!&lt;5),K55,)</f>
        <v>#REF!</v>
      </c>
      <c r="K55" s="192" t="str">
        <f>IF(D55="","ZZZ9",IF(AND(#REF!&gt;0,#REF!&lt;5),D55&amp;#REF!,D55&amp;"9"))</f>
        <v>ZZZ9</v>
      </c>
      <c r="L55" s="196">
        <f t="shared" si="0"/>
        <v>999</v>
      </c>
      <c r="M55" s="220">
        <f t="shared" si="1"/>
        <v>999</v>
      </c>
      <c r="N55" s="216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197">
        <v>50</v>
      </c>
      <c r="B56" s="93"/>
      <c r="C56" s="93"/>
      <c r="D56" s="94"/>
      <c r="E56" s="210"/>
      <c r="F56" s="95"/>
      <c r="G56" s="95"/>
      <c r="H56" s="377"/>
      <c r="I56" s="221"/>
      <c r="J56" s="194" t="e">
        <f>IF(AND(Q56="",#REF!&gt;0,#REF!&lt;5),K56,)</f>
        <v>#REF!</v>
      </c>
      <c r="K56" s="192" t="str">
        <f>IF(D56="","ZZZ9",IF(AND(#REF!&gt;0,#REF!&lt;5),D56&amp;#REF!,D56&amp;"9"))</f>
        <v>ZZZ9</v>
      </c>
      <c r="L56" s="196">
        <f t="shared" si="0"/>
        <v>999</v>
      </c>
      <c r="M56" s="220">
        <f t="shared" si="1"/>
        <v>999</v>
      </c>
      <c r="N56" s="216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197">
        <v>51</v>
      </c>
      <c r="B57" s="93"/>
      <c r="C57" s="93"/>
      <c r="D57" s="94"/>
      <c r="E57" s="210"/>
      <c r="F57" s="95"/>
      <c r="G57" s="95"/>
      <c r="H57" s="377"/>
      <c r="I57" s="221"/>
      <c r="J57" s="194" t="e">
        <f>IF(AND(Q57="",#REF!&gt;0,#REF!&lt;5),K57,)</f>
        <v>#REF!</v>
      </c>
      <c r="K57" s="192" t="str">
        <f>IF(D57="","ZZZ9",IF(AND(#REF!&gt;0,#REF!&lt;5),D57&amp;#REF!,D57&amp;"9"))</f>
        <v>ZZZ9</v>
      </c>
      <c r="L57" s="196">
        <f t="shared" si="0"/>
        <v>999</v>
      </c>
      <c r="M57" s="220">
        <f t="shared" si="1"/>
        <v>999</v>
      </c>
      <c r="N57" s="216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197">
        <v>52</v>
      </c>
      <c r="B58" s="93"/>
      <c r="C58" s="93"/>
      <c r="D58" s="94"/>
      <c r="E58" s="210"/>
      <c r="F58" s="95"/>
      <c r="G58" s="95"/>
      <c r="H58" s="377"/>
      <c r="I58" s="221"/>
      <c r="J58" s="194" t="e">
        <f>IF(AND(Q58="",#REF!&gt;0,#REF!&lt;5),K58,)</f>
        <v>#REF!</v>
      </c>
      <c r="K58" s="192" t="str">
        <f>IF(D58="","ZZZ9",IF(AND(#REF!&gt;0,#REF!&lt;5),D58&amp;#REF!,D58&amp;"9"))</f>
        <v>ZZZ9</v>
      </c>
      <c r="L58" s="196">
        <f t="shared" si="0"/>
        <v>999</v>
      </c>
      <c r="M58" s="220">
        <f t="shared" si="1"/>
        <v>999</v>
      </c>
      <c r="N58" s="216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197">
        <v>53</v>
      </c>
      <c r="B59" s="93"/>
      <c r="C59" s="93"/>
      <c r="D59" s="94"/>
      <c r="E59" s="210"/>
      <c r="F59" s="95"/>
      <c r="G59" s="95"/>
      <c r="H59" s="377"/>
      <c r="I59" s="221"/>
      <c r="J59" s="194" t="e">
        <f>IF(AND(Q59="",#REF!&gt;0,#REF!&lt;5),K59,)</f>
        <v>#REF!</v>
      </c>
      <c r="K59" s="192" t="str">
        <f>IF(D59="","ZZZ9",IF(AND(#REF!&gt;0,#REF!&lt;5),D59&amp;#REF!,D59&amp;"9"))</f>
        <v>ZZZ9</v>
      </c>
      <c r="L59" s="196">
        <f t="shared" si="0"/>
        <v>999</v>
      </c>
      <c r="M59" s="220">
        <f t="shared" si="1"/>
        <v>999</v>
      </c>
      <c r="N59" s="216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197">
        <v>54</v>
      </c>
      <c r="B60" s="93"/>
      <c r="C60" s="93"/>
      <c r="D60" s="94"/>
      <c r="E60" s="210"/>
      <c r="F60" s="95"/>
      <c r="G60" s="95"/>
      <c r="H60" s="377"/>
      <c r="I60" s="221"/>
      <c r="J60" s="194" t="e">
        <f>IF(AND(Q60="",#REF!&gt;0,#REF!&lt;5),K60,)</f>
        <v>#REF!</v>
      </c>
      <c r="K60" s="192" t="str">
        <f>IF(D60="","ZZZ9",IF(AND(#REF!&gt;0,#REF!&lt;5),D60&amp;#REF!,D60&amp;"9"))</f>
        <v>ZZZ9</v>
      </c>
      <c r="L60" s="196">
        <f t="shared" si="0"/>
        <v>999</v>
      </c>
      <c r="M60" s="220">
        <f t="shared" si="1"/>
        <v>999</v>
      </c>
      <c r="N60" s="216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197">
        <v>55</v>
      </c>
      <c r="B61" s="93"/>
      <c r="C61" s="93"/>
      <c r="D61" s="94"/>
      <c r="E61" s="210"/>
      <c r="F61" s="95"/>
      <c r="G61" s="95"/>
      <c r="H61" s="377"/>
      <c r="I61" s="221"/>
      <c r="J61" s="194" t="e">
        <f>IF(AND(Q61="",#REF!&gt;0,#REF!&lt;5),K61,)</f>
        <v>#REF!</v>
      </c>
      <c r="K61" s="192" t="str">
        <f>IF(D61="","ZZZ9",IF(AND(#REF!&gt;0,#REF!&lt;5),D61&amp;#REF!,D61&amp;"9"))</f>
        <v>ZZZ9</v>
      </c>
      <c r="L61" s="196">
        <f t="shared" si="0"/>
        <v>999</v>
      </c>
      <c r="M61" s="220">
        <f t="shared" si="1"/>
        <v>999</v>
      </c>
      <c r="N61" s="216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197">
        <v>56</v>
      </c>
      <c r="B62" s="93"/>
      <c r="C62" s="93"/>
      <c r="D62" s="94"/>
      <c r="E62" s="210"/>
      <c r="F62" s="95"/>
      <c r="G62" s="95"/>
      <c r="H62" s="377"/>
      <c r="I62" s="221"/>
      <c r="J62" s="194" t="e">
        <f>IF(AND(Q62="",#REF!&gt;0,#REF!&lt;5),K62,)</f>
        <v>#REF!</v>
      </c>
      <c r="K62" s="192" t="str">
        <f>IF(D62="","ZZZ9",IF(AND(#REF!&gt;0,#REF!&lt;5),D62&amp;#REF!,D62&amp;"9"))</f>
        <v>ZZZ9</v>
      </c>
      <c r="L62" s="196">
        <f t="shared" si="0"/>
        <v>999</v>
      </c>
      <c r="M62" s="220">
        <f t="shared" si="1"/>
        <v>999</v>
      </c>
      <c r="N62" s="216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197">
        <v>57</v>
      </c>
      <c r="B63" s="93"/>
      <c r="C63" s="93"/>
      <c r="D63" s="94"/>
      <c r="E63" s="210"/>
      <c r="F63" s="95"/>
      <c r="G63" s="95"/>
      <c r="H63" s="377"/>
      <c r="I63" s="221"/>
      <c r="J63" s="194" t="e">
        <f>IF(AND(Q63="",#REF!&gt;0,#REF!&lt;5),K63,)</f>
        <v>#REF!</v>
      </c>
      <c r="K63" s="192" t="str">
        <f>IF(D63="","ZZZ9",IF(AND(#REF!&gt;0,#REF!&lt;5),D63&amp;#REF!,D63&amp;"9"))</f>
        <v>ZZZ9</v>
      </c>
      <c r="L63" s="196">
        <f t="shared" si="0"/>
        <v>999</v>
      </c>
      <c r="M63" s="220">
        <f t="shared" si="1"/>
        <v>999</v>
      </c>
      <c r="N63" s="216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197">
        <v>58</v>
      </c>
      <c r="B64" s="93"/>
      <c r="C64" s="93"/>
      <c r="D64" s="94"/>
      <c r="E64" s="210"/>
      <c r="F64" s="95"/>
      <c r="G64" s="95"/>
      <c r="H64" s="377"/>
      <c r="I64" s="221"/>
      <c r="J64" s="194" t="e">
        <f>IF(AND(Q64="",#REF!&gt;0,#REF!&lt;5),K64,)</f>
        <v>#REF!</v>
      </c>
      <c r="K64" s="192" t="str">
        <f>IF(D64="","ZZZ9",IF(AND(#REF!&gt;0,#REF!&lt;5),D64&amp;#REF!,D64&amp;"9"))</f>
        <v>ZZZ9</v>
      </c>
      <c r="L64" s="196">
        <f t="shared" si="0"/>
        <v>999</v>
      </c>
      <c r="M64" s="220">
        <f t="shared" si="1"/>
        <v>999</v>
      </c>
      <c r="N64" s="216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197">
        <v>59</v>
      </c>
      <c r="B65" s="93"/>
      <c r="C65" s="93"/>
      <c r="D65" s="94"/>
      <c r="E65" s="210"/>
      <c r="F65" s="95"/>
      <c r="G65" s="95"/>
      <c r="H65" s="377"/>
      <c r="I65" s="221"/>
      <c r="J65" s="194" t="e">
        <f>IF(AND(Q65="",#REF!&gt;0,#REF!&lt;5),K65,)</f>
        <v>#REF!</v>
      </c>
      <c r="K65" s="192" t="str">
        <f>IF(D65="","ZZZ9",IF(AND(#REF!&gt;0,#REF!&lt;5),D65&amp;#REF!,D65&amp;"9"))</f>
        <v>ZZZ9</v>
      </c>
      <c r="L65" s="196">
        <f t="shared" si="0"/>
        <v>999</v>
      </c>
      <c r="M65" s="220">
        <f t="shared" si="1"/>
        <v>999</v>
      </c>
      <c r="N65" s="216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197">
        <v>60</v>
      </c>
      <c r="B66" s="93"/>
      <c r="C66" s="93"/>
      <c r="D66" s="94"/>
      <c r="E66" s="210"/>
      <c r="F66" s="95"/>
      <c r="G66" s="95"/>
      <c r="H66" s="377"/>
      <c r="I66" s="221"/>
      <c r="J66" s="194" t="e">
        <f>IF(AND(Q66="",#REF!&gt;0,#REF!&lt;5),K66,)</f>
        <v>#REF!</v>
      </c>
      <c r="K66" s="192" t="str">
        <f>IF(D66="","ZZZ9",IF(AND(#REF!&gt;0,#REF!&lt;5),D66&amp;#REF!,D66&amp;"9"))</f>
        <v>ZZZ9</v>
      </c>
      <c r="L66" s="196">
        <f t="shared" si="0"/>
        <v>999</v>
      </c>
      <c r="M66" s="220">
        <f t="shared" si="1"/>
        <v>999</v>
      </c>
      <c r="N66" s="216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197">
        <v>61</v>
      </c>
      <c r="B67" s="93"/>
      <c r="C67" s="93"/>
      <c r="D67" s="94"/>
      <c r="E67" s="210"/>
      <c r="F67" s="95"/>
      <c r="G67" s="95"/>
      <c r="H67" s="377"/>
      <c r="I67" s="221"/>
      <c r="J67" s="194" t="e">
        <f>IF(AND(Q67="",#REF!&gt;0,#REF!&lt;5),K67,)</f>
        <v>#REF!</v>
      </c>
      <c r="K67" s="192" t="str">
        <f>IF(D67="","ZZZ9",IF(AND(#REF!&gt;0,#REF!&lt;5),D67&amp;#REF!,D67&amp;"9"))</f>
        <v>ZZZ9</v>
      </c>
      <c r="L67" s="196">
        <f t="shared" si="0"/>
        <v>999</v>
      </c>
      <c r="M67" s="220">
        <f t="shared" si="1"/>
        <v>999</v>
      </c>
      <c r="N67" s="216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197">
        <v>62</v>
      </c>
      <c r="B68" s="93"/>
      <c r="C68" s="93"/>
      <c r="D68" s="94"/>
      <c r="E68" s="210"/>
      <c r="F68" s="95"/>
      <c r="G68" s="95"/>
      <c r="H68" s="377"/>
      <c r="I68" s="221"/>
      <c r="J68" s="194" t="e">
        <f>IF(AND(Q68="",#REF!&gt;0,#REF!&lt;5),K68,)</f>
        <v>#REF!</v>
      </c>
      <c r="K68" s="192" t="str">
        <f>IF(D68="","ZZZ9",IF(AND(#REF!&gt;0,#REF!&lt;5),D68&amp;#REF!,D68&amp;"9"))</f>
        <v>ZZZ9</v>
      </c>
      <c r="L68" s="196">
        <f t="shared" si="0"/>
        <v>999</v>
      </c>
      <c r="M68" s="220">
        <f t="shared" si="1"/>
        <v>999</v>
      </c>
      <c r="N68" s="216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197">
        <v>63</v>
      </c>
      <c r="B69" s="93"/>
      <c r="C69" s="93"/>
      <c r="D69" s="94"/>
      <c r="E69" s="210"/>
      <c r="F69" s="95"/>
      <c r="G69" s="95"/>
      <c r="H69" s="377"/>
      <c r="I69" s="221"/>
      <c r="J69" s="194" t="e">
        <f>IF(AND(Q69="",#REF!&gt;0,#REF!&lt;5),K69,)</f>
        <v>#REF!</v>
      </c>
      <c r="K69" s="192" t="str">
        <f>IF(D69="","ZZZ9",IF(AND(#REF!&gt;0,#REF!&lt;5),D69&amp;#REF!,D69&amp;"9"))</f>
        <v>ZZZ9</v>
      </c>
      <c r="L69" s="196">
        <f t="shared" si="0"/>
        <v>999</v>
      </c>
      <c r="M69" s="220">
        <f t="shared" si="1"/>
        <v>999</v>
      </c>
      <c r="N69" s="216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197">
        <v>64</v>
      </c>
      <c r="B70" s="93"/>
      <c r="C70" s="93"/>
      <c r="D70" s="94"/>
      <c r="E70" s="210"/>
      <c r="F70" s="95"/>
      <c r="G70" s="95"/>
      <c r="H70" s="377"/>
      <c r="I70" s="221"/>
      <c r="J70" s="194" t="e">
        <f>IF(AND(Q70="",#REF!&gt;0,#REF!&lt;5),K70,)</f>
        <v>#REF!</v>
      </c>
      <c r="K70" s="192" t="str">
        <f>IF(D70="","ZZZ9",IF(AND(#REF!&gt;0,#REF!&lt;5),D70&amp;#REF!,D70&amp;"9"))</f>
        <v>ZZZ9</v>
      </c>
      <c r="L70" s="196">
        <f t="shared" si="0"/>
        <v>999</v>
      </c>
      <c r="M70" s="220">
        <f t="shared" si="1"/>
        <v>999</v>
      </c>
      <c r="N70" s="216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197">
        <v>65</v>
      </c>
      <c r="B71" s="93"/>
      <c r="C71" s="93"/>
      <c r="D71" s="94"/>
      <c r="E71" s="210"/>
      <c r="F71" s="95"/>
      <c r="G71" s="95"/>
      <c r="H71" s="377"/>
      <c r="I71" s="221"/>
      <c r="J71" s="194" t="e">
        <f>IF(AND(Q71="",#REF!&gt;0,#REF!&lt;5),K71,)</f>
        <v>#REF!</v>
      </c>
      <c r="K71" s="192" t="str">
        <f>IF(D71="","ZZZ9",IF(AND(#REF!&gt;0,#REF!&lt;5),D71&amp;#REF!,D71&amp;"9"))</f>
        <v>ZZZ9</v>
      </c>
      <c r="L71" s="196">
        <f t="shared" si="0"/>
        <v>999</v>
      </c>
      <c r="M71" s="220">
        <f t="shared" si="1"/>
        <v>999</v>
      </c>
      <c r="N71" s="216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197">
        <v>66</v>
      </c>
      <c r="B72" s="93"/>
      <c r="C72" s="93"/>
      <c r="D72" s="94"/>
      <c r="E72" s="210"/>
      <c r="F72" s="95"/>
      <c r="G72" s="95"/>
      <c r="H72" s="377"/>
      <c r="I72" s="221"/>
      <c r="J72" s="194" t="e">
        <f>IF(AND(Q72="",#REF!&gt;0,#REF!&lt;5),K72,)</f>
        <v>#REF!</v>
      </c>
      <c r="K72" s="192" t="str">
        <f>IF(D72="","ZZZ9",IF(AND(#REF!&gt;0,#REF!&lt;5),D72&amp;#REF!,D72&amp;"9"))</f>
        <v>ZZZ9</v>
      </c>
      <c r="L72" s="196">
        <f t="shared" si="0"/>
        <v>999</v>
      </c>
      <c r="M72" s="220">
        <f t="shared" si="1"/>
        <v>999</v>
      </c>
      <c r="N72" s="216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197">
        <v>67</v>
      </c>
      <c r="B73" s="93"/>
      <c r="C73" s="93"/>
      <c r="D73" s="94"/>
      <c r="E73" s="210"/>
      <c r="F73" s="95"/>
      <c r="G73" s="95"/>
      <c r="H73" s="377"/>
      <c r="I73" s="221"/>
      <c r="J73" s="194" t="e">
        <f>IF(AND(Q73="",#REF!&gt;0,#REF!&lt;5),K73,)</f>
        <v>#REF!</v>
      </c>
      <c r="K73" s="192" t="str">
        <f>IF(D73="","ZZZ9",IF(AND(#REF!&gt;0,#REF!&lt;5),D73&amp;#REF!,D73&amp;"9"))</f>
        <v>ZZZ9</v>
      </c>
      <c r="L73" s="196">
        <f t="shared" si="0"/>
        <v>999</v>
      </c>
      <c r="M73" s="220">
        <f t="shared" si="1"/>
        <v>999</v>
      </c>
      <c r="N73" s="216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197">
        <v>68</v>
      </c>
      <c r="B74" s="93"/>
      <c r="C74" s="93"/>
      <c r="D74" s="94"/>
      <c r="E74" s="210"/>
      <c r="F74" s="95"/>
      <c r="G74" s="95"/>
      <c r="H74" s="377"/>
      <c r="I74" s="221"/>
      <c r="J74" s="194" t="e">
        <f>IF(AND(Q74="",#REF!&gt;0,#REF!&lt;5),K74,)</f>
        <v>#REF!</v>
      </c>
      <c r="K74" s="192" t="str">
        <f>IF(D74="","ZZZ9",IF(AND(#REF!&gt;0,#REF!&lt;5),D74&amp;#REF!,D74&amp;"9"))</f>
        <v>ZZZ9</v>
      </c>
      <c r="L74" s="196">
        <f t="shared" si="0"/>
        <v>999</v>
      </c>
      <c r="M74" s="220">
        <f t="shared" si="1"/>
        <v>999</v>
      </c>
      <c r="N74" s="216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197">
        <v>69</v>
      </c>
      <c r="B75" s="93"/>
      <c r="C75" s="93"/>
      <c r="D75" s="94"/>
      <c r="E75" s="210"/>
      <c r="F75" s="95"/>
      <c r="G75" s="95"/>
      <c r="H75" s="377"/>
      <c r="I75" s="221"/>
      <c r="J75" s="194" t="e">
        <f>IF(AND(Q75="",#REF!&gt;0,#REF!&lt;5),K75,)</f>
        <v>#REF!</v>
      </c>
      <c r="K75" s="192" t="str">
        <f>IF(D75="","ZZZ9",IF(AND(#REF!&gt;0,#REF!&lt;5),D75&amp;#REF!,D75&amp;"9"))</f>
        <v>ZZZ9</v>
      </c>
      <c r="L75" s="196">
        <f t="shared" si="0"/>
        <v>999</v>
      </c>
      <c r="M75" s="220">
        <f t="shared" si="1"/>
        <v>999</v>
      </c>
      <c r="N75" s="216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197">
        <v>70</v>
      </c>
      <c r="B76" s="93"/>
      <c r="C76" s="93"/>
      <c r="D76" s="94"/>
      <c r="E76" s="210"/>
      <c r="F76" s="95"/>
      <c r="G76" s="95"/>
      <c r="H76" s="377"/>
      <c r="I76" s="221"/>
      <c r="J76" s="194" t="e">
        <f>IF(AND(Q76="",#REF!&gt;0,#REF!&lt;5),K76,)</f>
        <v>#REF!</v>
      </c>
      <c r="K76" s="192" t="str">
        <f>IF(D76="","ZZZ9",IF(AND(#REF!&gt;0,#REF!&lt;5),D76&amp;#REF!,D76&amp;"9"))</f>
        <v>ZZZ9</v>
      </c>
      <c r="L76" s="196">
        <f t="shared" si="0"/>
        <v>999</v>
      </c>
      <c r="M76" s="220">
        <f t="shared" si="1"/>
        <v>999</v>
      </c>
      <c r="N76" s="216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197">
        <v>71</v>
      </c>
      <c r="B77" s="93"/>
      <c r="C77" s="93"/>
      <c r="D77" s="94"/>
      <c r="E77" s="210"/>
      <c r="F77" s="95"/>
      <c r="G77" s="95"/>
      <c r="H77" s="377"/>
      <c r="I77" s="221"/>
      <c r="J77" s="194" t="e">
        <f>IF(AND(Q77="",#REF!&gt;0,#REF!&lt;5),K77,)</f>
        <v>#REF!</v>
      </c>
      <c r="K77" s="192" t="str">
        <f>IF(D77="","ZZZ9",IF(AND(#REF!&gt;0,#REF!&lt;5),D77&amp;#REF!,D77&amp;"9"))</f>
        <v>ZZZ9</v>
      </c>
      <c r="L77" s="196">
        <f t="shared" si="0"/>
        <v>999</v>
      </c>
      <c r="M77" s="220">
        <f t="shared" si="1"/>
        <v>999</v>
      </c>
      <c r="N77" s="216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197">
        <v>72</v>
      </c>
      <c r="B78" s="93"/>
      <c r="C78" s="93"/>
      <c r="D78" s="94"/>
      <c r="E78" s="210"/>
      <c r="F78" s="95"/>
      <c r="G78" s="95"/>
      <c r="H78" s="377"/>
      <c r="I78" s="221"/>
      <c r="J78" s="194" t="e">
        <f>IF(AND(Q78="",#REF!&gt;0,#REF!&lt;5),K78,)</f>
        <v>#REF!</v>
      </c>
      <c r="K78" s="192" t="str">
        <f>IF(D78="","ZZZ9",IF(AND(#REF!&gt;0,#REF!&lt;5),D78&amp;#REF!,D78&amp;"9"))</f>
        <v>ZZZ9</v>
      </c>
      <c r="L78" s="196">
        <f t="shared" si="0"/>
        <v>999</v>
      </c>
      <c r="M78" s="220">
        <f t="shared" si="1"/>
        <v>999</v>
      </c>
      <c r="N78" s="216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197">
        <v>73</v>
      </c>
      <c r="B79" s="93"/>
      <c r="C79" s="93"/>
      <c r="D79" s="94"/>
      <c r="E79" s="210"/>
      <c r="F79" s="95"/>
      <c r="G79" s="95"/>
      <c r="H79" s="377"/>
      <c r="I79" s="221"/>
      <c r="J79" s="194" t="e">
        <f>IF(AND(Q79="",#REF!&gt;0,#REF!&lt;5),K79,)</f>
        <v>#REF!</v>
      </c>
      <c r="K79" s="192" t="str">
        <f>IF(D79="","ZZZ9",IF(AND(#REF!&gt;0,#REF!&lt;5),D79&amp;#REF!,D79&amp;"9"))</f>
        <v>ZZZ9</v>
      </c>
      <c r="L79" s="196">
        <f t="shared" si="0"/>
        <v>999</v>
      </c>
      <c r="M79" s="220">
        <f t="shared" si="1"/>
        <v>999</v>
      </c>
      <c r="N79" s="216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197">
        <v>74</v>
      </c>
      <c r="B80" s="93"/>
      <c r="C80" s="93"/>
      <c r="D80" s="94"/>
      <c r="E80" s="210"/>
      <c r="F80" s="95"/>
      <c r="G80" s="95"/>
      <c r="H80" s="377"/>
      <c r="I80" s="221"/>
      <c r="J80" s="194" t="e">
        <f>IF(AND(Q80="",#REF!&gt;0,#REF!&lt;5),K80,)</f>
        <v>#REF!</v>
      </c>
      <c r="K80" s="192" t="str">
        <f>IF(D80="","ZZZ9",IF(AND(#REF!&gt;0,#REF!&lt;5),D80&amp;#REF!,D80&amp;"9"))</f>
        <v>ZZZ9</v>
      </c>
      <c r="L80" s="196">
        <f t="shared" si="0"/>
        <v>999</v>
      </c>
      <c r="M80" s="220">
        <f t="shared" si="1"/>
        <v>999</v>
      </c>
      <c r="N80" s="216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197">
        <v>75</v>
      </c>
      <c r="B81" s="93"/>
      <c r="C81" s="93"/>
      <c r="D81" s="94"/>
      <c r="E81" s="210"/>
      <c r="F81" s="95"/>
      <c r="G81" s="95"/>
      <c r="H81" s="377"/>
      <c r="I81" s="221"/>
      <c r="J81" s="194" t="e">
        <f>IF(AND(Q81="",#REF!&gt;0,#REF!&lt;5),K81,)</f>
        <v>#REF!</v>
      </c>
      <c r="K81" s="192" t="str">
        <f>IF(D81="","ZZZ9",IF(AND(#REF!&gt;0,#REF!&lt;5),D81&amp;#REF!,D81&amp;"9"))</f>
        <v>ZZZ9</v>
      </c>
      <c r="L81" s="196">
        <f t="shared" si="0"/>
        <v>999</v>
      </c>
      <c r="M81" s="220">
        <f t="shared" si="1"/>
        <v>999</v>
      </c>
      <c r="N81" s="216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197">
        <v>76</v>
      </c>
      <c r="B82" s="93"/>
      <c r="C82" s="93"/>
      <c r="D82" s="94"/>
      <c r="E82" s="210"/>
      <c r="F82" s="95"/>
      <c r="G82" s="95"/>
      <c r="H82" s="377"/>
      <c r="I82" s="221"/>
      <c r="J82" s="194" t="e">
        <f>IF(AND(Q82="",#REF!&gt;0,#REF!&lt;5),K82,)</f>
        <v>#REF!</v>
      </c>
      <c r="K82" s="192" t="str">
        <f>IF(D82="","ZZZ9",IF(AND(#REF!&gt;0,#REF!&lt;5),D82&amp;#REF!,D82&amp;"9"))</f>
        <v>ZZZ9</v>
      </c>
      <c r="L82" s="196">
        <f t="shared" si="0"/>
        <v>999</v>
      </c>
      <c r="M82" s="220">
        <f t="shared" si="1"/>
        <v>999</v>
      </c>
      <c r="N82" s="216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197">
        <v>77</v>
      </c>
      <c r="B83" s="93"/>
      <c r="C83" s="93"/>
      <c r="D83" s="94"/>
      <c r="E83" s="210"/>
      <c r="F83" s="95"/>
      <c r="G83" s="95"/>
      <c r="H83" s="377"/>
      <c r="I83" s="221"/>
      <c r="J83" s="194" t="e">
        <f>IF(AND(Q83="",#REF!&gt;0,#REF!&lt;5),K83,)</f>
        <v>#REF!</v>
      </c>
      <c r="K83" s="192" t="str">
        <f>IF(D83="","ZZZ9",IF(AND(#REF!&gt;0,#REF!&lt;5),D83&amp;#REF!,D83&amp;"9"))</f>
        <v>ZZZ9</v>
      </c>
      <c r="L83" s="196">
        <f t="shared" si="0"/>
        <v>999</v>
      </c>
      <c r="M83" s="220">
        <f t="shared" si="1"/>
        <v>999</v>
      </c>
      <c r="N83" s="216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197">
        <v>78</v>
      </c>
      <c r="B84" s="93"/>
      <c r="C84" s="93"/>
      <c r="D84" s="94"/>
      <c r="E84" s="210"/>
      <c r="F84" s="95"/>
      <c r="G84" s="95"/>
      <c r="H84" s="377"/>
      <c r="I84" s="221"/>
      <c r="J84" s="194" t="e">
        <f>IF(AND(Q84="",#REF!&gt;0,#REF!&lt;5),K84,)</f>
        <v>#REF!</v>
      </c>
      <c r="K84" s="192" t="str">
        <f>IF(D84="","ZZZ9",IF(AND(#REF!&gt;0,#REF!&lt;5),D84&amp;#REF!,D84&amp;"9"))</f>
        <v>ZZZ9</v>
      </c>
      <c r="L84" s="196">
        <f t="shared" si="0"/>
        <v>999</v>
      </c>
      <c r="M84" s="220">
        <f t="shared" si="1"/>
        <v>999</v>
      </c>
      <c r="N84" s="216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197">
        <v>79</v>
      </c>
      <c r="B85" s="93"/>
      <c r="C85" s="93"/>
      <c r="D85" s="94"/>
      <c r="E85" s="210"/>
      <c r="F85" s="95"/>
      <c r="G85" s="95"/>
      <c r="H85" s="377"/>
      <c r="I85" s="221"/>
      <c r="J85" s="194" t="e">
        <f>IF(AND(Q85="",#REF!&gt;0,#REF!&lt;5),K85,)</f>
        <v>#REF!</v>
      </c>
      <c r="K85" s="192" t="str">
        <f>IF(D85="","ZZZ9",IF(AND(#REF!&gt;0,#REF!&lt;5),D85&amp;#REF!,D85&amp;"9"))</f>
        <v>ZZZ9</v>
      </c>
      <c r="L85" s="196">
        <f t="shared" si="0"/>
        <v>999</v>
      </c>
      <c r="M85" s="220">
        <f t="shared" si="1"/>
        <v>999</v>
      </c>
      <c r="N85" s="216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197">
        <v>80</v>
      </c>
      <c r="B86" s="93"/>
      <c r="C86" s="93"/>
      <c r="D86" s="94"/>
      <c r="E86" s="210"/>
      <c r="F86" s="95"/>
      <c r="G86" s="95"/>
      <c r="H86" s="377"/>
      <c r="I86" s="221"/>
      <c r="J86" s="194" t="e">
        <f>IF(AND(Q86="",#REF!&gt;0,#REF!&lt;5),K86,)</f>
        <v>#REF!</v>
      </c>
      <c r="K86" s="192" t="str">
        <f>IF(D86="","ZZZ9",IF(AND(#REF!&gt;0,#REF!&lt;5),D86&amp;#REF!,D86&amp;"9"))</f>
        <v>ZZZ9</v>
      </c>
      <c r="L86" s="196">
        <f t="shared" si="0"/>
        <v>999</v>
      </c>
      <c r="M86" s="220">
        <f t="shared" si="1"/>
        <v>999</v>
      </c>
      <c r="N86" s="216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197">
        <v>81</v>
      </c>
      <c r="B87" s="93"/>
      <c r="C87" s="93"/>
      <c r="D87" s="94"/>
      <c r="E87" s="210"/>
      <c r="F87" s="95"/>
      <c r="G87" s="95"/>
      <c r="H87" s="377"/>
      <c r="I87" s="221"/>
      <c r="J87" s="194" t="e">
        <f>IF(AND(Q87="",#REF!&gt;0,#REF!&lt;5),K87,)</f>
        <v>#REF!</v>
      </c>
      <c r="K87" s="192" t="str">
        <f>IF(D87="","ZZZ9",IF(AND(#REF!&gt;0,#REF!&lt;5),D87&amp;#REF!,D87&amp;"9"))</f>
        <v>ZZZ9</v>
      </c>
      <c r="L87" s="196">
        <f t="shared" si="0"/>
        <v>999</v>
      </c>
      <c r="M87" s="220">
        <f t="shared" si="1"/>
        <v>999</v>
      </c>
      <c r="N87" s="216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197">
        <v>82</v>
      </c>
      <c r="B88" s="93"/>
      <c r="C88" s="93"/>
      <c r="D88" s="94"/>
      <c r="E88" s="210"/>
      <c r="F88" s="95"/>
      <c r="G88" s="95"/>
      <c r="H88" s="377"/>
      <c r="I88" s="221"/>
      <c r="J88" s="194" t="e">
        <f>IF(AND(Q88="",#REF!&gt;0,#REF!&lt;5),K88,)</f>
        <v>#REF!</v>
      </c>
      <c r="K88" s="192" t="str">
        <f>IF(D88="","ZZZ9",IF(AND(#REF!&gt;0,#REF!&lt;5),D88&amp;#REF!,D88&amp;"9"))</f>
        <v>ZZZ9</v>
      </c>
      <c r="L88" s="196">
        <f t="shared" si="0"/>
        <v>999</v>
      </c>
      <c r="M88" s="220">
        <f t="shared" si="1"/>
        <v>999</v>
      </c>
      <c r="N88" s="216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197">
        <v>83</v>
      </c>
      <c r="B89" s="93"/>
      <c r="C89" s="93"/>
      <c r="D89" s="94"/>
      <c r="E89" s="210"/>
      <c r="F89" s="95"/>
      <c r="G89" s="95"/>
      <c r="H89" s="377"/>
      <c r="I89" s="221"/>
      <c r="J89" s="194" t="e">
        <f>IF(AND(Q89="",#REF!&gt;0,#REF!&lt;5),K89,)</f>
        <v>#REF!</v>
      </c>
      <c r="K89" s="192" t="str">
        <f>IF(D89="","ZZZ9",IF(AND(#REF!&gt;0,#REF!&lt;5),D89&amp;#REF!,D89&amp;"9"))</f>
        <v>ZZZ9</v>
      </c>
      <c r="L89" s="196">
        <f t="shared" si="0"/>
        <v>999</v>
      </c>
      <c r="M89" s="220">
        <f t="shared" si="1"/>
        <v>999</v>
      </c>
      <c r="N89" s="216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197">
        <v>84</v>
      </c>
      <c r="B90" s="93"/>
      <c r="C90" s="93"/>
      <c r="D90" s="94"/>
      <c r="E90" s="210"/>
      <c r="F90" s="95"/>
      <c r="G90" s="95"/>
      <c r="H90" s="377"/>
      <c r="I90" s="221"/>
      <c r="J90" s="194" t="e">
        <f>IF(AND(Q90="",#REF!&gt;0,#REF!&lt;5),K90,)</f>
        <v>#REF!</v>
      </c>
      <c r="K90" s="192" t="str">
        <f>IF(D90="","ZZZ9",IF(AND(#REF!&gt;0,#REF!&lt;5),D90&amp;#REF!,D90&amp;"9"))</f>
        <v>ZZZ9</v>
      </c>
      <c r="L90" s="196">
        <f t="shared" si="0"/>
        <v>999</v>
      </c>
      <c r="M90" s="220">
        <f t="shared" si="1"/>
        <v>999</v>
      </c>
      <c r="N90" s="216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197">
        <v>85</v>
      </c>
      <c r="B91" s="93"/>
      <c r="C91" s="93"/>
      <c r="D91" s="94"/>
      <c r="E91" s="210"/>
      <c r="F91" s="95"/>
      <c r="G91" s="95"/>
      <c r="H91" s="377"/>
      <c r="I91" s="221"/>
      <c r="J91" s="194" t="e">
        <f>IF(AND(Q91="",#REF!&gt;0,#REF!&lt;5),K91,)</f>
        <v>#REF!</v>
      </c>
      <c r="K91" s="192" t="str">
        <f>IF(D91="","ZZZ9",IF(AND(#REF!&gt;0,#REF!&lt;5),D91&amp;#REF!,D91&amp;"9"))</f>
        <v>ZZZ9</v>
      </c>
      <c r="L91" s="196">
        <f t="shared" si="0"/>
        <v>999</v>
      </c>
      <c r="M91" s="220">
        <f t="shared" si="1"/>
        <v>999</v>
      </c>
      <c r="N91" s="216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197">
        <v>86</v>
      </c>
      <c r="B92" s="93"/>
      <c r="C92" s="93"/>
      <c r="D92" s="94"/>
      <c r="E92" s="210"/>
      <c r="F92" s="95"/>
      <c r="G92" s="95"/>
      <c r="H92" s="377"/>
      <c r="I92" s="221"/>
      <c r="J92" s="194" t="e">
        <f>IF(AND(Q92="",#REF!&gt;0,#REF!&lt;5),K92,)</f>
        <v>#REF!</v>
      </c>
      <c r="K92" s="192" t="str">
        <f>IF(D92="","ZZZ9",IF(AND(#REF!&gt;0,#REF!&lt;5),D92&amp;#REF!,D92&amp;"9"))</f>
        <v>ZZZ9</v>
      </c>
      <c r="L92" s="196">
        <f t="shared" si="0"/>
        <v>999</v>
      </c>
      <c r="M92" s="220">
        <f t="shared" si="1"/>
        <v>999</v>
      </c>
      <c r="N92" s="216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197">
        <v>87</v>
      </c>
      <c r="B93" s="93"/>
      <c r="C93" s="93"/>
      <c r="D93" s="94"/>
      <c r="E93" s="210"/>
      <c r="F93" s="95"/>
      <c r="G93" s="95"/>
      <c r="H93" s="377"/>
      <c r="I93" s="221"/>
      <c r="J93" s="194" t="e">
        <f>IF(AND(Q93="",#REF!&gt;0,#REF!&lt;5),K93,)</f>
        <v>#REF!</v>
      </c>
      <c r="K93" s="192" t="str">
        <f>IF(D93="","ZZZ9",IF(AND(#REF!&gt;0,#REF!&lt;5),D93&amp;#REF!,D93&amp;"9"))</f>
        <v>ZZZ9</v>
      </c>
      <c r="L93" s="196">
        <f t="shared" si="0"/>
        <v>999</v>
      </c>
      <c r="M93" s="220">
        <f t="shared" si="1"/>
        <v>999</v>
      </c>
      <c r="N93" s="216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197">
        <v>88</v>
      </c>
      <c r="B94" s="93"/>
      <c r="C94" s="93"/>
      <c r="D94" s="94"/>
      <c r="E94" s="210"/>
      <c r="F94" s="95"/>
      <c r="G94" s="95"/>
      <c r="H94" s="377"/>
      <c r="I94" s="221"/>
      <c r="J94" s="194" t="e">
        <f>IF(AND(Q94="",#REF!&gt;0,#REF!&lt;5),K94,)</f>
        <v>#REF!</v>
      </c>
      <c r="K94" s="192" t="str">
        <f>IF(D94="","ZZZ9",IF(AND(#REF!&gt;0,#REF!&lt;5),D94&amp;#REF!,D94&amp;"9"))</f>
        <v>ZZZ9</v>
      </c>
      <c r="L94" s="196">
        <f t="shared" si="0"/>
        <v>999</v>
      </c>
      <c r="M94" s="220">
        <f t="shared" si="1"/>
        <v>999</v>
      </c>
      <c r="N94" s="216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197">
        <v>89</v>
      </c>
      <c r="B95" s="93"/>
      <c r="C95" s="93"/>
      <c r="D95" s="94"/>
      <c r="E95" s="210"/>
      <c r="F95" s="95"/>
      <c r="G95" s="95"/>
      <c r="H95" s="377"/>
      <c r="I95" s="221"/>
      <c r="J95" s="194" t="e">
        <f>IF(AND(Q95="",#REF!&gt;0,#REF!&lt;5),K95,)</f>
        <v>#REF!</v>
      </c>
      <c r="K95" s="192" t="str">
        <f>IF(D95="","ZZZ9",IF(AND(#REF!&gt;0,#REF!&lt;5),D95&amp;#REF!,D95&amp;"9"))</f>
        <v>ZZZ9</v>
      </c>
      <c r="L95" s="196">
        <f t="shared" si="0"/>
        <v>999</v>
      </c>
      <c r="M95" s="220">
        <f t="shared" si="1"/>
        <v>999</v>
      </c>
      <c r="N95" s="216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197">
        <v>90</v>
      </c>
      <c r="B96" s="93"/>
      <c r="C96" s="93"/>
      <c r="D96" s="94"/>
      <c r="E96" s="210"/>
      <c r="F96" s="95"/>
      <c r="G96" s="95"/>
      <c r="H96" s="377"/>
      <c r="I96" s="221"/>
      <c r="J96" s="194" t="e">
        <f>IF(AND(Q96="",#REF!&gt;0,#REF!&lt;5),K96,)</f>
        <v>#REF!</v>
      </c>
      <c r="K96" s="192" t="str">
        <f>IF(D96="","ZZZ9",IF(AND(#REF!&gt;0,#REF!&lt;5),D96&amp;#REF!,D96&amp;"9"))</f>
        <v>ZZZ9</v>
      </c>
      <c r="L96" s="196">
        <f t="shared" si="0"/>
        <v>999</v>
      </c>
      <c r="M96" s="220">
        <f t="shared" si="1"/>
        <v>999</v>
      </c>
      <c r="N96" s="216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197">
        <v>91</v>
      </c>
      <c r="B97" s="93"/>
      <c r="C97" s="93"/>
      <c r="D97" s="94"/>
      <c r="E97" s="210"/>
      <c r="F97" s="95"/>
      <c r="G97" s="95"/>
      <c r="H97" s="377"/>
      <c r="I97" s="221"/>
      <c r="J97" s="194" t="e">
        <f>IF(AND(Q97="",#REF!&gt;0,#REF!&lt;5),K97,)</f>
        <v>#REF!</v>
      </c>
      <c r="K97" s="192" t="str">
        <f>IF(D97="","ZZZ9",IF(AND(#REF!&gt;0,#REF!&lt;5),D97&amp;#REF!,D97&amp;"9"))</f>
        <v>ZZZ9</v>
      </c>
      <c r="L97" s="196">
        <f t="shared" si="0"/>
        <v>999</v>
      </c>
      <c r="M97" s="220">
        <f t="shared" si="1"/>
        <v>999</v>
      </c>
      <c r="N97" s="216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197">
        <v>92</v>
      </c>
      <c r="B98" s="93"/>
      <c r="C98" s="93"/>
      <c r="D98" s="94"/>
      <c r="E98" s="210"/>
      <c r="F98" s="95"/>
      <c r="G98" s="95"/>
      <c r="H98" s="377"/>
      <c r="I98" s="221"/>
      <c r="J98" s="194" t="e">
        <f>IF(AND(Q98="",#REF!&gt;0,#REF!&lt;5),K98,)</f>
        <v>#REF!</v>
      </c>
      <c r="K98" s="192" t="str">
        <f>IF(D98="","ZZZ9",IF(AND(#REF!&gt;0,#REF!&lt;5),D98&amp;#REF!,D98&amp;"9"))</f>
        <v>ZZZ9</v>
      </c>
      <c r="L98" s="196">
        <f t="shared" si="0"/>
        <v>999</v>
      </c>
      <c r="M98" s="220">
        <f t="shared" si="1"/>
        <v>999</v>
      </c>
      <c r="N98" s="216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197">
        <v>93</v>
      </c>
      <c r="B99" s="93"/>
      <c r="C99" s="93"/>
      <c r="D99" s="94"/>
      <c r="E99" s="210"/>
      <c r="F99" s="95"/>
      <c r="G99" s="95"/>
      <c r="H99" s="377"/>
      <c r="I99" s="221"/>
      <c r="J99" s="194" t="e">
        <f>IF(AND(Q99="",#REF!&gt;0,#REF!&lt;5),K99,)</f>
        <v>#REF!</v>
      </c>
      <c r="K99" s="192" t="str">
        <f>IF(D99="","ZZZ9",IF(AND(#REF!&gt;0,#REF!&lt;5),D99&amp;#REF!,D99&amp;"9"))</f>
        <v>ZZZ9</v>
      </c>
      <c r="L99" s="196">
        <f t="shared" si="0"/>
        <v>999</v>
      </c>
      <c r="M99" s="220">
        <f t="shared" si="1"/>
        <v>999</v>
      </c>
      <c r="N99" s="216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197">
        <v>94</v>
      </c>
      <c r="B100" s="93"/>
      <c r="C100" s="93"/>
      <c r="D100" s="94"/>
      <c r="E100" s="210"/>
      <c r="F100" s="95"/>
      <c r="G100" s="95"/>
      <c r="H100" s="377"/>
      <c r="I100" s="221"/>
      <c r="J100" s="194" t="e">
        <f>IF(AND(Q100="",#REF!&gt;0,#REF!&lt;5),K100,)</f>
        <v>#REF!</v>
      </c>
      <c r="K100" s="192" t="str">
        <f>IF(D100="","ZZZ9",IF(AND(#REF!&gt;0,#REF!&lt;5),D100&amp;#REF!,D100&amp;"9"))</f>
        <v>ZZZ9</v>
      </c>
      <c r="L100" s="196">
        <f t="shared" si="0"/>
        <v>999</v>
      </c>
      <c r="M100" s="220">
        <f t="shared" si="1"/>
        <v>999</v>
      </c>
      <c r="N100" s="216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197">
        <v>95</v>
      </c>
      <c r="B101" s="93"/>
      <c r="C101" s="93"/>
      <c r="D101" s="94"/>
      <c r="E101" s="210"/>
      <c r="F101" s="95"/>
      <c r="G101" s="95"/>
      <c r="H101" s="377"/>
      <c r="I101" s="221"/>
      <c r="J101" s="194" t="e">
        <f>IF(AND(Q101="",#REF!&gt;0,#REF!&lt;5),K101,)</f>
        <v>#REF!</v>
      </c>
      <c r="K101" s="192" t="str">
        <f>IF(D101="","ZZZ9",IF(AND(#REF!&gt;0,#REF!&lt;5),D101&amp;#REF!,D101&amp;"9"))</f>
        <v>ZZZ9</v>
      </c>
      <c r="L101" s="196">
        <f t="shared" si="0"/>
        <v>999</v>
      </c>
      <c r="M101" s="220">
        <f t="shared" si="1"/>
        <v>999</v>
      </c>
      <c r="N101" s="216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197">
        <v>96</v>
      </c>
      <c r="B102" s="93"/>
      <c r="C102" s="93"/>
      <c r="D102" s="94"/>
      <c r="E102" s="210"/>
      <c r="F102" s="95"/>
      <c r="G102" s="95"/>
      <c r="H102" s="377"/>
      <c r="I102" s="221"/>
      <c r="J102" s="194" t="e">
        <f>IF(AND(Q102="",#REF!&gt;0,#REF!&lt;5),K102,)</f>
        <v>#REF!</v>
      </c>
      <c r="K102" s="192" t="str">
        <f>IF(D102="","ZZZ9",IF(AND(#REF!&gt;0,#REF!&lt;5),D102&amp;#REF!,D102&amp;"9"))</f>
        <v>ZZZ9</v>
      </c>
      <c r="L102" s="196">
        <f t="shared" si="0"/>
        <v>999</v>
      </c>
      <c r="M102" s="220">
        <f t="shared" si="1"/>
        <v>999</v>
      </c>
      <c r="N102" s="216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197">
        <v>97</v>
      </c>
      <c r="B103" s="93"/>
      <c r="C103" s="93"/>
      <c r="D103" s="94"/>
      <c r="E103" s="210"/>
      <c r="F103" s="95"/>
      <c r="G103" s="95"/>
      <c r="H103" s="377"/>
      <c r="I103" s="221"/>
      <c r="J103" s="194" t="e">
        <f>IF(AND(Q103="",#REF!&gt;0,#REF!&lt;5),K103,)</f>
        <v>#REF!</v>
      </c>
      <c r="K103" s="192" t="str">
        <f>IF(D103="","ZZZ9",IF(AND(#REF!&gt;0,#REF!&lt;5),D103&amp;#REF!,D103&amp;"9"))</f>
        <v>ZZZ9</v>
      </c>
      <c r="L103" s="196">
        <f t="shared" si="0"/>
        <v>999</v>
      </c>
      <c r="M103" s="220">
        <f t="shared" si="1"/>
        <v>999</v>
      </c>
      <c r="N103" s="216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197">
        <v>98</v>
      </c>
      <c r="B104" s="93"/>
      <c r="C104" s="93"/>
      <c r="D104" s="94"/>
      <c r="E104" s="210"/>
      <c r="F104" s="95"/>
      <c r="G104" s="95"/>
      <c r="H104" s="377"/>
      <c r="I104" s="221"/>
      <c r="J104" s="194" t="e">
        <f>IF(AND(Q104="",#REF!&gt;0,#REF!&lt;5),K104,)</f>
        <v>#REF!</v>
      </c>
      <c r="K104" s="192" t="str">
        <f>IF(D104="","ZZZ9",IF(AND(#REF!&gt;0,#REF!&lt;5),D104&amp;#REF!,D104&amp;"9"))</f>
        <v>ZZZ9</v>
      </c>
      <c r="L104" s="196">
        <f t="shared" ref="L104:L156" si="3">IF(Q104="",999,Q104)</f>
        <v>999</v>
      </c>
      <c r="M104" s="220">
        <f t="shared" ref="M104:M156" si="4">IF(P104=999,999,1)</f>
        <v>999</v>
      </c>
      <c r="N104" s="216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97">
        <v>99</v>
      </c>
      <c r="B105" s="93"/>
      <c r="C105" s="93"/>
      <c r="D105" s="94"/>
      <c r="E105" s="210"/>
      <c r="F105" s="95"/>
      <c r="G105" s="95"/>
      <c r="H105" s="377"/>
      <c r="I105" s="221"/>
      <c r="J105" s="194" t="e">
        <f>IF(AND(Q105="",#REF!&gt;0,#REF!&lt;5),K105,)</f>
        <v>#REF!</v>
      </c>
      <c r="K105" s="192" t="str">
        <f>IF(D105="","ZZZ9",IF(AND(#REF!&gt;0,#REF!&lt;5),D105&amp;#REF!,D105&amp;"9"))</f>
        <v>ZZZ9</v>
      </c>
      <c r="L105" s="196">
        <f t="shared" si="3"/>
        <v>999</v>
      </c>
      <c r="M105" s="220">
        <f t="shared" si="4"/>
        <v>999</v>
      </c>
      <c r="N105" s="216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197">
        <v>100</v>
      </c>
      <c r="B106" s="93"/>
      <c r="C106" s="93"/>
      <c r="D106" s="94"/>
      <c r="E106" s="210"/>
      <c r="F106" s="95"/>
      <c r="G106" s="95"/>
      <c r="H106" s="377"/>
      <c r="I106" s="221"/>
      <c r="J106" s="194" t="e">
        <f>IF(AND(Q106="",#REF!&gt;0,#REF!&lt;5),K106,)</f>
        <v>#REF!</v>
      </c>
      <c r="K106" s="192" t="str">
        <f>IF(D106="","ZZZ9",IF(AND(#REF!&gt;0,#REF!&lt;5),D106&amp;#REF!,D106&amp;"9"))</f>
        <v>ZZZ9</v>
      </c>
      <c r="L106" s="196">
        <f t="shared" si="3"/>
        <v>999</v>
      </c>
      <c r="M106" s="220">
        <f t="shared" si="4"/>
        <v>999</v>
      </c>
      <c r="N106" s="216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197">
        <v>101</v>
      </c>
      <c r="B107" s="93"/>
      <c r="C107" s="93"/>
      <c r="D107" s="94"/>
      <c r="E107" s="210"/>
      <c r="F107" s="95"/>
      <c r="G107" s="95"/>
      <c r="H107" s="377"/>
      <c r="I107" s="221"/>
      <c r="J107" s="194" t="e">
        <f>IF(AND(Q107="",#REF!&gt;0,#REF!&lt;5),K107,)</f>
        <v>#REF!</v>
      </c>
      <c r="K107" s="192" t="str">
        <f>IF(D107="","ZZZ9",IF(AND(#REF!&gt;0,#REF!&lt;5),D107&amp;#REF!,D107&amp;"9"))</f>
        <v>ZZZ9</v>
      </c>
      <c r="L107" s="196">
        <f t="shared" si="3"/>
        <v>999</v>
      </c>
      <c r="M107" s="220">
        <f t="shared" si="4"/>
        <v>999</v>
      </c>
      <c r="N107" s="216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197">
        <v>102</v>
      </c>
      <c r="B108" s="93"/>
      <c r="C108" s="93"/>
      <c r="D108" s="94"/>
      <c r="E108" s="210"/>
      <c r="F108" s="95"/>
      <c r="G108" s="95"/>
      <c r="H108" s="377"/>
      <c r="I108" s="221"/>
      <c r="J108" s="194" t="e">
        <f>IF(AND(Q108="",#REF!&gt;0,#REF!&lt;5),K108,)</f>
        <v>#REF!</v>
      </c>
      <c r="K108" s="192" t="str">
        <f>IF(D108="","ZZZ9",IF(AND(#REF!&gt;0,#REF!&lt;5),D108&amp;#REF!,D108&amp;"9"))</f>
        <v>ZZZ9</v>
      </c>
      <c r="L108" s="196">
        <f t="shared" si="3"/>
        <v>999</v>
      </c>
      <c r="M108" s="220">
        <f t="shared" si="4"/>
        <v>999</v>
      </c>
      <c r="N108" s="216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197">
        <v>103</v>
      </c>
      <c r="B109" s="93"/>
      <c r="C109" s="93"/>
      <c r="D109" s="94"/>
      <c r="E109" s="210"/>
      <c r="F109" s="95"/>
      <c r="G109" s="95"/>
      <c r="H109" s="377"/>
      <c r="I109" s="221"/>
      <c r="J109" s="194" t="e">
        <f>IF(AND(Q109="",#REF!&gt;0,#REF!&lt;5),K109,)</f>
        <v>#REF!</v>
      </c>
      <c r="K109" s="192" t="str">
        <f>IF(D109="","ZZZ9",IF(AND(#REF!&gt;0,#REF!&lt;5),D109&amp;#REF!,D109&amp;"9"))</f>
        <v>ZZZ9</v>
      </c>
      <c r="L109" s="196">
        <f t="shared" si="3"/>
        <v>999</v>
      </c>
      <c r="M109" s="220">
        <f t="shared" si="4"/>
        <v>999</v>
      </c>
      <c r="N109" s="216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197">
        <v>104</v>
      </c>
      <c r="B110" s="93"/>
      <c r="C110" s="93"/>
      <c r="D110" s="94"/>
      <c r="E110" s="210"/>
      <c r="F110" s="95"/>
      <c r="G110" s="95"/>
      <c r="H110" s="377"/>
      <c r="I110" s="221"/>
      <c r="J110" s="194" t="e">
        <f>IF(AND(Q110="",#REF!&gt;0,#REF!&lt;5),K110,)</f>
        <v>#REF!</v>
      </c>
      <c r="K110" s="192" t="str">
        <f>IF(D110="","ZZZ9",IF(AND(#REF!&gt;0,#REF!&lt;5),D110&amp;#REF!,D110&amp;"9"))</f>
        <v>ZZZ9</v>
      </c>
      <c r="L110" s="196">
        <f t="shared" si="3"/>
        <v>999</v>
      </c>
      <c r="M110" s="220">
        <f t="shared" si="4"/>
        <v>999</v>
      </c>
      <c r="N110" s="216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197">
        <v>105</v>
      </c>
      <c r="B111" s="93"/>
      <c r="C111" s="93"/>
      <c r="D111" s="94"/>
      <c r="E111" s="210"/>
      <c r="F111" s="95"/>
      <c r="G111" s="95"/>
      <c r="H111" s="377"/>
      <c r="I111" s="221"/>
      <c r="J111" s="194" t="e">
        <f>IF(AND(Q111="",#REF!&gt;0,#REF!&lt;5),K111,)</f>
        <v>#REF!</v>
      </c>
      <c r="K111" s="192" t="str">
        <f>IF(D111="","ZZZ9",IF(AND(#REF!&gt;0,#REF!&lt;5),D111&amp;#REF!,D111&amp;"9"))</f>
        <v>ZZZ9</v>
      </c>
      <c r="L111" s="196">
        <f t="shared" si="3"/>
        <v>999</v>
      </c>
      <c r="M111" s="220">
        <f t="shared" si="4"/>
        <v>999</v>
      </c>
      <c r="N111" s="216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197">
        <v>106</v>
      </c>
      <c r="B112" s="93"/>
      <c r="C112" s="93"/>
      <c r="D112" s="94"/>
      <c r="E112" s="210"/>
      <c r="F112" s="95"/>
      <c r="G112" s="95"/>
      <c r="H112" s="377"/>
      <c r="I112" s="221"/>
      <c r="J112" s="194" t="e">
        <f>IF(AND(Q112="",#REF!&gt;0,#REF!&lt;5),K112,)</f>
        <v>#REF!</v>
      </c>
      <c r="K112" s="192" t="str">
        <f>IF(D112="","ZZZ9",IF(AND(#REF!&gt;0,#REF!&lt;5),D112&amp;#REF!,D112&amp;"9"))</f>
        <v>ZZZ9</v>
      </c>
      <c r="L112" s="196">
        <f t="shared" si="3"/>
        <v>999</v>
      </c>
      <c r="M112" s="220">
        <f t="shared" si="4"/>
        <v>999</v>
      </c>
      <c r="N112" s="216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197">
        <v>107</v>
      </c>
      <c r="B113" s="93"/>
      <c r="C113" s="93"/>
      <c r="D113" s="94"/>
      <c r="E113" s="210"/>
      <c r="F113" s="95"/>
      <c r="G113" s="95"/>
      <c r="H113" s="377"/>
      <c r="I113" s="221"/>
      <c r="J113" s="194" t="e">
        <f>IF(AND(Q113="",#REF!&gt;0,#REF!&lt;5),K113,)</f>
        <v>#REF!</v>
      </c>
      <c r="K113" s="192" t="str">
        <f>IF(D113="","ZZZ9",IF(AND(#REF!&gt;0,#REF!&lt;5),D113&amp;#REF!,D113&amp;"9"))</f>
        <v>ZZZ9</v>
      </c>
      <c r="L113" s="196">
        <f t="shared" si="3"/>
        <v>999</v>
      </c>
      <c r="M113" s="220">
        <f t="shared" si="4"/>
        <v>999</v>
      </c>
      <c r="N113" s="216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197">
        <v>108</v>
      </c>
      <c r="B114" s="93"/>
      <c r="C114" s="93"/>
      <c r="D114" s="94"/>
      <c r="E114" s="210"/>
      <c r="F114" s="95"/>
      <c r="G114" s="95"/>
      <c r="H114" s="377"/>
      <c r="I114" s="221"/>
      <c r="J114" s="194" t="e">
        <f>IF(AND(Q114="",#REF!&gt;0,#REF!&lt;5),K114,)</f>
        <v>#REF!</v>
      </c>
      <c r="K114" s="192" t="str">
        <f>IF(D114="","ZZZ9",IF(AND(#REF!&gt;0,#REF!&lt;5),D114&amp;#REF!,D114&amp;"9"))</f>
        <v>ZZZ9</v>
      </c>
      <c r="L114" s="196">
        <f t="shared" si="3"/>
        <v>999</v>
      </c>
      <c r="M114" s="220">
        <f t="shared" si="4"/>
        <v>999</v>
      </c>
      <c r="N114" s="216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197">
        <v>109</v>
      </c>
      <c r="B115" s="93"/>
      <c r="C115" s="93"/>
      <c r="D115" s="94"/>
      <c r="E115" s="210"/>
      <c r="F115" s="95"/>
      <c r="G115" s="95"/>
      <c r="H115" s="377"/>
      <c r="I115" s="221"/>
      <c r="J115" s="194" t="e">
        <f>IF(AND(Q115="",#REF!&gt;0,#REF!&lt;5),K115,)</f>
        <v>#REF!</v>
      </c>
      <c r="K115" s="192" t="str">
        <f>IF(D115="","ZZZ9",IF(AND(#REF!&gt;0,#REF!&lt;5),D115&amp;#REF!,D115&amp;"9"))</f>
        <v>ZZZ9</v>
      </c>
      <c r="L115" s="196">
        <f t="shared" si="3"/>
        <v>999</v>
      </c>
      <c r="M115" s="220">
        <f t="shared" si="4"/>
        <v>999</v>
      </c>
      <c r="N115" s="216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197">
        <v>110</v>
      </c>
      <c r="B116" s="93"/>
      <c r="C116" s="93"/>
      <c r="D116" s="94"/>
      <c r="E116" s="210"/>
      <c r="F116" s="95"/>
      <c r="G116" s="95"/>
      <c r="H116" s="377"/>
      <c r="I116" s="221"/>
      <c r="J116" s="194" t="e">
        <f>IF(AND(Q116="",#REF!&gt;0,#REF!&lt;5),K116,)</f>
        <v>#REF!</v>
      </c>
      <c r="K116" s="192" t="str">
        <f>IF(D116="","ZZZ9",IF(AND(#REF!&gt;0,#REF!&lt;5),D116&amp;#REF!,D116&amp;"9"))</f>
        <v>ZZZ9</v>
      </c>
      <c r="L116" s="196">
        <f t="shared" si="3"/>
        <v>999</v>
      </c>
      <c r="M116" s="220">
        <f t="shared" si="4"/>
        <v>999</v>
      </c>
      <c r="N116" s="216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197">
        <v>111</v>
      </c>
      <c r="B117" s="93"/>
      <c r="C117" s="93"/>
      <c r="D117" s="94"/>
      <c r="E117" s="210"/>
      <c r="F117" s="95"/>
      <c r="G117" s="95"/>
      <c r="H117" s="377"/>
      <c r="I117" s="221"/>
      <c r="J117" s="194" t="e">
        <f>IF(AND(Q117="",#REF!&gt;0,#REF!&lt;5),K117,)</f>
        <v>#REF!</v>
      </c>
      <c r="K117" s="192" t="str">
        <f>IF(D117="","ZZZ9",IF(AND(#REF!&gt;0,#REF!&lt;5),D117&amp;#REF!,D117&amp;"9"))</f>
        <v>ZZZ9</v>
      </c>
      <c r="L117" s="196">
        <f t="shared" si="3"/>
        <v>999</v>
      </c>
      <c r="M117" s="220">
        <f t="shared" si="4"/>
        <v>999</v>
      </c>
      <c r="N117" s="216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197">
        <v>112</v>
      </c>
      <c r="B118" s="93"/>
      <c r="C118" s="93"/>
      <c r="D118" s="94"/>
      <c r="E118" s="210"/>
      <c r="F118" s="95"/>
      <c r="G118" s="95"/>
      <c r="H118" s="377"/>
      <c r="I118" s="221"/>
      <c r="J118" s="194" t="e">
        <f>IF(AND(Q118="",#REF!&gt;0,#REF!&lt;5),K118,)</f>
        <v>#REF!</v>
      </c>
      <c r="K118" s="192" t="str">
        <f>IF(D118="","ZZZ9",IF(AND(#REF!&gt;0,#REF!&lt;5),D118&amp;#REF!,D118&amp;"9"))</f>
        <v>ZZZ9</v>
      </c>
      <c r="L118" s="196">
        <f t="shared" si="3"/>
        <v>999</v>
      </c>
      <c r="M118" s="220">
        <f t="shared" si="4"/>
        <v>999</v>
      </c>
      <c r="N118" s="216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197">
        <v>113</v>
      </c>
      <c r="B119" s="93"/>
      <c r="C119" s="93"/>
      <c r="D119" s="94"/>
      <c r="E119" s="210"/>
      <c r="F119" s="95"/>
      <c r="G119" s="95"/>
      <c r="H119" s="377"/>
      <c r="I119" s="221"/>
      <c r="J119" s="194" t="e">
        <f>IF(AND(Q119="",#REF!&gt;0,#REF!&lt;5),K119,)</f>
        <v>#REF!</v>
      </c>
      <c r="K119" s="192" t="str">
        <f>IF(D119="","ZZZ9",IF(AND(#REF!&gt;0,#REF!&lt;5),D119&amp;#REF!,D119&amp;"9"))</f>
        <v>ZZZ9</v>
      </c>
      <c r="L119" s="196">
        <f t="shared" si="3"/>
        <v>999</v>
      </c>
      <c r="M119" s="220">
        <f t="shared" si="4"/>
        <v>999</v>
      </c>
      <c r="N119" s="216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197">
        <v>114</v>
      </c>
      <c r="B120" s="93"/>
      <c r="C120" s="93"/>
      <c r="D120" s="94"/>
      <c r="E120" s="210"/>
      <c r="F120" s="95"/>
      <c r="G120" s="95"/>
      <c r="H120" s="377"/>
      <c r="I120" s="221"/>
      <c r="J120" s="194" t="e">
        <f>IF(AND(Q120="",#REF!&gt;0,#REF!&lt;5),K120,)</f>
        <v>#REF!</v>
      </c>
      <c r="K120" s="192" t="str">
        <f>IF(D120="","ZZZ9",IF(AND(#REF!&gt;0,#REF!&lt;5),D120&amp;#REF!,D120&amp;"9"))</f>
        <v>ZZZ9</v>
      </c>
      <c r="L120" s="196">
        <f t="shared" si="3"/>
        <v>999</v>
      </c>
      <c r="M120" s="220">
        <f t="shared" si="4"/>
        <v>999</v>
      </c>
      <c r="N120" s="216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197">
        <v>115</v>
      </c>
      <c r="B121" s="93"/>
      <c r="C121" s="93"/>
      <c r="D121" s="94"/>
      <c r="E121" s="210"/>
      <c r="F121" s="95"/>
      <c r="G121" s="95"/>
      <c r="H121" s="377"/>
      <c r="I121" s="221"/>
      <c r="J121" s="194" t="e">
        <f>IF(AND(Q121="",#REF!&gt;0,#REF!&lt;5),K121,)</f>
        <v>#REF!</v>
      </c>
      <c r="K121" s="192" t="str">
        <f>IF(D121="","ZZZ9",IF(AND(#REF!&gt;0,#REF!&lt;5),D121&amp;#REF!,D121&amp;"9"))</f>
        <v>ZZZ9</v>
      </c>
      <c r="L121" s="196">
        <f t="shared" si="3"/>
        <v>999</v>
      </c>
      <c r="M121" s="220">
        <f t="shared" si="4"/>
        <v>999</v>
      </c>
      <c r="N121" s="216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197">
        <v>116</v>
      </c>
      <c r="B122" s="93"/>
      <c r="C122" s="93"/>
      <c r="D122" s="94"/>
      <c r="E122" s="210"/>
      <c r="F122" s="95"/>
      <c r="G122" s="95"/>
      <c r="H122" s="377"/>
      <c r="I122" s="221"/>
      <c r="J122" s="194" t="e">
        <f>IF(AND(Q122="",#REF!&gt;0,#REF!&lt;5),K122,)</f>
        <v>#REF!</v>
      </c>
      <c r="K122" s="192" t="str">
        <f>IF(D122="","ZZZ9",IF(AND(#REF!&gt;0,#REF!&lt;5),D122&amp;#REF!,D122&amp;"9"))</f>
        <v>ZZZ9</v>
      </c>
      <c r="L122" s="196">
        <f t="shared" si="3"/>
        <v>999</v>
      </c>
      <c r="M122" s="220">
        <f t="shared" si="4"/>
        <v>999</v>
      </c>
      <c r="N122" s="216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197">
        <v>117</v>
      </c>
      <c r="B123" s="93"/>
      <c r="C123" s="93"/>
      <c r="D123" s="94"/>
      <c r="E123" s="210"/>
      <c r="F123" s="95"/>
      <c r="G123" s="95"/>
      <c r="H123" s="377"/>
      <c r="I123" s="221"/>
      <c r="J123" s="194" t="e">
        <f>IF(AND(Q123="",#REF!&gt;0,#REF!&lt;5),K123,)</f>
        <v>#REF!</v>
      </c>
      <c r="K123" s="192" t="str">
        <f>IF(D123="","ZZZ9",IF(AND(#REF!&gt;0,#REF!&lt;5),D123&amp;#REF!,D123&amp;"9"))</f>
        <v>ZZZ9</v>
      </c>
      <c r="L123" s="196">
        <f t="shared" si="3"/>
        <v>999</v>
      </c>
      <c r="M123" s="220">
        <f t="shared" si="4"/>
        <v>999</v>
      </c>
      <c r="N123" s="216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197">
        <v>118</v>
      </c>
      <c r="B124" s="93"/>
      <c r="C124" s="93"/>
      <c r="D124" s="94"/>
      <c r="E124" s="210"/>
      <c r="F124" s="95"/>
      <c r="G124" s="95"/>
      <c r="H124" s="377"/>
      <c r="I124" s="221"/>
      <c r="J124" s="194" t="e">
        <f>IF(AND(Q124="",#REF!&gt;0,#REF!&lt;5),K124,)</f>
        <v>#REF!</v>
      </c>
      <c r="K124" s="192" t="str">
        <f>IF(D124="","ZZZ9",IF(AND(#REF!&gt;0,#REF!&lt;5),D124&amp;#REF!,D124&amp;"9"))</f>
        <v>ZZZ9</v>
      </c>
      <c r="L124" s="196">
        <f t="shared" si="3"/>
        <v>999</v>
      </c>
      <c r="M124" s="220">
        <f t="shared" si="4"/>
        <v>999</v>
      </c>
      <c r="N124" s="216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197">
        <v>119</v>
      </c>
      <c r="B125" s="93"/>
      <c r="C125" s="93"/>
      <c r="D125" s="94"/>
      <c r="E125" s="210"/>
      <c r="F125" s="95"/>
      <c r="G125" s="95"/>
      <c r="H125" s="377"/>
      <c r="I125" s="221"/>
      <c r="J125" s="194" t="e">
        <f>IF(AND(Q125="",#REF!&gt;0,#REF!&lt;5),K125,)</f>
        <v>#REF!</v>
      </c>
      <c r="K125" s="192" t="str">
        <f>IF(D125="","ZZZ9",IF(AND(#REF!&gt;0,#REF!&lt;5),D125&amp;#REF!,D125&amp;"9"))</f>
        <v>ZZZ9</v>
      </c>
      <c r="L125" s="196">
        <f t="shared" si="3"/>
        <v>999</v>
      </c>
      <c r="M125" s="220">
        <f t="shared" si="4"/>
        <v>999</v>
      </c>
      <c r="N125" s="216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197">
        <v>120</v>
      </c>
      <c r="B126" s="93"/>
      <c r="C126" s="93"/>
      <c r="D126" s="94"/>
      <c r="E126" s="210"/>
      <c r="F126" s="95"/>
      <c r="G126" s="95"/>
      <c r="H126" s="377"/>
      <c r="I126" s="221"/>
      <c r="J126" s="194" t="e">
        <f>IF(AND(Q126="",#REF!&gt;0,#REF!&lt;5),K126,)</f>
        <v>#REF!</v>
      </c>
      <c r="K126" s="192" t="str">
        <f>IF(D126="","ZZZ9",IF(AND(#REF!&gt;0,#REF!&lt;5),D126&amp;#REF!,D126&amp;"9"))</f>
        <v>ZZZ9</v>
      </c>
      <c r="L126" s="196">
        <f t="shared" si="3"/>
        <v>999</v>
      </c>
      <c r="M126" s="220">
        <f t="shared" si="4"/>
        <v>999</v>
      </c>
      <c r="N126" s="216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197">
        <v>121</v>
      </c>
      <c r="B127" s="93"/>
      <c r="C127" s="93"/>
      <c r="D127" s="94"/>
      <c r="E127" s="210"/>
      <c r="F127" s="95"/>
      <c r="G127" s="95"/>
      <c r="H127" s="377"/>
      <c r="I127" s="221"/>
      <c r="J127" s="194" t="e">
        <f>IF(AND(Q127="",#REF!&gt;0,#REF!&lt;5),K127,)</f>
        <v>#REF!</v>
      </c>
      <c r="K127" s="192" t="str">
        <f>IF(D127="","ZZZ9",IF(AND(#REF!&gt;0,#REF!&lt;5),D127&amp;#REF!,D127&amp;"9"))</f>
        <v>ZZZ9</v>
      </c>
      <c r="L127" s="196">
        <f t="shared" si="3"/>
        <v>999</v>
      </c>
      <c r="M127" s="220">
        <f t="shared" si="4"/>
        <v>999</v>
      </c>
      <c r="N127" s="216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197">
        <v>122</v>
      </c>
      <c r="B128" s="93"/>
      <c r="C128" s="93"/>
      <c r="D128" s="94"/>
      <c r="E128" s="210"/>
      <c r="F128" s="95"/>
      <c r="G128" s="95"/>
      <c r="H128" s="377"/>
      <c r="I128" s="221"/>
      <c r="J128" s="194" t="e">
        <f>IF(AND(Q128="",#REF!&gt;0,#REF!&lt;5),K128,)</f>
        <v>#REF!</v>
      </c>
      <c r="K128" s="192" t="str">
        <f>IF(D128="","ZZZ9",IF(AND(#REF!&gt;0,#REF!&lt;5),D128&amp;#REF!,D128&amp;"9"))</f>
        <v>ZZZ9</v>
      </c>
      <c r="L128" s="196">
        <f t="shared" si="3"/>
        <v>999</v>
      </c>
      <c r="M128" s="220">
        <f t="shared" si="4"/>
        <v>999</v>
      </c>
      <c r="N128" s="216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197">
        <v>123</v>
      </c>
      <c r="B129" s="93"/>
      <c r="C129" s="93"/>
      <c r="D129" s="94"/>
      <c r="E129" s="210"/>
      <c r="F129" s="95"/>
      <c r="G129" s="95"/>
      <c r="H129" s="377"/>
      <c r="I129" s="221"/>
      <c r="J129" s="194" t="e">
        <f>IF(AND(Q129="",#REF!&gt;0,#REF!&lt;5),K129,)</f>
        <v>#REF!</v>
      </c>
      <c r="K129" s="192" t="str">
        <f>IF(D129="","ZZZ9",IF(AND(#REF!&gt;0,#REF!&lt;5),D129&amp;#REF!,D129&amp;"9"))</f>
        <v>ZZZ9</v>
      </c>
      <c r="L129" s="196">
        <f t="shared" si="3"/>
        <v>999</v>
      </c>
      <c r="M129" s="220">
        <f t="shared" si="4"/>
        <v>999</v>
      </c>
      <c r="N129" s="216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197">
        <v>124</v>
      </c>
      <c r="B130" s="93"/>
      <c r="C130" s="93"/>
      <c r="D130" s="94"/>
      <c r="E130" s="210"/>
      <c r="F130" s="95"/>
      <c r="G130" s="95"/>
      <c r="H130" s="377"/>
      <c r="I130" s="221"/>
      <c r="J130" s="194" t="e">
        <f>IF(AND(Q130="",#REF!&gt;0,#REF!&lt;5),K130,)</f>
        <v>#REF!</v>
      </c>
      <c r="K130" s="192" t="str">
        <f>IF(D130="","ZZZ9",IF(AND(#REF!&gt;0,#REF!&lt;5),D130&amp;#REF!,D130&amp;"9"))</f>
        <v>ZZZ9</v>
      </c>
      <c r="L130" s="196">
        <f t="shared" si="3"/>
        <v>999</v>
      </c>
      <c r="M130" s="220">
        <f t="shared" si="4"/>
        <v>999</v>
      </c>
      <c r="N130" s="216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197">
        <v>125</v>
      </c>
      <c r="B131" s="93"/>
      <c r="C131" s="93"/>
      <c r="D131" s="94"/>
      <c r="E131" s="210"/>
      <c r="F131" s="95"/>
      <c r="G131" s="95"/>
      <c r="H131" s="377"/>
      <c r="I131" s="221"/>
      <c r="J131" s="194" t="e">
        <f>IF(AND(Q131="",#REF!&gt;0,#REF!&lt;5),K131,)</f>
        <v>#REF!</v>
      </c>
      <c r="K131" s="192" t="str">
        <f>IF(D131="","ZZZ9",IF(AND(#REF!&gt;0,#REF!&lt;5),D131&amp;#REF!,D131&amp;"9"))</f>
        <v>ZZZ9</v>
      </c>
      <c r="L131" s="196">
        <f t="shared" si="3"/>
        <v>999</v>
      </c>
      <c r="M131" s="220">
        <f t="shared" si="4"/>
        <v>999</v>
      </c>
      <c r="N131" s="216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197">
        <v>126</v>
      </c>
      <c r="B132" s="93"/>
      <c r="C132" s="93"/>
      <c r="D132" s="94"/>
      <c r="E132" s="210"/>
      <c r="F132" s="95"/>
      <c r="G132" s="95"/>
      <c r="H132" s="377"/>
      <c r="I132" s="221"/>
      <c r="J132" s="194" t="e">
        <f>IF(AND(Q132="",#REF!&gt;0,#REF!&lt;5),K132,)</f>
        <v>#REF!</v>
      </c>
      <c r="K132" s="192" t="str">
        <f>IF(D132="","ZZZ9",IF(AND(#REF!&gt;0,#REF!&lt;5),D132&amp;#REF!,D132&amp;"9"))</f>
        <v>ZZZ9</v>
      </c>
      <c r="L132" s="196">
        <f t="shared" si="3"/>
        <v>999</v>
      </c>
      <c r="M132" s="220">
        <f t="shared" si="4"/>
        <v>999</v>
      </c>
      <c r="N132" s="216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197">
        <v>127</v>
      </c>
      <c r="B133" s="93"/>
      <c r="C133" s="93"/>
      <c r="D133" s="94"/>
      <c r="E133" s="210"/>
      <c r="F133" s="95"/>
      <c r="G133" s="95"/>
      <c r="H133" s="377"/>
      <c r="I133" s="221"/>
      <c r="J133" s="194" t="e">
        <f>IF(AND(Q133="",#REF!&gt;0,#REF!&lt;5),K133,)</f>
        <v>#REF!</v>
      </c>
      <c r="K133" s="192" t="str">
        <f>IF(D133="","ZZZ9",IF(AND(#REF!&gt;0,#REF!&lt;5),D133&amp;#REF!,D133&amp;"9"))</f>
        <v>ZZZ9</v>
      </c>
      <c r="L133" s="196">
        <f t="shared" si="3"/>
        <v>999</v>
      </c>
      <c r="M133" s="220">
        <f t="shared" si="4"/>
        <v>999</v>
      </c>
      <c r="N133" s="216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197">
        <v>128</v>
      </c>
      <c r="B134" s="93"/>
      <c r="C134" s="93"/>
      <c r="D134" s="94"/>
      <c r="E134" s="210"/>
      <c r="F134" s="95"/>
      <c r="G134" s="95"/>
      <c r="H134" s="377"/>
      <c r="I134" s="221"/>
      <c r="J134" s="194" t="e">
        <f>IF(AND(Q134="",#REF!&gt;0,#REF!&lt;5),K134,)</f>
        <v>#REF!</v>
      </c>
      <c r="K134" s="192" t="str">
        <f>IF(D134="","ZZZ9",IF(AND(#REF!&gt;0,#REF!&lt;5),D134&amp;#REF!,D134&amp;"9"))</f>
        <v>ZZZ9</v>
      </c>
      <c r="L134" s="196">
        <f t="shared" si="3"/>
        <v>999</v>
      </c>
      <c r="M134" s="220">
        <f t="shared" si="4"/>
        <v>999</v>
      </c>
      <c r="N134" s="216"/>
      <c r="O134" s="221"/>
      <c r="P134" s="222">
        <f t="shared" si="5"/>
        <v>999</v>
      </c>
      <c r="Q134" s="221"/>
    </row>
    <row r="135" spans="1:17" x14ac:dyDescent="0.25">
      <c r="A135" s="197">
        <v>129</v>
      </c>
      <c r="B135" s="93"/>
      <c r="C135" s="93"/>
      <c r="D135" s="94"/>
      <c r="E135" s="210"/>
      <c r="F135" s="95"/>
      <c r="G135" s="95"/>
      <c r="H135" s="377"/>
      <c r="I135" s="221"/>
      <c r="J135" s="194" t="e">
        <f>IF(AND(Q135="",#REF!&gt;0,#REF!&lt;5),K135,)</f>
        <v>#REF!</v>
      </c>
      <c r="K135" s="192" t="str">
        <f>IF(D135="","ZZZ9",IF(AND(#REF!&gt;0,#REF!&lt;5),D135&amp;#REF!,D135&amp;"9"))</f>
        <v>ZZZ9</v>
      </c>
      <c r="L135" s="196">
        <f t="shared" si="3"/>
        <v>999</v>
      </c>
      <c r="M135" s="220">
        <f t="shared" si="4"/>
        <v>999</v>
      </c>
      <c r="N135" s="216"/>
      <c r="O135" s="95"/>
      <c r="P135" s="114">
        <f t="shared" si="5"/>
        <v>999</v>
      </c>
      <c r="Q135" s="95"/>
    </row>
    <row r="136" spans="1:17" x14ac:dyDescent="0.25">
      <c r="A136" s="197">
        <v>130</v>
      </c>
      <c r="B136" s="93"/>
      <c r="C136" s="93"/>
      <c r="D136" s="94"/>
      <c r="E136" s="210"/>
      <c r="F136" s="95"/>
      <c r="G136" s="95"/>
      <c r="H136" s="377"/>
      <c r="I136" s="221"/>
      <c r="J136" s="194" t="e">
        <f>IF(AND(Q136="",#REF!&gt;0,#REF!&lt;5),K136,)</f>
        <v>#REF!</v>
      </c>
      <c r="K136" s="192" t="str">
        <f>IF(D136="","ZZZ9",IF(AND(#REF!&gt;0,#REF!&lt;5),D136&amp;#REF!,D136&amp;"9"))</f>
        <v>ZZZ9</v>
      </c>
      <c r="L136" s="196">
        <f t="shared" si="3"/>
        <v>999</v>
      </c>
      <c r="M136" s="220">
        <f t="shared" si="4"/>
        <v>999</v>
      </c>
      <c r="N136" s="216"/>
      <c r="O136" s="95"/>
      <c r="P136" s="114">
        <f t="shared" si="5"/>
        <v>999</v>
      </c>
      <c r="Q136" s="95"/>
    </row>
    <row r="137" spans="1:17" x14ac:dyDescent="0.25">
      <c r="A137" s="197">
        <v>131</v>
      </c>
      <c r="B137" s="93"/>
      <c r="C137" s="93"/>
      <c r="D137" s="94"/>
      <c r="E137" s="210"/>
      <c r="F137" s="95"/>
      <c r="G137" s="95"/>
      <c r="H137" s="377"/>
      <c r="I137" s="221"/>
      <c r="J137" s="194" t="e">
        <f>IF(AND(Q137="",#REF!&gt;0,#REF!&lt;5),K137,)</f>
        <v>#REF!</v>
      </c>
      <c r="K137" s="192" t="str">
        <f>IF(D137="","ZZZ9",IF(AND(#REF!&gt;0,#REF!&lt;5),D137&amp;#REF!,D137&amp;"9"))</f>
        <v>ZZZ9</v>
      </c>
      <c r="L137" s="196">
        <f t="shared" si="3"/>
        <v>999</v>
      </c>
      <c r="M137" s="220">
        <f t="shared" si="4"/>
        <v>999</v>
      </c>
      <c r="N137" s="216"/>
      <c r="O137" s="95"/>
      <c r="P137" s="114">
        <f t="shared" si="5"/>
        <v>999</v>
      </c>
      <c r="Q137" s="95"/>
    </row>
    <row r="138" spans="1:17" x14ac:dyDescent="0.25">
      <c r="A138" s="197">
        <v>132</v>
      </c>
      <c r="B138" s="93"/>
      <c r="C138" s="93"/>
      <c r="D138" s="94"/>
      <c r="E138" s="210"/>
      <c r="F138" s="95"/>
      <c r="G138" s="95"/>
      <c r="H138" s="377"/>
      <c r="I138" s="221"/>
      <c r="J138" s="194" t="e">
        <f>IF(AND(Q138="",#REF!&gt;0,#REF!&lt;5),K138,)</f>
        <v>#REF!</v>
      </c>
      <c r="K138" s="192" t="str">
        <f>IF(D138="","ZZZ9",IF(AND(#REF!&gt;0,#REF!&lt;5),D138&amp;#REF!,D138&amp;"9"))</f>
        <v>ZZZ9</v>
      </c>
      <c r="L138" s="196">
        <f t="shared" si="3"/>
        <v>999</v>
      </c>
      <c r="M138" s="220">
        <f t="shared" si="4"/>
        <v>999</v>
      </c>
      <c r="N138" s="216"/>
      <c r="O138" s="95"/>
      <c r="P138" s="114">
        <f t="shared" si="5"/>
        <v>999</v>
      </c>
      <c r="Q138" s="95"/>
    </row>
    <row r="139" spans="1:17" x14ac:dyDescent="0.25">
      <c r="A139" s="197">
        <v>133</v>
      </c>
      <c r="B139" s="93"/>
      <c r="C139" s="93"/>
      <c r="D139" s="94"/>
      <c r="E139" s="210"/>
      <c r="F139" s="95"/>
      <c r="G139" s="95"/>
      <c r="H139" s="377"/>
      <c r="I139" s="221"/>
      <c r="J139" s="194" t="e">
        <f>IF(AND(Q139="",#REF!&gt;0,#REF!&lt;5),K139,)</f>
        <v>#REF!</v>
      </c>
      <c r="K139" s="192" t="str">
        <f>IF(D139="","ZZZ9",IF(AND(#REF!&gt;0,#REF!&lt;5),D139&amp;#REF!,D139&amp;"9"))</f>
        <v>ZZZ9</v>
      </c>
      <c r="L139" s="196">
        <f t="shared" si="3"/>
        <v>999</v>
      </c>
      <c r="M139" s="220">
        <f t="shared" si="4"/>
        <v>999</v>
      </c>
      <c r="N139" s="216"/>
      <c r="O139" s="95"/>
      <c r="P139" s="114">
        <f t="shared" si="5"/>
        <v>999</v>
      </c>
      <c r="Q139" s="95"/>
    </row>
    <row r="140" spans="1:17" x14ac:dyDescent="0.25">
      <c r="A140" s="197">
        <v>134</v>
      </c>
      <c r="B140" s="93"/>
      <c r="C140" s="93"/>
      <c r="D140" s="94"/>
      <c r="E140" s="210"/>
      <c r="F140" s="95"/>
      <c r="G140" s="95"/>
      <c r="H140" s="377"/>
      <c r="I140" s="221"/>
      <c r="J140" s="194" t="e">
        <f>IF(AND(Q140="",#REF!&gt;0,#REF!&lt;5),K140,)</f>
        <v>#REF!</v>
      </c>
      <c r="K140" s="192" t="str">
        <f>IF(D140="","ZZZ9",IF(AND(#REF!&gt;0,#REF!&lt;5),D140&amp;#REF!,D140&amp;"9"))</f>
        <v>ZZZ9</v>
      </c>
      <c r="L140" s="196">
        <f t="shared" si="3"/>
        <v>999</v>
      </c>
      <c r="M140" s="220">
        <f t="shared" si="4"/>
        <v>999</v>
      </c>
      <c r="N140" s="216"/>
      <c r="O140" s="95"/>
      <c r="P140" s="114">
        <f t="shared" si="5"/>
        <v>999</v>
      </c>
      <c r="Q140" s="95"/>
    </row>
    <row r="141" spans="1:17" x14ac:dyDescent="0.25">
      <c r="A141" s="197">
        <v>135</v>
      </c>
      <c r="B141" s="93"/>
      <c r="C141" s="93"/>
      <c r="D141" s="94"/>
      <c r="E141" s="210"/>
      <c r="F141" s="95"/>
      <c r="G141" s="95"/>
      <c r="H141" s="377"/>
      <c r="I141" s="221"/>
      <c r="J141" s="194" t="e">
        <f>IF(AND(Q141="",#REF!&gt;0,#REF!&lt;5),K141,)</f>
        <v>#REF!</v>
      </c>
      <c r="K141" s="192" t="str">
        <f>IF(D141="","ZZZ9",IF(AND(#REF!&gt;0,#REF!&lt;5),D141&amp;#REF!,D141&amp;"9"))</f>
        <v>ZZZ9</v>
      </c>
      <c r="L141" s="196">
        <f t="shared" si="3"/>
        <v>999</v>
      </c>
      <c r="M141" s="220">
        <f t="shared" si="4"/>
        <v>999</v>
      </c>
      <c r="N141" s="216"/>
      <c r="O141" s="221"/>
      <c r="P141" s="222">
        <f t="shared" si="5"/>
        <v>999</v>
      </c>
      <c r="Q141" s="221"/>
    </row>
    <row r="142" spans="1:17" x14ac:dyDescent="0.25">
      <c r="A142" s="197">
        <v>136</v>
      </c>
      <c r="B142" s="93"/>
      <c r="C142" s="93"/>
      <c r="D142" s="94"/>
      <c r="E142" s="210"/>
      <c r="F142" s="95"/>
      <c r="G142" s="95"/>
      <c r="H142" s="377"/>
      <c r="I142" s="221"/>
      <c r="J142" s="194" t="e">
        <f>IF(AND(Q142="",#REF!&gt;0,#REF!&lt;5),K142,)</f>
        <v>#REF!</v>
      </c>
      <c r="K142" s="192" t="str">
        <f>IF(D142="","ZZZ9",IF(AND(#REF!&gt;0,#REF!&lt;5),D142&amp;#REF!,D142&amp;"9"))</f>
        <v>ZZZ9</v>
      </c>
      <c r="L142" s="196">
        <f t="shared" si="3"/>
        <v>999</v>
      </c>
      <c r="M142" s="220">
        <f t="shared" si="4"/>
        <v>999</v>
      </c>
      <c r="N142" s="216"/>
      <c r="O142" s="95"/>
      <c r="P142" s="114">
        <f t="shared" si="5"/>
        <v>999</v>
      </c>
      <c r="Q142" s="95"/>
    </row>
    <row r="143" spans="1:17" x14ac:dyDescent="0.25">
      <c r="A143" s="197">
        <v>137</v>
      </c>
      <c r="B143" s="93"/>
      <c r="C143" s="93"/>
      <c r="D143" s="94"/>
      <c r="E143" s="210"/>
      <c r="F143" s="95"/>
      <c r="G143" s="95"/>
      <c r="H143" s="377"/>
      <c r="I143" s="221"/>
      <c r="J143" s="194" t="e">
        <f>IF(AND(Q143="",#REF!&gt;0,#REF!&lt;5),K143,)</f>
        <v>#REF!</v>
      </c>
      <c r="K143" s="192" t="str">
        <f>IF(D143="","ZZZ9",IF(AND(#REF!&gt;0,#REF!&lt;5),D143&amp;#REF!,D143&amp;"9"))</f>
        <v>ZZZ9</v>
      </c>
      <c r="L143" s="196">
        <f t="shared" si="3"/>
        <v>999</v>
      </c>
      <c r="M143" s="220">
        <f t="shared" si="4"/>
        <v>999</v>
      </c>
      <c r="N143" s="216"/>
      <c r="O143" s="95"/>
      <c r="P143" s="114">
        <f t="shared" si="5"/>
        <v>999</v>
      </c>
      <c r="Q143" s="95"/>
    </row>
    <row r="144" spans="1:17" x14ac:dyDescent="0.25">
      <c r="A144" s="197">
        <v>138</v>
      </c>
      <c r="B144" s="93"/>
      <c r="C144" s="93"/>
      <c r="D144" s="94"/>
      <c r="E144" s="210"/>
      <c r="F144" s="95"/>
      <c r="G144" s="95"/>
      <c r="H144" s="377"/>
      <c r="I144" s="221"/>
      <c r="J144" s="194" t="e">
        <f>IF(AND(Q144="",#REF!&gt;0,#REF!&lt;5),K144,)</f>
        <v>#REF!</v>
      </c>
      <c r="K144" s="192" t="str">
        <f>IF(D144="","ZZZ9",IF(AND(#REF!&gt;0,#REF!&lt;5),D144&amp;#REF!,D144&amp;"9"))</f>
        <v>ZZZ9</v>
      </c>
      <c r="L144" s="196">
        <f t="shared" si="3"/>
        <v>999</v>
      </c>
      <c r="M144" s="220">
        <f t="shared" si="4"/>
        <v>999</v>
      </c>
      <c r="N144" s="216"/>
      <c r="O144" s="95"/>
      <c r="P144" s="114">
        <f t="shared" si="5"/>
        <v>999</v>
      </c>
      <c r="Q144" s="95"/>
    </row>
    <row r="145" spans="1:17" x14ac:dyDescent="0.25">
      <c r="A145" s="197">
        <v>139</v>
      </c>
      <c r="B145" s="93"/>
      <c r="C145" s="93"/>
      <c r="D145" s="94"/>
      <c r="E145" s="210"/>
      <c r="F145" s="95"/>
      <c r="G145" s="95"/>
      <c r="H145" s="377"/>
      <c r="I145" s="221"/>
      <c r="J145" s="194" t="e">
        <f>IF(AND(Q145="",#REF!&gt;0,#REF!&lt;5),K145,)</f>
        <v>#REF!</v>
      </c>
      <c r="K145" s="192" t="str">
        <f>IF(D145="","ZZZ9",IF(AND(#REF!&gt;0,#REF!&lt;5),D145&amp;#REF!,D145&amp;"9"))</f>
        <v>ZZZ9</v>
      </c>
      <c r="L145" s="196">
        <f t="shared" si="3"/>
        <v>999</v>
      </c>
      <c r="M145" s="220">
        <f t="shared" si="4"/>
        <v>999</v>
      </c>
      <c r="N145" s="216"/>
      <c r="O145" s="95"/>
      <c r="P145" s="114">
        <f t="shared" si="5"/>
        <v>999</v>
      </c>
      <c r="Q145" s="95"/>
    </row>
    <row r="146" spans="1:17" x14ac:dyDescent="0.25">
      <c r="A146" s="197">
        <v>140</v>
      </c>
      <c r="B146" s="93"/>
      <c r="C146" s="93"/>
      <c r="D146" s="94"/>
      <c r="E146" s="210"/>
      <c r="F146" s="95"/>
      <c r="G146" s="95"/>
      <c r="H146" s="377"/>
      <c r="I146" s="221"/>
      <c r="J146" s="194" t="e">
        <f>IF(AND(Q146="",#REF!&gt;0,#REF!&lt;5),K146,)</f>
        <v>#REF!</v>
      </c>
      <c r="K146" s="192" t="str">
        <f>IF(D146="","ZZZ9",IF(AND(#REF!&gt;0,#REF!&lt;5),D146&amp;#REF!,D146&amp;"9"))</f>
        <v>ZZZ9</v>
      </c>
      <c r="L146" s="196">
        <f t="shared" si="3"/>
        <v>999</v>
      </c>
      <c r="M146" s="220">
        <f t="shared" si="4"/>
        <v>999</v>
      </c>
      <c r="N146" s="216"/>
      <c r="O146" s="95"/>
      <c r="P146" s="114">
        <f t="shared" si="5"/>
        <v>999</v>
      </c>
      <c r="Q146" s="95"/>
    </row>
    <row r="147" spans="1:17" x14ac:dyDescent="0.25">
      <c r="A147" s="197">
        <v>141</v>
      </c>
      <c r="B147" s="93"/>
      <c r="C147" s="93"/>
      <c r="D147" s="94"/>
      <c r="E147" s="210"/>
      <c r="F147" s="95"/>
      <c r="G147" s="95"/>
      <c r="H147" s="377"/>
      <c r="I147" s="221"/>
      <c r="J147" s="194" t="e">
        <f>IF(AND(Q147="",#REF!&gt;0,#REF!&lt;5),K147,)</f>
        <v>#REF!</v>
      </c>
      <c r="K147" s="192" t="str">
        <f>IF(D147="","ZZZ9",IF(AND(#REF!&gt;0,#REF!&lt;5),D147&amp;#REF!,D147&amp;"9"))</f>
        <v>ZZZ9</v>
      </c>
      <c r="L147" s="196">
        <f t="shared" si="3"/>
        <v>999</v>
      </c>
      <c r="M147" s="220">
        <f t="shared" si="4"/>
        <v>999</v>
      </c>
      <c r="N147" s="216"/>
      <c r="O147" s="95"/>
      <c r="P147" s="114">
        <f t="shared" si="5"/>
        <v>999</v>
      </c>
      <c r="Q147" s="95"/>
    </row>
    <row r="148" spans="1:17" x14ac:dyDescent="0.25">
      <c r="A148" s="197">
        <v>142</v>
      </c>
      <c r="B148" s="93"/>
      <c r="C148" s="93"/>
      <c r="D148" s="94"/>
      <c r="E148" s="210"/>
      <c r="F148" s="95"/>
      <c r="G148" s="95"/>
      <c r="H148" s="377"/>
      <c r="I148" s="221"/>
      <c r="J148" s="194" t="e">
        <f>IF(AND(Q148="",#REF!&gt;0,#REF!&lt;5),K148,)</f>
        <v>#REF!</v>
      </c>
      <c r="K148" s="192" t="str">
        <f>IF(D148="","ZZZ9",IF(AND(#REF!&gt;0,#REF!&lt;5),D148&amp;#REF!,D148&amp;"9"))</f>
        <v>ZZZ9</v>
      </c>
      <c r="L148" s="196">
        <f t="shared" si="3"/>
        <v>999</v>
      </c>
      <c r="M148" s="220">
        <f t="shared" si="4"/>
        <v>999</v>
      </c>
      <c r="N148" s="216"/>
      <c r="O148" s="221"/>
      <c r="P148" s="222">
        <f t="shared" si="5"/>
        <v>999</v>
      </c>
      <c r="Q148" s="221"/>
    </row>
    <row r="149" spans="1:17" x14ac:dyDescent="0.25">
      <c r="A149" s="197">
        <v>143</v>
      </c>
      <c r="B149" s="93"/>
      <c r="C149" s="93"/>
      <c r="D149" s="94"/>
      <c r="E149" s="210"/>
      <c r="F149" s="95"/>
      <c r="G149" s="95"/>
      <c r="H149" s="377"/>
      <c r="I149" s="221"/>
      <c r="J149" s="194" t="e">
        <f>IF(AND(Q149="",#REF!&gt;0,#REF!&lt;5),K149,)</f>
        <v>#REF!</v>
      </c>
      <c r="K149" s="192" t="str">
        <f>IF(D149="","ZZZ9",IF(AND(#REF!&gt;0,#REF!&lt;5),D149&amp;#REF!,D149&amp;"9"))</f>
        <v>ZZZ9</v>
      </c>
      <c r="L149" s="196">
        <f t="shared" si="3"/>
        <v>999</v>
      </c>
      <c r="M149" s="220">
        <f t="shared" si="4"/>
        <v>999</v>
      </c>
      <c r="N149" s="216"/>
      <c r="O149" s="95"/>
      <c r="P149" s="114">
        <f t="shared" si="5"/>
        <v>999</v>
      </c>
      <c r="Q149" s="95"/>
    </row>
    <row r="150" spans="1:17" x14ac:dyDescent="0.25">
      <c r="A150" s="197">
        <v>144</v>
      </c>
      <c r="B150" s="93"/>
      <c r="C150" s="93"/>
      <c r="D150" s="94"/>
      <c r="E150" s="210"/>
      <c r="F150" s="95"/>
      <c r="G150" s="95"/>
      <c r="H150" s="377"/>
      <c r="I150" s="221"/>
      <c r="J150" s="194" t="e">
        <f>IF(AND(Q150="",#REF!&gt;0,#REF!&lt;5),K150,)</f>
        <v>#REF!</v>
      </c>
      <c r="K150" s="192" t="str">
        <f>IF(D150="","ZZZ9",IF(AND(#REF!&gt;0,#REF!&lt;5),D150&amp;#REF!,D150&amp;"9"))</f>
        <v>ZZZ9</v>
      </c>
      <c r="L150" s="196">
        <f t="shared" si="3"/>
        <v>999</v>
      </c>
      <c r="M150" s="220">
        <f t="shared" si="4"/>
        <v>999</v>
      </c>
      <c r="N150" s="216"/>
      <c r="O150" s="95"/>
      <c r="P150" s="114">
        <f t="shared" si="5"/>
        <v>999</v>
      </c>
      <c r="Q150" s="95"/>
    </row>
    <row r="151" spans="1:17" x14ac:dyDescent="0.25">
      <c r="A151" s="197">
        <v>145</v>
      </c>
      <c r="B151" s="93"/>
      <c r="C151" s="93"/>
      <c r="D151" s="94"/>
      <c r="E151" s="210"/>
      <c r="F151" s="95"/>
      <c r="G151" s="95"/>
      <c r="H151" s="377"/>
      <c r="I151" s="221"/>
      <c r="J151" s="194" t="e">
        <f>IF(AND(Q151="",#REF!&gt;0,#REF!&lt;5),K151,)</f>
        <v>#REF!</v>
      </c>
      <c r="K151" s="192" t="str">
        <f>IF(D151="","ZZZ9",IF(AND(#REF!&gt;0,#REF!&lt;5),D151&amp;#REF!,D151&amp;"9"))</f>
        <v>ZZZ9</v>
      </c>
      <c r="L151" s="196">
        <f t="shared" si="3"/>
        <v>999</v>
      </c>
      <c r="M151" s="220">
        <f t="shared" si="4"/>
        <v>999</v>
      </c>
      <c r="N151" s="216"/>
      <c r="O151" s="95"/>
      <c r="P151" s="114">
        <f t="shared" si="5"/>
        <v>999</v>
      </c>
      <c r="Q151" s="95"/>
    </row>
    <row r="152" spans="1:17" x14ac:dyDescent="0.25">
      <c r="A152" s="197">
        <v>146</v>
      </c>
      <c r="B152" s="93"/>
      <c r="C152" s="93"/>
      <c r="D152" s="94"/>
      <c r="E152" s="210"/>
      <c r="F152" s="95"/>
      <c r="G152" s="95"/>
      <c r="H152" s="377"/>
      <c r="I152" s="221"/>
      <c r="J152" s="194" t="e">
        <f>IF(AND(Q152="",#REF!&gt;0,#REF!&lt;5),K152,)</f>
        <v>#REF!</v>
      </c>
      <c r="K152" s="192" t="str">
        <f>IF(D152="","ZZZ9",IF(AND(#REF!&gt;0,#REF!&lt;5),D152&amp;#REF!,D152&amp;"9"))</f>
        <v>ZZZ9</v>
      </c>
      <c r="L152" s="196">
        <f t="shared" si="3"/>
        <v>999</v>
      </c>
      <c r="M152" s="220">
        <f t="shared" si="4"/>
        <v>999</v>
      </c>
      <c r="N152" s="216"/>
      <c r="O152" s="95"/>
      <c r="P152" s="114">
        <f t="shared" si="5"/>
        <v>999</v>
      </c>
      <c r="Q152" s="95"/>
    </row>
    <row r="153" spans="1:17" x14ac:dyDescent="0.25">
      <c r="A153" s="197">
        <v>147</v>
      </c>
      <c r="B153" s="93"/>
      <c r="C153" s="93"/>
      <c r="D153" s="94"/>
      <c r="E153" s="210"/>
      <c r="F153" s="95"/>
      <c r="G153" s="95"/>
      <c r="H153" s="377"/>
      <c r="I153" s="221"/>
      <c r="J153" s="194" t="e">
        <f>IF(AND(Q153="",#REF!&gt;0,#REF!&lt;5),K153,)</f>
        <v>#REF!</v>
      </c>
      <c r="K153" s="192" t="str">
        <f>IF(D153="","ZZZ9",IF(AND(#REF!&gt;0,#REF!&lt;5),D153&amp;#REF!,D153&amp;"9"))</f>
        <v>ZZZ9</v>
      </c>
      <c r="L153" s="196">
        <f t="shared" si="3"/>
        <v>999</v>
      </c>
      <c r="M153" s="220">
        <f t="shared" si="4"/>
        <v>999</v>
      </c>
      <c r="N153" s="216"/>
      <c r="O153" s="95"/>
      <c r="P153" s="114">
        <f t="shared" si="5"/>
        <v>999</v>
      </c>
      <c r="Q153" s="95"/>
    </row>
    <row r="154" spans="1:17" x14ac:dyDescent="0.25">
      <c r="A154" s="197">
        <v>148</v>
      </c>
      <c r="B154" s="93"/>
      <c r="C154" s="93"/>
      <c r="D154" s="94"/>
      <c r="E154" s="210"/>
      <c r="F154" s="95"/>
      <c r="G154" s="95"/>
      <c r="H154" s="377"/>
      <c r="I154" s="221"/>
      <c r="J154" s="194" t="e">
        <f>IF(AND(Q154="",#REF!&gt;0,#REF!&lt;5),K154,)</f>
        <v>#REF!</v>
      </c>
      <c r="K154" s="192" t="str">
        <f>IF(D154="","ZZZ9",IF(AND(#REF!&gt;0,#REF!&lt;5),D154&amp;#REF!,D154&amp;"9"))</f>
        <v>ZZZ9</v>
      </c>
      <c r="L154" s="196">
        <f t="shared" si="3"/>
        <v>999</v>
      </c>
      <c r="M154" s="220">
        <f t="shared" si="4"/>
        <v>999</v>
      </c>
      <c r="N154" s="216"/>
      <c r="O154" s="95"/>
      <c r="P154" s="114">
        <f t="shared" si="5"/>
        <v>999</v>
      </c>
      <c r="Q154" s="95"/>
    </row>
    <row r="155" spans="1:17" x14ac:dyDescent="0.25">
      <c r="A155" s="197">
        <v>149</v>
      </c>
      <c r="B155" s="93"/>
      <c r="C155" s="93"/>
      <c r="D155" s="94"/>
      <c r="E155" s="210"/>
      <c r="F155" s="95"/>
      <c r="G155" s="95"/>
      <c r="H155" s="377"/>
      <c r="I155" s="221"/>
      <c r="J155" s="194" t="e">
        <f>IF(AND(Q155="",#REF!&gt;0,#REF!&lt;5),K155,)</f>
        <v>#REF!</v>
      </c>
      <c r="K155" s="192" t="str">
        <f>IF(D155="","ZZZ9",IF(AND(#REF!&gt;0,#REF!&lt;5),D155&amp;#REF!,D155&amp;"9"))</f>
        <v>ZZZ9</v>
      </c>
      <c r="L155" s="196">
        <f t="shared" si="3"/>
        <v>999</v>
      </c>
      <c r="M155" s="220">
        <f t="shared" si="4"/>
        <v>999</v>
      </c>
      <c r="N155" s="216"/>
      <c r="O155" s="95"/>
      <c r="P155" s="114">
        <f t="shared" si="5"/>
        <v>999</v>
      </c>
      <c r="Q155" s="95"/>
    </row>
    <row r="156" spans="1:17" x14ac:dyDescent="0.25">
      <c r="A156" s="197">
        <v>150</v>
      </c>
      <c r="B156" s="93"/>
      <c r="C156" s="93"/>
      <c r="D156" s="94"/>
      <c r="E156" s="210"/>
      <c r="F156" s="95"/>
      <c r="G156" s="95"/>
      <c r="H156" s="377"/>
      <c r="I156" s="221"/>
      <c r="J156" s="194" t="e">
        <f>IF(AND(Q156="",#REF!&gt;0,#REF!&lt;5),K156,)</f>
        <v>#REF!</v>
      </c>
      <c r="K156" s="192" t="str">
        <f>IF(D156="","ZZZ9",IF(AND(#REF!&gt;0,#REF!&lt;5),D156&amp;#REF!,D156&amp;"9"))</f>
        <v>ZZZ9</v>
      </c>
      <c r="L156" s="196">
        <f t="shared" si="3"/>
        <v>999</v>
      </c>
      <c r="M156" s="220">
        <f t="shared" si="4"/>
        <v>999</v>
      </c>
      <c r="N156" s="216"/>
      <c r="O156" s="95"/>
      <c r="P156" s="114">
        <f t="shared" si="5"/>
        <v>999</v>
      </c>
      <c r="Q156" s="95"/>
    </row>
  </sheetData>
  <conditionalFormatting sqref="A7:D156">
    <cfRule type="expression" dxfId="153" priority="8" stopIfTrue="1">
      <formula>$Q7&gt;=1</formula>
    </cfRule>
  </conditionalFormatting>
  <conditionalFormatting sqref="B16:D37">
    <cfRule type="expression" dxfId="152" priority="9" stopIfTrue="1">
      <formula>$Q16&gt;=1</formula>
    </cfRule>
  </conditionalFormatting>
  <conditionalFormatting sqref="D7:D15">
    <cfRule type="expression" dxfId="151" priority="1" stopIfTrue="1">
      <formula>$Q7&gt;=1</formula>
    </cfRule>
  </conditionalFormatting>
  <conditionalFormatting sqref="E7:E15">
    <cfRule type="expression" dxfId="150" priority="2" stopIfTrue="1">
      <formula>AND(ROUNDDOWN(($A$4-E7)/365.25,0)&lt;=13,G7&lt;&gt;"OK")</formula>
    </cfRule>
    <cfRule type="expression" dxfId="149" priority="3" stopIfTrue="1">
      <formula>AND(ROUNDDOWN(($A$4-E7)/365.25,0)&lt;=14,G7&lt;&gt;"OK")</formula>
    </cfRule>
    <cfRule type="expression" dxfId="148" priority="4" stopIfTrue="1">
      <formula>AND(ROUNDDOWN(($A$4-E7)/365.25,0)&lt;=17,G7&lt;&gt;"OK")</formula>
    </cfRule>
  </conditionalFormatting>
  <conditionalFormatting sqref="E7:E27">
    <cfRule type="expression" dxfId="147" priority="5" stopIfTrue="1">
      <formula>AND(ROUNDDOWN(($A$4-E7)/365.25,0)&lt;=13,G7&lt;&gt;"OK")</formula>
    </cfRule>
    <cfRule type="expression" dxfId="146" priority="6" stopIfTrue="1">
      <formula>AND(ROUNDDOWN(($A$4-E7)/365.25,0)&lt;=14,G7&lt;&gt;"OK")</formula>
    </cfRule>
    <cfRule type="expression" dxfId="145" priority="7" stopIfTrue="1">
      <formula>AND(ROUNDDOWN(($A$4-E7)/365.25,0)&lt;=17,G7&lt;&gt;"OK")</formula>
    </cfRule>
  </conditionalFormatting>
  <conditionalFormatting sqref="E16:E156">
    <cfRule type="expression" dxfId="144" priority="22" stopIfTrue="1">
      <formula>AND(ROUNDDOWN(($A$4-E16)/365.25,0)&lt;=13,G16&lt;&gt;"OK")</formula>
    </cfRule>
    <cfRule type="expression" dxfId="143" priority="23" stopIfTrue="1">
      <formula>AND(ROUNDDOWN(($A$4-E16)/365.25,0)&lt;=14,G16&lt;&gt;"OK")</formula>
    </cfRule>
    <cfRule type="expression" dxfId="142" priority="24" stopIfTrue="1">
      <formula>AND(ROUNDDOWN(($A$4-E16)/365.25,0)&lt;=17,G16&lt;&gt;"OK")</formula>
    </cfRule>
  </conditionalFormatting>
  <conditionalFormatting sqref="E29:E37">
    <cfRule type="expression" dxfId="141" priority="10" stopIfTrue="1">
      <formula>AND(ROUNDDOWN(($A$4-E29)/365.25,0)&lt;=13,G29&lt;&gt;"OK")</formula>
    </cfRule>
    <cfRule type="expression" dxfId="140" priority="11" stopIfTrue="1">
      <formula>AND(ROUNDDOWN(($A$4-E29)/365.25,0)&lt;=14,G29&lt;&gt;"OK")</formula>
    </cfRule>
    <cfRule type="expression" dxfId="139" priority="12" stopIfTrue="1">
      <formula>AND(ROUNDDOWN(($A$4-E29)/365.25,0)&lt;=17,G29&lt;&gt;"OK")</formula>
    </cfRule>
  </conditionalFormatting>
  <conditionalFormatting sqref="J7:J156">
    <cfRule type="cellIs" dxfId="138" priority="18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6433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213360</xdr:colOff>
                    <xdr:row>0</xdr:row>
                    <xdr:rowOff>68580</xdr:rowOff>
                  </from>
                  <to>
                    <xdr:col>14</xdr:col>
                    <xdr:colOff>137160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499984740745262"/>
  </sheetPr>
  <dimension ref="A1:AS140"/>
  <sheetViews>
    <sheetView workbookViewId="0">
      <selection activeCell="Q17" sqref="Q17"/>
    </sheetView>
  </sheetViews>
  <sheetFormatPr defaultRowHeight="13.2" x14ac:dyDescent="0.25"/>
  <cols>
    <col min="1" max="2" width="3.33203125" customWidth="1"/>
    <col min="3" max="3" width="4.6640625" customWidth="1"/>
    <col min="4" max="4" width="7.332031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5" customWidth="1"/>
    <col min="11" max="11" width="10.6640625" customWidth="1"/>
    <col min="12" max="12" width="1.6640625" style="115" customWidth="1"/>
    <col min="13" max="13" width="10.6640625" customWidth="1"/>
    <col min="14" max="14" width="1.6640625" style="116" customWidth="1"/>
    <col min="15" max="15" width="10.6640625" customWidth="1"/>
    <col min="16" max="16" width="1.6640625" style="115" customWidth="1"/>
    <col min="17" max="17" width="10.6640625" customWidth="1"/>
    <col min="18" max="18" width="1.6640625" style="116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370" customWidth="1"/>
  </cols>
  <sheetData>
    <row r="1" spans="1:45" s="117" customFormat="1" ht="21.75" customHeight="1" x14ac:dyDescent="0.25">
      <c r="A1" s="227" t="str">
        <f>Altalanos!$A$6</f>
        <v>SOMOGY VÁRMEGYE DIÁKOLIMPIA</v>
      </c>
      <c r="B1" s="227"/>
      <c r="C1" s="228"/>
      <c r="D1" s="228"/>
      <c r="E1" s="228"/>
      <c r="F1" s="228"/>
      <c r="G1" s="228"/>
      <c r="H1" s="227"/>
      <c r="I1" s="229"/>
      <c r="J1" s="230"/>
      <c r="K1" s="231" t="s">
        <v>54</v>
      </c>
      <c r="L1" s="232"/>
      <c r="M1" s="233"/>
      <c r="N1" s="230"/>
      <c r="O1" s="230" t="s">
        <v>13</v>
      </c>
      <c r="P1" s="230"/>
      <c r="Q1" s="228"/>
      <c r="R1" s="230"/>
      <c r="T1" s="280"/>
      <c r="U1" s="280"/>
      <c r="V1" s="280"/>
      <c r="W1" s="280"/>
      <c r="X1" s="280"/>
      <c r="Y1" s="280"/>
      <c r="Z1" s="280"/>
      <c r="AA1" s="280"/>
      <c r="AB1" s="363" t="e">
        <f>IF($Y$5=1,CONCATENATE(VLOOKUP($Y$3,$AA$2:$AH$14,2)),CONCATENATE(VLOOKUP($Y$3,$AA$16:$AH$25,2)))</f>
        <v>#N/A</v>
      </c>
      <c r="AC1" s="363" t="e">
        <f>IF($Y$5=1,CONCATENATE(VLOOKUP($Y$3,$AA$2:$AH$14,3)),CONCATENATE(VLOOKUP($Y$3,$AA$16:$AH$25,3)))</f>
        <v>#N/A</v>
      </c>
      <c r="AD1" s="363" t="e">
        <f>IF($Y$5=1,CONCATENATE(VLOOKUP($Y$3,$AA$2:$AH$14,4)),CONCATENATE(VLOOKUP($Y$3,$AA$16:$AH$25,4)))</f>
        <v>#N/A</v>
      </c>
      <c r="AE1" s="363" t="e">
        <f>IF($Y$5=1,CONCATENATE(VLOOKUP($Y$3,$AA$2:$AH$14,5)),CONCATENATE(VLOOKUP($Y$3,$AA$16:$AH$25,5)))</f>
        <v>#N/A</v>
      </c>
      <c r="AF1" s="363" t="e">
        <f>IF($Y$5=1,CONCATENATE(VLOOKUP($Y$3,$AA$2:$AH$14,6)),CONCATENATE(VLOOKUP($Y$3,$AA$16:$AH$25,6)))</f>
        <v>#N/A</v>
      </c>
      <c r="AG1" s="363" t="e">
        <f>IF($Y$5=1,CONCATENATE(VLOOKUP($Y$3,$AA$2:$AH$14,7)),CONCATENATE(VLOOKUP($Y$3,$AA$16:$AH$25,7)))</f>
        <v>#N/A</v>
      </c>
      <c r="AH1" s="363" t="e">
        <f>IF($Y$5=1,CONCATENATE(VLOOKUP($Y$3,$AA$2:$AH$14,8)),CONCATENATE(VLOOKUP($Y$3,$AA$16:$AH$25,8)))</f>
        <v>#N/A</v>
      </c>
      <c r="AI1" s="367"/>
      <c r="AJ1" s="367"/>
      <c r="AK1" s="367"/>
    </row>
    <row r="2" spans="1:45" s="96" customFormat="1" x14ac:dyDescent="0.25">
      <c r="A2" s="234" t="s">
        <v>53</v>
      </c>
      <c r="B2" s="235"/>
      <c r="C2" s="235"/>
      <c r="D2" s="235"/>
      <c r="E2" s="235" t="s">
        <v>587</v>
      </c>
      <c r="F2" s="235"/>
      <c r="G2" s="236"/>
      <c r="H2" s="237"/>
      <c r="I2" s="237"/>
      <c r="J2" s="238"/>
      <c r="K2" s="232"/>
      <c r="L2" s="232"/>
      <c r="M2" s="232"/>
      <c r="N2" s="238"/>
      <c r="O2" s="237"/>
      <c r="P2" s="238"/>
      <c r="Q2" s="237"/>
      <c r="R2" s="238"/>
      <c r="T2" s="273"/>
      <c r="U2" s="273"/>
      <c r="V2" s="273"/>
      <c r="W2" s="273"/>
      <c r="X2" s="273"/>
      <c r="Y2" s="358"/>
      <c r="Z2" s="357"/>
      <c r="AA2" s="357" t="s">
        <v>66</v>
      </c>
      <c r="AB2" s="348">
        <v>300</v>
      </c>
      <c r="AC2" s="348">
        <v>250</v>
      </c>
      <c r="AD2" s="348">
        <v>200</v>
      </c>
      <c r="AE2" s="348">
        <v>150</v>
      </c>
      <c r="AF2" s="348">
        <v>120</v>
      </c>
      <c r="AG2" s="348">
        <v>90</v>
      </c>
      <c r="AH2" s="348">
        <v>40</v>
      </c>
      <c r="AI2" s="333"/>
      <c r="AJ2" s="333"/>
      <c r="AK2" s="333"/>
      <c r="AL2" s="273"/>
      <c r="AM2" s="273"/>
      <c r="AN2" s="273"/>
      <c r="AO2" s="273"/>
      <c r="AP2" s="273"/>
      <c r="AQ2" s="273"/>
      <c r="AR2" s="273"/>
      <c r="AS2" s="273"/>
    </row>
    <row r="3" spans="1:45" s="19" customFormat="1" ht="11.25" customHeight="1" x14ac:dyDescent="0.25">
      <c r="A3" s="50" t="s">
        <v>24</v>
      </c>
      <c r="B3" s="50"/>
      <c r="C3" s="50"/>
      <c r="D3" s="50"/>
      <c r="E3" s="50"/>
      <c r="F3" s="50"/>
      <c r="G3" s="50" t="s">
        <v>21</v>
      </c>
      <c r="H3" s="50"/>
      <c r="I3" s="50"/>
      <c r="J3" s="121"/>
      <c r="K3" s="50" t="s">
        <v>29</v>
      </c>
      <c r="L3" s="121"/>
      <c r="M3" s="50"/>
      <c r="N3" s="121"/>
      <c r="O3" s="50"/>
      <c r="P3" s="121"/>
      <c r="Q3" s="50"/>
      <c r="R3" s="51" t="s">
        <v>30</v>
      </c>
      <c r="T3" s="274"/>
      <c r="U3" s="274"/>
      <c r="V3" s="274"/>
      <c r="W3" s="274"/>
      <c r="X3" s="274"/>
      <c r="Y3" s="357" t="str">
        <f>IF(K4="OB","A",IF(K4="IX","W",IF(K4="","",K4)))</f>
        <v/>
      </c>
      <c r="Z3" s="357"/>
      <c r="AA3" s="357" t="s">
        <v>67</v>
      </c>
      <c r="AB3" s="348">
        <v>280</v>
      </c>
      <c r="AC3" s="348">
        <v>230</v>
      </c>
      <c r="AD3" s="348">
        <v>180</v>
      </c>
      <c r="AE3" s="348">
        <v>140</v>
      </c>
      <c r="AF3" s="348">
        <v>80</v>
      </c>
      <c r="AG3" s="348">
        <v>0</v>
      </c>
      <c r="AH3" s="348">
        <v>0</v>
      </c>
      <c r="AI3" s="333"/>
      <c r="AJ3" s="333"/>
      <c r="AK3" s="333"/>
      <c r="AL3" s="274"/>
      <c r="AM3" s="274"/>
      <c r="AN3" s="274"/>
      <c r="AO3" s="274"/>
      <c r="AP3" s="274"/>
      <c r="AQ3" s="274"/>
      <c r="AR3" s="274"/>
      <c r="AS3" s="274"/>
    </row>
    <row r="4" spans="1:45" s="28" customFormat="1" ht="11.25" customHeight="1" thickBot="1" x14ac:dyDescent="0.3">
      <c r="A4" s="520">
        <f>Altalanos!$A$10</f>
        <v>45775</v>
      </c>
      <c r="B4" s="520"/>
      <c r="C4" s="520"/>
      <c r="D4" s="239"/>
      <c r="E4" s="240"/>
      <c r="F4" s="240"/>
      <c r="G4" s="240" t="str">
        <f>Altalanos!$C$10</f>
        <v>Balatonboglár</v>
      </c>
      <c r="H4" s="241"/>
      <c r="I4" s="240"/>
      <c r="J4" s="242"/>
      <c r="K4" s="243"/>
      <c r="L4" s="242"/>
      <c r="M4" s="244"/>
      <c r="N4" s="242"/>
      <c r="O4" s="240"/>
      <c r="P4" s="242"/>
      <c r="Q4" s="240"/>
      <c r="R4" s="245" t="str">
        <f>Altalanos!$E$10</f>
        <v>Paszér Éva</v>
      </c>
      <c r="T4" s="275"/>
      <c r="U4" s="275"/>
      <c r="V4" s="275"/>
      <c r="W4" s="275"/>
      <c r="X4" s="275"/>
      <c r="Y4" s="357"/>
      <c r="Z4" s="357"/>
      <c r="AA4" s="357" t="s">
        <v>96</v>
      </c>
      <c r="AB4" s="348">
        <v>250</v>
      </c>
      <c r="AC4" s="348">
        <v>200</v>
      </c>
      <c r="AD4" s="348">
        <v>150</v>
      </c>
      <c r="AE4" s="348">
        <v>120</v>
      </c>
      <c r="AF4" s="348">
        <v>90</v>
      </c>
      <c r="AG4" s="348">
        <v>60</v>
      </c>
      <c r="AH4" s="348">
        <v>25</v>
      </c>
      <c r="AI4" s="333"/>
      <c r="AJ4" s="333"/>
      <c r="AK4" s="333"/>
      <c r="AL4" s="275"/>
      <c r="AM4" s="275"/>
      <c r="AN4" s="275"/>
      <c r="AO4" s="275"/>
      <c r="AP4" s="275"/>
      <c r="AQ4" s="275"/>
      <c r="AR4" s="275"/>
      <c r="AS4" s="275"/>
    </row>
    <row r="5" spans="1:45" s="19" customFormat="1" x14ac:dyDescent="0.25">
      <c r="A5" s="122"/>
      <c r="B5" s="123" t="s">
        <v>3</v>
      </c>
      <c r="C5" s="217" t="s">
        <v>45</v>
      </c>
      <c r="D5" s="123" t="s">
        <v>44</v>
      </c>
      <c r="E5" s="123" t="s">
        <v>42</v>
      </c>
      <c r="F5" s="124" t="s">
        <v>27</v>
      </c>
      <c r="G5" s="124" t="s">
        <v>28</v>
      </c>
      <c r="H5" s="124"/>
      <c r="I5" s="124" t="s">
        <v>31</v>
      </c>
      <c r="J5" s="124"/>
      <c r="K5" s="123" t="s">
        <v>43</v>
      </c>
      <c r="L5" s="125"/>
      <c r="M5" s="123" t="s">
        <v>60</v>
      </c>
      <c r="N5" s="125"/>
      <c r="O5" s="123" t="s">
        <v>59</v>
      </c>
      <c r="P5" s="125"/>
      <c r="Q5" s="123"/>
      <c r="R5" s="126"/>
      <c r="T5" s="274"/>
      <c r="U5" s="274"/>
      <c r="V5" s="274"/>
      <c r="W5" s="274"/>
      <c r="X5" s="274"/>
      <c r="Y5" s="357">
        <f>IF(OR(Altalanos!$A$8="F1",Altalanos!$A$8="F2",Altalanos!$A$8="N1",Altalanos!$A$8="N2"),1,2)</f>
        <v>2</v>
      </c>
      <c r="Z5" s="357"/>
      <c r="AA5" s="357" t="s">
        <v>97</v>
      </c>
      <c r="AB5" s="348">
        <v>200</v>
      </c>
      <c r="AC5" s="348">
        <v>150</v>
      </c>
      <c r="AD5" s="348">
        <v>120</v>
      </c>
      <c r="AE5" s="348">
        <v>90</v>
      </c>
      <c r="AF5" s="348">
        <v>60</v>
      </c>
      <c r="AG5" s="348">
        <v>40</v>
      </c>
      <c r="AH5" s="348">
        <v>15</v>
      </c>
      <c r="AI5" s="333"/>
      <c r="AJ5" s="333"/>
      <c r="AK5" s="333"/>
      <c r="AL5" s="274"/>
      <c r="AM5" s="274"/>
      <c r="AN5" s="274"/>
      <c r="AO5" s="274"/>
      <c r="AP5" s="274"/>
      <c r="AQ5" s="274"/>
      <c r="AR5" s="274"/>
      <c r="AS5" s="274"/>
    </row>
    <row r="6" spans="1:45" s="430" customFormat="1" ht="11.1" customHeight="1" thickBot="1" x14ac:dyDescent="0.3">
      <c r="A6" s="431"/>
      <c r="B6" s="432"/>
      <c r="C6" s="432"/>
      <c r="D6" s="432"/>
      <c r="E6" s="432"/>
      <c r="F6" s="431" t="str">
        <f>IF(Y3="","",CONCATENATE(VLOOKUP(Y3,AB1:AH1,4)," pont"))</f>
        <v/>
      </c>
      <c r="G6" s="433"/>
      <c r="H6" s="434"/>
      <c r="I6" s="433"/>
      <c r="J6" s="435"/>
      <c r="K6" s="432" t="str">
        <f>IF(Y3="","",CONCATENATE(VLOOKUP(Y3,AB1:AH1,3)," pont"))</f>
        <v/>
      </c>
      <c r="L6" s="435"/>
      <c r="M6" s="432" t="str">
        <f>IF(Y3="","",CONCATENATE(VLOOKUP(Y3,AB1:AH1,2)," pont"))</f>
        <v/>
      </c>
      <c r="N6" s="435"/>
      <c r="O6" s="432" t="str">
        <f>IF(Y3="","",CONCATENATE(VLOOKUP(Y3,AB1:AH1,1)," pont"))</f>
        <v/>
      </c>
      <c r="P6" s="435"/>
      <c r="Q6" s="432"/>
      <c r="R6" s="436"/>
      <c r="T6" s="437"/>
      <c r="U6" s="437"/>
      <c r="V6" s="437"/>
      <c r="W6" s="437"/>
      <c r="X6" s="437"/>
      <c r="Y6" s="438"/>
      <c r="Z6" s="438"/>
      <c r="AA6" s="438" t="s">
        <v>98</v>
      </c>
      <c r="AB6" s="439">
        <v>150</v>
      </c>
      <c r="AC6" s="439">
        <v>120</v>
      </c>
      <c r="AD6" s="439">
        <v>90</v>
      </c>
      <c r="AE6" s="439">
        <v>60</v>
      </c>
      <c r="AF6" s="439">
        <v>40</v>
      </c>
      <c r="AG6" s="439">
        <v>25</v>
      </c>
      <c r="AH6" s="439">
        <v>10</v>
      </c>
      <c r="AI6" s="440"/>
      <c r="AJ6" s="440"/>
      <c r="AK6" s="440"/>
      <c r="AL6" s="437"/>
      <c r="AM6" s="437"/>
      <c r="AN6" s="437"/>
      <c r="AO6" s="437"/>
      <c r="AP6" s="437"/>
      <c r="AQ6" s="437"/>
      <c r="AR6" s="437"/>
      <c r="AS6" s="437"/>
    </row>
    <row r="7" spans="1:45" s="34" customFormat="1" ht="12.9" customHeight="1" x14ac:dyDescent="0.25">
      <c r="A7" s="127">
        <v>1</v>
      </c>
      <c r="B7" s="246" t="str">
        <f>IF($E7="","",VLOOKUP($E7,'I. KCS LÁNY B ELŐ'!$A$7:$O$22,14))</f>
        <v/>
      </c>
      <c r="C7" s="247" t="str">
        <f>IF($E7="","",VLOOKUP($E7,'I. KCS LÁNY B ELŐ'!$A$7:$O$22,15))</f>
        <v/>
      </c>
      <c r="D7" s="247" t="str">
        <f>IF($E7="","",VLOOKUP($E7,'I. KCS LÁNY B ELŐ'!$A$7:$O$22,5))</f>
        <v/>
      </c>
      <c r="E7" s="248"/>
      <c r="F7" s="249" t="s">
        <v>581</v>
      </c>
      <c r="G7" s="249" t="s">
        <v>303</v>
      </c>
      <c r="H7" s="249"/>
      <c r="I7" s="249" t="str">
        <f>IF($E7="","",VLOOKUP($E7,'I. KCS LÁNY B ELŐ'!$A$7:$O$22,4))</f>
        <v/>
      </c>
      <c r="J7" s="250"/>
      <c r="K7" s="251"/>
      <c r="L7" s="251"/>
      <c r="M7" s="251"/>
      <c r="N7" s="251"/>
      <c r="O7" s="128"/>
      <c r="P7" s="129"/>
      <c r="Q7" s="130"/>
      <c r="R7" s="131"/>
      <c r="S7" s="132"/>
      <c r="T7" s="132"/>
      <c r="U7" s="276" t="str">
        <f>Birók!P21</f>
        <v>Bíró</v>
      </c>
      <c r="V7" s="132"/>
      <c r="W7" s="132"/>
      <c r="X7" s="132"/>
      <c r="Y7" s="357"/>
      <c r="Z7" s="357"/>
      <c r="AA7" s="357" t="s">
        <v>99</v>
      </c>
      <c r="AB7" s="348">
        <v>120</v>
      </c>
      <c r="AC7" s="348">
        <v>90</v>
      </c>
      <c r="AD7" s="348">
        <v>60</v>
      </c>
      <c r="AE7" s="348">
        <v>40</v>
      </c>
      <c r="AF7" s="348">
        <v>25</v>
      </c>
      <c r="AG7" s="348">
        <v>10</v>
      </c>
      <c r="AH7" s="348">
        <v>5</v>
      </c>
      <c r="AI7" s="333"/>
      <c r="AJ7" s="333"/>
      <c r="AK7" s="333"/>
      <c r="AL7" s="132"/>
      <c r="AM7" s="132"/>
      <c r="AN7" s="132"/>
      <c r="AO7" s="132"/>
      <c r="AP7" s="132"/>
      <c r="AQ7" s="132"/>
      <c r="AR7" s="132"/>
      <c r="AS7" s="132"/>
    </row>
    <row r="8" spans="1:45" s="34" customFormat="1" ht="12.9" customHeight="1" x14ac:dyDescent="0.25">
      <c r="A8" s="133"/>
      <c r="B8" s="252"/>
      <c r="C8" s="253"/>
      <c r="D8" s="253"/>
      <c r="E8" s="166"/>
      <c r="F8" s="254"/>
      <c r="G8" s="254"/>
      <c r="H8" s="255"/>
      <c r="I8" s="406" t="s">
        <v>0</v>
      </c>
      <c r="J8" s="134"/>
      <c r="K8" s="249" t="s">
        <v>203</v>
      </c>
      <c r="L8" s="256"/>
      <c r="M8" s="251"/>
      <c r="N8" s="251"/>
      <c r="O8" s="128"/>
      <c r="P8" s="129"/>
      <c r="Q8" s="130"/>
      <c r="R8" s="131"/>
      <c r="S8" s="132"/>
      <c r="T8" s="132"/>
      <c r="U8" s="277" t="str">
        <f>Birók!P22</f>
        <v xml:space="preserve"> </v>
      </c>
      <c r="V8" s="132"/>
      <c r="W8" s="132"/>
      <c r="X8" s="132"/>
      <c r="Y8" s="357"/>
      <c r="Z8" s="357"/>
      <c r="AA8" s="357" t="s">
        <v>100</v>
      </c>
      <c r="AB8" s="348">
        <v>90</v>
      </c>
      <c r="AC8" s="348">
        <v>60</v>
      </c>
      <c r="AD8" s="348">
        <v>40</v>
      </c>
      <c r="AE8" s="348">
        <v>25</v>
      </c>
      <c r="AF8" s="348">
        <v>10</v>
      </c>
      <c r="AG8" s="348">
        <v>5</v>
      </c>
      <c r="AH8" s="348">
        <v>2</v>
      </c>
      <c r="AI8" s="333"/>
      <c r="AJ8" s="333"/>
      <c r="AK8" s="333"/>
      <c r="AL8" s="132"/>
      <c r="AM8" s="132"/>
      <c r="AN8" s="132"/>
      <c r="AO8" s="132"/>
      <c r="AP8" s="132"/>
      <c r="AQ8" s="132"/>
      <c r="AR8" s="132"/>
      <c r="AS8" s="132"/>
    </row>
    <row r="9" spans="1:45" s="34" customFormat="1" ht="12.9" customHeight="1" x14ac:dyDescent="0.25">
      <c r="A9" s="133">
        <v>2</v>
      </c>
      <c r="B9" s="246" t="str">
        <f>IF($E9="","",VLOOKUP($E9,'I. KCS LÁNY B ELŐ'!$A$7:$O$22,14))</f>
        <v/>
      </c>
      <c r="C9" s="247" t="str">
        <f>IF($E9="","",VLOOKUP($E9,'I. KCS LÁNY B ELŐ'!$A$7:$O$22,15))</f>
        <v/>
      </c>
      <c r="D9" s="247" t="str">
        <f>IF($E9="","",VLOOKUP($E9,'I. KCS LÁNY B ELŐ'!$A$7:$O$22,5))</f>
        <v/>
      </c>
      <c r="E9" s="389"/>
      <c r="F9" s="443" t="s">
        <v>582</v>
      </c>
      <c r="G9" s="443" t="s">
        <v>317</v>
      </c>
      <c r="H9" s="298"/>
      <c r="I9" s="298" t="str">
        <f>IF($E9="","",VLOOKUP($E9,'I. KCS LÁNY B ELŐ'!$A$7:$O$22,4))</f>
        <v/>
      </c>
      <c r="J9" s="258"/>
      <c r="K9" s="251" t="s">
        <v>741</v>
      </c>
      <c r="L9" s="259"/>
      <c r="M9" s="251"/>
      <c r="N9" s="251"/>
      <c r="O9" s="128"/>
      <c r="P9" s="129"/>
      <c r="Q9" s="130"/>
      <c r="R9" s="131"/>
      <c r="S9" s="132"/>
      <c r="T9" s="132"/>
      <c r="U9" s="277" t="str">
        <f>Birók!P23</f>
        <v xml:space="preserve"> </v>
      </c>
      <c r="V9" s="132"/>
      <c r="W9" s="132"/>
      <c r="X9" s="132"/>
      <c r="Y9" s="357"/>
      <c r="Z9" s="357"/>
      <c r="AA9" s="357" t="s">
        <v>101</v>
      </c>
      <c r="AB9" s="348">
        <v>60</v>
      </c>
      <c r="AC9" s="348">
        <v>40</v>
      </c>
      <c r="AD9" s="348">
        <v>25</v>
      </c>
      <c r="AE9" s="348">
        <v>10</v>
      </c>
      <c r="AF9" s="348">
        <v>5</v>
      </c>
      <c r="AG9" s="348">
        <v>2</v>
      </c>
      <c r="AH9" s="348">
        <v>1</v>
      </c>
      <c r="AI9" s="333"/>
      <c r="AJ9" s="333"/>
      <c r="AK9" s="333"/>
      <c r="AL9" s="132"/>
      <c r="AM9" s="132"/>
      <c r="AN9" s="132"/>
      <c r="AO9" s="132"/>
      <c r="AP9" s="132"/>
      <c r="AQ9" s="132"/>
      <c r="AR9" s="132"/>
      <c r="AS9" s="132"/>
    </row>
    <row r="10" spans="1:45" s="34" customFormat="1" ht="12.9" customHeight="1" x14ac:dyDescent="0.25">
      <c r="A10" s="133"/>
      <c r="B10" s="252"/>
      <c r="C10" s="253"/>
      <c r="D10" s="253"/>
      <c r="E10" s="390"/>
      <c r="F10" s="391"/>
      <c r="G10" s="391"/>
      <c r="H10" s="392"/>
      <c r="I10" s="391"/>
      <c r="J10" s="260"/>
      <c r="K10" s="406" t="s">
        <v>0</v>
      </c>
      <c r="L10" s="135"/>
      <c r="M10" s="249" t="s">
        <v>203</v>
      </c>
      <c r="N10" s="261"/>
      <c r="O10" s="262"/>
      <c r="P10" s="262"/>
      <c r="Q10" s="130"/>
      <c r="R10" s="131"/>
      <c r="S10" s="132"/>
      <c r="T10" s="132"/>
      <c r="U10" s="277" t="str">
        <f>Birók!P24</f>
        <v xml:space="preserve"> </v>
      </c>
      <c r="V10" s="132"/>
      <c r="W10" s="132"/>
      <c r="X10" s="132"/>
      <c r="Y10" s="357"/>
      <c r="Z10" s="357"/>
      <c r="AA10" s="357" t="s">
        <v>102</v>
      </c>
      <c r="AB10" s="348">
        <v>40</v>
      </c>
      <c r="AC10" s="348">
        <v>25</v>
      </c>
      <c r="AD10" s="348">
        <v>15</v>
      </c>
      <c r="AE10" s="348">
        <v>7</v>
      </c>
      <c r="AF10" s="348">
        <v>4</v>
      </c>
      <c r="AG10" s="348">
        <v>1</v>
      </c>
      <c r="AH10" s="348">
        <v>0</v>
      </c>
      <c r="AI10" s="333"/>
      <c r="AJ10" s="333"/>
      <c r="AK10" s="333"/>
      <c r="AL10" s="132"/>
      <c r="AM10" s="132"/>
      <c r="AN10" s="132"/>
      <c r="AO10" s="132"/>
      <c r="AP10" s="132"/>
      <c r="AQ10" s="132"/>
      <c r="AR10" s="132"/>
      <c r="AS10" s="132"/>
    </row>
    <row r="11" spans="1:45" s="34" customFormat="1" ht="12.9" customHeight="1" x14ac:dyDescent="0.25">
      <c r="A11" s="133">
        <v>3</v>
      </c>
      <c r="B11" s="246" t="str">
        <f>IF($E11="","",VLOOKUP($E11,'I. KCS LÁNY B ELŐ'!$A$7:$O$22,14))</f>
        <v/>
      </c>
      <c r="C11" s="247" t="str">
        <f>IF($E11="","",VLOOKUP($E11,'I. KCS LÁNY B ELŐ'!$A$7:$O$22,15))</f>
        <v/>
      </c>
      <c r="D11" s="247" t="str">
        <f>IF($E11="","",VLOOKUP($E11,'I. KCS LÁNY B ELŐ'!$A$7:$O$22,5))</f>
        <v/>
      </c>
      <c r="E11" s="389"/>
      <c r="F11" s="443" t="s">
        <v>267</v>
      </c>
      <c r="G11" s="443" t="s">
        <v>317</v>
      </c>
      <c r="H11" s="298"/>
      <c r="I11" s="298" t="str">
        <f>IF($E11="","",VLOOKUP($E11,'I. KCS LÁNY B ELŐ'!$A$7:$O$22,4))</f>
        <v/>
      </c>
      <c r="J11" s="250"/>
      <c r="K11" s="251"/>
      <c r="L11" s="263"/>
      <c r="M11" s="251" t="s">
        <v>742</v>
      </c>
      <c r="N11" s="264"/>
      <c r="O11" s="262"/>
      <c r="P11" s="262"/>
      <c r="Q11" s="130"/>
      <c r="R11" s="131"/>
      <c r="S11" s="132"/>
      <c r="T11" s="132"/>
      <c r="U11" s="277" t="str">
        <f>Birók!P25</f>
        <v xml:space="preserve"> </v>
      </c>
      <c r="V11" s="132"/>
      <c r="W11" s="132"/>
      <c r="X11" s="132"/>
      <c r="Y11" s="357"/>
      <c r="Z11" s="357"/>
      <c r="AA11" s="357" t="s">
        <v>103</v>
      </c>
      <c r="AB11" s="348">
        <v>25</v>
      </c>
      <c r="AC11" s="348">
        <v>15</v>
      </c>
      <c r="AD11" s="348">
        <v>10</v>
      </c>
      <c r="AE11" s="348">
        <v>6</v>
      </c>
      <c r="AF11" s="348">
        <v>3</v>
      </c>
      <c r="AG11" s="348">
        <v>1</v>
      </c>
      <c r="AH11" s="348">
        <v>0</v>
      </c>
      <c r="AI11" s="333"/>
      <c r="AJ11" s="333"/>
      <c r="AK11" s="333"/>
      <c r="AL11" s="132"/>
      <c r="AM11" s="132"/>
      <c r="AN11" s="132"/>
      <c r="AO11" s="132"/>
      <c r="AP11" s="132"/>
      <c r="AQ11" s="132"/>
      <c r="AR11" s="132"/>
      <c r="AS11" s="132"/>
    </row>
    <row r="12" spans="1:45" s="34" customFormat="1" ht="12.9" customHeight="1" x14ac:dyDescent="0.25">
      <c r="A12" s="133"/>
      <c r="B12" s="252"/>
      <c r="C12" s="253"/>
      <c r="D12" s="253"/>
      <c r="E12" s="390"/>
      <c r="F12" s="391"/>
      <c r="G12" s="391"/>
      <c r="H12" s="392"/>
      <c r="I12" s="406" t="s">
        <v>0</v>
      </c>
      <c r="J12" s="134"/>
      <c r="K12" s="256" t="s">
        <v>744</v>
      </c>
      <c r="L12" s="265"/>
      <c r="M12" s="251"/>
      <c r="N12" s="264"/>
      <c r="O12" s="262"/>
      <c r="P12" s="262"/>
      <c r="Q12" s="130"/>
      <c r="R12" s="131"/>
      <c r="S12" s="132"/>
      <c r="T12" s="132"/>
      <c r="U12" s="277" t="str">
        <f>Birók!P26</f>
        <v xml:space="preserve"> </v>
      </c>
      <c r="V12" s="132"/>
      <c r="W12" s="132"/>
      <c r="X12" s="132"/>
      <c r="Y12" s="357"/>
      <c r="Z12" s="357"/>
      <c r="AA12" s="357" t="s">
        <v>108</v>
      </c>
      <c r="AB12" s="348">
        <v>15</v>
      </c>
      <c r="AC12" s="348">
        <v>10</v>
      </c>
      <c r="AD12" s="348">
        <v>6</v>
      </c>
      <c r="AE12" s="348">
        <v>3</v>
      </c>
      <c r="AF12" s="348">
        <v>1</v>
      </c>
      <c r="AG12" s="348">
        <v>0</v>
      </c>
      <c r="AH12" s="348">
        <v>0</v>
      </c>
      <c r="AI12" s="333"/>
      <c r="AJ12" s="333"/>
      <c r="AK12" s="333"/>
      <c r="AL12" s="132"/>
      <c r="AM12" s="132"/>
      <c r="AN12" s="132"/>
      <c r="AO12" s="132"/>
      <c r="AP12" s="132"/>
      <c r="AQ12" s="132"/>
      <c r="AR12" s="132"/>
      <c r="AS12" s="132"/>
    </row>
    <row r="13" spans="1:45" s="34" customFormat="1" ht="12.9" customHeight="1" x14ac:dyDescent="0.25">
      <c r="A13" s="133">
        <v>4</v>
      </c>
      <c r="B13" s="246" t="str">
        <f>IF($E13="","",VLOOKUP($E13,'I. KCS LÁNY B ELŐ'!$A$7:$O$22,14))</f>
        <v/>
      </c>
      <c r="C13" s="247" t="str">
        <f>IF($E13="","",VLOOKUP($E13,'I. KCS LÁNY B ELŐ'!$A$7:$O$22,15))</f>
        <v/>
      </c>
      <c r="D13" s="247" t="str">
        <f>IF($E13="","",VLOOKUP($E13,'I. KCS LÁNY B ELŐ'!$A$7:$O$22,5))</f>
        <v/>
      </c>
      <c r="E13" s="389"/>
      <c r="F13" s="443" t="s">
        <v>583</v>
      </c>
      <c r="G13" s="443" t="s">
        <v>318</v>
      </c>
      <c r="H13" s="298"/>
      <c r="I13" s="298" t="str">
        <f>IF($E13="","",VLOOKUP($E13,'I. KCS LÁNY B ELŐ'!$A$7:$O$22,4))</f>
        <v/>
      </c>
      <c r="J13" s="266"/>
      <c r="K13" s="251" t="s">
        <v>715</v>
      </c>
      <c r="L13" s="251"/>
      <c r="M13" s="251"/>
      <c r="N13" s="264"/>
      <c r="O13" s="262"/>
      <c r="P13" s="262"/>
      <c r="Q13" s="130"/>
      <c r="R13" s="131"/>
      <c r="S13" s="132"/>
      <c r="T13" s="132"/>
      <c r="U13" s="277" t="str">
        <f>Birók!P27</f>
        <v xml:space="preserve"> </v>
      </c>
      <c r="V13" s="132"/>
      <c r="W13" s="132"/>
      <c r="X13" s="132"/>
      <c r="Y13" s="357"/>
      <c r="Z13" s="357"/>
      <c r="AA13" s="357" t="s">
        <v>104</v>
      </c>
      <c r="AB13" s="348">
        <v>10</v>
      </c>
      <c r="AC13" s="348">
        <v>6</v>
      </c>
      <c r="AD13" s="348">
        <v>3</v>
      </c>
      <c r="AE13" s="348">
        <v>1</v>
      </c>
      <c r="AF13" s="348">
        <v>0</v>
      </c>
      <c r="AG13" s="348">
        <v>0</v>
      </c>
      <c r="AH13" s="348">
        <v>0</v>
      </c>
      <c r="AI13" s="333"/>
      <c r="AJ13" s="333"/>
      <c r="AK13" s="333"/>
      <c r="AL13" s="132"/>
      <c r="AM13" s="132"/>
      <c r="AN13" s="132"/>
      <c r="AO13" s="132"/>
      <c r="AP13" s="132"/>
      <c r="AQ13" s="132"/>
      <c r="AR13" s="132"/>
      <c r="AS13" s="132"/>
    </row>
    <row r="14" spans="1:45" s="34" customFormat="1" ht="12.9" customHeight="1" x14ac:dyDescent="0.25">
      <c r="A14" s="133"/>
      <c r="B14" s="252"/>
      <c r="C14" s="253"/>
      <c r="D14" s="253"/>
      <c r="E14" s="390"/>
      <c r="F14" s="391"/>
      <c r="G14" s="391"/>
      <c r="H14" s="392"/>
      <c r="I14" s="391"/>
      <c r="J14" s="260"/>
      <c r="K14" s="251"/>
      <c r="L14" s="251"/>
      <c r="M14" s="406" t="s">
        <v>0</v>
      </c>
      <c r="N14" s="135"/>
      <c r="O14" s="443" t="s">
        <v>218</v>
      </c>
      <c r="P14" s="261"/>
      <c r="Q14" s="130"/>
      <c r="R14" s="131"/>
      <c r="S14" s="132"/>
      <c r="T14" s="132"/>
      <c r="U14" s="277" t="str">
        <f>Birók!P28</f>
        <v xml:space="preserve"> </v>
      </c>
      <c r="V14" s="132"/>
      <c r="W14" s="132"/>
      <c r="X14" s="132"/>
      <c r="Y14" s="357"/>
      <c r="Z14" s="357"/>
      <c r="AA14" s="357" t="s">
        <v>105</v>
      </c>
      <c r="AB14" s="348">
        <v>3</v>
      </c>
      <c r="AC14" s="348">
        <v>2</v>
      </c>
      <c r="AD14" s="348">
        <v>1</v>
      </c>
      <c r="AE14" s="348">
        <v>0</v>
      </c>
      <c r="AF14" s="348">
        <v>0</v>
      </c>
      <c r="AG14" s="348">
        <v>0</v>
      </c>
      <c r="AH14" s="348">
        <v>0</v>
      </c>
      <c r="AI14" s="333"/>
      <c r="AJ14" s="333"/>
      <c r="AK14" s="333"/>
      <c r="AL14" s="132"/>
      <c r="AM14" s="132"/>
      <c r="AN14" s="132"/>
      <c r="AO14" s="132"/>
      <c r="AP14" s="132"/>
      <c r="AQ14" s="132"/>
      <c r="AR14" s="132"/>
      <c r="AS14" s="132"/>
    </row>
    <row r="15" spans="1:45" s="34" customFormat="1" ht="12.9" customHeight="1" x14ac:dyDescent="0.25">
      <c r="A15" s="297">
        <v>5</v>
      </c>
      <c r="B15" s="246" t="str">
        <f>IF($E15="","",VLOOKUP($E15,'I. KCS LÁNY B ELŐ'!$A$7:$O$22,14))</f>
        <v/>
      </c>
      <c r="C15" s="247" t="str">
        <f>IF($E15="","",VLOOKUP($E15,'I. KCS LÁNY B ELŐ'!$A$7:$O$22,15))</f>
        <v/>
      </c>
      <c r="D15" s="247" t="str">
        <f>IF($E15="","",VLOOKUP($E15,'I. KCS LÁNY B ELŐ'!$A$7:$O$22,5))</f>
        <v/>
      </c>
      <c r="E15" s="389"/>
      <c r="F15" s="443" t="s">
        <v>584</v>
      </c>
      <c r="G15" s="443" t="s">
        <v>258</v>
      </c>
      <c r="H15" s="298"/>
      <c r="I15" s="298" t="str">
        <f>IF($E15="","",VLOOKUP($E15,'I. KCS LÁNY B ELŐ'!$A$7:$O$22,4))</f>
        <v/>
      </c>
      <c r="J15" s="268"/>
      <c r="K15" s="251"/>
      <c r="L15" s="251"/>
      <c r="M15" s="251"/>
      <c r="N15" s="264"/>
      <c r="O15" s="251" t="s">
        <v>715</v>
      </c>
      <c r="P15" s="262"/>
      <c r="Q15" s="130"/>
      <c r="R15" s="131"/>
      <c r="S15" s="132"/>
      <c r="T15" s="132"/>
      <c r="U15" s="277" t="str">
        <f>Birók!P29</f>
        <v xml:space="preserve"> </v>
      </c>
      <c r="V15" s="132"/>
      <c r="W15" s="132"/>
      <c r="X15" s="132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33"/>
      <c r="AJ15" s="333"/>
      <c r="AK15" s="333"/>
      <c r="AL15" s="132"/>
      <c r="AM15" s="132"/>
      <c r="AN15" s="132"/>
      <c r="AO15" s="132"/>
      <c r="AP15" s="132"/>
      <c r="AQ15" s="132"/>
      <c r="AR15" s="132"/>
      <c r="AS15" s="132"/>
    </row>
    <row r="16" spans="1:45" s="34" customFormat="1" ht="12.9" customHeight="1" thickBot="1" x14ac:dyDescent="0.3">
      <c r="A16" s="133"/>
      <c r="B16" s="252"/>
      <c r="C16" s="253"/>
      <c r="D16" s="253"/>
      <c r="E16" s="390"/>
      <c r="F16" s="391"/>
      <c r="G16" s="391"/>
      <c r="H16" s="392"/>
      <c r="I16" s="406" t="s">
        <v>0</v>
      </c>
      <c r="J16" s="134"/>
      <c r="K16" s="256" t="s">
        <v>196</v>
      </c>
      <c r="L16" s="256"/>
      <c r="M16" s="251"/>
      <c r="N16" s="264"/>
      <c r="O16" s="406"/>
      <c r="P16" s="262"/>
      <c r="Q16" s="130"/>
      <c r="R16" s="131"/>
      <c r="S16" s="132"/>
      <c r="T16" s="132"/>
      <c r="U16" s="278" t="str">
        <f>Birók!P30</f>
        <v>Egyik sem</v>
      </c>
      <c r="V16" s="132"/>
      <c r="W16" s="132"/>
      <c r="X16" s="132"/>
      <c r="Y16" s="357"/>
      <c r="Z16" s="357"/>
      <c r="AA16" s="357" t="s">
        <v>66</v>
      </c>
      <c r="AB16" s="348">
        <v>150</v>
      </c>
      <c r="AC16" s="348">
        <v>120</v>
      </c>
      <c r="AD16" s="348">
        <v>90</v>
      </c>
      <c r="AE16" s="348">
        <v>60</v>
      </c>
      <c r="AF16" s="348">
        <v>40</v>
      </c>
      <c r="AG16" s="348">
        <v>25</v>
      </c>
      <c r="AH16" s="348">
        <v>15</v>
      </c>
      <c r="AI16" s="333"/>
      <c r="AJ16" s="333"/>
      <c r="AK16" s="333"/>
      <c r="AL16" s="132"/>
      <c r="AM16" s="132"/>
      <c r="AN16" s="132"/>
      <c r="AO16" s="132"/>
      <c r="AP16" s="132"/>
      <c r="AQ16" s="132"/>
      <c r="AR16" s="132"/>
      <c r="AS16" s="132"/>
    </row>
    <row r="17" spans="1:45" s="34" customFormat="1" ht="12.9" customHeight="1" x14ac:dyDescent="0.25">
      <c r="A17" s="133">
        <v>6</v>
      </c>
      <c r="B17" s="246" t="str">
        <f>IF($E17="","",VLOOKUP($E17,'I. KCS LÁNY B ELŐ'!$A$7:$O$22,14))</f>
        <v/>
      </c>
      <c r="C17" s="247" t="str">
        <f>IF($E17="","",VLOOKUP($E17,'I. KCS LÁNY B ELŐ'!$A$7:$O$22,15))</f>
        <v/>
      </c>
      <c r="D17" s="247" t="str">
        <f>IF($E17="","",VLOOKUP($E17,'I. KCS LÁNY B ELŐ'!$A$7:$O$22,5))</f>
        <v/>
      </c>
      <c r="E17" s="389"/>
      <c r="F17" s="443" t="s">
        <v>267</v>
      </c>
      <c r="G17" s="443" t="s">
        <v>278</v>
      </c>
      <c r="H17" s="298"/>
      <c r="I17" s="298" t="str">
        <f>IF($E17="","",VLOOKUP($E17,'I. KCS LÁNY B ELŐ'!$A$7:$O$22,4))</f>
        <v/>
      </c>
      <c r="J17" s="258"/>
      <c r="K17" s="251" t="s">
        <v>743</v>
      </c>
      <c r="L17" s="259"/>
      <c r="M17" s="251"/>
      <c r="N17" s="264"/>
      <c r="O17" s="262"/>
      <c r="P17" s="262"/>
      <c r="Q17" s="130"/>
      <c r="R17" s="131"/>
      <c r="S17" s="132"/>
      <c r="T17" s="132"/>
      <c r="U17" s="132"/>
      <c r="V17" s="132"/>
      <c r="W17" s="132"/>
      <c r="X17" s="132"/>
      <c r="Y17" s="357"/>
      <c r="Z17" s="357"/>
      <c r="AA17" s="357" t="s">
        <v>96</v>
      </c>
      <c r="AB17" s="348">
        <v>120</v>
      </c>
      <c r="AC17" s="348">
        <v>90</v>
      </c>
      <c r="AD17" s="348">
        <v>60</v>
      </c>
      <c r="AE17" s="348">
        <v>40</v>
      </c>
      <c r="AF17" s="348">
        <v>25</v>
      </c>
      <c r="AG17" s="348">
        <v>15</v>
      </c>
      <c r="AH17" s="348">
        <v>8</v>
      </c>
      <c r="AI17" s="333"/>
      <c r="AJ17" s="333"/>
      <c r="AK17" s="333"/>
      <c r="AL17" s="132"/>
      <c r="AM17" s="132"/>
      <c r="AN17" s="132"/>
      <c r="AO17" s="132"/>
      <c r="AP17" s="132"/>
      <c r="AQ17" s="132"/>
      <c r="AR17" s="132"/>
      <c r="AS17" s="132"/>
    </row>
    <row r="18" spans="1:45" s="34" customFormat="1" ht="12.9" customHeight="1" x14ac:dyDescent="0.25">
      <c r="A18" s="133"/>
      <c r="B18" s="252"/>
      <c r="C18" s="253"/>
      <c r="D18" s="253"/>
      <c r="E18" s="390"/>
      <c r="F18" s="391"/>
      <c r="G18" s="391"/>
      <c r="H18" s="392"/>
      <c r="I18" s="391"/>
      <c r="J18" s="260"/>
      <c r="K18" s="406" t="s">
        <v>0</v>
      </c>
      <c r="L18" s="135"/>
      <c r="M18" s="443" t="s">
        <v>218</v>
      </c>
      <c r="N18" s="269"/>
      <c r="O18" s="262"/>
      <c r="P18" s="262"/>
      <c r="Q18" s="130"/>
      <c r="R18" s="131"/>
      <c r="S18" s="132"/>
      <c r="T18" s="132"/>
      <c r="U18" s="132"/>
      <c r="V18" s="132"/>
      <c r="W18" s="132"/>
      <c r="X18" s="132"/>
      <c r="Y18" s="357"/>
      <c r="Z18" s="357"/>
      <c r="AA18" s="357" t="s">
        <v>97</v>
      </c>
      <c r="AB18" s="348">
        <v>90</v>
      </c>
      <c r="AC18" s="348">
        <v>60</v>
      </c>
      <c r="AD18" s="348">
        <v>40</v>
      </c>
      <c r="AE18" s="348">
        <v>25</v>
      </c>
      <c r="AF18" s="348">
        <v>15</v>
      </c>
      <c r="AG18" s="348">
        <v>8</v>
      </c>
      <c r="AH18" s="348">
        <v>4</v>
      </c>
      <c r="AI18" s="333"/>
      <c r="AJ18" s="333"/>
      <c r="AK18" s="333"/>
      <c r="AL18" s="132"/>
      <c r="AM18" s="132"/>
      <c r="AN18" s="132"/>
      <c r="AO18" s="132"/>
      <c r="AP18" s="132"/>
      <c r="AQ18" s="132"/>
      <c r="AR18" s="132"/>
      <c r="AS18" s="132"/>
    </row>
    <row r="19" spans="1:45" s="34" customFormat="1" ht="12.9" customHeight="1" x14ac:dyDescent="0.25">
      <c r="A19" s="133">
        <v>7</v>
      </c>
      <c r="B19" s="246" t="str">
        <f>IF($E19="","",VLOOKUP($E19,'I. KCS LÁNY B ELŐ'!$A$7:$O$22,14))</f>
        <v/>
      </c>
      <c r="C19" s="247" t="str">
        <f>IF($E19="","",VLOOKUP($E19,'I. KCS LÁNY B ELŐ'!$A$7:$O$22,15))</f>
        <v/>
      </c>
      <c r="D19" s="247" t="str">
        <f>IF($E19="","",VLOOKUP($E19,'I. KCS LÁNY B ELŐ'!$A$7:$O$22,5))</f>
        <v/>
      </c>
      <c r="E19" s="389"/>
      <c r="F19" s="443" t="s">
        <v>585</v>
      </c>
      <c r="G19" s="443" t="s">
        <v>313</v>
      </c>
      <c r="H19" s="298"/>
      <c r="I19" s="298" t="str">
        <f>IF($E19="","",VLOOKUP($E19,'I. KCS LÁNY B ELŐ'!$A$7:$O$22,4))</f>
        <v/>
      </c>
      <c r="J19" s="250"/>
      <c r="K19" s="251"/>
      <c r="L19" s="263"/>
      <c r="M19" s="251" t="s">
        <v>728</v>
      </c>
      <c r="N19" s="262"/>
      <c r="O19" s="262"/>
      <c r="P19" s="262"/>
      <c r="Q19" s="130"/>
      <c r="R19" s="131"/>
      <c r="S19" s="132"/>
      <c r="T19" s="132"/>
      <c r="U19" s="132"/>
      <c r="V19" s="132"/>
      <c r="W19" s="132"/>
      <c r="X19" s="132"/>
      <c r="Y19" s="357"/>
      <c r="Z19" s="357"/>
      <c r="AA19" s="357" t="s">
        <v>98</v>
      </c>
      <c r="AB19" s="348">
        <v>60</v>
      </c>
      <c r="AC19" s="348">
        <v>40</v>
      </c>
      <c r="AD19" s="348">
        <v>25</v>
      </c>
      <c r="AE19" s="348">
        <v>15</v>
      </c>
      <c r="AF19" s="348">
        <v>8</v>
      </c>
      <c r="AG19" s="348">
        <v>4</v>
      </c>
      <c r="AH19" s="348">
        <v>2</v>
      </c>
      <c r="AI19" s="333"/>
      <c r="AJ19" s="333"/>
      <c r="AK19" s="333"/>
      <c r="AL19" s="132"/>
      <c r="AM19" s="132"/>
      <c r="AN19" s="132"/>
      <c r="AO19" s="132"/>
      <c r="AP19" s="132"/>
      <c r="AQ19" s="132"/>
      <c r="AR19" s="132"/>
      <c r="AS19" s="132"/>
    </row>
    <row r="20" spans="1:45" s="34" customFormat="1" ht="12.9" customHeight="1" x14ac:dyDescent="0.25">
      <c r="A20" s="133"/>
      <c r="B20" s="252"/>
      <c r="C20" s="253"/>
      <c r="D20" s="253"/>
      <c r="E20" s="166"/>
      <c r="F20" s="254"/>
      <c r="G20" s="254"/>
      <c r="H20" s="255"/>
      <c r="I20" s="406" t="s">
        <v>0</v>
      </c>
      <c r="J20" s="134"/>
      <c r="K20" s="443" t="s">
        <v>745</v>
      </c>
      <c r="L20" s="265"/>
      <c r="M20" s="251"/>
      <c r="N20" s="262"/>
      <c r="O20" s="262"/>
      <c r="P20" s="262"/>
      <c r="Q20" s="130"/>
      <c r="R20" s="131"/>
      <c r="S20" s="132"/>
      <c r="T20" s="132"/>
      <c r="U20" s="132"/>
      <c r="V20" s="132"/>
      <c r="W20" s="132"/>
      <c r="X20" s="132"/>
      <c r="Y20" s="357"/>
      <c r="Z20" s="357"/>
      <c r="AA20" s="357" t="s">
        <v>99</v>
      </c>
      <c r="AB20" s="348">
        <v>40</v>
      </c>
      <c r="AC20" s="348">
        <v>25</v>
      </c>
      <c r="AD20" s="348">
        <v>15</v>
      </c>
      <c r="AE20" s="348">
        <v>8</v>
      </c>
      <c r="AF20" s="348">
        <v>4</v>
      </c>
      <c r="AG20" s="348">
        <v>2</v>
      </c>
      <c r="AH20" s="348">
        <v>1</v>
      </c>
      <c r="AI20" s="333"/>
      <c r="AJ20" s="333"/>
      <c r="AK20" s="333"/>
      <c r="AL20" s="132"/>
      <c r="AM20" s="132"/>
      <c r="AN20" s="132"/>
      <c r="AO20" s="132"/>
      <c r="AP20" s="132"/>
      <c r="AQ20" s="132"/>
      <c r="AR20" s="132"/>
      <c r="AS20" s="132"/>
    </row>
    <row r="21" spans="1:45" s="34" customFormat="1" ht="12.9" customHeight="1" x14ac:dyDescent="0.25">
      <c r="A21" s="300">
        <v>8</v>
      </c>
      <c r="B21" s="246" t="str">
        <f>IF($E21="","",VLOOKUP($E21,'I. KCS LÁNY B ELŐ'!$A$7:$O$22,14))</f>
        <v/>
      </c>
      <c r="C21" s="247" t="str">
        <f>IF($E21="","",VLOOKUP($E21,'I. KCS LÁNY B ELŐ'!$A$7:$O$22,15))</f>
        <v/>
      </c>
      <c r="D21" s="247" t="str">
        <f>IF($E21="","",VLOOKUP($E21,'I. KCS LÁNY B ELŐ'!$A$7:$O$22,5))</f>
        <v/>
      </c>
      <c r="E21" s="248"/>
      <c r="F21" s="450" t="s">
        <v>586</v>
      </c>
      <c r="G21" s="450" t="s">
        <v>491</v>
      </c>
      <c r="H21" s="299"/>
      <c r="I21" s="299" t="str">
        <f>IF($E21="","",VLOOKUP($E21,'I. KCS LÁNY B ELŐ'!$A$7:$O$22,4))</f>
        <v/>
      </c>
      <c r="J21" s="266"/>
      <c r="K21" s="251" t="s">
        <v>732</v>
      </c>
      <c r="L21" s="251"/>
      <c r="M21" s="251"/>
      <c r="N21" s="262"/>
      <c r="O21" s="262"/>
      <c r="P21" s="262"/>
      <c r="Q21" s="130"/>
      <c r="R21" s="131"/>
      <c r="S21" s="132"/>
      <c r="T21" s="132"/>
      <c r="U21" s="132"/>
      <c r="V21" s="132"/>
      <c r="W21" s="132"/>
      <c r="X21" s="132"/>
      <c r="Y21" s="357"/>
      <c r="Z21" s="357"/>
      <c r="AA21" s="357" t="s">
        <v>100</v>
      </c>
      <c r="AB21" s="348">
        <v>25</v>
      </c>
      <c r="AC21" s="348">
        <v>15</v>
      </c>
      <c r="AD21" s="348">
        <v>10</v>
      </c>
      <c r="AE21" s="348">
        <v>6</v>
      </c>
      <c r="AF21" s="348">
        <v>3</v>
      </c>
      <c r="AG21" s="348">
        <v>1</v>
      </c>
      <c r="AH21" s="348">
        <v>0</v>
      </c>
      <c r="AI21" s="333"/>
      <c r="AJ21" s="333"/>
      <c r="AK21" s="333"/>
      <c r="AL21" s="132"/>
      <c r="AM21" s="132"/>
      <c r="AN21" s="132"/>
      <c r="AO21" s="132"/>
      <c r="AP21" s="132"/>
      <c r="AQ21" s="132"/>
      <c r="AR21" s="132"/>
      <c r="AS21" s="132"/>
    </row>
    <row r="22" spans="1:45" s="34" customFormat="1" ht="9.6" customHeight="1" x14ac:dyDescent="0.25">
      <c r="A22" s="281"/>
      <c r="B22" s="128"/>
      <c r="C22" s="128"/>
      <c r="D22" s="128"/>
      <c r="E22" s="166"/>
      <c r="F22" s="128"/>
      <c r="G22" s="128"/>
      <c r="H22" s="128"/>
      <c r="I22" s="128"/>
      <c r="J22" s="166"/>
      <c r="K22" s="128"/>
      <c r="L22" s="128"/>
      <c r="M22" s="128"/>
      <c r="N22" s="130"/>
      <c r="O22" s="130"/>
      <c r="P22" s="130"/>
      <c r="Q22" s="130"/>
      <c r="R22" s="131"/>
      <c r="S22" s="132"/>
      <c r="T22" s="132"/>
      <c r="U22" s="132"/>
      <c r="V22" s="132"/>
      <c r="W22" s="132"/>
      <c r="X22" s="132"/>
      <c r="Y22" s="357"/>
      <c r="Z22" s="357"/>
      <c r="AA22" s="357" t="s">
        <v>101</v>
      </c>
      <c r="AB22" s="348">
        <v>15</v>
      </c>
      <c r="AC22" s="348">
        <v>10</v>
      </c>
      <c r="AD22" s="348">
        <v>6</v>
      </c>
      <c r="AE22" s="348">
        <v>3</v>
      </c>
      <c r="AF22" s="348">
        <v>1</v>
      </c>
      <c r="AG22" s="348">
        <v>0</v>
      </c>
      <c r="AH22" s="348">
        <v>0</v>
      </c>
      <c r="AI22" s="333"/>
      <c r="AJ22" s="333"/>
      <c r="AK22" s="333"/>
      <c r="AL22" s="132"/>
      <c r="AM22" s="132"/>
      <c r="AN22" s="132"/>
      <c r="AO22" s="132"/>
      <c r="AP22" s="132"/>
      <c r="AQ22" s="132"/>
      <c r="AR22" s="132"/>
      <c r="AS22" s="132"/>
    </row>
    <row r="23" spans="1:45" s="34" customFormat="1" ht="9.6" customHeight="1" x14ac:dyDescent="0.25">
      <c r="A23" s="167"/>
      <c r="B23" s="166"/>
      <c r="C23" s="166"/>
      <c r="D23" s="166"/>
      <c r="E23" s="166"/>
      <c r="F23" s="128"/>
      <c r="G23" s="128"/>
      <c r="H23" s="132"/>
      <c r="I23" s="271"/>
      <c r="J23" s="166"/>
      <c r="K23" s="128"/>
      <c r="L23" s="128"/>
      <c r="M23" s="128"/>
      <c r="N23" s="130"/>
      <c r="O23" s="130"/>
      <c r="P23" s="130"/>
      <c r="Q23" s="130"/>
      <c r="R23" s="131"/>
      <c r="S23" s="132"/>
      <c r="T23" s="132"/>
      <c r="U23" s="132"/>
      <c r="V23" s="132"/>
      <c r="W23" s="132"/>
      <c r="X23" s="132"/>
      <c r="Y23" s="357"/>
      <c r="Z23" s="357"/>
      <c r="AA23" s="357" t="s">
        <v>102</v>
      </c>
      <c r="AB23" s="348">
        <v>10</v>
      </c>
      <c r="AC23" s="348">
        <v>6</v>
      </c>
      <c r="AD23" s="348">
        <v>3</v>
      </c>
      <c r="AE23" s="348">
        <v>1</v>
      </c>
      <c r="AF23" s="348">
        <v>0</v>
      </c>
      <c r="AG23" s="348">
        <v>0</v>
      </c>
      <c r="AH23" s="348">
        <v>0</v>
      </c>
      <c r="AI23" s="333"/>
      <c r="AJ23" s="333"/>
      <c r="AK23" s="333"/>
      <c r="AL23" s="132"/>
      <c r="AM23" s="132"/>
      <c r="AN23" s="132"/>
      <c r="AO23" s="132"/>
      <c r="AP23" s="132"/>
      <c r="AQ23" s="132"/>
      <c r="AR23" s="132"/>
      <c r="AS23" s="132"/>
    </row>
    <row r="24" spans="1:45" s="34" customFormat="1" ht="9.6" customHeight="1" x14ac:dyDescent="0.25">
      <c r="A24" s="167"/>
      <c r="B24" s="128"/>
      <c r="C24" s="128"/>
      <c r="D24" s="128"/>
      <c r="E24" s="166"/>
      <c r="F24" s="128"/>
      <c r="G24" s="128"/>
      <c r="H24" s="128"/>
      <c r="I24" s="128"/>
      <c r="J24" s="166"/>
      <c r="K24" s="128"/>
      <c r="L24" s="272"/>
      <c r="M24" s="128"/>
      <c r="N24" s="130"/>
      <c r="O24" s="130"/>
      <c r="P24" s="130"/>
      <c r="Q24" s="130"/>
      <c r="R24" s="131"/>
      <c r="S24" s="132"/>
      <c r="T24" s="132"/>
      <c r="U24" s="132"/>
      <c r="V24" s="132"/>
      <c r="W24" s="132"/>
      <c r="X24" s="132"/>
      <c r="Y24" s="357"/>
      <c r="Z24" s="357"/>
      <c r="AA24" s="357" t="s">
        <v>103</v>
      </c>
      <c r="AB24" s="348">
        <v>6</v>
      </c>
      <c r="AC24" s="348">
        <v>3</v>
      </c>
      <c r="AD24" s="348">
        <v>1</v>
      </c>
      <c r="AE24" s="348">
        <v>0</v>
      </c>
      <c r="AF24" s="348">
        <v>0</v>
      </c>
      <c r="AG24" s="348">
        <v>0</v>
      </c>
      <c r="AH24" s="348">
        <v>0</v>
      </c>
      <c r="AI24" s="333"/>
      <c r="AJ24" s="333"/>
      <c r="AK24" s="333"/>
      <c r="AL24" s="132"/>
      <c r="AM24" s="132"/>
      <c r="AN24" s="132"/>
      <c r="AO24" s="132"/>
      <c r="AP24" s="132"/>
      <c r="AQ24" s="132"/>
      <c r="AR24" s="132"/>
      <c r="AS24" s="132"/>
    </row>
    <row r="25" spans="1:45" s="34" customFormat="1" ht="9.6" customHeight="1" x14ac:dyDescent="0.25">
      <c r="A25" s="167"/>
      <c r="B25" s="166"/>
      <c r="C25" s="166"/>
      <c r="D25" s="166"/>
      <c r="E25" s="166"/>
      <c r="F25" s="128"/>
      <c r="G25" s="128"/>
      <c r="H25" s="132"/>
      <c r="I25" s="128"/>
      <c r="J25" s="166"/>
      <c r="K25" s="271"/>
      <c r="L25" s="166"/>
      <c r="M25" s="128"/>
      <c r="N25" s="130"/>
      <c r="O25" s="130"/>
      <c r="P25" s="130"/>
      <c r="Q25" s="130"/>
      <c r="R25" s="131"/>
      <c r="S25" s="132"/>
      <c r="T25" s="132"/>
      <c r="U25" s="132"/>
      <c r="V25" s="132"/>
      <c r="W25" s="132"/>
      <c r="X25" s="132"/>
      <c r="Y25" s="357"/>
      <c r="Z25" s="357"/>
      <c r="AA25" s="357" t="s">
        <v>108</v>
      </c>
      <c r="AB25" s="348">
        <v>3</v>
      </c>
      <c r="AC25" s="348">
        <v>2</v>
      </c>
      <c r="AD25" s="348">
        <v>1</v>
      </c>
      <c r="AE25" s="348">
        <v>0</v>
      </c>
      <c r="AF25" s="348">
        <v>0</v>
      </c>
      <c r="AG25" s="348">
        <v>0</v>
      </c>
      <c r="AH25" s="348">
        <v>0</v>
      </c>
      <c r="AI25" s="333"/>
      <c r="AJ25" s="333"/>
      <c r="AK25" s="333"/>
      <c r="AL25" s="132"/>
      <c r="AM25" s="132"/>
      <c r="AN25" s="132"/>
      <c r="AO25" s="132"/>
      <c r="AP25" s="132"/>
      <c r="AQ25" s="132"/>
      <c r="AR25" s="132"/>
      <c r="AS25" s="132"/>
    </row>
    <row r="26" spans="1:45" s="34" customFormat="1" ht="9.6" customHeight="1" x14ac:dyDescent="0.25">
      <c r="A26" s="167"/>
      <c r="B26" s="128"/>
      <c r="C26" s="128"/>
      <c r="D26" s="128"/>
      <c r="E26" s="166"/>
      <c r="F26" s="128"/>
      <c r="G26" s="128"/>
      <c r="H26" s="128"/>
      <c r="I26" s="128"/>
      <c r="J26" s="166"/>
      <c r="K26" s="128"/>
      <c r="L26" s="128"/>
      <c r="M26" s="128"/>
      <c r="N26" s="130"/>
      <c r="O26" s="130"/>
      <c r="P26" s="130"/>
      <c r="Q26" s="130"/>
      <c r="R26" s="131"/>
      <c r="S26" s="136"/>
      <c r="T26" s="132"/>
      <c r="U26" s="132"/>
      <c r="V26" s="132"/>
      <c r="W26" s="132"/>
      <c r="X26" s="132"/>
      <c r="Y26"/>
      <c r="Z26"/>
      <c r="AA26"/>
      <c r="AB26"/>
      <c r="AC26"/>
      <c r="AD26"/>
      <c r="AE26"/>
      <c r="AF26"/>
      <c r="AG26"/>
      <c r="AH26"/>
      <c r="AI26" s="333"/>
      <c r="AJ26" s="333"/>
      <c r="AK26" s="333"/>
      <c r="AL26" s="132"/>
      <c r="AM26" s="132"/>
      <c r="AN26" s="132"/>
      <c r="AO26" s="132"/>
      <c r="AP26" s="132"/>
      <c r="AQ26" s="132"/>
      <c r="AR26" s="132"/>
      <c r="AS26" s="132"/>
    </row>
    <row r="27" spans="1:45" s="34" customFormat="1" ht="9.6" customHeight="1" x14ac:dyDescent="0.25">
      <c r="A27" s="167"/>
      <c r="B27" s="166"/>
      <c r="C27" s="166"/>
      <c r="D27" s="166"/>
      <c r="E27" s="166"/>
      <c r="F27" s="128"/>
      <c r="G27" s="128"/>
      <c r="H27" s="132"/>
      <c r="I27" s="271"/>
      <c r="J27" s="166"/>
      <c r="K27" s="128"/>
      <c r="L27" s="128"/>
      <c r="M27" s="128"/>
      <c r="N27" s="130"/>
      <c r="O27" s="130"/>
      <c r="P27" s="130"/>
      <c r="Q27" s="130"/>
      <c r="R27" s="131"/>
      <c r="S27" s="132"/>
      <c r="T27" s="132"/>
      <c r="U27" s="132"/>
      <c r="V27" s="132"/>
      <c r="W27" s="132"/>
      <c r="X27" s="132"/>
      <c r="Y27"/>
      <c r="Z27"/>
      <c r="AA27"/>
      <c r="AB27"/>
      <c r="AC27"/>
      <c r="AD27"/>
      <c r="AE27"/>
      <c r="AF27"/>
      <c r="AG27"/>
      <c r="AH27"/>
      <c r="AI27" s="333"/>
      <c r="AJ27" s="333"/>
      <c r="AK27" s="333"/>
      <c r="AL27" s="132"/>
      <c r="AM27" s="132"/>
      <c r="AN27" s="132"/>
      <c r="AO27" s="132"/>
      <c r="AP27" s="132"/>
      <c r="AQ27" s="132"/>
      <c r="AR27" s="132"/>
      <c r="AS27" s="132"/>
    </row>
    <row r="28" spans="1:45" s="34" customFormat="1" ht="9.6" customHeight="1" x14ac:dyDescent="0.25">
      <c r="A28" s="167"/>
      <c r="B28" s="128"/>
      <c r="C28" s="128"/>
      <c r="D28" s="128"/>
      <c r="E28" s="166"/>
      <c r="F28" s="128"/>
      <c r="G28" s="128"/>
      <c r="H28" s="128"/>
      <c r="I28" s="128"/>
      <c r="J28" s="166"/>
      <c r="K28" s="128"/>
      <c r="L28" s="128"/>
      <c r="M28" s="128"/>
      <c r="N28" s="130"/>
      <c r="O28" s="130"/>
      <c r="P28" s="130"/>
      <c r="Q28" s="130"/>
      <c r="R28" s="131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368"/>
      <c r="AJ28" s="368"/>
      <c r="AK28" s="368"/>
      <c r="AL28" s="132"/>
      <c r="AM28" s="132"/>
      <c r="AN28" s="132"/>
      <c r="AO28" s="132"/>
      <c r="AP28" s="132"/>
      <c r="AQ28" s="132"/>
      <c r="AR28" s="132"/>
      <c r="AS28" s="132"/>
    </row>
    <row r="29" spans="1:45" s="34" customFormat="1" ht="9.6" customHeight="1" x14ac:dyDescent="0.25">
      <c r="A29" s="167"/>
      <c r="B29" s="166"/>
      <c r="C29" s="166"/>
      <c r="D29" s="166"/>
      <c r="E29" s="166"/>
      <c r="F29" s="128"/>
      <c r="G29" s="128"/>
      <c r="H29" s="132"/>
      <c r="I29" s="128"/>
      <c r="J29" s="166"/>
      <c r="K29" s="128"/>
      <c r="L29" s="128"/>
      <c r="M29" s="271"/>
      <c r="N29" s="166"/>
      <c r="O29" s="128"/>
      <c r="P29" s="130"/>
      <c r="Q29" s="130"/>
      <c r="R29" s="131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368"/>
      <c r="AJ29" s="368"/>
      <c r="AK29" s="368"/>
      <c r="AL29" s="132"/>
      <c r="AM29" s="132"/>
      <c r="AN29" s="132"/>
      <c r="AO29" s="132"/>
      <c r="AP29" s="132"/>
      <c r="AQ29" s="132"/>
      <c r="AR29" s="132"/>
      <c r="AS29" s="132"/>
    </row>
    <row r="30" spans="1:45" s="34" customFormat="1" ht="9.6" customHeight="1" x14ac:dyDescent="0.25">
      <c r="A30" s="167"/>
      <c r="B30" s="128"/>
      <c r="C30" s="128"/>
      <c r="D30" s="128"/>
      <c r="E30" s="166"/>
      <c r="F30" s="128"/>
      <c r="G30" s="128"/>
      <c r="H30" s="128"/>
      <c r="I30" s="128"/>
      <c r="J30" s="166"/>
      <c r="K30" s="128"/>
      <c r="L30" s="128"/>
      <c r="M30" s="128"/>
      <c r="N30" s="130"/>
      <c r="O30" s="128"/>
      <c r="P30" s="130"/>
      <c r="Q30" s="130"/>
      <c r="R30" s="131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368"/>
      <c r="AJ30" s="368"/>
      <c r="AK30" s="368"/>
      <c r="AL30" s="132"/>
      <c r="AM30" s="132"/>
      <c r="AN30" s="132"/>
      <c r="AO30" s="132"/>
      <c r="AP30" s="132"/>
      <c r="AQ30" s="132"/>
      <c r="AR30" s="132"/>
      <c r="AS30" s="132"/>
    </row>
    <row r="31" spans="1:45" s="34" customFormat="1" ht="9.6" customHeight="1" x14ac:dyDescent="0.25">
      <c r="A31" s="167"/>
      <c r="B31" s="166"/>
      <c r="C31" s="166"/>
      <c r="D31" s="166"/>
      <c r="E31" s="166"/>
      <c r="F31" s="128"/>
      <c r="G31" s="128"/>
      <c r="H31" s="132"/>
      <c r="I31" s="271"/>
      <c r="J31" s="166"/>
      <c r="K31" s="128"/>
      <c r="L31" s="128"/>
      <c r="M31" s="128"/>
      <c r="N31" s="130"/>
      <c r="O31" s="130"/>
      <c r="P31" s="130"/>
      <c r="Q31" s="130"/>
      <c r="R31" s="131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368"/>
      <c r="AJ31" s="368"/>
      <c r="AK31" s="368"/>
      <c r="AL31" s="132"/>
      <c r="AM31" s="132"/>
      <c r="AN31" s="132"/>
      <c r="AO31" s="132"/>
      <c r="AP31" s="132"/>
      <c r="AQ31" s="132"/>
      <c r="AR31" s="132"/>
      <c r="AS31" s="132"/>
    </row>
    <row r="32" spans="1:45" s="34" customFormat="1" ht="9.6" customHeight="1" x14ac:dyDescent="0.25">
      <c r="A32" s="167"/>
      <c r="B32" s="128"/>
      <c r="C32" s="128"/>
      <c r="D32" s="128"/>
      <c r="E32" s="166"/>
      <c r="F32" s="128"/>
      <c r="G32" s="128"/>
      <c r="H32" s="128"/>
      <c r="I32" s="128"/>
      <c r="J32" s="166"/>
      <c r="K32" s="128"/>
      <c r="L32" s="272"/>
      <c r="M32" s="128"/>
      <c r="N32" s="130"/>
      <c r="O32" s="130"/>
      <c r="P32" s="130"/>
      <c r="Q32" s="130"/>
      <c r="R32" s="131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368"/>
      <c r="AJ32" s="368"/>
      <c r="AK32" s="368"/>
      <c r="AL32" s="132"/>
      <c r="AM32" s="132"/>
      <c r="AN32" s="132"/>
      <c r="AO32" s="132"/>
      <c r="AP32" s="132"/>
      <c r="AQ32" s="132"/>
      <c r="AR32" s="132"/>
      <c r="AS32" s="132"/>
    </row>
    <row r="33" spans="1:45" s="34" customFormat="1" ht="9.6" customHeight="1" x14ac:dyDescent="0.25">
      <c r="A33" s="167"/>
      <c r="B33" s="166"/>
      <c r="C33" s="166"/>
      <c r="D33" s="166"/>
      <c r="E33" s="166"/>
      <c r="F33" s="128"/>
      <c r="G33" s="128"/>
      <c r="H33" s="132"/>
      <c r="I33" s="128"/>
      <c r="J33" s="166"/>
      <c r="K33" s="271"/>
      <c r="L33" s="166"/>
      <c r="M33" s="128"/>
      <c r="N33" s="130"/>
      <c r="O33" s="130"/>
      <c r="P33" s="130"/>
      <c r="Q33" s="130"/>
      <c r="R33" s="131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368"/>
      <c r="AJ33" s="368"/>
      <c r="AK33" s="368"/>
      <c r="AL33" s="132"/>
      <c r="AM33" s="132"/>
      <c r="AN33" s="132"/>
      <c r="AO33" s="132"/>
      <c r="AP33" s="132"/>
      <c r="AQ33" s="132"/>
      <c r="AR33" s="132"/>
      <c r="AS33" s="132"/>
    </row>
    <row r="34" spans="1:45" s="34" customFormat="1" ht="9.6" customHeight="1" x14ac:dyDescent="0.25">
      <c r="A34" s="167"/>
      <c r="B34" s="128"/>
      <c r="C34" s="128"/>
      <c r="D34" s="128"/>
      <c r="E34" s="166"/>
      <c r="F34" s="128"/>
      <c r="G34" s="128"/>
      <c r="H34" s="128"/>
      <c r="I34" s="128"/>
      <c r="J34" s="166"/>
      <c r="K34" s="128"/>
      <c r="L34" s="128"/>
      <c r="M34" s="128"/>
      <c r="N34" s="130"/>
      <c r="O34" s="130"/>
      <c r="P34" s="130"/>
      <c r="Q34" s="130"/>
      <c r="R34" s="131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368"/>
      <c r="AJ34" s="368"/>
      <c r="AK34" s="368"/>
      <c r="AL34" s="132"/>
      <c r="AM34" s="132"/>
      <c r="AN34" s="132"/>
      <c r="AO34" s="132"/>
      <c r="AP34" s="132"/>
      <c r="AQ34" s="132"/>
      <c r="AR34" s="132"/>
      <c r="AS34" s="132"/>
    </row>
    <row r="35" spans="1:45" s="34" customFormat="1" ht="9.6" customHeight="1" x14ac:dyDescent="0.25">
      <c r="A35" s="167"/>
      <c r="B35" s="166"/>
      <c r="C35" s="166"/>
      <c r="D35" s="166"/>
      <c r="E35" s="166"/>
      <c r="F35" s="128"/>
      <c r="G35" s="128"/>
      <c r="H35" s="132"/>
      <c r="I35" s="271"/>
      <c r="J35" s="166"/>
      <c r="K35" s="128"/>
      <c r="L35" s="128"/>
      <c r="M35" s="128"/>
      <c r="N35" s="130"/>
      <c r="O35" s="130"/>
      <c r="P35" s="130"/>
      <c r="Q35" s="130"/>
      <c r="R35" s="131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368"/>
      <c r="AJ35" s="368"/>
      <c r="AK35" s="368"/>
      <c r="AL35" s="132"/>
      <c r="AM35" s="132"/>
      <c r="AN35" s="132"/>
      <c r="AO35" s="132"/>
      <c r="AP35" s="132"/>
      <c r="AQ35" s="132"/>
      <c r="AR35" s="132"/>
      <c r="AS35" s="132"/>
    </row>
    <row r="36" spans="1:45" s="34" customFormat="1" ht="9.6" customHeight="1" x14ac:dyDescent="0.25">
      <c r="A36" s="281"/>
      <c r="B36" s="128"/>
      <c r="C36" s="128"/>
      <c r="D36" s="128"/>
      <c r="E36" s="166"/>
      <c r="F36" s="128"/>
      <c r="G36" s="128"/>
      <c r="H36" s="128"/>
      <c r="I36" s="128"/>
      <c r="J36" s="166"/>
      <c r="K36" s="128"/>
      <c r="L36" s="128"/>
      <c r="M36" s="128"/>
      <c r="N36" s="128"/>
      <c r="O36" s="128"/>
      <c r="P36" s="128"/>
      <c r="Q36" s="130"/>
      <c r="R36" s="131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368"/>
      <c r="AJ36" s="368"/>
      <c r="AK36" s="368"/>
      <c r="AL36" s="132"/>
      <c r="AM36" s="132"/>
      <c r="AN36" s="132"/>
      <c r="AO36" s="132"/>
      <c r="AP36" s="132"/>
      <c r="AQ36" s="132"/>
      <c r="AR36" s="132"/>
      <c r="AS36" s="132"/>
    </row>
    <row r="37" spans="1:45" s="34" customFormat="1" ht="9.6" customHeight="1" x14ac:dyDescent="0.25">
      <c r="A37" s="167"/>
      <c r="B37" s="166"/>
      <c r="C37" s="166"/>
      <c r="D37" s="166"/>
      <c r="E37" s="166"/>
      <c r="F37" s="267"/>
      <c r="G37" s="267"/>
      <c r="H37" s="270"/>
      <c r="I37" s="251"/>
      <c r="J37" s="260"/>
      <c r="K37" s="251"/>
      <c r="L37" s="251"/>
      <c r="M37" s="251"/>
      <c r="N37" s="262"/>
      <c r="O37" s="262"/>
      <c r="P37" s="262"/>
      <c r="Q37" s="130"/>
      <c r="R37" s="131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368"/>
      <c r="AJ37" s="368"/>
      <c r="AK37" s="368"/>
      <c r="AL37" s="132"/>
      <c r="AM37" s="132"/>
      <c r="AN37" s="132"/>
      <c r="AO37" s="132"/>
      <c r="AP37" s="132"/>
      <c r="AQ37" s="132"/>
      <c r="AR37" s="132"/>
      <c r="AS37" s="132"/>
    </row>
    <row r="38" spans="1:45" s="34" customFormat="1" ht="9.6" customHeight="1" x14ac:dyDescent="0.25">
      <c r="A38" s="281"/>
      <c r="B38" s="128"/>
      <c r="C38" s="128"/>
      <c r="D38" s="128"/>
      <c r="E38" s="166"/>
      <c r="F38" s="128"/>
      <c r="G38" s="128"/>
      <c r="H38" s="128"/>
      <c r="I38" s="128"/>
      <c r="J38" s="166"/>
      <c r="K38" s="128"/>
      <c r="L38" s="128"/>
      <c r="M38" s="128"/>
      <c r="N38" s="130"/>
      <c r="O38" s="130"/>
      <c r="P38" s="130"/>
      <c r="Q38" s="130"/>
      <c r="R38" s="131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368"/>
      <c r="AJ38" s="368"/>
      <c r="AK38" s="368"/>
      <c r="AL38" s="132"/>
      <c r="AM38" s="132"/>
      <c r="AN38" s="132"/>
      <c r="AO38" s="132"/>
      <c r="AP38" s="132"/>
      <c r="AQ38" s="132"/>
      <c r="AR38" s="132"/>
      <c r="AS38" s="132"/>
    </row>
    <row r="39" spans="1:45" s="34" customFormat="1" ht="9.6" customHeight="1" x14ac:dyDescent="0.25">
      <c r="A39" s="167"/>
      <c r="B39" s="166"/>
      <c r="C39" s="166"/>
      <c r="D39" s="166"/>
      <c r="E39" s="166"/>
      <c r="F39" s="128"/>
      <c r="G39" s="128"/>
      <c r="H39" s="132"/>
      <c r="I39" s="271"/>
      <c r="J39" s="166"/>
      <c r="K39" s="128"/>
      <c r="L39" s="128"/>
      <c r="M39" s="128"/>
      <c r="N39" s="130"/>
      <c r="O39" s="130"/>
      <c r="P39" s="130"/>
      <c r="Q39" s="130"/>
      <c r="R39" s="131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368"/>
      <c r="AJ39" s="368"/>
      <c r="AK39" s="368"/>
      <c r="AL39" s="132"/>
      <c r="AM39" s="132"/>
      <c r="AN39" s="132"/>
      <c r="AO39" s="132"/>
      <c r="AP39" s="132"/>
      <c r="AQ39" s="132"/>
      <c r="AR39" s="132"/>
      <c r="AS39" s="132"/>
    </row>
    <row r="40" spans="1:45" s="34" customFormat="1" ht="9.6" customHeight="1" x14ac:dyDescent="0.25">
      <c r="A40" s="167"/>
      <c r="B40" s="128"/>
      <c r="C40" s="128"/>
      <c r="D40" s="128"/>
      <c r="E40" s="166"/>
      <c r="F40" s="128"/>
      <c r="G40" s="128"/>
      <c r="H40" s="128"/>
      <c r="I40" s="128"/>
      <c r="J40" s="166"/>
      <c r="K40" s="128"/>
      <c r="L40" s="272"/>
      <c r="M40" s="128"/>
      <c r="N40" s="130"/>
      <c r="O40" s="130"/>
      <c r="P40" s="130"/>
      <c r="Q40" s="130"/>
      <c r="R40" s="131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368"/>
      <c r="AJ40" s="368"/>
      <c r="AK40" s="368"/>
      <c r="AL40" s="132"/>
      <c r="AM40" s="132"/>
      <c r="AN40" s="132"/>
      <c r="AO40" s="132"/>
      <c r="AP40" s="132"/>
      <c r="AQ40" s="132"/>
      <c r="AR40" s="132"/>
      <c r="AS40" s="132"/>
    </row>
    <row r="41" spans="1:45" s="34" customFormat="1" ht="9.6" customHeight="1" x14ac:dyDescent="0.25">
      <c r="A41" s="167"/>
      <c r="B41" s="166"/>
      <c r="C41" s="166"/>
      <c r="D41" s="166"/>
      <c r="E41" s="166"/>
      <c r="F41" s="128"/>
      <c r="G41" s="128"/>
      <c r="H41" s="132"/>
      <c r="I41" s="128"/>
      <c r="J41" s="166"/>
      <c r="K41" s="271"/>
      <c r="L41" s="166"/>
      <c r="M41" s="128"/>
      <c r="N41" s="130"/>
      <c r="O41" s="130"/>
      <c r="P41" s="130"/>
      <c r="Q41" s="130"/>
      <c r="R41" s="131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368"/>
      <c r="AJ41" s="368"/>
      <c r="AK41" s="368"/>
      <c r="AL41" s="132"/>
      <c r="AM41" s="132"/>
      <c r="AN41" s="132"/>
      <c r="AO41" s="132"/>
      <c r="AP41" s="132"/>
      <c r="AQ41" s="132"/>
      <c r="AR41" s="132"/>
      <c r="AS41" s="132"/>
    </row>
    <row r="42" spans="1:45" s="34" customFormat="1" ht="9.6" customHeight="1" x14ac:dyDescent="0.25">
      <c r="A42" s="167"/>
      <c r="B42" s="128"/>
      <c r="C42" s="128"/>
      <c r="D42" s="128"/>
      <c r="E42" s="166"/>
      <c r="F42" s="128"/>
      <c r="G42" s="128"/>
      <c r="H42" s="128"/>
      <c r="I42" s="128"/>
      <c r="J42" s="166"/>
      <c r="K42" s="128"/>
      <c r="L42" s="128"/>
      <c r="M42" s="128"/>
      <c r="N42" s="130"/>
      <c r="O42" s="130"/>
      <c r="P42" s="130"/>
      <c r="Q42" s="130"/>
      <c r="R42" s="131"/>
      <c r="S42" s="136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368"/>
      <c r="AJ42" s="368"/>
      <c r="AK42" s="368"/>
      <c r="AL42" s="132"/>
      <c r="AM42" s="132"/>
      <c r="AN42" s="132"/>
      <c r="AO42" s="132"/>
      <c r="AP42" s="132"/>
      <c r="AQ42" s="132"/>
      <c r="AR42" s="132"/>
      <c r="AS42" s="132"/>
    </row>
    <row r="43" spans="1:45" s="34" customFormat="1" ht="9.6" customHeight="1" x14ac:dyDescent="0.25">
      <c r="A43" s="167"/>
      <c r="B43" s="166"/>
      <c r="C43" s="166"/>
      <c r="D43" s="166"/>
      <c r="E43" s="166"/>
      <c r="F43" s="128"/>
      <c r="G43" s="128"/>
      <c r="H43" s="132"/>
      <c r="I43" s="271"/>
      <c r="J43" s="166"/>
      <c r="K43" s="128"/>
      <c r="L43" s="128"/>
      <c r="M43" s="128"/>
      <c r="N43" s="130"/>
      <c r="O43" s="130"/>
      <c r="P43" s="130"/>
      <c r="Q43" s="130"/>
      <c r="R43" s="131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368"/>
      <c r="AJ43" s="368"/>
      <c r="AK43" s="368"/>
      <c r="AL43" s="132"/>
      <c r="AM43" s="132"/>
      <c r="AN43" s="132"/>
      <c r="AO43" s="132"/>
      <c r="AP43" s="132"/>
      <c r="AQ43" s="132"/>
      <c r="AR43" s="132"/>
      <c r="AS43" s="132"/>
    </row>
    <row r="44" spans="1:45" s="34" customFormat="1" ht="9.6" customHeight="1" x14ac:dyDescent="0.25">
      <c r="A44" s="167"/>
      <c r="B44" s="128"/>
      <c r="C44" s="128"/>
      <c r="D44" s="128"/>
      <c r="E44" s="166"/>
      <c r="F44" s="128"/>
      <c r="G44" s="128"/>
      <c r="H44" s="128"/>
      <c r="I44" s="128"/>
      <c r="J44" s="166"/>
      <c r="K44" s="128"/>
      <c r="L44" s="128"/>
      <c r="M44" s="128"/>
      <c r="N44" s="130"/>
      <c r="O44" s="130"/>
      <c r="P44" s="130"/>
      <c r="Q44" s="130"/>
      <c r="R44" s="131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368"/>
      <c r="AJ44" s="368"/>
      <c r="AK44" s="368"/>
      <c r="AL44" s="132"/>
      <c r="AM44" s="132"/>
      <c r="AN44" s="132"/>
      <c r="AO44" s="132"/>
      <c r="AP44" s="132"/>
      <c r="AQ44" s="132"/>
      <c r="AR44" s="132"/>
      <c r="AS44" s="132"/>
    </row>
    <row r="45" spans="1:45" s="34" customFormat="1" ht="9.6" customHeight="1" x14ac:dyDescent="0.25">
      <c r="A45" s="167"/>
      <c r="B45" s="166"/>
      <c r="C45" s="166"/>
      <c r="D45" s="166"/>
      <c r="E45" s="166"/>
      <c r="F45" s="128"/>
      <c r="G45" s="128"/>
      <c r="H45" s="132"/>
      <c r="I45" s="128"/>
      <c r="J45" s="166"/>
      <c r="K45" s="128"/>
      <c r="L45" s="128"/>
      <c r="M45" s="271"/>
      <c r="N45" s="166"/>
      <c r="O45" s="128"/>
      <c r="P45" s="130"/>
      <c r="Q45" s="130"/>
      <c r="R45" s="131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368"/>
      <c r="AJ45" s="368"/>
      <c r="AK45" s="368"/>
      <c r="AL45" s="132"/>
      <c r="AM45" s="132"/>
      <c r="AN45" s="132"/>
      <c r="AO45" s="132"/>
      <c r="AP45" s="132"/>
      <c r="AQ45" s="132"/>
      <c r="AR45" s="132"/>
      <c r="AS45" s="132"/>
    </row>
    <row r="46" spans="1:45" s="34" customFormat="1" ht="9.6" customHeight="1" x14ac:dyDescent="0.25">
      <c r="A46" s="167"/>
      <c r="B46" s="128"/>
      <c r="C46" s="128"/>
      <c r="D46" s="128"/>
      <c r="E46" s="166"/>
      <c r="F46" s="128"/>
      <c r="G46" s="128"/>
      <c r="H46" s="128"/>
      <c r="I46" s="128"/>
      <c r="J46" s="166"/>
      <c r="K46" s="128"/>
      <c r="L46" s="128"/>
      <c r="M46" s="128"/>
      <c r="N46" s="130"/>
      <c r="O46" s="128"/>
      <c r="P46" s="130"/>
      <c r="Q46" s="130"/>
      <c r="R46" s="131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368"/>
      <c r="AJ46" s="368"/>
      <c r="AK46" s="368"/>
      <c r="AL46" s="132"/>
      <c r="AM46" s="132"/>
      <c r="AN46" s="132"/>
      <c r="AO46" s="132"/>
      <c r="AP46" s="132"/>
      <c r="AQ46" s="132"/>
      <c r="AR46" s="132"/>
      <c r="AS46" s="132"/>
    </row>
    <row r="47" spans="1:45" s="34" customFormat="1" ht="9.6" customHeight="1" x14ac:dyDescent="0.25">
      <c r="A47" s="167"/>
      <c r="B47" s="166"/>
      <c r="C47" s="166"/>
      <c r="D47" s="166"/>
      <c r="E47" s="166"/>
      <c r="F47" s="128"/>
      <c r="G47" s="128"/>
      <c r="H47" s="132"/>
      <c r="I47" s="271"/>
      <c r="J47" s="166"/>
      <c r="K47" s="128"/>
      <c r="L47" s="128"/>
      <c r="M47" s="128"/>
      <c r="N47" s="130"/>
      <c r="O47" s="130"/>
      <c r="P47" s="130"/>
      <c r="Q47" s="130"/>
      <c r="R47" s="131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368"/>
      <c r="AJ47" s="368"/>
      <c r="AK47" s="368"/>
      <c r="AL47" s="132"/>
      <c r="AM47" s="132"/>
      <c r="AN47" s="132"/>
      <c r="AO47" s="132"/>
      <c r="AP47" s="132"/>
      <c r="AQ47" s="132"/>
      <c r="AR47" s="132"/>
      <c r="AS47" s="132"/>
    </row>
    <row r="48" spans="1:45" s="34" customFormat="1" ht="9.6" customHeight="1" x14ac:dyDescent="0.25">
      <c r="A48" s="167"/>
      <c r="B48" s="128"/>
      <c r="C48" s="128"/>
      <c r="D48" s="128"/>
      <c r="E48" s="166"/>
      <c r="F48" s="128"/>
      <c r="G48" s="128"/>
      <c r="H48" s="128"/>
      <c r="I48" s="128"/>
      <c r="J48" s="166"/>
      <c r="K48" s="128"/>
      <c r="L48" s="272"/>
      <c r="M48" s="128"/>
      <c r="N48" s="130"/>
      <c r="O48" s="130"/>
      <c r="P48" s="130"/>
      <c r="Q48" s="130"/>
      <c r="R48" s="131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368"/>
      <c r="AJ48" s="368"/>
      <c r="AK48" s="368"/>
      <c r="AL48" s="132"/>
      <c r="AM48" s="132"/>
      <c r="AN48" s="132"/>
      <c r="AO48" s="132"/>
      <c r="AP48" s="132"/>
      <c r="AQ48" s="132"/>
      <c r="AR48" s="132"/>
      <c r="AS48" s="132"/>
    </row>
    <row r="49" spans="1:45" s="34" customFormat="1" ht="9.6" customHeight="1" x14ac:dyDescent="0.25">
      <c r="A49" s="167"/>
      <c r="B49" s="166"/>
      <c r="C49" s="166"/>
      <c r="D49" s="166"/>
      <c r="E49" s="166"/>
      <c r="F49" s="128"/>
      <c r="G49" s="128"/>
      <c r="H49" s="132"/>
      <c r="I49" s="128"/>
      <c r="J49" s="166"/>
      <c r="K49" s="271"/>
      <c r="L49" s="166"/>
      <c r="M49" s="128"/>
      <c r="N49" s="130"/>
      <c r="O49" s="130"/>
      <c r="P49" s="130"/>
      <c r="Q49" s="130"/>
      <c r="R49" s="131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368"/>
      <c r="AJ49" s="368"/>
      <c r="AK49" s="368"/>
      <c r="AL49" s="132"/>
      <c r="AM49" s="132"/>
      <c r="AN49" s="132"/>
      <c r="AO49" s="132"/>
      <c r="AP49" s="132"/>
      <c r="AQ49" s="132"/>
      <c r="AR49" s="132"/>
      <c r="AS49" s="132"/>
    </row>
    <row r="50" spans="1:45" s="34" customFormat="1" ht="9.6" customHeight="1" x14ac:dyDescent="0.25">
      <c r="A50" s="167"/>
      <c r="B50" s="128"/>
      <c r="C50" s="128"/>
      <c r="D50" s="128"/>
      <c r="E50" s="166"/>
      <c r="F50" s="128"/>
      <c r="G50" s="128"/>
      <c r="H50" s="128"/>
      <c r="I50" s="128"/>
      <c r="J50" s="166"/>
      <c r="K50" s="128"/>
      <c r="L50" s="128"/>
      <c r="M50" s="128"/>
      <c r="N50" s="130"/>
      <c r="O50" s="130"/>
      <c r="P50" s="130"/>
      <c r="Q50" s="130"/>
      <c r="R50" s="131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368"/>
      <c r="AJ50" s="368"/>
      <c r="AK50" s="368"/>
      <c r="AL50" s="132"/>
      <c r="AM50" s="132"/>
      <c r="AN50" s="132"/>
      <c r="AO50" s="132"/>
      <c r="AP50" s="132"/>
      <c r="AQ50" s="132"/>
      <c r="AR50" s="132"/>
      <c r="AS50" s="132"/>
    </row>
    <row r="51" spans="1:45" s="34" customFormat="1" ht="9.6" customHeight="1" x14ac:dyDescent="0.25">
      <c r="A51" s="167"/>
      <c r="B51" s="166"/>
      <c r="C51" s="166"/>
      <c r="D51" s="166"/>
      <c r="E51" s="166"/>
      <c r="F51" s="128"/>
      <c r="G51" s="128"/>
      <c r="H51" s="132"/>
      <c r="I51" s="271"/>
      <c r="J51" s="166"/>
      <c r="K51" s="128"/>
      <c r="L51" s="128"/>
      <c r="M51" s="128"/>
      <c r="N51" s="130"/>
      <c r="O51" s="130"/>
      <c r="P51" s="130"/>
      <c r="Q51" s="130"/>
      <c r="R51" s="131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368"/>
      <c r="AJ51" s="368"/>
      <c r="AK51" s="368"/>
      <c r="AL51" s="132"/>
      <c r="AM51" s="132"/>
      <c r="AN51" s="132"/>
      <c r="AO51" s="132"/>
      <c r="AP51" s="132"/>
      <c r="AQ51" s="132"/>
      <c r="AR51" s="132"/>
      <c r="AS51" s="132"/>
    </row>
    <row r="52" spans="1:45" s="34" customFormat="1" ht="9.6" customHeight="1" x14ac:dyDescent="0.25">
      <c r="A52" s="281"/>
      <c r="B52" s="128"/>
      <c r="C52" s="128"/>
      <c r="D52" s="128"/>
      <c r="E52" s="166"/>
      <c r="F52" s="421"/>
      <c r="G52" s="421"/>
      <c r="H52" s="421"/>
      <c r="I52" s="421"/>
      <c r="J52" s="166"/>
      <c r="K52" s="128"/>
      <c r="L52" s="128"/>
      <c r="M52" s="128"/>
      <c r="N52" s="128"/>
      <c r="O52" s="128"/>
      <c r="P52" s="128"/>
      <c r="Q52" s="130"/>
      <c r="R52" s="131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368"/>
      <c r="AJ52" s="368"/>
      <c r="AK52" s="368"/>
      <c r="AL52" s="132"/>
      <c r="AM52" s="132"/>
      <c r="AN52" s="132"/>
      <c r="AO52" s="132"/>
      <c r="AP52" s="132"/>
      <c r="AQ52" s="132"/>
      <c r="AR52" s="132"/>
      <c r="AS52" s="132"/>
    </row>
    <row r="53" spans="1:45" s="2" customFormat="1" ht="6.75" customHeight="1" x14ac:dyDescent="0.25">
      <c r="A53" s="137"/>
      <c r="B53" s="137"/>
      <c r="C53" s="137"/>
      <c r="D53" s="137"/>
      <c r="E53" s="137"/>
      <c r="F53" s="422"/>
      <c r="G53" s="422"/>
      <c r="H53" s="422"/>
      <c r="I53" s="422"/>
      <c r="J53" s="138"/>
      <c r="K53" s="139"/>
      <c r="L53" s="140"/>
      <c r="M53" s="139"/>
      <c r="N53" s="140"/>
      <c r="O53" s="139"/>
      <c r="P53" s="140"/>
      <c r="Q53" s="139"/>
      <c r="R53" s="140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368"/>
      <c r="AJ53" s="368"/>
      <c r="AK53" s="368"/>
      <c r="AL53" s="141"/>
      <c r="AM53" s="141"/>
      <c r="AN53" s="141"/>
      <c r="AO53" s="141"/>
      <c r="AP53" s="141"/>
      <c r="AQ53" s="141"/>
      <c r="AR53" s="141"/>
      <c r="AS53" s="141"/>
    </row>
    <row r="54" spans="1:45" s="18" customFormat="1" ht="10.5" customHeight="1" x14ac:dyDescent="0.25">
      <c r="A54" s="142" t="s">
        <v>45</v>
      </c>
      <c r="B54" s="143"/>
      <c r="C54" s="143"/>
      <c r="D54" s="214"/>
      <c r="E54" s="144" t="s">
        <v>4</v>
      </c>
      <c r="F54" s="145" t="s">
        <v>47</v>
      </c>
      <c r="G54" s="144"/>
      <c r="H54" s="146"/>
      <c r="I54" s="147"/>
      <c r="J54" s="144" t="s">
        <v>4</v>
      </c>
      <c r="K54" s="145" t="s">
        <v>56</v>
      </c>
      <c r="L54" s="148"/>
      <c r="M54" s="145" t="s">
        <v>57</v>
      </c>
      <c r="N54" s="149"/>
      <c r="O54" s="150" t="s">
        <v>58</v>
      </c>
      <c r="P54" s="150"/>
      <c r="Q54" s="151"/>
      <c r="R54" s="152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369"/>
      <c r="AJ54" s="369"/>
      <c r="AK54" s="369"/>
      <c r="AL54" s="85"/>
      <c r="AM54" s="85"/>
      <c r="AN54" s="85"/>
      <c r="AO54" s="85"/>
      <c r="AP54" s="85"/>
      <c r="AQ54" s="85"/>
      <c r="AR54" s="85"/>
      <c r="AS54" s="85"/>
    </row>
    <row r="55" spans="1:45" s="18" customFormat="1" ht="9" customHeight="1" x14ac:dyDescent="0.25">
      <c r="A55" s="290" t="s">
        <v>46</v>
      </c>
      <c r="B55" s="291"/>
      <c r="C55" s="292"/>
      <c r="D55" s="293"/>
      <c r="E55" s="154">
        <v>1</v>
      </c>
      <c r="F55" s="85" t="str">
        <f>IF(E55&gt;$R$62,,UPPER(VLOOKUP(E55,'I. KCS LÁNY B ELŐ'!$A$7:$Q$134,2)))</f>
        <v xml:space="preserve">CZENE </v>
      </c>
      <c r="G55" s="154"/>
      <c r="H55" s="85"/>
      <c r="I55" s="84"/>
      <c r="J55" s="282" t="s">
        <v>5</v>
      </c>
      <c r="K55" s="83"/>
      <c r="L55" s="283"/>
      <c r="M55" s="83"/>
      <c r="N55" s="284"/>
      <c r="O55" s="285" t="s">
        <v>48</v>
      </c>
      <c r="P55" s="286"/>
      <c r="Q55" s="286"/>
      <c r="R55" s="284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369"/>
      <c r="AJ55" s="369"/>
      <c r="AK55" s="369"/>
      <c r="AL55" s="85"/>
      <c r="AM55" s="85"/>
      <c r="AN55" s="85"/>
      <c r="AO55" s="85"/>
      <c r="AP55" s="85"/>
      <c r="AQ55" s="85"/>
      <c r="AR55" s="85"/>
      <c r="AS55" s="85"/>
    </row>
    <row r="56" spans="1:45" s="18" customFormat="1" ht="9" customHeight="1" x14ac:dyDescent="0.25">
      <c r="A56" s="294" t="s">
        <v>55</v>
      </c>
      <c r="B56" s="168"/>
      <c r="C56" s="295"/>
      <c r="D56" s="296"/>
      <c r="E56" s="154">
        <v>2</v>
      </c>
      <c r="F56" s="85" t="str">
        <f>IF(E56&gt;$R$62,,UPPER(VLOOKUP(E56,'I. KCS LÁNY B ELŐ'!$A$7:$Q$134,2)))</f>
        <v>STEINER</v>
      </c>
      <c r="G56" s="154"/>
      <c r="H56" s="85"/>
      <c r="I56" s="84"/>
      <c r="J56" s="282" t="s">
        <v>6</v>
      </c>
      <c r="K56" s="83"/>
      <c r="L56" s="283"/>
      <c r="M56" s="83"/>
      <c r="N56" s="284"/>
      <c r="O56" s="158"/>
      <c r="P56" s="287"/>
      <c r="Q56" s="168"/>
      <c r="R56" s="288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369"/>
      <c r="AJ56" s="369"/>
      <c r="AK56" s="369"/>
      <c r="AL56" s="85"/>
      <c r="AM56" s="85"/>
      <c r="AN56" s="85"/>
      <c r="AO56" s="85"/>
      <c r="AP56" s="85"/>
      <c r="AQ56" s="85"/>
      <c r="AR56" s="85"/>
      <c r="AS56" s="85"/>
    </row>
    <row r="57" spans="1:45" s="18" customFormat="1" ht="9" customHeight="1" x14ac:dyDescent="0.25">
      <c r="A57" s="183"/>
      <c r="B57" s="184"/>
      <c r="C57" s="212"/>
      <c r="D57" s="185"/>
      <c r="E57" s="154"/>
      <c r="F57" s="85"/>
      <c r="G57" s="154"/>
      <c r="H57" s="85"/>
      <c r="I57" s="84"/>
      <c r="J57" s="282" t="s">
        <v>7</v>
      </c>
      <c r="K57" s="83"/>
      <c r="L57" s="283"/>
      <c r="M57" s="83"/>
      <c r="N57" s="284"/>
      <c r="O57" s="285" t="s">
        <v>49</v>
      </c>
      <c r="P57" s="286"/>
      <c r="Q57" s="286"/>
      <c r="R57" s="284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369"/>
      <c r="AJ57" s="369"/>
      <c r="AK57" s="369"/>
      <c r="AL57" s="85"/>
      <c r="AM57" s="85"/>
      <c r="AN57" s="85"/>
      <c r="AO57" s="85"/>
      <c r="AP57" s="85"/>
      <c r="AQ57" s="85"/>
      <c r="AR57" s="85"/>
      <c r="AS57" s="85"/>
    </row>
    <row r="58" spans="1:45" s="18" customFormat="1" ht="9" customHeight="1" x14ac:dyDescent="0.25">
      <c r="A58" s="156"/>
      <c r="B58" s="122"/>
      <c r="C58" s="122"/>
      <c r="D58" s="157"/>
      <c r="E58" s="154"/>
      <c r="F58" s="85"/>
      <c r="G58" s="154"/>
      <c r="H58" s="85"/>
      <c r="I58" s="84"/>
      <c r="J58" s="282" t="s">
        <v>8</v>
      </c>
      <c r="K58" s="83"/>
      <c r="L58" s="283"/>
      <c r="M58" s="83"/>
      <c r="N58" s="284"/>
      <c r="O58" s="83"/>
      <c r="P58" s="283"/>
      <c r="Q58" s="83"/>
      <c r="R58" s="284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369"/>
      <c r="AJ58" s="369"/>
      <c r="AK58" s="369"/>
      <c r="AL58" s="85"/>
      <c r="AM58" s="85"/>
      <c r="AN58" s="85"/>
      <c r="AO58" s="85"/>
      <c r="AP58" s="85"/>
      <c r="AQ58" s="85"/>
      <c r="AR58" s="85"/>
      <c r="AS58" s="85"/>
    </row>
    <row r="59" spans="1:45" s="18" customFormat="1" ht="9" customHeight="1" x14ac:dyDescent="0.25">
      <c r="A59" s="172"/>
      <c r="B59" s="186"/>
      <c r="C59" s="186"/>
      <c r="D59" s="213"/>
      <c r="E59" s="154"/>
      <c r="F59" s="85"/>
      <c r="G59" s="154"/>
      <c r="H59" s="85"/>
      <c r="I59" s="84"/>
      <c r="J59" s="282" t="s">
        <v>9</v>
      </c>
      <c r="K59" s="83"/>
      <c r="L59" s="283"/>
      <c r="M59" s="83"/>
      <c r="N59" s="284"/>
      <c r="O59" s="168"/>
      <c r="P59" s="287"/>
      <c r="Q59" s="168"/>
      <c r="R59" s="288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369"/>
      <c r="AJ59" s="369"/>
      <c r="AK59" s="369"/>
      <c r="AL59" s="85"/>
      <c r="AM59" s="85"/>
      <c r="AN59" s="85"/>
      <c r="AO59" s="85"/>
      <c r="AP59" s="85"/>
      <c r="AQ59" s="85"/>
      <c r="AR59" s="85"/>
      <c r="AS59" s="85"/>
    </row>
    <row r="60" spans="1:45" s="18" customFormat="1" ht="9" customHeight="1" x14ac:dyDescent="0.25">
      <c r="A60" s="173"/>
      <c r="B60" s="22"/>
      <c r="C60" s="122"/>
      <c r="D60" s="157"/>
      <c r="E60" s="154"/>
      <c r="F60" s="85"/>
      <c r="G60" s="154"/>
      <c r="H60" s="85"/>
      <c r="I60" s="84"/>
      <c r="J60" s="282" t="s">
        <v>10</v>
      </c>
      <c r="K60" s="83"/>
      <c r="L60" s="283"/>
      <c r="M60" s="83"/>
      <c r="N60" s="284"/>
      <c r="O60" s="285" t="s">
        <v>33</v>
      </c>
      <c r="P60" s="286"/>
      <c r="Q60" s="286"/>
      <c r="R60" s="284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369"/>
      <c r="AJ60" s="369"/>
      <c r="AK60" s="369"/>
      <c r="AL60" s="85"/>
      <c r="AM60" s="85"/>
      <c r="AN60" s="85"/>
      <c r="AO60" s="85"/>
      <c r="AP60" s="85"/>
      <c r="AQ60" s="85"/>
      <c r="AR60" s="85"/>
      <c r="AS60" s="85"/>
    </row>
    <row r="61" spans="1:45" s="18" customFormat="1" ht="9" customHeight="1" x14ac:dyDescent="0.25">
      <c r="A61" s="173"/>
      <c r="B61" s="22"/>
      <c r="C61" s="165"/>
      <c r="D61" s="181"/>
      <c r="E61" s="154"/>
      <c r="F61" s="85"/>
      <c r="G61" s="154"/>
      <c r="H61" s="85"/>
      <c r="I61" s="84"/>
      <c r="J61" s="282" t="s">
        <v>11</v>
      </c>
      <c r="K61" s="83"/>
      <c r="L61" s="283"/>
      <c r="M61" s="83"/>
      <c r="N61" s="284"/>
      <c r="O61" s="83"/>
      <c r="P61" s="283"/>
      <c r="Q61" s="83"/>
      <c r="R61" s="284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369"/>
      <c r="AJ61" s="369"/>
      <c r="AK61" s="369"/>
      <c r="AL61" s="85"/>
      <c r="AM61" s="85"/>
      <c r="AN61" s="85"/>
      <c r="AO61" s="85"/>
      <c r="AP61" s="85"/>
      <c r="AQ61" s="85"/>
      <c r="AR61" s="85"/>
      <c r="AS61" s="85"/>
    </row>
    <row r="62" spans="1:45" s="18" customFormat="1" ht="9" customHeight="1" x14ac:dyDescent="0.25">
      <c r="A62" s="174"/>
      <c r="B62" s="171"/>
      <c r="C62" s="211"/>
      <c r="D62" s="182"/>
      <c r="E62" s="159"/>
      <c r="F62" s="158"/>
      <c r="G62" s="159"/>
      <c r="H62" s="158"/>
      <c r="I62" s="160"/>
      <c r="J62" s="289" t="s">
        <v>12</v>
      </c>
      <c r="K62" s="168"/>
      <c r="L62" s="287"/>
      <c r="M62" s="168"/>
      <c r="N62" s="288"/>
      <c r="O62" s="168" t="str">
        <f>R4</f>
        <v>Paszér Éva</v>
      </c>
      <c r="P62" s="287"/>
      <c r="Q62" s="168"/>
      <c r="R62" s="161">
        <f>MIN(4,'I. KCS LÁNY B ELŐ'!Q5)</f>
        <v>4</v>
      </c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369"/>
      <c r="AJ62" s="369"/>
      <c r="AK62" s="369"/>
      <c r="AL62" s="85"/>
      <c r="AM62" s="85"/>
      <c r="AN62" s="85"/>
      <c r="AO62" s="85"/>
      <c r="AP62" s="85"/>
      <c r="AQ62" s="85"/>
      <c r="AR62" s="85"/>
      <c r="AS62" s="85"/>
    </row>
    <row r="63" spans="1:45" x14ac:dyDescent="0.25">
      <c r="T63" s="279"/>
      <c r="U63" s="279"/>
      <c r="V63" s="279"/>
      <c r="W63" s="279"/>
      <c r="X63" s="279"/>
      <c r="Y63" s="279"/>
      <c r="Z63" s="279"/>
      <c r="AA63" s="279"/>
      <c r="AB63" s="279"/>
      <c r="AC63" s="279"/>
      <c r="AD63" s="279"/>
      <c r="AE63" s="279"/>
      <c r="AF63" s="279"/>
      <c r="AG63" s="279"/>
      <c r="AH63" s="279"/>
      <c r="AL63" s="279"/>
      <c r="AM63" s="279"/>
      <c r="AN63" s="279"/>
      <c r="AO63" s="279"/>
      <c r="AP63" s="279"/>
      <c r="AQ63" s="279"/>
      <c r="AR63" s="279"/>
      <c r="AS63" s="279"/>
    </row>
    <row r="64" spans="1:45" x14ac:dyDescent="0.25">
      <c r="T64" s="279"/>
      <c r="U64" s="279"/>
      <c r="V64" s="279"/>
      <c r="W64" s="279"/>
      <c r="X64" s="279"/>
      <c r="Y64" s="279"/>
      <c r="Z64" s="279"/>
      <c r="AA64" s="279"/>
      <c r="AB64" s="279"/>
      <c r="AC64" s="279"/>
      <c r="AD64" s="279"/>
      <c r="AE64" s="279"/>
      <c r="AF64" s="279"/>
      <c r="AG64" s="279"/>
      <c r="AH64" s="279"/>
      <c r="AL64" s="279"/>
      <c r="AM64" s="279"/>
      <c r="AN64" s="279"/>
      <c r="AO64" s="279"/>
      <c r="AP64" s="279"/>
      <c r="AQ64" s="279"/>
      <c r="AR64" s="279"/>
      <c r="AS64" s="279"/>
    </row>
    <row r="65" spans="20:45" x14ac:dyDescent="0.25">
      <c r="T65" s="279"/>
      <c r="U65" s="279"/>
      <c r="V65" s="279"/>
      <c r="W65" s="279"/>
      <c r="X65" s="279"/>
      <c r="Y65" s="279"/>
      <c r="Z65" s="279"/>
      <c r="AA65" s="279"/>
      <c r="AB65" s="279"/>
      <c r="AC65" s="279"/>
      <c r="AD65" s="279"/>
      <c r="AE65" s="279"/>
      <c r="AF65" s="279"/>
      <c r="AG65" s="279"/>
      <c r="AH65" s="279"/>
      <c r="AL65" s="279"/>
      <c r="AM65" s="279"/>
      <c r="AN65" s="279"/>
      <c r="AO65" s="279"/>
      <c r="AP65" s="279"/>
      <c r="AQ65" s="279"/>
      <c r="AR65" s="279"/>
      <c r="AS65" s="279"/>
    </row>
    <row r="66" spans="20:45" x14ac:dyDescent="0.25">
      <c r="T66" s="279"/>
      <c r="U66" s="279"/>
      <c r="V66" s="279"/>
      <c r="W66" s="279"/>
      <c r="X66" s="279"/>
      <c r="Y66" s="279"/>
      <c r="Z66" s="279"/>
      <c r="AA66" s="279"/>
      <c r="AB66" s="279"/>
      <c r="AC66" s="279"/>
      <c r="AD66" s="279"/>
      <c r="AE66" s="279"/>
      <c r="AF66" s="279"/>
      <c r="AG66" s="279"/>
      <c r="AH66" s="279"/>
      <c r="AL66" s="279"/>
      <c r="AM66" s="279"/>
      <c r="AN66" s="279"/>
      <c r="AO66" s="279"/>
      <c r="AP66" s="279"/>
      <c r="AQ66" s="279"/>
      <c r="AR66" s="279"/>
      <c r="AS66" s="279"/>
    </row>
    <row r="67" spans="20:45" x14ac:dyDescent="0.25">
      <c r="T67" s="279"/>
      <c r="U67" s="279"/>
      <c r="V67" s="279"/>
      <c r="W67" s="279"/>
      <c r="X67" s="279"/>
      <c r="Y67" s="279"/>
      <c r="Z67" s="279"/>
      <c r="AA67" s="279"/>
      <c r="AB67" s="279"/>
      <c r="AC67" s="279"/>
      <c r="AD67" s="279"/>
      <c r="AE67" s="279"/>
      <c r="AF67" s="279"/>
      <c r="AG67" s="279"/>
      <c r="AH67" s="279"/>
      <c r="AL67" s="279"/>
      <c r="AM67" s="279"/>
      <c r="AN67" s="279"/>
      <c r="AO67" s="279"/>
      <c r="AP67" s="279"/>
      <c r="AQ67" s="279"/>
      <c r="AR67" s="279"/>
      <c r="AS67" s="279"/>
    </row>
    <row r="68" spans="20:45" x14ac:dyDescent="0.25">
      <c r="T68" s="279"/>
      <c r="U68" s="279"/>
      <c r="V68" s="279"/>
      <c r="W68" s="279"/>
      <c r="X68" s="279"/>
      <c r="Y68" s="279"/>
      <c r="Z68" s="279"/>
      <c r="AA68" s="279"/>
      <c r="AB68" s="279"/>
      <c r="AC68" s="279"/>
      <c r="AD68" s="279"/>
      <c r="AE68" s="279"/>
      <c r="AF68" s="279"/>
      <c r="AG68" s="279"/>
      <c r="AH68" s="279"/>
      <c r="AL68" s="279"/>
      <c r="AM68" s="279"/>
      <c r="AN68" s="279"/>
      <c r="AO68" s="279"/>
      <c r="AP68" s="279"/>
      <c r="AQ68" s="279"/>
      <c r="AR68" s="279"/>
      <c r="AS68" s="279"/>
    </row>
    <row r="69" spans="20:45" x14ac:dyDescent="0.25">
      <c r="T69" s="279"/>
      <c r="U69" s="279"/>
      <c r="V69" s="279"/>
      <c r="W69" s="279"/>
      <c r="X69" s="279"/>
      <c r="Y69" s="279"/>
      <c r="Z69" s="279"/>
      <c r="AA69" s="279"/>
      <c r="AB69" s="279"/>
      <c r="AC69" s="279"/>
      <c r="AD69" s="279"/>
      <c r="AE69" s="279"/>
      <c r="AF69" s="279"/>
      <c r="AG69" s="279"/>
      <c r="AH69" s="279"/>
      <c r="AL69" s="279"/>
      <c r="AM69" s="279"/>
      <c r="AN69" s="279"/>
      <c r="AO69" s="279"/>
      <c r="AP69" s="279"/>
      <c r="AQ69" s="279"/>
      <c r="AR69" s="279"/>
      <c r="AS69" s="279"/>
    </row>
    <row r="70" spans="20:45" x14ac:dyDescent="0.25">
      <c r="T70" s="279"/>
      <c r="U70" s="279"/>
      <c r="V70" s="279"/>
      <c r="W70" s="279"/>
      <c r="X70" s="279"/>
      <c r="Y70" s="279"/>
      <c r="Z70" s="279"/>
      <c r="AA70" s="279"/>
      <c r="AB70" s="279"/>
      <c r="AC70" s="279"/>
      <c r="AD70" s="279"/>
      <c r="AE70" s="279"/>
      <c r="AF70" s="279"/>
      <c r="AG70" s="279"/>
      <c r="AH70" s="279"/>
      <c r="AL70" s="279"/>
      <c r="AM70" s="279"/>
      <c r="AN70" s="279"/>
      <c r="AO70" s="279"/>
      <c r="AP70" s="279"/>
      <c r="AQ70" s="279"/>
      <c r="AR70" s="279"/>
      <c r="AS70" s="279"/>
    </row>
    <row r="71" spans="20:45" x14ac:dyDescent="0.25">
      <c r="T71" s="279"/>
      <c r="U71" s="279"/>
      <c r="V71" s="279"/>
      <c r="W71" s="279"/>
      <c r="X71" s="279"/>
      <c r="Y71" s="279"/>
      <c r="Z71" s="279"/>
      <c r="AA71" s="279"/>
      <c r="AB71" s="279"/>
      <c r="AC71" s="279"/>
      <c r="AD71" s="279"/>
      <c r="AE71" s="279"/>
      <c r="AF71" s="279"/>
      <c r="AG71" s="279"/>
      <c r="AH71" s="279"/>
      <c r="AL71" s="279"/>
      <c r="AM71" s="279"/>
      <c r="AN71" s="279"/>
      <c r="AO71" s="279"/>
      <c r="AP71" s="279"/>
      <c r="AQ71" s="279"/>
      <c r="AR71" s="279"/>
      <c r="AS71" s="279"/>
    </row>
    <row r="72" spans="20:45" x14ac:dyDescent="0.25">
      <c r="T72" s="279"/>
      <c r="U72" s="279"/>
      <c r="V72" s="279"/>
      <c r="W72" s="279"/>
      <c r="X72" s="279"/>
      <c r="Y72" s="279"/>
      <c r="Z72" s="279"/>
      <c r="AA72" s="279"/>
      <c r="AB72" s="279"/>
      <c r="AC72" s="279"/>
      <c r="AD72" s="279"/>
      <c r="AE72" s="279"/>
      <c r="AF72" s="279"/>
      <c r="AG72" s="279"/>
      <c r="AH72" s="279"/>
      <c r="AL72" s="279"/>
      <c r="AM72" s="279"/>
      <c r="AN72" s="279"/>
      <c r="AO72" s="279"/>
      <c r="AP72" s="279"/>
      <c r="AQ72" s="279"/>
      <c r="AR72" s="279"/>
      <c r="AS72" s="279"/>
    </row>
    <row r="73" spans="20:45" x14ac:dyDescent="0.25">
      <c r="T73" s="279"/>
      <c r="U73" s="279"/>
      <c r="V73" s="279"/>
      <c r="W73" s="279"/>
      <c r="X73" s="279"/>
      <c r="Y73" s="279"/>
      <c r="Z73" s="279"/>
      <c r="AA73" s="279"/>
      <c r="AB73" s="279"/>
      <c r="AC73" s="279"/>
      <c r="AD73" s="279"/>
      <c r="AE73" s="279"/>
      <c r="AF73" s="279"/>
      <c r="AG73" s="279"/>
      <c r="AH73" s="279"/>
      <c r="AL73" s="279"/>
      <c r="AM73" s="279"/>
      <c r="AN73" s="279"/>
      <c r="AO73" s="279"/>
      <c r="AP73" s="279"/>
      <c r="AQ73" s="279"/>
      <c r="AR73" s="279"/>
      <c r="AS73" s="279"/>
    </row>
    <row r="74" spans="20:45" x14ac:dyDescent="0.25">
      <c r="T74" s="279"/>
      <c r="U74" s="279"/>
      <c r="V74" s="279"/>
      <c r="W74" s="279"/>
      <c r="X74" s="279"/>
      <c r="Y74" s="279"/>
      <c r="Z74" s="279"/>
      <c r="AA74" s="279"/>
      <c r="AB74" s="279"/>
      <c r="AC74" s="279"/>
      <c r="AD74" s="279"/>
      <c r="AE74" s="279"/>
      <c r="AF74" s="279"/>
      <c r="AG74" s="279"/>
      <c r="AH74" s="279"/>
      <c r="AL74" s="279"/>
      <c r="AM74" s="279"/>
      <c r="AN74" s="279"/>
      <c r="AO74" s="279"/>
      <c r="AP74" s="279"/>
      <c r="AQ74" s="279"/>
      <c r="AR74" s="279"/>
      <c r="AS74" s="279"/>
    </row>
    <row r="75" spans="20:45" x14ac:dyDescent="0.25">
      <c r="T75" s="279"/>
      <c r="U75" s="279"/>
      <c r="V75" s="279"/>
      <c r="W75" s="279"/>
      <c r="X75" s="279"/>
      <c r="Y75" s="279"/>
      <c r="Z75" s="279"/>
      <c r="AA75" s="279"/>
      <c r="AB75" s="279"/>
      <c r="AC75" s="279"/>
      <c r="AD75" s="279"/>
      <c r="AE75" s="279"/>
      <c r="AF75" s="279"/>
      <c r="AG75" s="279"/>
      <c r="AH75" s="279"/>
      <c r="AL75" s="279"/>
      <c r="AM75" s="279"/>
      <c r="AN75" s="279"/>
      <c r="AO75" s="279"/>
      <c r="AP75" s="279"/>
      <c r="AQ75" s="279"/>
      <c r="AR75" s="279"/>
      <c r="AS75" s="279"/>
    </row>
    <row r="76" spans="20:45" x14ac:dyDescent="0.25">
      <c r="T76" s="279"/>
      <c r="U76" s="279"/>
      <c r="V76" s="279"/>
      <c r="W76" s="279"/>
      <c r="X76" s="279"/>
      <c r="Y76" s="279"/>
      <c r="Z76" s="279"/>
      <c r="AA76" s="279"/>
      <c r="AB76" s="279"/>
      <c r="AC76" s="279"/>
      <c r="AD76" s="279"/>
      <c r="AE76" s="279"/>
      <c r="AF76" s="279"/>
      <c r="AG76" s="279"/>
      <c r="AH76" s="279"/>
      <c r="AL76" s="279"/>
      <c r="AM76" s="279"/>
      <c r="AN76" s="279"/>
      <c r="AO76" s="279"/>
      <c r="AP76" s="279"/>
      <c r="AQ76" s="279"/>
      <c r="AR76" s="279"/>
      <c r="AS76" s="279"/>
    </row>
    <row r="77" spans="20:45" x14ac:dyDescent="0.25">
      <c r="T77" s="279"/>
      <c r="U77" s="279"/>
      <c r="V77" s="279"/>
      <c r="W77" s="279"/>
      <c r="X77" s="279"/>
      <c r="Y77" s="279"/>
      <c r="Z77" s="279"/>
      <c r="AA77" s="279"/>
      <c r="AB77" s="279"/>
      <c r="AC77" s="279"/>
      <c r="AD77" s="279"/>
      <c r="AE77" s="279"/>
      <c r="AF77" s="279"/>
      <c r="AG77" s="279"/>
      <c r="AH77" s="279"/>
      <c r="AL77" s="279"/>
      <c r="AM77" s="279"/>
      <c r="AN77" s="279"/>
      <c r="AO77" s="279"/>
      <c r="AP77" s="279"/>
      <c r="AQ77" s="279"/>
      <c r="AR77" s="279"/>
      <c r="AS77" s="279"/>
    </row>
    <row r="78" spans="20:45" x14ac:dyDescent="0.25">
      <c r="T78" s="279"/>
      <c r="U78" s="279"/>
      <c r="V78" s="279"/>
      <c r="W78" s="279"/>
      <c r="X78" s="279"/>
      <c r="Y78" s="279"/>
      <c r="Z78" s="279"/>
      <c r="AA78" s="279"/>
      <c r="AB78" s="279"/>
      <c r="AC78" s="279"/>
      <c r="AD78" s="279"/>
      <c r="AE78" s="279"/>
      <c r="AF78" s="279"/>
      <c r="AG78" s="279"/>
      <c r="AH78" s="279"/>
      <c r="AL78" s="279"/>
      <c r="AM78" s="279"/>
      <c r="AN78" s="279"/>
      <c r="AO78" s="279"/>
      <c r="AP78" s="279"/>
      <c r="AQ78" s="279"/>
      <c r="AR78" s="279"/>
      <c r="AS78" s="279"/>
    </row>
    <row r="79" spans="20:45" x14ac:dyDescent="0.25">
      <c r="T79" s="279"/>
      <c r="U79" s="279"/>
      <c r="V79" s="279"/>
      <c r="W79" s="279"/>
      <c r="X79" s="279"/>
      <c r="Y79" s="279"/>
      <c r="Z79" s="279"/>
      <c r="AA79" s="279"/>
      <c r="AB79" s="279"/>
      <c r="AC79" s="279"/>
      <c r="AD79" s="279"/>
      <c r="AE79" s="279"/>
      <c r="AF79" s="279"/>
      <c r="AG79" s="279"/>
      <c r="AH79" s="279"/>
      <c r="AL79" s="279"/>
      <c r="AM79" s="279"/>
      <c r="AN79" s="279"/>
      <c r="AO79" s="279"/>
      <c r="AP79" s="279"/>
      <c r="AQ79" s="279"/>
      <c r="AR79" s="279"/>
      <c r="AS79" s="279"/>
    </row>
    <row r="80" spans="20:45" x14ac:dyDescent="0.25">
      <c r="T80" s="279"/>
      <c r="U80" s="279"/>
      <c r="V80" s="279"/>
      <c r="W80" s="279"/>
      <c r="X80" s="279"/>
      <c r="Y80" s="279"/>
      <c r="Z80" s="279"/>
      <c r="AA80" s="279"/>
      <c r="AB80" s="279"/>
      <c r="AC80" s="279"/>
      <c r="AD80" s="279"/>
      <c r="AE80" s="279"/>
      <c r="AF80" s="279"/>
      <c r="AG80" s="279"/>
      <c r="AH80" s="279"/>
      <c r="AL80" s="279"/>
      <c r="AM80" s="279"/>
      <c r="AN80" s="279"/>
      <c r="AO80" s="279"/>
      <c r="AP80" s="279"/>
      <c r="AQ80" s="279"/>
      <c r="AR80" s="279"/>
      <c r="AS80" s="279"/>
    </row>
    <row r="81" spans="20:45" x14ac:dyDescent="0.25">
      <c r="T81" s="279"/>
      <c r="U81" s="279"/>
      <c r="V81" s="279"/>
      <c r="W81" s="279"/>
      <c r="X81" s="279"/>
      <c r="Y81" s="279"/>
      <c r="Z81" s="279"/>
      <c r="AA81" s="279"/>
      <c r="AB81" s="279"/>
      <c r="AC81" s="279"/>
      <c r="AD81" s="279"/>
      <c r="AE81" s="279"/>
      <c r="AF81" s="279"/>
      <c r="AG81" s="279"/>
      <c r="AH81" s="279"/>
      <c r="AL81" s="279"/>
      <c r="AM81" s="279"/>
      <c r="AN81" s="279"/>
      <c r="AO81" s="279"/>
      <c r="AP81" s="279"/>
      <c r="AQ81" s="279"/>
      <c r="AR81" s="279"/>
      <c r="AS81" s="279"/>
    </row>
    <row r="82" spans="20:45" x14ac:dyDescent="0.25">
      <c r="T82" s="279"/>
      <c r="U82" s="279"/>
      <c r="V82" s="279"/>
      <c r="W82" s="279"/>
      <c r="X82" s="279"/>
      <c r="Y82" s="279"/>
      <c r="Z82" s="279"/>
      <c r="AA82" s="279"/>
      <c r="AB82" s="279"/>
      <c r="AC82" s="279"/>
      <c r="AD82" s="279"/>
      <c r="AE82" s="279"/>
      <c r="AF82" s="279"/>
      <c r="AG82" s="279"/>
      <c r="AH82" s="279"/>
      <c r="AL82" s="279"/>
      <c r="AM82" s="279"/>
      <c r="AN82" s="279"/>
      <c r="AO82" s="279"/>
      <c r="AP82" s="279"/>
      <c r="AQ82" s="279"/>
      <c r="AR82" s="279"/>
      <c r="AS82" s="279"/>
    </row>
    <row r="83" spans="20:45" x14ac:dyDescent="0.25">
      <c r="T83" s="279"/>
      <c r="U83" s="279"/>
      <c r="V83" s="279"/>
      <c r="W83" s="279"/>
      <c r="X83" s="279"/>
      <c r="Y83" s="279"/>
      <c r="Z83" s="279"/>
      <c r="AA83" s="279"/>
      <c r="AB83" s="279"/>
      <c r="AC83" s="279"/>
      <c r="AD83" s="279"/>
      <c r="AE83" s="279"/>
      <c r="AF83" s="279"/>
      <c r="AG83" s="279"/>
      <c r="AH83" s="279"/>
      <c r="AL83" s="279"/>
      <c r="AM83" s="279"/>
      <c r="AN83" s="279"/>
      <c r="AO83" s="279"/>
      <c r="AP83" s="279"/>
      <c r="AQ83" s="279"/>
      <c r="AR83" s="279"/>
      <c r="AS83" s="279"/>
    </row>
    <row r="84" spans="20:45" x14ac:dyDescent="0.25">
      <c r="T84" s="279"/>
      <c r="U84" s="279"/>
      <c r="V84" s="279"/>
      <c r="W84" s="279"/>
      <c r="X84" s="279"/>
      <c r="Y84" s="279"/>
      <c r="Z84" s="279"/>
      <c r="AA84" s="279"/>
      <c r="AB84" s="279"/>
      <c r="AC84" s="279"/>
      <c r="AD84" s="279"/>
      <c r="AE84" s="279"/>
      <c r="AF84" s="279"/>
      <c r="AG84" s="279"/>
      <c r="AH84" s="279"/>
      <c r="AL84" s="279"/>
      <c r="AM84" s="279"/>
      <c r="AN84" s="279"/>
      <c r="AO84" s="279"/>
      <c r="AP84" s="279"/>
      <c r="AQ84" s="279"/>
      <c r="AR84" s="279"/>
      <c r="AS84" s="279"/>
    </row>
    <row r="85" spans="20:45" x14ac:dyDescent="0.25">
      <c r="T85" s="279"/>
      <c r="U85" s="279"/>
      <c r="V85" s="279"/>
      <c r="W85" s="279"/>
      <c r="X85" s="279"/>
      <c r="Y85" s="279"/>
      <c r="Z85" s="279"/>
      <c r="AA85" s="279"/>
      <c r="AB85" s="279"/>
      <c r="AC85" s="279"/>
      <c r="AD85" s="279"/>
      <c r="AE85" s="279"/>
      <c r="AF85" s="279"/>
      <c r="AG85" s="279"/>
      <c r="AH85" s="279"/>
      <c r="AL85" s="279"/>
      <c r="AM85" s="279"/>
      <c r="AN85" s="279"/>
      <c r="AO85" s="279"/>
      <c r="AP85" s="279"/>
      <c r="AQ85" s="279"/>
      <c r="AR85" s="279"/>
      <c r="AS85" s="279"/>
    </row>
    <row r="86" spans="20:45" x14ac:dyDescent="0.25">
      <c r="T86" s="279"/>
      <c r="U86" s="279"/>
      <c r="V86" s="279"/>
      <c r="W86" s="279"/>
      <c r="X86" s="279"/>
      <c r="Y86" s="279"/>
      <c r="Z86" s="279"/>
      <c r="AA86" s="279"/>
      <c r="AB86" s="279"/>
      <c r="AC86" s="279"/>
      <c r="AD86" s="279"/>
      <c r="AE86" s="279"/>
      <c r="AF86" s="279"/>
      <c r="AG86" s="279"/>
      <c r="AH86" s="279"/>
      <c r="AL86" s="279"/>
      <c r="AM86" s="279"/>
      <c r="AN86" s="279"/>
      <c r="AO86" s="279"/>
      <c r="AP86" s="279"/>
      <c r="AQ86" s="279"/>
      <c r="AR86" s="279"/>
      <c r="AS86" s="279"/>
    </row>
    <row r="87" spans="20:45" x14ac:dyDescent="0.25">
      <c r="T87" s="279"/>
      <c r="U87" s="279"/>
      <c r="V87" s="279"/>
      <c r="W87" s="279"/>
      <c r="X87" s="279"/>
      <c r="Y87" s="279"/>
      <c r="Z87" s="279"/>
      <c r="AA87" s="279"/>
      <c r="AB87" s="279"/>
      <c r="AC87" s="279"/>
      <c r="AD87" s="279"/>
      <c r="AE87" s="279"/>
      <c r="AF87" s="279"/>
      <c r="AG87" s="279"/>
      <c r="AH87" s="279"/>
      <c r="AL87" s="279"/>
      <c r="AM87" s="279"/>
      <c r="AN87" s="279"/>
      <c r="AO87" s="279"/>
      <c r="AP87" s="279"/>
      <c r="AQ87" s="279"/>
      <c r="AR87" s="279"/>
      <c r="AS87" s="279"/>
    </row>
    <row r="88" spans="20:45" x14ac:dyDescent="0.25">
      <c r="T88" s="279"/>
      <c r="U88" s="279"/>
      <c r="V88" s="279"/>
      <c r="W88" s="279"/>
      <c r="X88" s="279"/>
      <c r="Y88" s="279"/>
      <c r="Z88" s="279"/>
      <c r="AA88" s="279"/>
      <c r="AB88" s="279"/>
      <c r="AC88" s="279"/>
      <c r="AD88" s="279"/>
      <c r="AE88" s="279"/>
      <c r="AF88" s="279"/>
      <c r="AG88" s="279"/>
      <c r="AH88" s="279"/>
      <c r="AL88" s="279"/>
      <c r="AM88" s="279"/>
      <c r="AN88" s="279"/>
      <c r="AO88" s="279"/>
      <c r="AP88" s="279"/>
      <c r="AQ88" s="279"/>
      <c r="AR88" s="279"/>
      <c r="AS88" s="279"/>
    </row>
    <row r="89" spans="20:45" x14ac:dyDescent="0.25">
      <c r="T89" s="279"/>
      <c r="U89" s="279"/>
      <c r="V89" s="279"/>
      <c r="W89" s="279"/>
      <c r="X89" s="279"/>
      <c r="Y89" s="279"/>
      <c r="Z89" s="279"/>
      <c r="AA89" s="279"/>
      <c r="AB89" s="279"/>
      <c r="AC89" s="279"/>
      <c r="AD89" s="279"/>
      <c r="AE89" s="279"/>
      <c r="AF89" s="279"/>
      <c r="AG89" s="279"/>
      <c r="AH89" s="279"/>
      <c r="AL89" s="279"/>
      <c r="AM89" s="279"/>
      <c r="AN89" s="279"/>
      <c r="AO89" s="279"/>
      <c r="AP89" s="279"/>
      <c r="AQ89" s="279"/>
      <c r="AR89" s="279"/>
      <c r="AS89" s="279"/>
    </row>
    <row r="90" spans="20:45" x14ac:dyDescent="0.25">
      <c r="T90" s="279"/>
      <c r="U90" s="279"/>
      <c r="V90" s="279"/>
      <c r="W90" s="279"/>
      <c r="X90" s="279"/>
      <c r="Y90" s="279"/>
      <c r="Z90" s="279"/>
      <c r="AA90" s="279"/>
      <c r="AB90" s="279"/>
      <c r="AC90" s="279"/>
      <c r="AD90" s="279"/>
      <c r="AE90" s="279"/>
      <c r="AF90" s="279"/>
      <c r="AG90" s="279"/>
      <c r="AH90" s="279"/>
      <c r="AL90" s="279"/>
      <c r="AM90" s="279"/>
      <c r="AN90" s="279"/>
      <c r="AO90" s="279"/>
      <c r="AP90" s="279"/>
      <c r="AQ90" s="279"/>
      <c r="AR90" s="279"/>
      <c r="AS90" s="279"/>
    </row>
    <row r="91" spans="20:45" x14ac:dyDescent="0.25">
      <c r="T91" s="279"/>
      <c r="U91" s="279"/>
      <c r="V91" s="279"/>
      <c r="W91" s="279"/>
      <c r="X91" s="279"/>
      <c r="Y91" s="279"/>
      <c r="Z91" s="279"/>
      <c r="AA91" s="279"/>
      <c r="AB91" s="279"/>
      <c r="AC91" s="279"/>
      <c r="AD91" s="279"/>
      <c r="AE91" s="279"/>
      <c r="AF91" s="279"/>
      <c r="AG91" s="279"/>
      <c r="AH91" s="279"/>
      <c r="AL91" s="279"/>
      <c r="AM91" s="279"/>
      <c r="AN91" s="279"/>
      <c r="AO91" s="279"/>
      <c r="AP91" s="279"/>
      <c r="AQ91" s="279"/>
      <c r="AR91" s="279"/>
      <c r="AS91" s="279"/>
    </row>
    <row r="92" spans="20:45" x14ac:dyDescent="0.25">
      <c r="T92" s="279"/>
      <c r="U92" s="279"/>
      <c r="V92" s="279"/>
      <c r="W92" s="279"/>
      <c r="X92" s="279"/>
      <c r="Y92" s="279"/>
      <c r="Z92" s="279"/>
      <c r="AA92" s="279"/>
      <c r="AB92" s="279"/>
      <c r="AC92" s="279"/>
      <c r="AD92" s="279"/>
      <c r="AE92" s="279"/>
      <c r="AF92" s="279"/>
      <c r="AG92" s="279"/>
      <c r="AH92" s="279"/>
      <c r="AL92" s="279"/>
      <c r="AM92" s="279"/>
      <c r="AN92" s="279"/>
      <c r="AO92" s="279"/>
      <c r="AP92" s="279"/>
      <c r="AQ92" s="279"/>
      <c r="AR92" s="279"/>
      <c r="AS92" s="279"/>
    </row>
    <row r="93" spans="20:45" x14ac:dyDescent="0.25">
      <c r="T93" s="279"/>
      <c r="U93" s="279"/>
      <c r="V93" s="279"/>
      <c r="W93" s="279"/>
      <c r="X93" s="279"/>
      <c r="Y93" s="279"/>
      <c r="Z93" s="279"/>
      <c r="AA93" s="279"/>
      <c r="AB93" s="279"/>
      <c r="AC93" s="279"/>
      <c r="AD93" s="279"/>
      <c r="AE93" s="279"/>
      <c r="AF93" s="279"/>
      <c r="AG93" s="279"/>
      <c r="AH93" s="279"/>
      <c r="AL93" s="279"/>
      <c r="AM93" s="279"/>
      <c r="AN93" s="279"/>
      <c r="AO93" s="279"/>
      <c r="AP93" s="279"/>
      <c r="AQ93" s="279"/>
      <c r="AR93" s="279"/>
      <c r="AS93" s="279"/>
    </row>
    <row r="94" spans="20:45" x14ac:dyDescent="0.25">
      <c r="T94" s="279"/>
      <c r="U94" s="279"/>
      <c r="V94" s="279"/>
      <c r="W94" s="279"/>
      <c r="X94" s="279"/>
      <c r="Y94" s="279"/>
      <c r="Z94" s="279"/>
      <c r="AA94" s="279"/>
      <c r="AB94" s="279"/>
      <c r="AC94" s="279"/>
      <c r="AD94" s="279"/>
      <c r="AE94" s="279"/>
      <c r="AF94" s="279"/>
      <c r="AG94" s="279"/>
      <c r="AH94" s="279"/>
      <c r="AL94" s="279"/>
      <c r="AM94" s="279"/>
      <c r="AN94" s="279"/>
      <c r="AO94" s="279"/>
      <c r="AP94" s="279"/>
      <c r="AQ94" s="279"/>
      <c r="AR94" s="279"/>
      <c r="AS94" s="279"/>
    </row>
    <row r="95" spans="20:45" x14ac:dyDescent="0.25">
      <c r="T95" s="279"/>
      <c r="U95" s="279"/>
      <c r="V95" s="279"/>
      <c r="W95" s="279"/>
      <c r="X95" s="279"/>
      <c r="Y95" s="279"/>
      <c r="Z95" s="279"/>
      <c r="AA95" s="279"/>
      <c r="AB95" s="279"/>
      <c r="AC95" s="279"/>
      <c r="AD95" s="279"/>
      <c r="AE95" s="279"/>
      <c r="AF95" s="279"/>
      <c r="AG95" s="279"/>
      <c r="AH95" s="279"/>
      <c r="AL95" s="279"/>
      <c r="AM95" s="279"/>
      <c r="AN95" s="279"/>
      <c r="AO95" s="279"/>
      <c r="AP95" s="279"/>
      <c r="AQ95" s="279"/>
      <c r="AR95" s="279"/>
      <c r="AS95" s="279"/>
    </row>
    <row r="96" spans="20:45" x14ac:dyDescent="0.25"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9"/>
      <c r="AH96" s="279"/>
      <c r="AL96" s="279"/>
      <c r="AM96" s="279"/>
      <c r="AN96" s="279"/>
      <c r="AO96" s="279"/>
      <c r="AP96" s="279"/>
      <c r="AQ96" s="279"/>
      <c r="AR96" s="279"/>
      <c r="AS96" s="279"/>
    </row>
    <row r="97" spans="20:45" x14ac:dyDescent="0.25">
      <c r="T97" s="279"/>
      <c r="U97" s="279"/>
      <c r="V97" s="279"/>
      <c r="W97" s="279"/>
      <c r="X97" s="279"/>
      <c r="Y97" s="279"/>
      <c r="Z97" s="279"/>
      <c r="AA97" s="279"/>
      <c r="AB97" s="279"/>
      <c r="AC97" s="279"/>
      <c r="AD97" s="279"/>
      <c r="AE97" s="279"/>
      <c r="AF97" s="279"/>
      <c r="AG97" s="279"/>
      <c r="AH97" s="279"/>
      <c r="AL97" s="279"/>
      <c r="AM97" s="279"/>
      <c r="AN97" s="279"/>
      <c r="AO97" s="279"/>
      <c r="AP97" s="279"/>
      <c r="AQ97" s="279"/>
      <c r="AR97" s="279"/>
      <c r="AS97" s="279"/>
    </row>
    <row r="98" spans="20:45" x14ac:dyDescent="0.25">
      <c r="T98" s="279"/>
      <c r="U98" s="279"/>
      <c r="V98" s="279"/>
      <c r="W98" s="279"/>
      <c r="X98" s="279"/>
      <c r="Y98" s="279"/>
      <c r="Z98" s="279"/>
      <c r="AA98" s="279"/>
      <c r="AB98" s="279"/>
      <c r="AC98" s="279"/>
      <c r="AD98" s="279"/>
      <c r="AE98" s="279"/>
      <c r="AF98" s="279"/>
      <c r="AG98" s="279"/>
      <c r="AH98" s="279"/>
      <c r="AL98" s="279"/>
      <c r="AM98" s="279"/>
      <c r="AN98" s="279"/>
      <c r="AO98" s="279"/>
      <c r="AP98" s="279"/>
      <c r="AQ98" s="279"/>
      <c r="AR98" s="279"/>
      <c r="AS98" s="279"/>
    </row>
    <row r="99" spans="20:45" x14ac:dyDescent="0.25">
      <c r="T99" s="279"/>
      <c r="U99" s="279"/>
      <c r="V99" s="279"/>
      <c r="W99" s="279"/>
      <c r="X99" s="279"/>
      <c r="Y99" s="279"/>
      <c r="Z99" s="279"/>
      <c r="AA99" s="279"/>
      <c r="AB99" s="279"/>
      <c r="AC99" s="279"/>
      <c r="AD99" s="279"/>
      <c r="AE99" s="279"/>
      <c r="AF99" s="279"/>
      <c r="AG99" s="279"/>
      <c r="AH99" s="279"/>
      <c r="AL99" s="279"/>
      <c r="AM99" s="279"/>
      <c r="AN99" s="279"/>
      <c r="AO99" s="279"/>
      <c r="AP99" s="279"/>
      <c r="AQ99" s="279"/>
      <c r="AR99" s="279"/>
      <c r="AS99" s="279"/>
    </row>
    <row r="100" spans="20:45" x14ac:dyDescent="0.25">
      <c r="T100" s="279"/>
      <c r="U100" s="279"/>
      <c r="V100" s="279"/>
      <c r="W100" s="279"/>
      <c r="X100" s="279"/>
      <c r="Y100" s="279"/>
      <c r="Z100" s="279"/>
      <c r="AA100" s="279"/>
      <c r="AB100" s="279"/>
      <c r="AC100" s="279"/>
      <c r="AD100" s="279"/>
      <c r="AE100" s="279"/>
      <c r="AF100" s="279"/>
      <c r="AG100" s="279"/>
      <c r="AH100" s="279"/>
      <c r="AL100" s="279"/>
      <c r="AM100" s="279"/>
      <c r="AN100" s="279"/>
      <c r="AO100" s="279"/>
      <c r="AP100" s="279"/>
      <c r="AQ100" s="279"/>
      <c r="AR100" s="279"/>
      <c r="AS100" s="279"/>
    </row>
    <row r="101" spans="20:45" x14ac:dyDescent="0.25">
      <c r="T101" s="279"/>
      <c r="U101" s="279"/>
      <c r="V101" s="279"/>
      <c r="W101" s="279"/>
      <c r="X101" s="279"/>
      <c r="Y101" s="279"/>
      <c r="Z101" s="279"/>
      <c r="AA101" s="279"/>
      <c r="AB101" s="279"/>
      <c r="AC101" s="279"/>
      <c r="AD101" s="279"/>
      <c r="AE101" s="279"/>
      <c r="AF101" s="279"/>
      <c r="AG101" s="279"/>
      <c r="AH101" s="279"/>
      <c r="AL101" s="279"/>
      <c r="AM101" s="279"/>
      <c r="AN101" s="279"/>
      <c r="AO101" s="279"/>
      <c r="AP101" s="279"/>
      <c r="AQ101" s="279"/>
      <c r="AR101" s="279"/>
      <c r="AS101" s="279"/>
    </row>
    <row r="102" spans="20:45" x14ac:dyDescent="0.25">
      <c r="T102" s="279"/>
      <c r="U102" s="279"/>
      <c r="V102" s="279"/>
      <c r="W102" s="279"/>
      <c r="X102" s="279"/>
      <c r="Y102" s="279"/>
      <c r="Z102" s="279"/>
      <c r="AA102" s="279"/>
      <c r="AB102" s="279"/>
      <c r="AC102" s="279"/>
      <c r="AD102" s="279"/>
      <c r="AE102" s="279"/>
      <c r="AF102" s="279"/>
      <c r="AG102" s="279"/>
      <c r="AH102" s="279"/>
      <c r="AL102" s="279"/>
      <c r="AM102" s="279"/>
      <c r="AN102" s="279"/>
      <c r="AO102" s="279"/>
      <c r="AP102" s="279"/>
      <c r="AQ102" s="279"/>
      <c r="AR102" s="279"/>
      <c r="AS102" s="279"/>
    </row>
    <row r="103" spans="20:45" x14ac:dyDescent="0.25">
      <c r="T103" s="279"/>
      <c r="U103" s="279"/>
      <c r="V103" s="279"/>
      <c r="W103" s="279"/>
      <c r="X103" s="279"/>
      <c r="Y103" s="279"/>
      <c r="Z103" s="279"/>
      <c r="AA103" s="279"/>
      <c r="AB103" s="279"/>
      <c r="AC103" s="279"/>
      <c r="AD103" s="279"/>
      <c r="AE103" s="279"/>
      <c r="AF103" s="279"/>
      <c r="AG103" s="279"/>
      <c r="AH103" s="279"/>
      <c r="AL103" s="279"/>
      <c r="AM103" s="279"/>
      <c r="AN103" s="279"/>
      <c r="AO103" s="279"/>
      <c r="AP103" s="279"/>
      <c r="AQ103" s="279"/>
      <c r="AR103" s="279"/>
      <c r="AS103" s="279"/>
    </row>
    <row r="104" spans="20:45" x14ac:dyDescent="0.25">
      <c r="T104" s="279"/>
      <c r="U104" s="279"/>
      <c r="V104" s="279"/>
      <c r="W104" s="279"/>
      <c r="X104" s="279"/>
      <c r="Y104" s="279"/>
      <c r="Z104" s="279"/>
      <c r="AA104" s="279"/>
      <c r="AB104" s="279"/>
      <c r="AC104" s="279"/>
      <c r="AD104" s="279"/>
      <c r="AE104" s="279"/>
      <c r="AF104" s="279"/>
      <c r="AG104" s="279"/>
      <c r="AH104" s="279"/>
      <c r="AL104" s="279"/>
      <c r="AM104" s="279"/>
      <c r="AN104" s="279"/>
      <c r="AO104" s="279"/>
      <c r="AP104" s="279"/>
      <c r="AQ104" s="279"/>
      <c r="AR104" s="279"/>
      <c r="AS104" s="279"/>
    </row>
    <row r="105" spans="20:45" x14ac:dyDescent="0.25">
      <c r="T105" s="279"/>
      <c r="U105" s="279"/>
      <c r="V105" s="279"/>
      <c r="W105" s="279"/>
      <c r="X105" s="279"/>
      <c r="Y105" s="279"/>
      <c r="Z105" s="279"/>
      <c r="AA105" s="279"/>
      <c r="AB105" s="279"/>
      <c r="AC105" s="279"/>
      <c r="AD105" s="279"/>
      <c r="AE105" s="279"/>
      <c r="AF105" s="279"/>
      <c r="AG105" s="279"/>
      <c r="AH105" s="279"/>
      <c r="AL105" s="279"/>
      <c r="AM105" s="279"/>
      <c r="AN105" s="279"/>
      <c r="AO105" s="279"/>
      <c r="AP105" s="279"/>
      <c r="AQ105" s="279"/>
      <c r="AR105" s="279"/>
      <c r="AS105" s="279"/>
    </row>
    <row r="106" spans="20:45" x14ac:dyDescent="0.25">
      <c r="T106" s="279"/>
      <c r="U106" s="279"/>
      <c r="V106" s="279"/>
      <c r="W106" s="279"/>
      <c r="X106" s="279"/>
      <c r="Y106" s="279"/>
      <c r="Z106" s="279"/>
      <c r="AA106" s="279"/>
      <c r="AB106" s="279"/>
      <c r="AC106" s="279"/>
      <c r="AD106" s="279"/>
      <c r="AE106" s="279"/>
      <c r="AF106" s="279"/>
      <c r="AG106" s="279"/>
      <c r="AH106" s="279"/>
      <c r="AL106" s="279"/>
      <c r="AM106" s="279"/>
      <c r="AN106" s="279"/>
      <c r="AO106" s="279"/>
      <c r="AP106" s="279"/>
      <c r="AQ106" s="279"/>
      <c r="AR106" s="279"/>
      <c r="AS106" s="279"/>
    </row>
    <row r="107" spans="20:45" x14ac:dyDescent="0.25">
      <c r="T107" s="279"/>
      <c r="U107" s="279"/>
      <c r="V107" s="279"/>
      <c r="W107" s="279"/>
      <c r="X107" s="279"/>
      <c r="Y107" s="279"/>
      <c r="Z107" s="279"/>
      <c r="AA107" s="279"/>
      <c r="AB107" s="279"/>
      <c r="AC107" s="279"/>
      <c r="AD107" s="279"/>
      <c r="AE107" s="279"/>
      <c r="AF107" s="279"/>
      <c r="AG107" s="279"/>
      <c r="AH107" s="279"/>
      <c r="AL107" s="279"/>
      <c r="AM107" s="279"/>
      <c r="AN107" s="279"/>
      <c r="AO107" s="279"/>
      <c r="AP107" s="279"/>
      <c r="AQ107" s="279"/>
      <c r="AR107" s="279"/>
      <c r="AS107" s="279"/>
    </row>
    <row r="108" spans="20:45" x14ac:dyDescent="0.25">
      <c r="T108" s="279"/>
      <c r="U108" s="279"/>
      <c r="V108" s="279"/>
      <c r="W108" s="279"/>
      <c r="X108" s="279"/>
      <c r="Y108" s="279"/>
      <c r="Z108" s="279"/>
      <c r="AA108" s="279"/>
      <c r="AB108" s="279"/>
      <c r="AC108" s="279"/>
      <c r="AD108" s="279"/>
      <c r="AE108" s="279"/>
      <c r="AF108" s="279"/>
      <c r="AG108" s="279"/>
      <c r="AH108" s="279"/>
      <c r="AL108" s="279"/>
      <c r="AM108" s="279"/>
      <c r="AN108" s="279"/>
      <c r="AO108" s="279"/>
      <c r="AP108" s="279"/>
      <c r="AQ108" s="279"/>
      <c r="AR108" s="279"/>
      <c r="AS108" s="279"/>
    </row>
    <row r="109" spans="20:45" x14ac:dyDescent="0.25">
      <c r="T109" s="279"/>
      <c r="U109" s="279"/>
      <c r="V109" s="279"/>
      <c r="W109" s="279"/>
      <c r="X109" s="279"/>
      <c r="Y109" s="279"/>
      <c r="Z109" s="279"/>
      <c r="AA109" s="279"/>
      <c r="AB109" s="279"/>
      <c r="AC109" s="279"/>
      <c r="AD109" s="279"/>
      <c r="AE109" s="279"/>
      <c r="AF109" s="279"/>
      <c r="AG109" s="279"/>
      <c r="AH109" s="279"/>
      <c r="AL109" s="279"/>
      <c r="AM109" s="279"/>
      <c r="AN109" s="279"/>
      <c r="AO109" s="279"/>
      <c r="AP109" s="279"/>
      <c r="AQ109" s="279"/>
      <c r="AR109" s="279"/>
      <c r="AS109" s="279"/>
    </row>
    <row r="110" spans="20:45" x14ac:dyDescent="0.25">
      <c r="T110" s="279"/>
      <c r="U110" s="279"/>
      <c r="V110" s="279"/>
      <c r="W110" s="279"/>
      <c r="X110" s="279"/>
      <c r="Y110" s="279"/>
      <c r="Z110" s="279"/>
      <c r="AA110" s="279"/>
      <c r="AB110" s="279"/>
      <c r="AC110" s="279"/>
      <c r="AD110" s="279"/>
      <c r="AE110" s="279"/>
      <c r="AF110" s="279"/>
      <c r="AG110" s="279"/>
      <c r="AH110" s="279"/>
      <c r="AL110" s="279"/>
      <c r="AM110" s="279"/>
      <c r="AN110" s="279"/>
      <c r="AO110" s="279"/>
      <c r="AP110" s="279"/>
      <c r="AQ110" s="279"/>
      <c r="AR110" s="279"/>
      <c r="AS110" s="279"/>
    </row>
    <row r="111" spans="20:45" x14ac:dyDescent="0.25">
      <c r="T111" s="279"/>
      <c r="U111" s="279"/>
      <c r="V111" s="279"/>
      <c r="W111" s="279"/>
      <c r="X111" s="279"/>
      <c r="Y111" s="279"/>
      <c r="Z111" s="279"/>
      <c r="AA111" s="279"/>
      <c r="AB111" s="279"/>
      <c r="AC111" s="279"/>
      <c r="AD111" s="279"/>
      <c r="AE111" s="279"/>
      <c r="AF111" s="279"/>
      <c r="AG111" s="279"/>
      <c r="AH111" s="279"/>
      <c r="AL111" s="279"/>
      <c r="AM111" s="279"/>
      <c r="AN111" s="279"/>
      <c r="AO111" s="279"/>
      <c r="AP111" s="279"/>
      <c r="AQ111" s="279"/>
      <c r="AR111" s="279"/>
      <c r="AS111" s="279"/>
    </row>
    <row r="112" spans="20:45" x14ac:dyDescent="0.25">
      <c r="T112" s="279"/>
      <c r="U112" s="279"/>
      <c r="V112" s="279"/>
      <c r="W112" s="279"/>
      <c r="X112" s="279"/>
      <c r="Y112" s="279"/>
      <c r="Z112" s="279"/>
      <c r="AA112" s="279"/>
      <c r="AB112" s="279"/>
      <c r="AC112" s="279"/>
      <c r="AD112" s="279"/>
      <c r="AE112" s="279"/>
      <c r="AF112" s="279"/>
      <c r="AG112" s="279"/>
      <c r="AH112" s="279"/>
      <c r="AL112" s="279"/>
      <c r="AM112" s="279"/>
      <c r="AN112" s="279"/>
      <c r="AO112" s="279"/>
      <c r="AP112" s="279"/>
      <c r="AQ112" s="279"/>
      <c r="AR112" s="279"/>
      <c r="AS112" s="279"/>
    </row>
    <row r="113" spans="20:45" x14ac:dyDescent="0.25">
      <c r="T113" s="279"/>
      <c r="U113" s="279"/>
      <c r="V113" s="279"/>
      <c r="W113" s="279"/>
      <c r="X113" s="279"/>
      <c r="Y113" s="279"/>
      <c r="Z113" s="279"/>
      <c r="AA113" s="279"/>
      <c r="AB113" s="279"/>
      <c r="AC113" s="279"/>
      <c r="AD113" s="279"/>
      <c r="AE113" s="279"/>
      <c r="AF113" s="279"/>
      <c r="AG113" s="279"/>
      <c r="AH113" s="279"/>
      <c r="AL113" s="279"/>
      <c r="AM113" s="279"/>
      <c r="AN113" s="279"/>
      <c r="AO113" s="279"/>
      <c r="AP113" s="279"/>
      <c r="AQ113" s="279"/>
      <c r="AR113" s="279"/>
      <c r="AS113" s="279"/>
    </row>
    <row r="114" spans="20:45" x14ac:dyDescent="0.25">
      <c r="T114" s="279"/>
      <c r="U114" s="279"/>
      <c r="V114" s="279"/>
      <c r="W114" s="279"/>
      <c r="X114" s="279"/>
      <c r="Y114" s="279"/>
      <c r="Z114" s="279"/>
      <c r="AA114" s="279"/>
      <c r="AB114" s="279"/>
      <c r="AC114" s="279"/>
      <c r="AD114" s="279"/>
      <c r="AE114" s="279"/>
      <c r="AF114" s="279"/>
      <c r="AG114" s="279"/>
      <c r="AH114" s="279"/>
      <c r="AL114" s="279"/>
      <c r="AM114" s="279"/>
      <c r="AN114" s="279"/>
      <c r="AO114" s="279"/>
      <c r="AP114" s="279"/>
      <c r="AQ114" s="279"/>
      <c r="AR114" s="279"/>
      <c r="AS114" s="279"/>
    </row>
    <row r="115" spans="20:45" x14ac:dyDescent="0.25">
      <c r="T115" s="279"/>
      <c r="U115" s="279"/>
      <c r="V115" s="279"/>
      <c r="W115" s="279"/>
      <c r="X115" s="279"/>
      <c r="Y115" s="279"/>
      <c r="Z115" s="279"/>
      <c r="AA115" s="279"/>
      <c r="AB115" s="279"/>
      <c r="AC115" s="279"/>
      <c r="AD115" s="279"/>
      <c r="AE115" s="279"/>
      <c r="AF115" s="279"/>
      <c r="AG115" s="279"/>
      <c r="AH115" s="279"/>
      <c r="AL115" s="279"/>
      <c r="AM115" s="279"/>
      <c r="AN115" s="279"/>
      <c r="AO115" s="279"/>
      <c r="AP115" s="279"/>
      <c r="AQ115" s="279"/>
      <c r="AR115" s="279"/>
      <c r="AS115" s="279"/>
    </row>
    <row r="116" spans="20:45" x14ac:dyDescent="0.25">
      <c r="T116" s="279"/>
      <c r="U116" s="279"/>
      <c r="V116" s="279"/>
      <c r="W116" s="279"/>
      <c r="X116" s="279"/>
      <c r="Y116" s="279"/>
      <c r="Z116" s="279"/>
      <c r="AA116" s="279"/>
      <c r="AB116" s="279"/>
      <c r="AC116" s="279"/>
      <c r="AD116" s="279"/>
      <c r="AE116" s="279"/>
      <c r="AF116" s="279"/>
      <c r="AG116" s="279"/>
      <c r="AH116" s="279"/>
      <c r="AL116" s="279"/>
      <c r="AM116" s="279"/>
      <c r="AN116" s="279"/>
      <c r="AO116" s="279"/>
      <c r="AP116" s="279"/>
      <c r="AQ116" s="279"/>
      <c r="AR116" s="279"/>
      <c r="AS116" s="279"/>
    </row>
    <row r="117" spans="20:45" x14ac:dyDescent="0.25">
      <c r="T117" s="279"/>
      <c r="U117" s="279"/>
      <c r="V117" s="279"/>
      <c r="W117" s="279"/>
      <c r="X117" s="279"/>
      <c r="Y117" s="279"/>
      <c r="Z117" s="279"/>
      <c r="AA117" s="279"/>
      <c r="AB117" s="279"/>
      <c r="AC117" s="279"/>
      <c r="AD117" s="279"/>
      <c r="AE117" s="279"/>
      <c r="AF117" s="279"/>
      <c r="AG117" s="279"/>
      <c r="AH117" s="279"/>
      <c r="AL117" s="279"/>
      <c r="AM117" s="279"/>
      <c r="AN117" s="279"/>
      <c r="AO117" s="279"/>
      <c r="AP117" s="279"/>
      <c r="AQ117" s="279"/>
      <c r="AR117" s="279"/>
      <c r="AS117" s="279"/>
    </row>
    <row r="118" spans="20:45" x14ac:dyDescent="0.25">
      <c r="T118" s="279"/>
      <c r="U118" s="279"/>
      <c r="V118" s="279"/>
      <c r="W118" s="279"/>
      <c r="X118" s="279"/>
      <c r="Y118" s="279"/>
      <c r="Z118" s="279"/>
      <c r="AA118" s="279"/>
      <c r="AB118" s="279"/>
      <c r="AC118" s="279"/>
      <c r="AD118" s="279"/>
      <c r="AE118" s="279"/>
      <c r="AF118" s="279"/>
      <c r="AG118" s="279"/>
      <c r="AH118" s="279"/>
      <c r="AL118" s="279"/>
      <c r="AM118" s="279"/>
      <c r="AN118" s="279"/>
      <c r="AO118" s="279"/>
      <c r="AP118" s="279"/>
      <c r="AQ118" s="279"/>
      <c r="AR118" s="279"/>
      <c r="AS118" s="279"/>
    </row>
    <row r="119" spans="20:45" x14ac:dyDescent="0.25">
      <c r="T119" s="279"/>
      <c r="U119" s="279"/>
      <c r="V119" s="279"/>
      <c r="W119" s="279"/>
      <c r="X119" s="279"/>
      <c r="Y119" s="279"/>
      <c r="Z119" s="279"/>
      <c r="AA119" s="279"/>
      <c r="AB119" s="279"/>
      <c r="AC119" s="279"/>
      <c r="AD119" s="279"/>
      <c r="AE119" s="279"/>
      <c r="AF119" s="279"/>
      <c r="AG119" s="279"/>
      <c r="AH119" s="279"/>
      <c r="AL119" s="279"/>
      <c r="AM119" s="279"/>
      <c r="AN119" s="279"/>
      <c r="AO119" s="279"/>
      <c r="AP119" s="279"/>
      <c r="AQ119" s="279"/>
      <c r="AR119" s="279"/>
      <c r="AS119" s="279"/>
    </row>
    <row r="120" spans="20:45" x14ac:dyDescent="0.25">
      <c r="T120" s="279"/>
      <c r="U120" s="279"/>
      <c r="V120" s="279"/>
      <c r="W120" s="279"/>
      <c r="X120" s="279"/>
      <c r="Y120" s="279"/>
      <c r="Z120" s="279"/>
      <c r="AA120" s="279"/>
      <c r="AB120" s="279"/>
      <c r="AC120" s="279"/>
      <c r="AD120" s="279"/>
      <c r="AE120" s="279"/>
      <c r="AF120" s="279"/>
      <c r="AG120" s="279"/>
      <c r="AH120" s="279"/>
      <c r="AL120" s="279"/>
      <c r="AM120" s="279"/>
      <c r="AN120" s="279"/>
      <c r="AO120" s="279"/>
      <c r="AP120" s="279"/>
      <c r="AQ120" s="279"/>
      <c r="AR120" s="279"/>
      <c r="AS120" s="279"/>
    </row>
    <row r="121" spans="20:45" x14ac:dyDescent="0.25">
      <c r="T121" s="279"/>
      <c r="U121" s="279"/>
      <c r="V121" s="279"/>
      <c r="W121" s="279"/>
      <c r="X121" s="279"/>
      <c r="Y121" s="279"/>
      <c r="Z121" s="279"/>
      <c r="AA121" s="279"/>
      <c r="AB121" s="279"/>
      <c r="AC121" s="279"/>
      <c r="AD121" s="279"/>
      <c r="AE121" s="279"/>
      <c r="AF121" s="279"/>
      <c r="AG121" s="279"/>
      <c r="AH121" s="279"/>
      <c r="AL121" s="279"/>
      <c r="AM121" s="279"/>
      <c r="AN121" s="279"/>
      <c r="AO121" s="279"/>
      <c r="AP121" s="279"/>
      <c r="AQ121" s="279"/>
      <c r="AR121" s="279"/>
      <c r="AS121" s="279"/>
    </row>
    <row r="122" spans="20:45" x14ac:dyDescent="0.25">
      <c r="T122" s="279"/>
      <c r="U122" s="279"/>
      <c r="V122" s="279"/>
      <c r="W122" s="279"/>
      <c r="X122" s="279"/>
      <c r="Y122" s="279"/>
      <c r="Z122" s="279"/>
      <c r="AA122" s="279"/>
      <c r="AB122" s="279"/>
      <c r="AC122" s="279"/>
      <c r="AD122" s="279"/>
      <c r="AE122" s="279"/>
      <c r="AF122" s="279"/>
      <c r="AG122" s="279"/>
      <c r="AH122" s="279"/>
      <c r="AL122" s="279"/>
      <c r="AM122" s="279"/>
      <c r="AN122" s="279"/>
      <c r="AO122" s="279"/>
      <c r="AP122" s="279"/>
      <c r="AQ122" s="279"/>
      <c r="AR122" s="279"/>
      <c r="AS122" s="279"/>
    </row>
    <row r="123" spans="20:45" x14ac:dyDescent="0.25">
      <c r="T123" s="279"/>
      <c r="U123" s="279"/>
      <c r="V123" s="279"/>
      <c r="W123" s="279"/>
      <c r="X123" s="279"/>
      <c r="Y123" s="279"/>
      <c r="Z123" s="279"/>
      <c r="AA123" s="279"/>
      <c r="AB123" s="279"/>
      <c r="AC123" s="279"/>
      <c r="AD123" s="279"/>
      <c r="AE123" s="279"/>
      <c r="AF123" s="279"/>
      <c r="AG123" s="279"/>
      <c r="AH123" s="279"/>
      <c r="AL123" s="279"/>
      <c r="AM123" s="279"/>
      <c r="AN123" s="279"/>
      <c r="AO123" s="279"/>
      <c r="AP123" s="279"/>
      <c r="AQ123" s="279"/>
      <c r="AR123" s="279"/>
      <c r="AS123" s="279"/>
    </row>
    <row r="124" spans="20:45" x14ac:dyDescent="0.25">
      <c r="T124" s="279"/>
      <c r="U124" s="279"/>
      <c r="V124" s="279"/>
      <c r="W124" s="279"/>
      <c r="X124" s="279"/>
      <c r="Y124" s="279"/>
      <c r="Z124" s="279"/>
      <c r="AA124" s="279"/>
      <c r="AB124" s="279"/>
      <c r="AC124" s="279"/>
      <c r="AD124" s="279"/>
      <c r="AE124" s="279"/>
      <c r="AF124" s="279"/>
      <c r="AG124" s="279"/>
      <c r="AH124" s="279"/>
      <c r="AL124" s="279"/>
      <c r="AM124" s="279"/>
      <c r="AN124" s="279"/>
      <c r="AO124" s="279"/>
      <c r="AP124" s="279"/>
      <c r="AQ124" s="279"/>
      <c r="AR124" s="279"/>
      <c r="AS124" s="279"/>
    </row>
    <row r="125" spans="20:45" x14ac:dyDescent="0.25">
      <c r="T125" s="279"/>
      <c r="U125" s="279"/>
      <c r="V125" s="279"/>
      <c r="W125" s="279"/>
      <c r="X125" s="279"/>
      <c r="Y125" s="279"/>
      <c r="Z125" s="279"/>
      <c r="AA125" s="279"/>
      <c r="AB125" s="279"/>
      <c r="AC125" s="279"/>
      <c r="AD125" s="279"/>
      <c r="AE125" s="279"/>
      <c r="AF125" s="279"/>
      <c r="AG125" s="279"/>
      <c r="AH125" s="279"/>
      <c r="AL125" s="279"/>
      <c r="AM125" s="279"/>
      <c r="AN125" s="279"/>
      <c r="AO125" s="279"/>
      <c r="AP125" s="279"/>
      <c r="AQ125" s="279"/>
      <c r="AR125" s="279"/>
      <c r="AS125" s="279"/>
    </row>
    <row r="126" spans="20:45" x14ac:dyDescent="0.25">
      <c r="T126" s="279"/>
      <c r="U126" s="279"/>
      <c r="V126" s="279"/>
      <c r="W126" s="279"/>
      <c r="X126" s="279"/>
      <c r="Y126" s="279"/>
      <c r="Z126" s="279"/>
      <c r="AA126" s="279"/>
      <c r="AB126" s="279"/>
      <c r="AC126" s="279"/>
      <c r="AD126" s="279"/>
      <c r="AE126" s="279"/>
      <c r="AF126" s="279"/>
      <c r="AG126" s="279"/>
      <c r="AH126" s="279"/>
      <c r="AL126" s="279"/>
      <c r="AM126" s="279"/>
      <c r="AN126" s="279"/>
      <c r="AO126" s="279"/>
      <c r="AP126" s="279"/>
      <c r="AQ126" s="279"/>
      <c r="AR126" s="279"/>
      <c r="AS126" s="279"/>
    </row>
    <row r="127" spans="20:45" x14ac:dyDescent="0.25">
      <c r="T127" s="279"/>
      <c r="U127" s="279"/>
      <c r="V127" s="279"/>
      <c r="W127" s="279"/>
      <c r="X127" s="279"/>
      <c r="Y127" s="279"/>
      <c r="Z127" s="279"/>
      <c r="AA127" s="279"/>
      <c r="AB127" s="279"/>
      <c r="AC127" s="279"/>
      <c r="AD127" s="279"/>
      <c r="AE127" s="279"/>
      <c r="AF127" s="279"/>
      <c r="AG127" s="279"/>
      <c r="AH127" s="279"/>
      <c r="AL127" s="279"/>
      <c r="AM127" s="279"/>
      <c r="AN127" s="279"/>
      <c r="AO127" s="279"/>
      <c r="AP127" s="279"/>
      <c r="AQ127" s="279"/>
      <c r="AR127" s="279"/>
      <c r="AS127" s="279"/>
    </row>
    <row r="128" spans="20:45" x14ac:dyDescent="0.25">
      <c r="T128" s="279"/>
      <c r="U128" s="279"/>
      <c r="V128" s="279"/>
      <c r="W128" s="279"/>
      <c r="X128" s="279"/>
      <c r="Y128" s="279"/>
      <c r="Z128" s="279"/>
      <c r="AA128" s="279"/>
      <c r="AB128" s="279"/>
      <c r="AC128" s="279"/>
      <c r="AD128" s="279"/>
      <c r="AE128" s="279"/>
      <c r="AF128" s="279"/>
      <c r="AG128" s="279"/>
      <c r="AH128" s="279"/>
      <c r="AL128" s="279"/>
      <c r="AM128" s="279"/>
      <c r="AN128" s="279"/>
      <c r="AO128" s="279"/>
      <c r="AP128" s="279"/>
      <c r="AQ128" s="279"/>
      <c r="AR128" s="279"/>
      <c r="AS128" s="279"/>
    </row>
    <row r="129" spans="20:45" x14ac:dyDescent="0.25">
      <c r="T129" s="279"/>
      <c r="U129" s="279"/>
      <c r="V129" s="279"/>
      <c r="W129" s="279"/>
      <c r="X129" s="279"/>
      <c r="Y129" s="279"/>
      <c r="Z129" s="279"/>
      <c r="AA129" s="279"/>
      <c r="AB129" s="279"/>
      <c r="AC129" s="279"/>
      <c r="AD129" s="279"/>
      <c r="AE129" s="279"/>
      <c r="AF129" s="279"/>
      <c r="AG129" s="279"/>
      <c r="AH129" s="279"/>
      <c r="AL129" s="279"/>
      <c r="AM129" s="279"/>
      <c r="AN129" s="279"/>
      <c r="AO129" s="279"/>
      <c r="AP129" s="279"/>
      <c r="AQ129" s="279"/>
      <c r="AR129" s="279"/>
      <c r="AS129" s="279"/>
    </row>
    <row r="130" spans="20:45" x14ac:dyDescent="0.25">
      <c r="T130" s="279"/>
      <c r="U130" s="279"/>
      <c r="V130" s="279"/>
      <c r="W130" s="279"/>
      <c r="X130" s="279"/>
      <c r="Y130" s="279"/>
      <c r="Z130" s="279"/>
      <c r="AA130" s="279"/>
      <c r="AB130" s="279"/>
      <c r="AC130" s="279"/>
      <c r="AD130" s="279"/>
      <c r="AE130" s="279"/>
      <c r="AF130" s="279"/>
      <c r="AG130" s="279"/>
      <c r="AH130" s="279"/>
      <c r="AL130" s="279"/>
      <c r="AM130" s="279"/>
      <c r="AN130" s="279"/>
      <c r="AO130" s="279"/>
      <c r="AP130" s="279"/>
      <c r="AQ130" s="279"/>
      <c r="AR130" s="279"/>
      <c r="AS130" s="279"/>
    </row>
    <row r="131" spans="20:45" x14ac:dyDescent="0.25">
      <c r="T131" s="279"/>
      <c r="U131" s="279"/>
      <c r="V131" s="279"/>
      <c r="W131" s="279"/>
      <c r="X131" s="279"/>
      <c r="Y131" s="279"/>
      <c r="Z131" s="279"/>
      <c r="AA131" s="279"/>
      <c r="AB131" s="279"/>
      <c r="AC131" s="279"/>
      <c r="AD131" s="279"/>
      <c r="AE131" s="279"/>
      <c r="AF131" s="279"/>
      <c r="AG131" s="279"/>
      <c r="AH131" s="279"/>
      <c r="AL131" s="279"/>
      <c r="AM131" s="279"/>
      <c r="AN131" s="279"/>
      <c r="AO131" s="279"/>
      <c r="AP131" s="279"/>
      <c r="AQ131" s="279"/>
      <c r="AR131" s="279"/>
      <c r="AS131" s="279"/>
    </row>
    <row r="132" spans="20:45" x14ac:dyDescent="0.25">
      <c r="T132" s="279"/>
      <c r="U132" s="279"/>
      <c r="V132" s="279"/>
      <c r="W132" s="279"/>
      <c r="X132" s="279"/>
      <c r="Y132" s="279"/>
      <c r="Z132" s="279"/>
      <c r="AA132" s="279"/>
      <c r="AB132" s="279"/>
      <c r="AC132" s="279"/>
      <c r="AD132" s="279"/>
      <c r="AE132" s="279"/>
      <c r="AF132" s="279"/>
      <c r="AG132" s="279"/>
      <c r="AH132" s="279"/>
      <c r="AL132" s="279"/>
      <c r="AM132" s="279"/>
      <c r="AN132" s="279"/>
      <c r="AO132" s="279"/>
      <c r="AP132" s="279"/>
      <c r="AQ132" s="279"/>
      <c r="AR132" s="279"/>
      <c r="AS132" s="279"/>
    </row>
    <row r="133" spans="20:45" x14ac:dyDescent="0.25">
      <c r="T133" s="279"/>
      <c r="U133" s="279"/>
      <c r="V133" s="279"/>
      <c r="W133" s="279"/>
      <c r="X133" s="279"/>
      <c r="Y133" s="279"/>
      <c r="Z133" s="279"/>
      <c r="AA133" s="279"/>
      <c r="AB133" s="279"/>
      <c r="AC133" s="279"/>
      <c r="AD133" s="279"/>
      <c r="AE133" s="279"/>
      <c r="AF133" s="279"/>
      <c r="AG133" s="279"/>
      <c r="AH133" s="279"/>
      <c r="AL133" s="279"/>
      <c r="AM133" s="279"/>
      <c r="AN133" s="279"/>
      <c r="AO133" s="279"/>
      <c r="AP133" s="279"/>
      <c r="AQ133" s="279"/>
      <c r="AR133" s="279"/>
      <c r="AS133" s="279"/>
    </row>
    <row r="134" spans="20:45" x14ac:dyDescent="0.25">
      <c r="T134" s="279"/>
      <c r="U134" s="279"/>
      <c r="V134" s="279"/>
      <c r="W134" s="279"/>
      <c r="X134" s="279"/>
      <c r="Y134" s="279"/>
      <c r="Z134" s="279"/>
      <c r="AA134" s="279"/>
      <c r="AB134" s="279"/>
      <c r="AC134" s="279"/>
      <c r="AD134" s="279"/>
      <c r="AE134" s="279"/>
      <c r="AF134" s="279"/>
      <c r="AG134" s="279"/>
      <c r="AH134" s="279"/>
      <c r="AL134" s="279"/>
      <c r="AM134" s="279"/>
      <c r="AN134" s="279"/>
      <c r="AO134" s="279"/>
      <c r="AP134" s="279"/>
      <c r="AQ134" s="279"/>
      <c r="AR134" s="279"/>
      <c r="AS134" s="279"/>
    </row>
    <row r="135" spans="20:45" x14ac:dyDescent="0.25">
      <c r="T135" s="279"/>
      <c r="U135" s="279"/>
      <c r="V135" s="279"/>
      <c r="W135" s="279"/>
      <c r="X135" s="279"/>
      <c r="Y135" s="279"/>
      <c r="Z135" s="279"/>
      <c r="AA135" s="279"/>
      <c r="AB135" s="279"/>
      <c r="AC135" s="279"/>
      <c r="AD135" s="279"/>
      <c r="AE135" s="279"/>
      <c r="AF135" s="279"/>
      <c r="AG135" s="279"/>
      <c r="AH135" s="279"/>
      <c r="AL135" s="279"/>
      <c r="AM135" s="279"/>
      <c r="AN135" s="279"/>
      <c r="AO135" s="279"/>
      <c r="AP135" s="279"/>
      <c r="AQ135" s="279"/>
      <c r="AR135" s="279"/>
      <c r="AS135" s="279"/>
    </row>
    <row r="136" spans="20:45" x14ac:dyDescent="0.25">
      <c r="T136" s="279"/>
      <c r="U136" s="279"/>
      <c r="V136" s="279"/>
      <c r="W136" s="279"/>
      <c r="X136" s="279"/>
      <c r="Y136" s="279"/>
      <c r="Z136" s="279"/>
      <c r="AA136" s="279"/>
      <c r="AB136" s="279"/>
      <c r="AC136" s="279"/>
      <c r="AD136" s="279"/>
      <c r="AE136" s="279"/>
      <c r="AF136" s="279"/>
      <c r="AG136" s="279"/>
      <c r="AH136" s="279"/>
      <c r="AL136" s="279"/>
      <c r="AM136" s="279"/>
      <c r="AN136" s="279"/>
      <c r="AO136" s="279"/>
      <c r="AP136" s="279"/>
      <c r="AQ136" s="279"/>
      <c r="AR136" s="279"/>
      <c r="AS136" s="279"/>
    </row>
    <row r="137" spans="20:45" x14ac:dyDescent="0.25">
      <c r="T137" s="279"/>
      <c r="U137" s="279"/>
      <c r="V137" s="279"/>
      <c r="W137" s="279"/>
      <c r="X137" s="279"/>
      <c r="Y137" s="279"/>
      <c r="Z137" s="279"/>
      <c r="AA137" s="279"/>
      <c r="AB137" s="279"/>
      <c r="AC137" s="279"/>
      <c r="AD137" s="279"/>
      <c r="AE137" s="279"/>
      <c r="AF137" s="279"/>
      <c r="AG137" s="279"/>
      <c r="AH137" s="279"/>
      <c r="AL137" s="279"/>
      <c r="AM137" s="279"/>
      <c r="AN137" s="279"/>
      <c r="AO137" s="279"/>
      <c r="AP137" s="279"/>
      <c r="AQ137" s="279"/>
      <c r="AR137" s="279"/>
      <c r="AS137" s="279"/>
    </row>
    <row r="138" spans="20:45" x14ac:dyDescent="0.25">
      <c r="T138" s="279"/>
      <c r="U138" s="279"/>
      <c r="V138" s="279"/>
      <c r="W138" s="279"/>
      <c r="X138" s="279"/>
      <c r="Y138" s="279"/>
      <c r="Z138" s="279"/>
      <c r="AA138" s="279"/>
      <c r="AB138" s="279"/>
      <c r="AC138" s="279"/>
      <c r="AD138" s="279"/>
      <c r="AE138" s="279"/>
      <c r="AF138" s="279"/>
      <c r="AG138" s="279"/>
      <c r="AH138" s="279"/>
      <c r="AL138" s="279"/>
      <c r="AM138" s="279"/>
      <c r="AN138" s="279"/>
      <c r="AO138" s="279"/>
      <c r="AP138" s="279"/>
      <c r="AQ138" s="279"/>
      <c r="AR138" s="279"/>
      <c r="AS138" s="279"/>
    </row>
    <row r="139" spans="20:45" x14ac:dyDescent="0.25">
      <c r="T139" s="279"/>
      <c r="U139" s="279"/>
      <c r="V139" s="279"/>
      <c r="W139" s="279"/>
      <c r="X139" s="279"/>
      <c r="Y139" s="279"/>
      <c r="Z139" s="279"/>
      <c r="AA139" s="279"/>
      <c r="AB139" s="279"/>
      <c r="AC139" s="279"/>
      <c r="AD139" s="279"/>
      <c r="AE139" s="279"/>
      <c r="AF139" s="279"/>
      <c r="AG139" s="279"/>
      <c r="AH139" s="279"/>
      <c r="AL139" s="279"/>
      <c r="AM139" s="279"/>
      <c r="AN139" s="279"/>
      <c r="AO139" s="279"/>
      <c r="AP139" s="279"/>
      <c r="AQ139" s="279"/>
      <c r="AR139" s="279"/>
      <c r="AS139" s="279"/>
    </row>
    <row r="140" spans="20:45" x14ac:dyDescent="0.25">
      <c r="T140" s="279"/>
      <c r="U140" s="279"/>
      <c r="V140" s="279"/>
      <c r="W140" s="279"/>
      <c r="X140" s="279"/>
      <c r="Y140" s="279"/>
      <c r="Z140" s="279"/>
      <c r="AA140" s="279"/>
      <c r="AB140" s="279"/>
      <c r="AC140" s="279"/>
      <c r="AD140" s="279"/>
      <c r="AE140" s="279"/>
      <c r="AF140" s="279"/>
      <c r="AG140" s="279"/>
      <c r="AH140" s="279"/>
      <c r="AL140" s="279"/>
      <c r="AM140" s="279"/>
      <c r="AN140" s="279"/>
      <c r="AO140" s="279"/>
      <c r="AP140" s="279"/>
      <c r="AQ140" s="279"/>
      <c r="AR140" s="279"/>
      <c r="AS140" s="279"/>
    </row>
  </sheetData>
  <mergeCells count="1">
    <mergeCell ref="A4:C4"/>
  </mergeCells>
  <conditionalFormatting sqref="B22 B24 B26 B28 B30 B32 B34 B36 B38 B40 B42 B44 B46 B48 B50 B52">
    <cfRule type="cellIs" dxfId="137" priority="18" stopIfTrue="1" operator="equal">
      <formula>"QA"</formula>
    </cfRule>
    <cfRule type="cellIs" dxfId="136" priority="19" stopIfTrue="1" operator="equal">
      <formula>"DA"</formula>
    </cfRule>
  </conditionalFormatting>
  <conditionalFormatting sqref="E7 E21">
    <cfRule type="expression" dxfId="135" priority="21" stopIfTrue="1">
      <formula>$E7&lt;5</formula>
    </cfRule>
  </conditionalFormatting>
  <conditionalFormatting sqref="E22 E24 E26 E28 E30 E32 E34 E36 E38 E40 E42 E44 E46 E48 E50 E52">
    <cfRule type="expression" dxfId="134" priority="13" stopIfTrue="1">
      <formula>AND($E22&lt;9,$C22&gt;0)</formula>
    </cfRule>
  </conditionalFormatting>
  <conditionalFormatting sqref="F7 F9 F11 F13 F15 F17 F19">
    <cfRule type="cellIs" dxfId="133" priority="22" stopIfTrue="1" operator="equal">
      <formula>"Bye"</formula>
    </cfRule>
  </conditionalFormatting>
  <conditionalFormatting sqref="F21:F22 F24 F26 F28 F30 F32 F34 F36 F38 F40 F42 F44 F46 F48 F50">
    <cfRule type="cellIs" dxfId="132" priority="14" stopIfTrue="1" operator="equal">
      <formula>"Bye"</formula>
    </cfRule>
  </conditionalFormatting>
  <conditionalFormatting sqref="F22 F24 F26 F28 F30 F32 F34 F36 F38 F40 F42 F44 F46 F48 F50">
    <cfRule type="expression" dxfId="131" priority="15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130" priority="9" stopIfTrue="1">
      <formula>AND($E7&lt;9,$C7&gt;0)</formula>
    </cfRule>
  </conditionalFormatting>
  <conditionalFormatting sqref="I8 K10 I12 M14 I16 K18 I20 I23 K25 I27 M29 I31 K33 I35 I39 K41 I43 M45 I47 K49 I51">
    <cfRule type="expression" dxfId="129" priority="10" stopIfTrue="1">
      <formula>AND($O$1="CU",I8="Umpire")</formula>
    </cfRule>
    <cfRule type="expression" dxfId="128" priority="11" stopIfTrue="1">
      <formula>AND($O$1="CU",I8&lt;&gt;"Umpire",J8&lt;&gt;"")</formula>
    </cfRule>
    <cfRule type="expression" dxfId="127" priority="12" stopIfTrue="1">
      <formula>AND($O$1="CU",I8&lt;&gt;"Umpire")</formula>
    </cfRule>
  </conditionalFormatting>
  <conditionalFormatting sqref="J8 L10 J12 N14 J16 L18 J20 R62">
    <cfRule type="expression" dxfId="126" priority="20" stopIfTrue="1">
      <formula>$O$1="CU"</formula>
    </cfRule>
  </conditionalFormatting>
  <conditionalFormatting sqref="K8">
    <cfRule type="cellIs" dxfId="125" priority="5" stopIfTrue="1" operator="equal">
      <formula>"Bye"</formula>
    </cfRule>
  </conditionalFormatting>
  <conditionalFormatting sqref="K12 K16 K23 M25 K27 O29 K31 M33 K35 K39 M41 K43 O45 K47 M49 K51">
    <cfRule type="expression" dxfId="124" priority="16" stopIfTrue="1">
      <formula>J12="as"</formula>
    </cfRule>
    <cfRule type="expression" dxfId="123" priority="17" stopIfTrue="1">
      <formula>J12="bs"</formula>
    </cfRule>
  </conditionalFormatting>
  <conditionalFormatting sqref="K20">
    <cfRule type="cellIs" dxfId="122" priority="3" stopIfTrue="1" operator="equal">
      <formula>"Bye"</formula>
    </cfRule>
  </conditionalFormatting>
  <conditionalFormatting sqref="M10">
    <cfRule type="cellIs" dxfId="121" priority="4" stopIfTrue="1" operator="equal">
      <formula>"Bye"</formula>
    </cfRule>
  </conditionalFormatting>
  <conditionalFormatting sqref="M18">
    <cfRule type="cellIs" dxfId="120" priority="2" stopIfTrue="1" operator="equal">
      <formula>"Bye"</formula>
    </cfRule>
  </conditionalFormatting>
  <conditionalFormatting sqref="O14">
    <cfRule type="cellIs" dxfId="119" priority="1" stopIfTrue="1" operator="equal">
      <formula>"Bye"</formula>
    </cfRule>
  </conditionalFormatting>
  <conditionalFormatting sqref="O16">
    <cfRule type="expression" dxfId="118" priority="6" stopIfTrue="1">
      <formula>AND($O$1="CU",O16="Umpire")</formula>
    </cfRule>
    <cfRule type="expression" dxfId="117" priority="7" stopIfTrue="1">
      <formula>AND($O$1="CU",O16&lt;&gt;"Umpire",P16&lt;&gt;"")</formula>
    </cfRule>
    <cfRule type="expression" dxfId="116" priority="8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00000000-0002-0000-1F00-000000000000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81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482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Munka55">
    <tabColor theme="5" tint="0.39997558519241921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D12" sqref="D12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40" customWidth="1"/>
    <col min="5" max="5" width="10.5546875" style="394" customWidth="1"/>
    <col min="6" max="6" width="6.109375" style="91" hidden="1" customWidth="1"/>
    <col min="7" max="7" width="28.66406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91" t="str">
        <f>Altalanos!$A$6</f>
        <v>SOMOGY VÁRMEGYE DIÁKOLIMPIA</v>
      </c>
      <c r="B1" s="86"/>
      <c r="C1" s="86"/>
      <c r="D1" s="187"/>
      <c r="E1" s="207" t="s">
        <v>54</v>
      </c>
      <c r="F1" s="105"/>
      <c r="G1" s="198"/>
      <c r="H1" s="87"/>
      <c r="I1" s="87"/>
      <c r="J1" s="199"/>
      <c r="K1" s="199"/>
      <c r="L1" s="199"/>
      <c r="M1" s="199"/>
      <c r="N1" s="199"/>
      <c r="O1" s="199"/>
      <c r="P1" s="199"/>
      <c r="Q1" s="200"/>
    </row>
    <row r="2" spans="1:17" ht="13.8" thickBot="1" x14ac:dyDescent="0.3">
      <c r="B2" s="88" t="s">
        <v>53</v>
      </c>
      <c r="C2" s="88" t="s">
        <v>319</v>
      </c>
      <c r="D2" s="105"/>
      <c r="E2" s="207" t="s">
        <v>35</v>
      </c>
      <c r="F2" s="92"/>
      <c r="G2" s="92"/>
      <c r="H2" s="381"/>
      <c r="I2" s="381"/>
      <c r="J2" s="87"/>
      <c r="K2" s="87"/>
      <c r="L2" s="87"/>
      <c r="M2" s="87"/>
      <c r="N2" s="98"/>
      <c r="O2" s="80"/>
      <c r="P2" s="80"/>
      <c r="Q2" s="98"/>
    </row>
    <row r="3" spans="1:17" s="2" customFormat="1" ht="13.8" thickBot="1" x14ac:dyDescent="0.3">
      <c r="A3" s="373" t="s">
        <v>52</v>
      </c>
      <c r="B3" s="379"/>
      <c r="C3" s="379"/>
      <c r="D3" s="379"/>
      <c r="E3" s="379"/>
      <c r="F3" s="379"/>
      <c r="G3" s="379"/>
      <c r="H3" s="379"/>
      <c r="I3" s="380"/>
      <c r="J3" s="99"/>
      <c r="K3" s="106"/>
      <c r="L3" s="106"/>
      <c r="M3" s="106"/>
      <c r="N3" s="226" t="s">
        <v>33</v>
      </c>
      <c r="O3" s="100"/>
      <c r="P3" s="107"/>
      <c r="Q3" s="208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8"/>
      <c r="H4" s="404" t="s">
        <v>30</v>
      </c>
      <c r="I4" s="385"/>
      <c r="J4" s="109"/>
      <c r="K4" s="110"/>
      <c r="L4" s="110"/>
      <c r="M4" s="110"/>
      <c r="N4" s="109"/>
      <c r="O4" s="209"/>
      <c r="P4" s="209"/>
      <c r="Q4" s="111"/>
    </row>
    <row r="5" spans="1:17" s="2" customFormat="1" ht="13.8" thickBot="1" x14ac:dyDescent="0.3">
      <c r="A5" s="201">
        <v>45775</v>
      </c>
      <c r="B5" s="201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23" t="str">
        <f>Altalanos!$E$10</f>
        <v>Paszér Éva</v>
      </c>
      <c r="I5" s="405"/>
      <c r="J5" s="112"/>
      <c r="K5" s="82"/>
      <c r="L5" s="82"/>
      <c r="M5" s="82"/>
      <c r="N5" s="112"/>
      <c r="O5" s="90"/>
      <c r="P5" s="90"/>
      <c r="Q5" s="415"/>
    </row>
    <row r="6" spans="1:17" ht="30" customHeight="1" thickBot="1" x14ac:dyDescent="0.3">
      <c r="A6" s="190" t="s">
        <v>36</v>
      </c>
      <c r="B6" s="472" t="s">
        <v>27</v>
      </c>
      <c r="C6" s="472" t="s">
        <v>28</v>
      </c>
      <c r="D6" s="472" t="s">
        <v>31</v>
      </c>
      <c r="E6" s="479" t="s">
        <v>32</v>
      </c>
      <c r="F6" s="479" t="s">
        <v>37</v>
      </c>
      <c r="G6" s="479" t="s">
        <v>115</v>
      </c>
      <c r="H6" s="382" t="s">
        <v>38</v>
      </c>
      <c r="I6" s="383"/>
      <c r="J6" s="193" t="s">
        <v>16</v>
      </c>
      <c r="K6" s="103" t="s">
        <v>14</v>
      </c>
      <c r="L6" s="195" t="s">
        <v>1</v>
      </c>
      <c r="M6" s="163" t="s">
        <v>15</v>
      </c>
      <c r="N6" s="215" t="s">
        <v>50</v>
      </c>
      <c r="O6" s="205" t="s">
        <v>40</v>
      </c>
      <c r="P6" s="206" t="s">
        <v>2</v>
      </c>
      <c r="Q6" s="102" t="s">
        <v>41</v>
      </c>
    </row>
    <row r="7" spans="1:17" s="11" customFormat="1" ht="18.899999999999999" customHeight="1" x14ac:dyDescent="0.25">
      <c r="A7" s="197">
        <v>1</v>
      </c>
      <c r="B7" s="473" t="s">
        <v>490</v>
      </c>
      <c r="C7" s="478" t="s">
        <v>304</v>
      </c>
      <c r="D7" s="476" t="s">
        <v>137</v>
      </c>
      <c r="E7" s="477" t="s">
        <v>138</v>
      </c>
      <c r="F7" s="481"/>
      <c r="G7" s="481"/>
      <c r="H7" s="94"/>
      <c r="I7" s="94"/>
      <c r="J7" s="194"/>
      <c r="K7" s="192"/>
      <c r="L7" s="196"/>
      <c r="M7" s="192"/>
      <c r="N7" s="189"/>
      <c r="O7" s="94"/>
      <c r="P7" s="114"/>
      <c r="Q7" s="95"/>
    </row>
    <row r="8" spans="1:17" s="11" customFormat="1" ht="18.899999999999999" customHeight="1" thickBot="1" x14ac:dyDescent="0.3">
      <c r="A8" s="197">
        <v>2</v>
      </c>
      <c r="B8" s="93" t="s">
        <v>503</v>
      </c>
      <c r="C8" s="93" t="s">
        <v>292</v>
      </c>
      <c r="D8" s="360" t="s">
        <v>133</v>
      </c>
      <c r="E8" s="360" t="s">
        <v>134</v>
      </c>
      <c r="F8" s="482"/>
      <c r="G8" s="95"/>
      <c r="H8" s="94"/>
      <c r="I8" s="94"/>
      <c r="J8" s="194"/>
      <c r="K8" s="192"/>
      <c r="L8" s="196"/>
      <c r="M8" s="192"/>
      <c r="N8" s="189"/>
      <c r="O8" s="94"/>
      <c r="P8" s="114"/>
      <c r="Q8" s="95"/>
    </row>
    <row r="9" spans="1:17" s="11" customFormat="1" ht="18.899999999999999" customHeight="1" x14ac:dyDescent="0.25">
      <c r="A9" s="197">
        <v>3</v>
      </c>
      <c r="B9" s="93"/>
      <c r="C9" s="93"/>
      <c r="D9" s="164"/>
      <c r="E9" s="210"/>
      <c r="F9" s="377"/>
      <c r="G9" s="221"/>
      <c r="H9" s="94"/>
      <c r="I9" s="94"/>
      <c r="J9" s="194"/>
      <c r="K9" s="192"/>
      <c r="L9" s="196"/>
      <c r="M9" s="192"/>
      <c r="N9" s="189"/>
      <c r="O9" s="94"/>
      <c r="P9" s="387"/>
      <c r="Q9" s="216"/>
    </row>
    <row r="10" spans="1:17" s="11" customFormat="1" ht="18.899999999999999" customHeight="1" x14ac:dyDescent="0.25">
      <c r="A10" s="197">
        <v>4</v>
      </c>
      <c r="B10" s="93"/>
      <c r="C10" s="93"/>
      <c r="D10" s="164"/>
      <c r="E10" s="444"/>
      <c r="F10" s="445"/>
      <c r="G10" s="446"/>
      <c r="H10" s="94"/>
      <c r="I10" s="94"/>
      <c r="J10" s="194"/>
      <c r="K10" s="192"/>
      <c r="L10" s="196"/>
      <c r="M10" s="192"/>
      <c r="N10" s="189"/>
      <c r="O10" s="94"/>
      <c r="P10" s="386"/>
      <c r="Q10" s="384"/>
    </row>
    <row r="11" spans="1:17" s="11" customFormat="1" ht="18.899999999999999" customHeight="1" x14ac:dyDescent="0.25">
      <c r="A11" s="197">
        <v>5</v>
      </c>
      <c r="B11" s="93"/>
      <c r="C11" s="93"/>
      <c r="D11" s="164"/>
      <c r="E11" s="444"/>
      <c r="F11" s="445"/>
      <c r="G11" s="446"/>
      <c r="H11" s="94"/>
      <c r="I11" s="94"/>
      <c r="J11" s="194"/>
      <c r="K11" s="192"/>
      <c r="L11" s="196"/>
      <c r="M11" s="192"/>
      <c r="N11" s="189"/>
      <c r="O11" s="94"/>
      <c r="P11" s="386"/>
      <c r="Q11" s="384"/>
    </row>
    <row r="12" spans="1:17" s="11" customFormat="1" ht="18.899999999999999" customHeight="1" x14ac:dyDescent="0.25">
      <c r="A12" s="197">
        <v>6</v>
      </c>
      <c r="B12" s="93"/>
      <c r="C12" s="93"/>
      <c r="D12" s="164"/>
      <c r="E12" s="444"/>
      <c r="F12" s="445"/>
      <c r="G12" s="446"/>
      <c r="H12" s="94"/>
      <c r="I12" s="94"/>
      <c r="J12" s="194"/>
      <c r="K12" s="192"/>
      <c r="L12" s="196"/>
      <c r="M12" s="192"/>
      <c r="N12" s="189"/>
      <c r="O12" s="94"/>
      <c r="P12" s="386"/>
      <c r="Q12" s="384"/>
    </row>
    <row r="13" spans="1:17" s="11" customFormat="1" ht="18.899999999999999" customHeight="1" x14ac:dyDescent="0.25">
      <c r="A13" s="197">
        <v>7</v>
      </c>
      <c r="B13" s="93"/>
      <c r="C13" s="93"/>
      <c r="D13" s="164"/>
      <c r="E13" s="444"/>
      <c r="F13" s="445"/>
      <c r="G13" s="446"/>
      <c r="H13" s="94"/>
      <c r="I13" s="94"/>
      <c r="J13" s="194"/>
      <c r="K13" s="192"/>
      <c r="L13" s="196"/>
      <c r="M13" s="192"/>
      <c r="N13" s="189"/>
      <c r="O13" s="94"/>
      <c r="P13" s="386"/>
      <c r="Q13" s="384"/>
    </row>
    <row r="14" spans="1:17" s="11" customFormat="1" ht="18.899999999999999" customHeight="1" x14ac:dyDescent="0.25">
      <c r="A14" s="197">
        <v>8</v>
      </c>
      <c r="B14" s="93"/>
      <c r="C14" s="93"/>
      <c r="D14" s="164"/>
      <c r="E14" s="444"/>
      <c r="F14" s="445"/>
      <c r="G14" s="446"/>
      <c r="H14" s="94"/>
      <c r="I14" s="94"/>
      <c r="J14" s="194"/>
      <c r="K14" s="192"/>
      <c r="L14" s="196"/>
      <c r="M14" s="192"/>
      <c r="N14" s="189"/>
      <c r="O14" s="94"/>
      <c r="P14" s="386"/>
      <c r="Q14" s="384"/>
    </row>
    <row r="15" spans="1:17" s="11" customFormat="1" ht="18.899999999999999" customHeight="1" x14ac:dyDescent="0.25">
      <c r="A15" s="197">
        <v>9</v>
      </c>
      <c r="B15" s="93"/>
      <c r="C15" s="93"/>
      <c r="D15" s="164"/>
      <c r="E15" s="444"/>
      <c r="F15" s="447"/>
      <c r="G15" s="447"/>
      <c r="H15" s="94"/>
      <c r="I15" s="94"/>
      <c r="J15" s="194"/>
      <c r="K15" s="192"/>
      <c r="L15" s="196"/>
      <c r="M15" s="220"/>
      <c r="N15" s="189"/>
      <c r="O15" s="94"/>
      <c r="P15" s="95"/>
      <c r="Q15" s="95"/>
    </row>
    <row r="16" spans="1:17" s="11" customFormat="1" ht="18.899999999999999" customHeight="1" x14ac:dyDescent="0.25">
      <c r="A16" s="197">
        <v>10</v>
      </c>
      <c r="B16" s="449"/>
      <c r="C16" s="93"/>
      <c r="D16" s="164"/>
      <c r="E16" s="444"/>
      <c r="F16" s="447"/>
      <c r="G16" s="447"/>
      <c r="H16" s="94"/>
      <c r="I16" s="94"/>
      <c r="J16" s="194"/>
      <c r="K16" s="192"/>
      <c r="L16" s="196"/>
      <c r="M16" s="220"/>
      <c r="N16" s="189"/>
      <c r="O16" s="94"/>
      <c r="P16" s="114"/>
      <c r="Q16" s="95"/>
    </row>
    <row r="17" spans="1:17" s="11" customFormat="1" ht="18.899999999999999" customHeight="1" x14ac:dyDescent="0.25">
      <c r="A17" s="197">
        <v>11</v>
      </c>
      <c r="B17" s="93"/>
      <c r="C17" s="93"/>
      <c r="D17" s="164"/>
      <c r="E17" s="444"/>
      <c r="F17" s="447"/>
      <c r="G17" s="447"/>
      <c r="H17" s="94"/>
      <c r="I17" s="94"/>
      <c r="J17" s="194"/>
      <c r="K17" s="192"/>
      <c r="L17" s="196"/>
      <c r="M17" s="220"/>
      <c r="N17" s="189"/>
      <c r="O17" s="94"/>
      <c r="P17" s="114"/>
      <c r="Q17" s="95"/>
    </row>
    <row r="18" spans="1:17" s="11" customFormat="1" ht="18.899999999999999" customHeight="1" x14ac:dyDescent="0.25">
      <c r="A18" s="197">
        <v>12</v>
      </c>
      <c r="B18" s="93"/>
      <c r="C18" s="93"/>
      <c r="D18" s="164"/>
      <c r="E18" s="444"/>
      <c r="F18" s="447"/>
      <c r="G18" s="447"/>
      <c r="H18" s="94"/>
      <c r="I18" s="94"/>
      <c r="J18" s="194"/>
      <c r="K18" s="192"/>
      <c r="L18" s="196"/>
      <c r="M18" s="220"/>
      <c r="N18" s="189"/>
      <c r="O18" s="94"/>
      <c r="P18" s="114"/>
      <c r="Q18" s="95"/>
    </row>
    <row r="19" spans="1:17" s="11" customFormat="1" ht="18.899999999999999" customHeight="1" x14ac:dyDescent="0.25">
      <c r="A19" s="197">
        <v>13</v>
      </c>
      <c r="B19" s="93"/>
      <c r="C19" s="93"/>
      <c r="D19" s="164"/>
      <c r="E19" s="444"/>
      <c r="F19" s="447"/>
      <c r="G19" s="447"/>
      <c r="H19" s="94"/>
      <c r="I19" s="94"/>
      <c r="J19" s="194"/>
      <c r="K19" s="192"/>
      <c r="L19" s="196"/>
      <c r="M19" s="220"/>
      <c r="N19" s="189"/>
      <c r="O19" s="94"/>
      <c r="P19" s="114"/>
      <c r="Q19" s="95"/>
    </row>
    <row r="20" spans="1:17" s="11" customFormat="1" ht="18.899999999999999" customHeight="1" x14ac:dyDescent="0.25">
      <c r="A20" s="197">
        <v>14</v>
      </c>
      <c r="B20" s="93"/>
      <c r="C20" s="93"/>
      <c r="D20" s="94"/>
      <c r="E20" s="210"/>
      <c r="F20" s="95"/>
      <c r="G20" s="95"/>
      <c r="H20" s="94"/>
      <c r="I20" s="94"/>
      <c r="J20" s="194"/>
      <c r="K20" s="192"/>
      <c r="L20" s="196"/>
      <c r="M20" s="220"/>
      <c r="N20" s="189"/>
      <c r="O20" s="94"/>
      <c r="P20" s="114"/>
      <c r="Q20" s="95"/>
    </row>
    <row r="21" spans="1:17" s="11" customFormat="1" ht="18.899999999999999" customHeight="1" x14ac:dyDescent="0.25">
      <c r="A21" s="197">
        <v>15</v>
      </c>
      <c r="B21" s="93"/>
      <c r="C21" s="93"/>
      <c r="D21" s="94"/>
      <c r="E21" s="210"/>
      <c r="F21" s="95"/>
      <c r="G21" s="95"/>
      <c r="H21" s="94"/>
      <c r="I21" s="94"/>
      <c r="J21" s="194"/>
      <c r="K21" s="192"/>
      <c r="L21" s="196"/>
      <c r="M21" s="220"/>
      <c r="N21" s="189"/>
      <c r="O21" s="94"/>
      <c r="P21" s="114"/>
      <c r="Q21" s="95"/>
    </row>
    <row r="22" spans="1:17" s="11" customFormat="1" ht="18.899999999999999" customHeight="1" x14ac:dyDescent="0.25">
      <c r="A22" s="197">
        <v>16</v>
      </c>
      <c r="B22" s="93"/>
      <c r="C22" s="93"/>
      <c r="D22" s="94"/>
      <c r="E22" s="210"/>
      <c r="F22" s="95"/>
      <c r="G22" s="95"/>
      <c r="H22" s="94"/>
      <c r="I22" s="94"/>
      <c r="J22" s="194"/>
      <c r="K22" s="192"/>
      <c r="L22" s="196"/>
      <c r="M22" s="220"/>
      <c r="N22" s="189"/>
      <c r="O22" s="94"/>
      <c r="P22" s="114"/>
      <c r="Q22" s="95"/>
    </row>
    <row r="23" spans="1:17" s="11" customFormat="1" ht="18.899999999999999" customHeight="1" x14ac:dyDescent="0.25">
      <c r="A23" s="197">
        <v>17</v>
      </c>
      <c r="B23" s="93"/>
      <c r="C23" s="93"/>
      <c r="D23" s="94"/>
      <c r="E23" s="210"/>
      <c r="F23" s="95"/>
      <c r="G23" s="95"/>
      <c r="H23" s="94"/>
      <c r="I23" s="94"/>
      <c r="J23" s="194"/>
      <c r="K23" s="192"/>
      <c r="L23" s="196"/>
      <c r="M23" s="220"/>
      <c r="N23" s="189"/>
      <c r="O23" s="94"/>
      <c r="P23" s="114"/>
      <c r="Q23" s="95"/>
    </row>
    <row r="24" spans="1:17" s="11" customFormat="1" ht="18.899999999999999" customHeight="1" x14ac:dyDescent="0.25">
      <c r="A24" s="197">
        <v>18</v>
      </c>
      <c r="B24" s="93"/>
      <c r="C24" s="93"/>
      <c r="D24" s="94"/>
      <c r="E24" s="210"/>
      <c r="F24" s="95"/>
      <c r="G24" s="95"/>
      <c r="H24" s="94"/>
      <c r="I24" s="94"/>
      <c r="J24" s="194"/>
      <c r="K24" s="192"/>
      <c r="L24" s="196"/>
      <c r="M24" s="220"/>
      <c r="N24" s="189"/>
      <c r="O24" s="94"/>
      <c r="P24" s="114"/>
      <c r="Q24" s="95"/>
    </row>
    <row r="25" spans="1:17" s="11" customFormat="1" ht="18.899999999999999" customHeight="1" x14ac:dyDescent="0.25">
      <c r="A25" s="197">
        <v>19</v>
      </c>
      <c r="B25" s="93"/>
      <c r="C25" s="93"/>
      <c r="D25" s="94"/>
      <c r="E25" s="210"/>
      <c r="F25" s="95"/>
      <c r="G25" s="95"/>
      <c r="H25" s="94"/>
      <c r="I25" s="94"/>
      <c r="J25" s="194"/>
      <c r="K25" s="192"/>
      <c r="L25" s="196"/>
      <c r="M25" s="220"/>
      <c r="N25" s="189"/>
      <c r="O25" s="94"/>
      <c r="P25" s="114"/>
      <c r="Q25" s="95"/>
    </row>
    <row r="26" spans="1:17" s="11" customFormat="1" ht="18.899999999999999" customHeight="1" x14ac:dyDescent="0.25">
      <c r="A26" s="197">
        <v>20</v>
      </c>
      <c r="B26" s="93"/>
      <c r="C26" s="93"/>
      <c r="D26" s="94"/>
      <c r="E26" s="210"/>
      <c r="F26" s="95"/>
      <c r="G26" s="95"/>
      <c r="H26" s="94"/>
      <c r="I26" s="94"/>
      <c r="J26" s="194"/>
      <c r="K26" s="192"/>
      <c r="L26" s="196"/>
      <c r="M26" s="220"/>
      <c r="N26" s="189"/>
      <c r="O26" s="94"/>
      <c r="P26" s="114"/>
      <c r="Q26" s="95"/>
    </row>
    <row r="27" spans="1:17" s="11" customFormat="1" ht="18.899999999999999" customHeight="1" x14ac:dyDescent="0.25">
      <c r="A27" s="197">
        <v>21</v>
      </c>
      <c r="B27" s="93"/>
      <c r="C27" s="93"/>
      <c r="D27" s="94"/>
      <c r="E27" s="210"/>
      <c r="F27" s="95"/>
      <c r="G27" s="95"/>
      <c r="H27" s="94"/>
      <c r="I27" s="94"/>
      <c r="J27" s="194"/>
      <c r="K27" s="192"/>
      <c r="L27" s="196"/>
      <c r="M27" s="220"/>
      <c r="N27" s="189"/>
      <c r="O27" s="94"/>
      <c r="P27" s="114"/>
      <c r="Q27" s="95"/>
    </row>
    <row r="28" spans="1:17" s="11" customFormat="1" ht="18.899999999999999" customHeight="1" x14ac:dyDescent="0.25">
      <c r="A28" s="197">
        <v>22</v>
      </c>
      <c r="B28" s="93"/>
      <c r="C28" s="93"/>
      <c r="D28" s="94"/>
      <c r="E28" s="426"/>
      <c r="F28" s="388"/>
      <c r="G28" s="216"/>
      <c r="H28" s="94"/>
      <c r="I28" s="94"/>
      <c r="J28" s="194"/>
      <c r="K28" s="192"/>
      <c r="L28" s="196"/>
      <c r="M28" s="220"/>
      <c r="N28" s="189"/>
      <c r="O28" s="94"/>
      <c r="P28" s="114"/>
      <c r="Q28" s="95"/>
    </row>
    <row r="29" spans="1:17" s="11" customFormat="1" ht="18.899999999999999" customHeight="1" x14ac:dyDescent="0.25">
      <c r="A29" s="197">
        <v>23</v>
      </c>
      <c r="B29" s="93"/>
      <c r="C29" s="93"/>
      <c r="D29" s="94"/>
      <c r="E29" s="427"/>
      <c r="F29" s="95"/>
      <c r="G29" s="95"/>
      <c r="H29" s="94"/>
      <c r="I29" s="94"/>
      <c r="J29" s="194"/>
      <c r="K29" s="192"/>
      <c r="L29" s="196"/>
      <c r="M29" s="220"/>
      <c r="N29" s="189"/>
      <c r="O29" s="94"/>
      <c r="P29" s="114"/>
      <c r="Q29" s="95"/>
    </row>
    <row r="30" spans="1:17" s="11" customFormat="1" ht="18.899999999999999" customHeight="1" x14ac:dyDescent="0.25">
      <c r="A30" s="197">
        <v>24</v>
      </c>
      <c r="B30" s="93"/>
      <c r="C30" s="93"/>
      <c r="D30" s="94"/>
      <c r="E30" s="210"/>
      <c r="F30" s="95"/>
      <c r="G30" s="95"/>
      <c r="H30" s="94"/>
      <c r="I30" s="94"/>
      <c r="J30" s="194"/>
      <c r="K30" s="192"/>
      <c r="L30" s="196"/>
      <c r="M30" s="220"/>
      <c r="N30" s="189"/>
      <c r="O30" s="94"/>
      <c r="P30" s="114"/>
      <c r="Q30" s="95"/>
    </row>
    <row r="31" spans="1:17" s="11" customFormat="1" ht="18.899999999999999" customHeight="1" x14ac:dyDescent="0.25">
      <c r="A31" s="197">
        <v>25</v>
      </c>
      <c r="B31" s="93"/>
      <c r="C31" s="93"/>
      <c r="D31" s="94"/>
      <c r="E31" s="210"/>
      <c r="F31" s="95"/>
      <c r="G31" s="95"/>
      <c r="H31" s="94"/>
      <c r="I31" s="94"/>
      <c r="J31" s="194"/>
      <c r="K31" s="192"/>
      <c r="L31" s="196"/>
      <c r="M31" s="220"/>
      <c r="N31" s="189"/>
      <c r="O31" s="94"/>
      <c r="P31" s="114"/>
      <c r="Q31" s="95"/>
    </row>
    <row r="32" spans="1:17" s="11" customFormat="1" ht="18.899999999999999" customHeight="1" x14ac:dyDescent="0.25">
      <c r="A32" s="197">
        <v>26</v>
      </c>
      <c r="B32" s="93"/>
      <c r="C32" s="93"/>
      <c r="D32" s="94"/>
      <c r="E32" s="403"/>
      <c r="F32" s="95"/>
      <c r="G32" s="95"/>
      <c r="H32" s="94"/>
      <c r="I32" s="94"/>
      <c r="J32" s="194"/>
      <c r="K32" s="192"/>
      <c r="L32" s="196"/>
      <c r="M32" s="220"/>
      <c r="N32" s="189"/>
      <c r="O32" s="94"/>
      <c r="P32" s="114"/>
      <c r="Q32" s="95"/>
    </row>
    <row r="33" spans="1:17" s="11" customFormat="1" ht="18.899999999999999" customHeight="1" x14ac:dyDescent="0.25">
      <c r="A33" s="197">
        <v>27</v>
      </c>
      <c r="B33" s="93"/>
      <c r="C33" s="93"/>
      <c r="D33" s="94"/>
      <c r="E33" s="210"/>
      <c r="F33" s="95"/>
      <c r="G33" s="95"/>
      <c r="H33" s="94"/>
      <c r="I33" s="94"/>
      <c r="J33" s="194"/>
      <c r="K33" s="192"/>
      <c r="L33" s="196"/>
      <c r="M33" s="220"/>
      <c r="N33" s="189"/>
      <c r="O33" s="94"/>
      <c r="P33" s="114"/>
      <c r="Q33" s="95"/>
    </row>
    <row r="34" spans="1:17" s="11" customFormat="1" ht="18.899999999999999" customHeight="1" x14ac:dyDescent="0.25">
      <c r="A34" s="197">
        <v>28</v>
      </c>
      <c r="B34" s="93"/>
      <c r="C34" s="93"/>
      <c r="D34" s="94"/>
      <c r="E34" s="210"/>
      <c r="F34" s="95"/>
      <c r="G34" s="95"/>
      <c r="H34" s="94"/>
      <c r="I34" s="94"/>
      <c r="J34" s="194"/>
      <c r="K34" s="192"/>
      <c r="L34" s="196"/>
      <c r="M34" s="220"/>
      <c r="N34" s="189"/>
      <c r="O34" s="94"/>
      <c r="P34" s="114"/>
      <c r="Q34" s="95"/>
    </row>
    <row r="35" spans="1:17" s="11" customFormat="1" ht="18.899999999999999" customHeight="1" x14ac:dyDescent="0.25">
      <c r="A35" s="197">
        <v>29</v>
      </c>
      <c r="B35" s="93"/>
      <c r="C35" s="93"/>
      <c r="D35" s="94"/>
      <c r="E35" s="210"/>
      <c r="F35" s="95"/>
      <c r="G35" s="95"/>
      <c r="H35" s="94"/>
      <c r="I35" s="94"/>
      <c r="J35" s="194"/>
      <c r="K35" s="192"/>
      <c r="L35" s="196"/>
      <c r="M35" s="220"/>
      <c r="N35" s="189"/>
      <c r="O35" s="94"/>
      <c r="P35" s="114"/>
      <c r="Q35" s="95"/>
    </row>
    <row r="36" spans="1:17" s="11" customFormat="1" ht="18.899999999999999" customHeight="1" x14ac:dyDescent="0.25">
      <c r="A36" s="197">
        <v>30</v>
      </c>
      <c r="B36" s="93"/>
      <c r="C36" s="93"/>
      <c r="D36" s="94"/>
      <c r="E36" s="210"/>
      <c r="F36" s="95"/>
      <c r="G36" s="95"/>
      <c r="H36" s="94"/>
      <c r="I36" s="94"/>
      <c r="J36" s="194"/>
      <c r="K36" s="192"/>
      <c r="L36" s="196"/>
      <c r="M36" s="220"/>
      <c r="N36" s="189"/>
      <c r="O36" s="94"/>
      <c r="P36" s="114"/>
      <c r="Q36" s="95"/>
    </row>
    <row r="37" spans="1:17" s="11" customFormat="1" ht="18.899999999999999" customHeight="1" x14ac:dyDescent="0.25">
      <c r="A37" s="197">
        <v>31</v>
      </c>
      <c r="B37" s="93"/>
      <c r="C37" s="93"/>
      <c r="D37" s="94"/>
      <c r="E37" s="210"/>
      <c r="F37" s="95"/>
      <c r="G37" s="95"/>
      <c r="H37" s="94"/>
      <c r="I37" s="94"/>
      <c r="J37" s="194"/>
      <c r="K37" s="192"/>
      <c r="L37" s="196"/>
      <c r="M37" s="220"/>
      <c r="N37" s="189"/>
      <c r="O37" s="94"/>
      <c r="P37" s="114"/>
      <c r="Q37" s="95"/>
    </row>
    <row r="38" spans="1:17" s="11" customFormat="1" ht="18.899999999999999" customHeight="1" x14ac:dyDescent="0.25">
      <c r="A38" s="197">
        <v>32</v>
      </c>
      <c r="B38" s="93"/>
      <c r="C38" s="93"/>
      <c r="D38" s="94"/>
      <c r="E38" s="210"/>
      <c r="F38" s="95"/>
      <c r="G38" s="95"/>
      <c r="H38" s="377"/>
      <c r="I38" s="221"/>
      <c r="J38" s="194"/>
      <c r="K38" s="192"/>
      <c r="L38" s="196"/>
      <c r="M38" s="220"/>
      <c r="N38" s="189"/>
      <c r="O38" s="95"/>
      <c r="P38" s="114"/>
      <c r="Q38" s="95"/>
    </row>
    <row r="39" spans="1:17" s="11" customFormat="1" ht="18.899999999999999" customHeight="1" x14ac:dyDescent="0.25">
      <c r="A39" s="197">
        <v>33</v>
      </c>
      <c r="B39" s="93"/>
      <c r="C39" s="93"/>
      <c r="D39" s="94"/>
      <c r="E39" s="210"/>
      <c r="F39" s="95"/>
      <c r="G39" s="95"/>
      <c r="H39" s="377"/>
      <c r="I39" s="221"/>
      <c r="J39" s="194"/>
      <c r="K39" s="192"/>
      <c r="L39" s="196"/>
      <c r="M39" s="220"/>
      <c r="N39" s="216"/>
      <c r="O39" s="95"/>
      <c r="P39" s="114"/>
      <c r="Q39" s="95"/>
    </row>
    <row r="40" spans="1:17" s="11" customFormat="1" ht="18.899999999999999" customHeight="1" x14ac:dyDescent="0.25">
      <c r="A40" s="197">
        <v>34</v>
      </c>
      <c r="B40" s="93"/>
      <c r="C40" s="93"/>
      <c r="D40" s="94"/>
      <c r="E40" s="210"/>
      <c r="F40" s="95"/>
      <c r="G40" s="95"/>
      <c r="H40" s="377"/>
      <c r="I40" s="221"/>
      <c r="J40" s="194" t="e">
        <f>IF(AND(Q40="",#REF!&gt;0,#REF!&lt;5),K40,)</f>
        <v>#REF!</v>
      </c>
      <c r="K40" s="192" t="str">
        <f>IF(D40="","ZZZ9",IF(AND(#REF!&gt;0,#REF!&lt;5),D40&amp;#REF!,D40&amp;"9"))</f>
        <v>ZZZ9</v>
      </c>
      <c r="L40" s="196">
        <f t="shared" ref="L40:L103" si="0">IF(Q40="",999,Q40)</f>
        <v>999</v>
      </c>
      <c r="M40" s="220">
        <f t="shared" ref="M40:M103" si="1">IF(P40=999,999,1)</f>
        <v>999</v>
      </c>
      <c r="N40" s="216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97">
        <v>35</v>
      </c>
      <c r="B41" s="93"/>
      <c r="C41" s="93"/>
      <c r="D41" s="94"/>
      <c r="E41" s="210"/>
      <c r="F41" s="95"/>
      <c r="G41" s="95"/>
      <c r="H41" s="377"/>
      <c r="I41" s="221"/>
      <c r="J41" s="194" t="e">
        <f>IF(AND(Q41="",#REF!&gt;0,#REF!&lt;5),K41,)</f>
        <v>#REF!</v>
      </c>
      <c r="K41" s="192" t="str">
        <f>IF(D41="","ZZZ9",IF(AND(#REF!&gt;0,#REF!&lt;5),D41&amp;#REF!,D41&amp;"9"))</f>
        <v>ZZZ9</v>
      </c>
      <c r="L41" s="196">
        <f t="shared" si="0"/>
        <v>999</v>
      </c>
      <c r="M41" s="220">
        <f t="shared" si="1"/>
        <v>999</v>
      </c>
      <c r="N41" s="216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197">
        <v>36</v>
      </c>
      <c r="B42" s="93"/>
      <c r="C42" s="93"/>
      <c r="D42" s="94"/>
      <c r="E42" s="210"/>
      <c r="F42" s="95"/>
      <c r="G42" s="95"/>
      <c r="H42" s="377"/>
      <c r="I42" s="221"/>
      <c r="J42" s="194" t="e">
        <f>IF(AND(Q42="",#REF!&gt;0,#REF!&lt;5),K42,)</f>
        <v>#REF!</v>
      </c>
      <c r="K42" s="192" t="str">
        <f>IF(D42="","ZZZ9",IF(AND(#REF!&gt;0,#REF!&lt;5),D42&amp;#REF!,D42&amp;"9"))</f>
        <v>ZZZ9</v>
      </c>
      <c r="L42" s="196">
        <f t="shared" si="0"/>
        <v>999</v>
      </c>
      <c r="M42" s="220">
        <f t="shared" si="1"/>
        <v>999</v>
      </c>
      <c r="N42" s="216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197">
        <v>37</v>
      </c>
      <c r="B43" s="93"/>
      <c r="C43" s="93"/>
      <c r="D43" s="94"/>
      <c r="E43" s="210"/>
      <c r="F43" s="95"/>
      <c r="G43" s="95"/>
      <c r="H43" s="377"/>
      <c r="I43" s="221"/>
      <c r="J43" s="194" t="e">
        <f>IF(AND(Q43="",#REF!&gt;0,#REF!&lt;5),K43,)</f>
        <v>#REF!</v>
      </c>
      <c r="K43" s="192" t="str">
        <f>IF(D43="","ZZZ9",IF(AND(#REF!&gt;0,#REF!&lt;5),D43&amp;#REF!,D43&amp;"9"))</f>
        <v>ZZZ9</v>
      </c>
      <c r="L43" s="196">
        <f t="shared" si="0"/>
        <v>999</v>
      </c>
      <c r="M43" s="220">
        <f t="shared" si="1"/>
        <v>999</v>
      </c>
      <c r="N43" s="216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197">
        <v>38</v>
      </c>
      <c r="B44" s="93"/>
      <c r="C44" s="93"/>
      <c r="D44" s="94"/>
      <c r="E44" s="210"/>
      <c r="F44" s="95"/>
      <c r="G44" s="95"/>
      <c r="H44" s="377"/>
      <c r="I44" s="221"/>
      <c r="J44" s="194" t="e">
        <f>IF(AND(Q44="",#REF!&gt;0,#REF!&lt;5),K44,)</f>
        <v>#REF!</v>
      </c>
      <c r="K44" s="192" t="str">
        <f>IF(D44="","ZZZ9",IF(AND(#REF!&gt;0,#REF!&lt;5),D44&amp;#REF!,D44&amp;"9"))</f>
        <v>ZZZ9</v>
      </c>
      <c r="L44" s="196">
        <f t="shared" si="0"/>
        <v>999</v>
      </c>
      <c r="M44" s="220">
        <f t="shared" si="1"/>
        <v>999</v>
      </c>
      <c r="N44" s="216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197">
        <v>39</v>
      </c>
      <c r="B45" s="93"/>
      <c r="C45" s="93"/>
      <c r="D45" s="94"/>
      <c r="E45" s="210"/>
      <c r="F45" s="95"/>
      <c r="G45" s="95"/>
      <c r="H45" s="377"/>
      <c r="I45" s="221"/>
      <c r="J45" s="194" t="e">
        <f>IF(AND(Q45="",#REF!&gt;0,#REF!&lt;5),K45,)</f>
        <v>#REF!</v>
      </c>
      <c r="K45" s="192" t="str">
        <f>IF(D45="","ZZZ9",IF(AND(#REF!&gt;0,#REF!&lt;5),D45&amp;#REF!,D45&amp;"9"))</f>
        <v>ZZZ9</v>
      </c>
      <c r="L45" s="196">
        <f t="shared" si="0"/>
        <v>999</v>
      </c>
      <c r="M45" s="220">
        <f t="shared" si="1"/>
        <v>999</v>
      </c>
      <c r="N45" s="216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197">
        <v>40</v>
      </c>
      <c r="B46" s="93"/>
      <c r="C46" s="93"/>
      <c r="D46" s="94"/>
      <c r="E46" s="210"/>
      <c r="F46" s="95"/>
      <c r="G46" s="95"/>
      <c r="H46" s="377"/>
      <c r="I46" s="221"/>
      <c r="J46" s="194" t="e">
        <f>IF(AND(Q46="",#REF!&gt;0,#REF!&lt;5),K46,)</f>
        <v>#REF!</v>
      </c>
      <c r="K46" s="192" t="str">
        <f>IF(D46="","ZZZ9",IF(AND(#REF!&gt;0,#REF!&lt;5),D46&amp;#REF!,D46&amp;"9"))</f>
        <v>ZZZ9</v>
      </c>
      <c r="L46" s="196">
        <f t="shared" si="0"/>
        <v>999</v>
      </c>
      <c r="M46" s="220">
        <f t="shared" si="1"/>
        <v>999</v>
      </c>
      <c r="N46" s="216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197">
        <v>41</v>
      </c>
      <c r="B47" s="93"/>
      <c r="C47" s="93"/>
      <c r="D47" s="94"/>
      <c r="E47" s="210"/>
      <c r="F47" s="95"/>
      <c r="G47" s="95"/>
      <c r="H47" s="377"/>
      <c r="I47" s="221"/>
      <c r="J47" s="194" t="e">
        <f>IF(AND(Q47="",#REF!&gt;0,#REF!&lt;5),K47,)</f>
        <v>#REF!</v>
      </c>
      <c r="K47" s="192" t="str">
        <f>IF(D47="","ZZZ9",IF(AND(#REF!&gt;0,#REF!&lt;5),D47&amp;#REF!,D47&amp;"9"))</f>
        <v>ZZZ9</v>
      </c>
      <c r="L47" s="196">
        <f t="shared" si="0"/>
        <v>999</v>
      </c>
      <c r="M47" s="220">
        <f t="shared" si="1"/>
        <v>999</v>
      </c>
      <c r="N47" s="216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197">
        <v>42</v>
      </c>
      <c r="B48" s="93"/>
      <c r="C48" s="93"/>
      <c r="D48" s="94"/>
      <c r="E48" s="210"/>
      <c r="F48" s="95"/>
      <c r="G48" s="95"/>
      <c r="H48" s="377"/>
      <c r="I48" s="221"/>
      <c r="J48" s="194" t="e">
        <f>IF(AND(Q48="",#REF!&gt;0,#REF!&lt;5),K48,)</f>
        <v>#REF!</v>
      </c>
      <c r="K48" s="192" t="str">
        <f>IF(D48="","ZZZ9",IF(AND(#REF!&gt;0,#REF!&lt;5),D48&amp;#REF!,D48&amp;"9"))</f>
        <v>ZZZ9</v>
      </c>
      <c r="L48" s="196">
        <f t="shared" si="0"/>
        <v>999</v>
      </c>
      <c r="M48" s="220">
        <f t="shared" si="1"/>
        <v>999</v>
      </c>
      <c r="N48" s="216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197">
        <v>43</v>
      </c>
      <c r="B49" s="93"/>
      <c r="C49" s="93"/>
      <c r="D49" s="94"/>
      <c r="E49" s="210"/>
      <c r="F49" s="95"/>
      <c r="G49" s="95"/>
      <c r="H49" s="377"/>
      <c r="I49" s="221"/>
      <c r="J49" s="194" t="e">
        <f>IF(AND(Q49="",#REF!&gt;0,#REF!&lt;5),K49,)</f>
        <v>#REF!</v>
      </c>
      <c r="K49" s="192" t="str">
        <f>IF(D49="","ZZZ9",IF(AND(#REF!&gt;0,#REF!&lt;5),D49&amp;#REF!,D49&amp;"9"))</f>
        <v>ZZZ9</v>
      </c>
      <c r="L49" s="196">
        <f t="shared" si="0"/>
        <v>999</v>
      </c>
      <c r="M49" s="220">
        <f t="shared" si="1"/>
        <v>999</v>
      </c>
      <c r="N49" s="216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197">
        <v>44</v>
      </c>
      <c r="B50" s="93"/>
      <c r="C50" s="93"/>
      <c r="D50" s="94"/>
      <c r="E50" s="210"/>
      <c r="F50" s="95"/>
      <c r="G50" s="95"/>
      <c r="H50" s="377"/>
      <c r="I50" s="221"/>
      <c r="J50" s="194" t="e">
        <f>IF(AND(Q50="",#REF!&gt;0,#REF!&lt;5),K50,)</f>
        <v>#REF!</v>
      </c>
      <c r="K50" s="192" t="str">
        <f>IF(D50="","ZZZ9",IF(AND(#REF!&gt;0,#REF!&lt;5),D50&amp;#REF!,D50&amp;"9"))</f>
        <v>ZZZ9</v>
      </c>
      <c r="L50" s="196">
        <f t="shared" si="0"/>
        <v>999</v>
      </c>
      <c r="M50" s="220">
        <f t="shared" si="1"/>
        <v>999</v>
      </c>
      <c r="N50" s="216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197">
        <v>45</v>
      </c>
      <c r="B51" s="93"/>
      <c r="C51" s="93"/>
      <c r="D51" s="94"/>
      <c r="E51" s="210"/>
      <c r="F51" s="95"/>
      <c r="G51" s="95"/>
      <c r="H51" s="377"/>
      <c r="I51" s="221"/>
      <c r="J51" s="194" t="e">
        <f>IF(AND(Q51="",#REF!&gt;0,#REF!&lt;5),K51,)</f>
        <v>#REF!</v>
      </c>
      <c r="K51" s="192" t="str">
        <f>IF(D51="","ZZZ9",IF(AND(#REF!&gt;0,#REF!&lt;5),D51&amp;#REF!,D51&amp;"9"))</f>
        <v>ZZZ9</v>
      </c>
      <c r="L51" s="196">
        <f t="shared" si="0"/>
        <v>999</v>
      </c>
      <c r="M51" s="220">
        <f t="shared" si="1"/>
        <v>999</v>
      </c>
      <c r="N51" s="216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197">
        <v>46</v>
      </c>
      <c r="B52" s="93"/>
      <c r="C52" s="93"/>
      <c r="D52" s="94"/>
      <c r="E52" s="210"/>
      <c r="F52" s="95"/>
      <c r="G52" s="95"/>
      <c r="H52" s="377"/>
      <c r="I52" s="221"/>
      <c r="J52" s="194" t="e">
        <f>IF(AND(Q52="",#REF!&gt;0,#REF!&lt;5),K52,)</f>
        <v>#REF!</v>
      </c>
      <c r="K52" s="192" t="str">
        <f>IF(D52="","ZZZ9",IF(AND(#REF!&gt;0,#REF!&lt;5),D52&amp;#REF!,D52&amp;"9"))</f>
        <v>ZZZ9</v>
      </c>
      <c r="L52" s="196">
        <f t="shared" si="0"/>
        <v>999</v>
      </c>
      <c r="M52" s="220">
        <f t="shared" si="1"/>
        <v>999</v>
      </c>
      <c r="N52" s="216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197">
        <v>47</v>
      </c>
      <c r="B53" s="93"/>
      <c r="C53" s="93"/>
      <c r="D53" s="94"/>
      <c r="E53" s="210"/>
      <c r="F53" s="95"/>
      <c r="G53" s="95"/>
      <c r="H53" s="377"/>
      <c r="I53" s="221"/>
      <c r="J53" s="194" t="e">
        <f>IF(AND(Q53="",#REF!&gt;0,#REF!&lt;5),K53,)</f>
        <v>#REF!</v>
      </c>
      <c r="K53" s="192" t="str">
        <f>IF(D53="","ZZZ9",IF(AND(#REF!&gt;0,#REF!&lt;5),D53&amp;#REF!,D53&amp;"9"))</f>
        <v>ZZZ9</v>
      </c>
      <c r="L53" s="196">
        <f t="shared" si="0"/>
        <v>999</v>
      </c>
      <c r="M53" s="220">
        <f t="shared" si="1"/>
        <v>999</v>
      </c>
      <c r="N53" s="216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197">
        <v>48</v>
      </c>
      <c r="B54" s="93"/>
      <c r="C54" s="93"/>
      <c r="D54" s="94"/>
      <c r="E54" s="210"/>
      <c r="F54" s="95"/>
      <c r="G54" s="95"/>
      <c r="H54" s="377"/>
      <c r="I54" s="221"/>
      <c r="J54" s="194" t="e">
        <f>IF(AND(Q54="",#REF!&gt;0,#REF!&lt;5),K54,)</f>
        <v>#REF!</v>
      </c>
      <c r="K54" s="192" t="str">
        <f>IF(D54="","ZZZ9",IF(AND(#REF!&gt;0,#REF!&lt;5),D54&amp;#REF!,D54&amp;"9"))</f>
        <v>ZZZ9</v>
      </c>
      <c r="L54" s="196">
        <f t="shared" si="0"/>
        <v>999</v>
      </c>
      <c r="M54" s="220">
        <f t="shared" si="1"/>
        <v>999</v>
      </c>
      <c r="N54" s="216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197">
        <v>49</v>
      </c>
      <c r="B55" s="93"/>
      <c r="C55" s="93"/>
      <c r="D55" s="94"/>
      <c r="E55" s="210"/>
      <c r="F55" s="95"/>
      <c r="G55" s="95"/>
      <c r="H55" s="377"/>
      <c r="I55" s="221"/>
      <c r="J55" s="194" t="e">
        <f>IF(AND(Q55="",#REF!&gt;0,#REF!&lt;5),K55,)</f>
        <v>#REF!</v>
      </c>
      <c r="K55" s="192" t="str">
        <f>IF(D55="","ZZZ9",IF(AND(#REF!&gt;0,#REF!&lt;5),D55&amp;#REF!,D55&amp;"9"))</f>
        <v>ZZZ9</v>
      </c>
      <c r="L55" s="196">
        <f t="shared" si="0"/>
        <v>999</v>
      </c>
      <c r="M55" s="220">
        <f t="shared" si="1"/>
        <v>999</v>
      </c>
      <c r="N55" s="216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197">
        <v>50</v>
      </c>
      <c r="B56" s="93"/>
      <c r="C56" s="93"/>
      <c r="D56" s="94"/>
      <c r="E56" s="210"/>
      <c r="F56" s="95"/>
      <c r="G56" s="95"/>
      <c r="H56" s="377"/>
      <c r="I56" s="221"/>
      <c r="J56" s="194" t="e">
        <f>IF(AND(Q56="",#REF!&gt;0,#REF!&lt;5),K56,)</f>
        <v>#REF!</v>
      </c>
      <c r="K56" s="192" t="str">
        <f>IF(D56="","ZZZ9",IF(AND(#REF!&gt;0,#REF!&lt;5),D56&amp;#REF!,D56&amp;"9"))</f>
        <v>ZZZ9</v>
      </c>
      <c r="L56" s="196">
        <f t="shared" si="0"/>
        <v>999</v>
      </c>
      <c r="M56" s="220">
        <f t="shared" si="1"/>
        <v>999</v>
      </c>
      <c r="N56" s="216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197">
        <v>51</v>
      </c>
      <c r="B57" s="93"/>
      <c r="C57" s="93"/>
      <c r="D57" s="94"/>
      <c r="E57" s="210"/>
      <c r="F57" s="95"/>
      <c r="G57" s="95"/>
      <c r="H57" s="377"/>
      <c r="I57" s="221"/>
      <c r="J57" s="194" t="e">
        <f>IF(AND(Q57="",#REF!&gt;0,#REF!&lt;5),K57,)</f>
        <v>#REF!</v>
      </c>
      <c r="K57" s="192" t="str">
        <f>IF(D57="","ZZZ9",IF(AND(#REF!&gt;0,#REF!&lt;5),D57&amp;#REF!,D57&amp;"9"))</f>
        <v>ZZZ9</v>
      </c>
      <c r="L57" s="196">
        <f t="shared" si="0"/>
        <v>999</v>
      </c>
      <c r="M57" s="220">
        <f t="shared" si="1"/>
        <v>999</v>
      </c>
      <c r="N57" s="216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197">
        <v>52</v>
      </c>
      <c r="B58" s="93"/>
      <c r="C58" s="93"/>
      <c r="D58" s="94"/>
      <c r="E58" s="210"/>
      <c r="F58" s="95"/>
      <c r="G58" s="95"/>
      <c r="H58" s="377"/>
      <c r="I58" s="221"/>
      <c r="J58" s="194" t="e">
        <f>IF(AND(Q58="",#REF!&gt;0,#REF!&lt;5),K58,)</f>
        <v>#REF!</v>
      </c>
      <c r="K58" s="192" t="str">
        <f>IF(D58="","ZZZ9",IF(AND(#REF!&gt;0,#REF!&lt;5),D58&amp;#REF!,D58&amp;"9"))</f>
        <v>ZZZ9</v>
      </c>
      <c r="L58" s="196">
        <f t="shared" si="0"/>
        <v>999</v>
      </c>
      <c r="M58" s="220">
        <f t="shared" si="1"/>
        <v>999</v>
      </c>
      <c r="N58" s="216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197">
        <v>53</v>
      </c>
      <c r="B59" s="93"/>
      <c r="C59" s="93"/>
      <c r="D59" s="94"/>
      <c r="E59" s="210"/>
      <c r="F59" s="95"/>
      <c r="G59" s="95"/>
      <c r="H59" s="377"/>
      <c r="I59" s="221"/>
      <c r="J59" s="194" t="e">
        <f>IF(AND(Q59="",#REF!&gt;0,#REF!&lt;5),K59,)</f>
        <v>#REF!</v>
      </c>
      <c r="K59" s="192" t="str">
        <f>IF(D59="","ZZZ9",IF(AND(#REF!&gt;0,#REF!&lt;5),D59&amp;#REF!,D59&amp;"9"))</f>
        <v>ZZZ9</v>
      </c>
      <c r="L59" s="196">
        <f t="shared" si="0"/>
        <v>999</v>
      </c>
      <c r="M59" s="220">
        <f t="shared" si="1"/>
        <v>999</v>
      </c>
      <c r="N59" s="216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197">
        <v>54</v>
      </c>
      <c r="B60" s="93"/>
      <c r="C60" s="93"/>
      <c r="D60" s="94"/>
      <c r="E60" s="210"/>
      <c r="F60" s="95"/>
      <c r="G60" s="95"/>
      <c r="H60" s="377"/>
      <c r="I60" s="221"/>
      <c r="J60" s="194" t="e">
        <f>IF(AND(Q60="",#REF!&gt;0,#REF!&lt;5),K60,)</f>
        <v>#REF!</v>
      </c>
      <c r="K60" s="192" t="str">
        <f>IF(D60="","ZZZ9",IF(AND(#REF!&gt;0,#REF!&lt;5),D60&amp;#REF!,D60&amp;"9"))</f>
        <v>ZZZ9</v>
      </c>
      <c r="L60" s="196">
        <f t="shared" si="0"/>
        <v>999</v>
      </c>
      <c r="M60" s="220">
        <f t="shared" si="1"/>
        <v>999</v>
      </c>
      <c r="N60" s="216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197">
        <v>55</v>
      </c>
      <c r="B61" s="93"/>
      <c r="C61" s="93"/>
      <c r="D61" s="94"/>
      <c r="E61" s="210"/>
      <c r="F61" s="95"/>
      <c r="G61" s="95"/>
      <c r="H61" s="377"/>
      <c r="I61" s="221"/>
      <c r="J61" s="194" t="e">
        <f>IF(AND(Q61="",#REF!&gt;0,#REF!&lt;5),K61,)</f>
        <v>#REF!</v>
      </c>
      <c r="K61" s="192" t="str">
        <f>IF(D61="","ZZZ9",IF(AND(#REF!&gt;0,#REF!&lt;5),D61&amp;#REF!,D61&amp;"9"))</f>
        <v>ZZZ9</v>
      </c>
      <c r="L61" s="196">
        <f t="shared" si="0"/>
        <v>999</v>
      </c>
      <c r="M61" s="220">
        <f t="shared" si="1"/>
        <v>999</v>
      </c>
      <c r="N61" s="216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197">
        <v>56</v>
      </c>
      <c r="B62" s="93"/>
      <c r="C62" s="93"/>
      <c r="D62" s="94"/>
      <c r="E62" s="210"/>
      <c r="F62" s="95"/>
      <c r="G62" s="95"/>
      <c r="H62" s="377"/>
      <c r="I62" s="221"/>
      <c r="J62" s="194" t="e">
        <f>IF(AND(Q62="",#REF!&gt;0,#REF!&lt;5),K62,)</f>
        <v>#REF!</v>
      </c>
      <c r="K62" s="192" t="str">
        <f>IF(D62="","ZZZ9",IF(AND(#REF!&gt;0,#REF!&lt;5),D62&amp;#REF!,D62&amp;"9"))</f>
        <v>ZZZ9</v>
      </c>
      <c r="L62" s="196">
        <f t="shared" si="0"/>
        <v>999</v>
      </c>
      <c r="M62" s="220">
        <f t="shared" si="1"/>
        <v>999</v>
      </c>
      <c r="N62" s="216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197">
        <v>57</v>
      </c>
      <c r="B63" s="93"/>
      <c r="C63" s="93"/>
      <c r="D63" s="94"/>
      <c r="E63" s="210"/>
      <c r="F63" s="95"/>
      <c r="G63" s="95"/>
      <c r="H63" s="377"/>
      <c r="I63" s="221"/>
      <c r="J63" s="194" t="e">
        <f>IF(AND(Q63="",#REF!&gt;0,#REF!&lt;5),K63,)</f>
        <v>#REF!</v>
      </c>
      <c r="K63" s="192" t="str">
        <f>IF(D63="","ZZZ9",IF(AND(#REF!&gt;0,#REF!&lt;5),D63&amp;#REF!,D63&amp;"9"))</f>
        <v>ZZZ9</v>
      </c>
      <c r="L63" s="196">
        <f t="shared" si="0"/>
        <v>999</v>
      </c>
      <c r="M63" s="220">
        <f t="shared" si="1"/>
        <v>999</v>
      </c>
      <c r="N63" s="216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197">
        <v>58</v>
      </c>
      <c r="B64" s="93"/>
      <c r="C64" s="93"/>
      <c r="D64" s="94"/>
      <c r="E64" s="210"/>
      <c r="F64" s="95"/>
      <c r="G64" s="95"/>
      <c r="H64" s="377"/>
      <c r="I64" s="221"/>
      <c r="J64" s="194" t="e">
        <f>IF(AND(Q64="",#REF!&gt;0,#REF!&lt;5),K64,)</f>
        <v>#REF!</v>
      </c>
      <c r="K64" s="192" t="str">
        <f>IF(D64="","ZZZ9",IF(AND(#REF!&gt;0,#REF!&lt;5),D64&amp;#REF!,D64&amp;"9"))</f>
        <v>ZZZ9</v>
      </c>
      <c r="L64" s="196">
        <f t="shared" si="0"/>
        <v>999</v>
      </c>
      <c r="M64" s="220">
        <f t="shared" si="1"/>
        <v>999</v>
      </c>
      <c r="N64" s="216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197">
        <v>59</v>
      </c>
      <c r="B65" s="93"/>
      <c r="C65" s="93"/>
      <c r="D65" s="94"/>
      <c r="E65" s="210"/>
      <c r="F65" s="95"/>
      <c r="G65" s="95"/>
      <c r="H65" s="377"/>
      <c r="I65" s="221"/>
      <c r="J65" s="194" t="e">
        <f>IF(AND(Q65="",#REF!&gt;0,#REF!&lt;5),K65,)</f>
        <v>#REF!</v>
      </c>
      <c r="K65" s="192" t="str">
        <f>IF(D65="","ZZZ9",IF(AND(#REF!&gt;0,#REF!&lt;5),D65&amp;#REF!,D65&amp;"9"))</f>
        <v>ZZZ9</v>
      </c>
      <c r="L65" s="196">
        <f t="shared" si="0"/>
        <v>999</v>
      </c>
      <c r="M65" s="220">
        <f t="shared" si="1"/>
        <v>999</v>
      </c>
      <c r="N65" s="216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197">
        <v>60</v>
      </c>
      <c r="B66" s="93"/>
      <c r="C66" s="93"/>
      <c r="D66" s="94"/>
      <c r="E66" s="210"/>
      <c r="F66" s="95"/>
      <c r="G66" s="95"/>
      <c r="H66" s="377"/>
      <c r="I66" s="221"/>
      <c r="J66" s="194" t="e">
        <f>IF(AND(Q66="",#REF!&gt;0,#REF!&lt;5),K66,)</f>
        <v>#REF!</v>
      </c>
      <c r="K66" s="192" t="str">
        <f>IF(D66="","ZZZ9",IF(AND(#REF!&gt;0,#REF!&lt;5),D66&amp;#REF!,D66&amp;"9"))</f>
        <v>ZZZ9</v>
      </c>
      <c r="L66" s="196">
        <f t="shared" si="0"/>
        <v>999</v>
      </c>
      <c r="M66" s="220">
        <f t="shared" si="1"/>
        <v>999</v>
      </c>
      <c r="N66" s="216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197">
        <v>61</v>
      </c>
      <c r="B67" s="93"/>
      <c r="C67" s="93"/>
      <c r="D67" s="94"/>
      <c r="E67" s="210"/>
      <c r="F67" s="95"/>
      <c r="G67" s="95"/>
      <c r="H67" s="377"/>
      <c r="I67" s="221"/>
      <c r="J67" s="194" t="e">
        <f>IF(AND(Q67="",#REF!&gt;0,#REF!&lt;5),K67,)</f>
        <v>#REF!</v>
      </c>
      <c r="K67" s="192" t="str">
        <f>IF(D67="","ZZZ9",IF(AND(#REF!&gt;0,#REF!&lt;5),D67&amp;#REF!,D67&amp;"9"))</f>
        <v>ZZZ9</v>
      </c>
      <c r="L67" s="196">
        <f t="shared" si="0"/>
        <v>999</v>
      </c>
      <c r="M67" s="220">
        <f t="shared" si="1"/>
        <v>999</v>
      </c>
      <c r="N67" s="216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197">
        <v>62</v>
      </c>
      <c r="B68" s="93"/>
      <c r="C68" s="93"/>
      <c r="D68" s="94"/>
      <c r="E68" s="210"/>
      <c r="F68" s="95"/>
      <c r="G68" s="95"/>
      <c r="H68" s="377"/>
      <c r="I68" s="221"/>
      <c r="J68" s="194" t="e">
        <f>IF(AND(Q68="",#REF!&gt;0,#REF!&lt;5),K68,)</f>
        <v>#REF!</v>
      </c>
      <c r="K68" s="192" t="str">
        <f>IF(D68="","ZZZ9",IF(AND(#REF!&gt;0,#REF!&lt;5),D68&amp;#REF!,D68&amp;"9"))</f>
        <v>ZZZ9</v>
      </c>
      <c r="L68" s="196">
        <f t="shared" si="0"/>
        <v>999</v>
      </c>
      <c r="M68" s="220">
        <f t="shared" si="1"/>
        <v>999</v>
      </c>
      <c r="N68" s="216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197">
        <v>63</v>
      </c>
      <c r="B69" s="93"/>
      <c r="C69" s="93"/>
      <c r="D69" s="94"/>
      <c r="E69" s="210"/>
      <c r="F69" s="95"/>
      <c r="G69" s="95"/>
      <c r="H69" s="377"/>
      <c r="I69" s="221"/>
      <c r="J69" s="194" t="e">
        <f>IF(AND(Q69="",#REF!&gt;0,#REF!&lt;5),K69,)</f>
        <v>#REF!</v>
      </c>
      <c r="K69" s="192" t="str">
        <f>IF(D69="","ZZZ9",IF(AND(#REF!&gt;0,#REF!&lt;5),D69&amp;#REF!,D69&amp;"9"))</f>
        <v>ZZZ9</v>
      </c>
      <c r="L69" s="196">
        <f t="shared" si="0"/>
        <v>999</v>
      </c>
      <c r="M69" s="220">
        <f t="shared" si="1"/>
        <v>999</v>
      </c>
      <c r="N69" s="216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197">
        <v>64</v>
      </c>
      <c r="B70" s="93"/>
      <c r="C70" s="93"/>
      <c r="D70" s="94"/>
      <c r="E70" s="210"/>
      <c r="F70" s="95"/>
      <c r="G70" s="95"/>
      <c r="H70" s="377"/>
      <c r="I70" s="221"/>
      <c r="J70" s="194" t="e">
        <f>IF(AND(Q70="",#REF!&gt;0,#REF!&lt;5),K70,)</f>
        <v>#REF!</v>
      </c>
      <c r="K70" s="192" t="str">
        <f>IF(D70="","ZZZ9",IF(AND(#REF!&gt;0,#REF!&lt;5),D70&amp;#REF!,D70&amp;"9"))</f>
        <v>ZZZ9</v>
      </c>
      <c r="L70" s="196">
        <f t="shared" si="0"/>
        <v>999</v>
      </c>
      <c r="M70" s="220">
        <f t="shared" si="1"/>
        <v>999</v>
      </c>
      <c r="N70" s="216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197">
        <v>65</v>
      </c>
      <c r="B71" s="93"/>
      <c r="C71" s="93"/>
      <c r="D71" s="94"/>
      <c r="E71" s="210"/>
      <c r="F71" s="95"/>
      <c r="G71" s="95"/>
      <c r="H71" s="377"/>
      <c r="I71" s="221"/>
      <c r="J71" s="194" t="e">
        <f>IF(AND(Q71="",#REF!&gt;0,#REF!&lt;5),K71,)</f>
        <v>#REF!</v>
      </c>
      <c r="K71" s="192" t="str">
        <f>IF(D71="","ZZZ9",IF(AND(#REF!&gt;0,#REF!&lt;5),D71&amp;#REF!,D71&amp;"9"))</f>
        <v>ZZZ9</v>
      </c>
      <c r="L71" s="196">
        <f t="shared" si="0"/>
        <v>999</v>
      </c>
      <c r="M71" s="220">
        <f t="shared" si="1"/>
        <v>999</v>
      </c>
      <c r="N71" s="216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197">
        <v>66</v>
      </c>
      <c r="B72" s="93"/>
      <c r="C72" s="93"/>
      <c r="D72" s="94"/>
      <c r="E72" s="210"/>
      <c r="F72" s="95"/>
      <c r="G72" s="95"/>
      <c r="H72" s="377"/>
      <c r="I72" s="221"/>
      <c r="J72" s="194" t="e">
        <f>IF(AND(Q72="",#REF!&gt;0,#REF!&lt;5),K72,)</f>
        <v>#REF!</v>
      </c>
      <c r="K72" s="192" t="str">
        <f>IF(D72="","ZZZ9",IF(AND(#REF!&gt;0,#REF!&lt;5),D72&amp;#REF!,D72&amp;"9"))</f>
        <v>ZZZ9</v>
      </c>
      <c r="L72" s="196">
        <f t="shared" si="0"/>
        <v>999</v>
      </c>
      <c r="M72" s="220">
        <f t="shared" si="1"/>
        <v>999</v>
      </c>
      <c r="N72" s="216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197">
        <v>67</v>
      </c>
      <c r="B73" s="93"/>
      <c r="C73" s="93"/>
      <c r="D73" s="94"/>
      <c r="E73" s="210"/>
      <c r="F73" s="95"/>
      <c r="G73" s="95"/>
      <c r="H73" s="377"/>
      <c r="I73" s="221"/>
      <c r="J73" s="194" t="e">
        <f>IF(AND(Q73="",#REF!&gt;0,#REF!&lt;5),K73,)</f>
        <v>#REF!</v>
      </c>
      <c r="K73" s="192" t="str">
        <f>IF(D73="","ZZZ9",IF(AND(#REF!&gt;0,#REF!&lt;5),D73&amp;#REF!,D73&amp;"9"))</f>
        <v>ZZZ9</v>
      </c>
      <c r="L73" s="196">
        <f t="shared" si="0"/>
        <v>999</v>
      </c>
      <c r="M73" s="220">
        <f t="shared" si="1"/>
        <v>999</v>
      </c>
      <c r="N73" s="216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197">
        <v>68</v>
      </c>
      <c r="B74" s="93"/>
      <c r="C74" s="93"/>
      <c r="D74" s="94"/>
      <c r="E74" s="210"/>
      <c r="F74" s="95"/>
      <c r="G74" s="95"/>
      <c r="H74" s="377"/>
      <c r="I74" s="221"/>
      <c r="J74" s="194" t="e">
        <f>IF(AND(Q74="",#REF!&gt;0,#REF!&lt;5),K74,)</f>
        <v>#REF!</v>
      </c>
      <c r="K74" s="192" t="str">
        <f>IF(D74="","ZZZ9",IF(AND(#REF!&gt;0,#REF!&lt;5),D74&amp;#REF!,D74&amp;"9"))</f>
        <v>ZZZ9</v>
      </c>
      <c r="L74" s="196">
        <f t="shared" si="0"/>
        <v>999</v>
      </c>
      <c r="M74" s="220">
        <f t="shared" si="1"/>
        <v>999</v>
      </c>
      <c r="N74" s="216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197">
        <v>69</v>
      </c>
      <c r="B75" s="93"/>
      <c r="C75" s="93"/>
      <c r="D75" s="94"/>
      <c r="E75" s="210"/>
      <c r="F75" s="95"/>
      <c r="G75" s="95"/>
      <c r="H75" s="377"/>
      <c r="I75" s="221"/>
      <c r="J75" s="194" t="e">
        <f>IF(AND(Q75="",#REF!&gt;0,#REF!&lt;5),K75,)</f>
        <v>#REF!</v>
      </c>
      <c r="K75" s="192" t="str">
        <f>IF(D75="","ZZZ9",IF(AND(#REF!&gt;0,#REF!&lt;5),D75&amp;#REF!,D75&amp;"9"))</f>
        <v>ZZZ9</v>
      </c>
      <c r="L75" s="196">
        <f t="shared" si="0"/>
        <v>999</v>
      </c>
      <c r="M75" s="220">
        <f t="shared" si="1"/>
        <v>999</v>
      </c>
      <c r="N75" s="216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197">
        <v>70</v>
      </c>
      <c r="B76" s="93"/>
      <c r="C76" s="93"/>
      <c r="D76" s="94"/>
      <c r="E76" s="210"/>
      <c r="F76" s="95"/>
      <c r="G76" s="95"/>
      <c r="H76" s="377"/>
      <c r="I76" s="221"/>
      <c r="J76" s="194" t="e">
        <f>IF(AND(Q76="",#REF!&gt;0,#REF!&lt;5),K76,)</f>
        <v>#REF!</v>
      </c>
      <c r="K76" s="192" t="str">
        <f>IF(D76="","ZZZ9",IF(AND(#REF!&gt;0,#REF!&lt;5),D76&amp;#REF!,D76&amp;"9"))</f>
        <v>ZZZ9</v>
      </c>
      <c r="L76" s="196">
        <f t="shared" si="0"/>
        <v>999</v>
      </c>
      <c r="M76" s="220">
        <f t="shared" si="1"/>
        <v>999</v>
      </c>
      <c r="N76" s="216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197">
        <v>71</v>
      </c>
      <c r="B77" s="93"/>
      <c r="C77" s="93"/>
      <c r="D77" s="94"/>
      <c r="E77" s="210"/>
      <c r="F77" s="95"/>
      <c r="G77" s="95"/>
      <c r="H77" s="377"/>
      <c r="I77" s="221"/>
      <c r="J77" s="194" t="e">
        <f>IF(AND(Q77="",#REF!&gt;0,#REF!&lt;5),K77,)</f>
        <v>#REF!</v>
      </c>
      <c r="K77" s="192" t="str">
        <f>IF(D77="","ZZZ9",IF(AND(#REF!&gt;0,#REF!&lt;5),D77&amp;#REF!,D77&amp;"9"))</f>
        <v>ZZZ9</v>
      </c>
      <c r="L77" s="196">
        <f t="shared" si="0"/>
        <v>999</v>
      </c>
      <c r="M77" s="220">
        <f t="shared" si="1"/>
        <v>999</v>
      </c>
      <c r="N77" s="216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197">
        <v>72</v>
      </c>
      <c r="B78" s="93"/>
      <c r="C78" s="93"/>
      <c r="D78" s="94"/>
      <c r="E78" s="210"/>
      <c r="F78" s="95"/>
      <c r="G78" s="95"/>
      <c r="H78" s="377"/>
      <c r="I78" s="221"/>
      <c r="J78" s="194" t="e">
        <f>IF(AND(Q78="",#REF!&gt;0,#REF!&lt;5),K78,)</f>
        <v>#REF!</v>
      </c>
      <c r="K78" s="192" t="str">
        <f>IF(D78="","ZZZ9",IF(AND(#REF!&gt;0,#REF!&lt;5),D78&amp;#REF!,D78&amp;"9"))</f>
        <v>ZZZ9</v>
      </c>
      <c r="L78" s="196">
        <f t="shared" si="0"/>
        <v>999</v>
      </c>
      <c r="M78" s="220">
        <f t="shared" si="1"/>
        <v>999</v>
      </c>
      <c r="N78" s="216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197">
        <v>73</v>
      </c>
      <c r="B79" s="93"/>
      <c r="C79" s="93"/>
      <c r="D79" s="94"/>
      <c r="E79" s="210"/>
      <c r="F79" s="95"/>
      <c r="G79" s="95"/>
      <c r="H79" s="377"/>
      <c r="I79" s="221"/>
      <c r="J79" s="194" t="e">
        <f>IF(AND(Q79="",#REF!&gt;0,#REF!&lt;5),K79,)</f>
        <v>#REF!</v>
      </c>
      <c r="K79" s="192" t="str">
        <f>IF(D79="","ZZZ9",IF(AND(#REF!&gt;0,#REF!&lt;5),D79&amp;#REF!,D79&amp;"9"))</f>
        <v>ZZZ9</v>
      </c>
      <c r="L79" s="196">
        <f t="shared" si="0"/>
        <v>999</v>
      </c>
      <c r="M79" s="220">
        <f t="shared" si="1"/>
        <v>999</v>
      </c>
      <c r="N79" s="216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197">
        <v>74</v>
      </c>
      <c r="B80" s="93"/>
      <c r="C80" s="93"/>
      <c r="D80" s="94"/>
      <c r="E80" s="210"/>
      <c r="F80" s="95"/>
      <c r="G80" s="95"/>
      <c r="H80" s="377"/>
      <c r="I80" s="221"/>
      <c r="J80" s="194" t="e">
        <f>IF(AND(Q80="",#REF!&gt;0,#REF!&lt;5),K80,)</f>
        <v>#REF!</v>
      </c>
      <c r="K80" s="192" t="str">
        <f>IF(D80="","ZZZ9",IF(AND(#REF!&gt;0,#REF!&lt;5),D80&amp;#REF!,D80&amp;"9"))</f>
        <v>ZZZ9</v>
      </c>
      <c r="L80" s="196">
        <f t="shared" si="0"/>
        <v>999</v>
      </c>
      <c r="M80" s="220">
        <f t="shared" si="1"/>
        <v>999</v>
      </c>
      <c r="N80" s="216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197">
        <v>75</v>
      </c>
      <c r="B81" s="93"/>
      <c r="C81" s="93"/>
      <c r="D81" s="94"/>
      <c r="E81" s="210"/>
      <c r="F81" s="95"/>
      <c r="G81" s="95"/>
      <c r="H81" s="377"/>
      <c r="I81" s="221"/>
      <c r="J81" s="194" t="e">
        <f>IF(AND(Q81="",#REF!&gt;0,#REF!&lt;5),K81,)</f>
        <v>#REF!</v>
      </c>
      <c r="K81" s="192" t="str">
        <f>IF(D81="","ZZZ9",IF(AND(#REF!&gt;0,#REF!&lt;5),D81&amp;#REF!,D81&amp;"9"))</f>
        <v>ZZZ9</v>
      </c>
      <c r="L81" s="196">
        <f t="shared" si="0"/>
        <v>999</v>
      </c>
      <c r="M81" s="220">
        <f t="shared" si="1"/>
        <v>999</v>
      </c>
      <c r="N81" s="216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197">
        <v>76</v>
      </c>
      <c r="B82" s="93"/>
      <c r="C82" s="93"/>
      <c r="D82" s="94"/>
      <c r="E82" s="210"/>
      <c r="F82" s="95"/>
      <c r="G82" s="95"/>
      <c r="H82" s="377"/>
      <c r="I82" s="221"/>
      <c r="J82" s="194" t="e">
        <f>IF(AND(Q82="",#REF!&gt;0,#REF!&lt;5),K82,)</f>
        <v>#REF!</v>
      </c>
      <c r="K82" s="192" t="str">
        <f>IF(D82="","ZZZ9",IF(AND(#REF!&gt;0,#REF!&lt;5),D82&amp;#REF!,D82&amp;"9"))</f>
        <v>ZZZ9</v>
      </c>
      <c r="L82" s="196">
        <f t="shared" si="0"/>
        <v>999</v>
      </c>
      <c r="M82" s="220">
        <f t="shared" si="1"/>
        <v>999</v>
      </c>
      <c r="N82" s="216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197">
        <v>77</v>
      </c>
      <c r="B83" s="93"/>
      <c r="C83" s="93"/>
      <c r="D83" s="94"/>
      <c r="E83" s="210"/>
      <c r="F83" s="95"/>
      <c r="G83" s="95"/>
      <c r="H83" s="377"/>
      <c r="I83" s="221"/>
      <c r="J83" s="194" t="e">
        <f>IF(AND(Q83="",#REF!&gt;0,#REF!&lt;5),K83,)</f>
        <v>#REF!</v>
      </c>
      <c r="K83" s="192" t="str">
        <f>IF(D83="","ZZZ9",IF(AND(#REF!&gt;0,#REF!&lt;5),D83&amp;#REF!,D83&amp;"9"))</f>
        <v>ZZZ9</v>
      </c>
      <c r="L83" s="196">
        <f t="shared" si="0"/>
        <v>999</v>
      </c>
      <c r="M83" s="220">
        <f t="shared" si="1"/>
        <v>999</v>
      </c>
      <c r="N83" s="216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197">
        <v>78</v>
      </c>
      <c r="B84" s="93"/>
      <c r="C84" s="93"/>
      <c r="D84" s="94"/>
      <c r="E84" s="210"/>
      <c r="F84" s="95"/>
      <c r="G84" s="95"/>
      <c r="H84" s="377"/>
      <c r="I84" s="221"/>
      <c r="J84" s="194" t="e">
        <f>IF(AND(Q84="",#REF!&gt;0,#REF!&lt;5),K84,)</f>
        <v>#REF!</v>
      </c>
      <c r="K84" s="192" t="str">
        <f>IF(D84="","ZZZ9",IF(AND(#REF!&gt;0,#REF!&lt;5),D84&amp;#REF!,D84&amp;"9"))</f>
        <v>ZZZ9</v>
      </c>
      <c r="L84" s="196">
        <f t="shared" si="0"/>
        <v>999</v>
      </c>
      <c r="M84" s="220">
        <f t="shared" si="1"/>
        <v>999</v>
      </c>
      <c r="N84" s="216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197">
        <v>79</v>
      </c>
      <c r="B85" s="93"/>
      <c r="C85" s="93"/>
      <c r="D85" s="94"/>
      <c r="E85" s="210"/>
      <c r="F85" s="95"/>
      <c r="G85" s="95"/>
      <c r="H85" s="377"/>
      <c r="I85" s="221"/>
      <c r="J85" s="194" t="e">
        <f>IF(AND(Q85="",#REF!&gt;0,#REF!&lt;5),K85,)</f>
        <v>#REF!</v>
      </c>
      <c r="K85" s="192" t="str">
        <f>IF(D85="","ZZZ9",IF(AND(#REF!&gt;0,#REF!&lt;5),D85&amp;#REF!,D85&amp;"9"))</f>
        <v>ZZZ9</v>
      </c>
      <c r="L85" s="196">
        <f t="shared" si="0"/>
        <v>999</v>
      </c>
      <c r="M85" s="220">
        <f t="shared" si="1"/>
        <v>999</v>
      </c>
      <c r="N85" s="216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197">
        <v>80</v>
      </c>
      <c r="B86" s="93"/>
      <c r="C86" s="93"/>
      <c r="D86" s="94"/>
      <c r="E86" s="210"/>
      <c r="F86" s="95"/>
      <c r="G86" s="95"/>
      <c r="H86" s="377"/>
      <c r="I86" s="221"/>
      <c r="J86" s="194" t="e">
        <f>IF(AND(Q86="",#REF!&gt;0,#REF!&lt;5),K86,)</f>
        <v>#REF!</v>
      </c>
      <c r="K86" s="192" t="str">
        <f>IF(D86="","ZZZ9",IF(AND(#REF!&gt;0,#REF!&lt;5),D86&amp;#REF!,D86&amp;"9"))</f>
        <v>ZZZ9</v>
      </c>
      <c r="L86" s="196">
        <f t="shared" si="0"/>
        <v>999</v>
      </c>
      <c r="M86" s="220">
        <f t="shared" si="1"/>
        <v>999</v>
      </c>
      <c r="N86" s="216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197">
        <v>81</v>
      </c>
      <c r="B87" s="93"/>
      <c r="C87" s="93"/>
      <c r="D87" s="94"/>
      <c r="E87" s="210"/>
      <c r="F87" s="95"/>
      <c r="G87" s="95"/>
      <c r="H87" s="377"/>
      <c r="I87" s="221"/>
      <c r="J87" s="194" t="e">
        <f>IF(AND(Q87="",#REF!&gt;0,#REF!&lt;5),K87,)</f>
        <v>#REF!</v>
      </c>
      <c r="K87" s="192" t="str">
        <f>IF(D87="","ZZZ9",IF(AND(#REF!&gt;0,#REF!&lt;5),D87&amp;#REF!,D87&amp;"9"))</f>
        <v>ZZZ9</v>
      </c>
      <c r="L87" s="196">
        <f t="shared" si="0"/>
        <v>999</v>
      </c>
      <c r="M87" s="220">
        <f t="shared" si="1"/>
        <v>999</v>
      </c>
      <c r="N87" s="216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197">
        <v>82</v>
      </c>
      <c r="B88" s="93"/>
      <c r="C88" s="93"/>
      <c r="D88" s="94"/>
      <c r="E88" s="210"/>
      <c r="F88" s="95"/>
      <c r="G88" s="95"/>
      <c r="H88" s="377"/>
      <c r="I88" s="221"/>
      <c r="J88" s="194" t="e">
        <f>IF(AND(Q88="",#REF!&gt;0,#REF!&lt;5),K88,)</f>
        <v>#REF!</v>
      </c>
      <c r="K88" s="192" t="str">
        <f>IF(D88="","ZZZ9",IF(AND(#REF!&gt;0,#REF!&lt;5),D88&amp;#REF!,D88&amp;"9"))</f>
        <v>ZZZ9</v>
      </c>
      <c r="L88" s="196">
        <f t="shared" si="0"/>
        <v>999</v>
      </c>
      <c r="M88" s="220">
        <f t="shared" si="1"/>
        <v>999</v>
      </c>
      <c r="N88" s="216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197">
        <v>83</v>
      </c>
      <c r="B89" s="93"/>
      <c r="C89" s="93"/>
      <c r="D89" s="94"/>
      <c r="E89" s="210"/>
      <c r="F89" s="95"/>
      <c r="G89" s="95"/>
      <c r="H89" s="377"/>
      <c r="I89" s="221"/>
      <c r="J89" s="194" t="e">
        <f>IF(AND(Q89="",#REF!&gt;0,#REF!&lt;5),K89,)</f>
        <v>#REF!</v>
      </c>
      <c r="K89" s="192" t="str">
        <f>IF(D89="","ZZZ9",IF(AND(#REF!&gt;0,#REF!&lt;5),D89&amp;#REF!,D89&amp;"9"))</f>
        <v>ZZZ9</v>
      </c>
      <c r="L89" s="196">
        <f t="shared" si="0"/>
        <v>999</v>
      </c>
      <c r="M89" s="220">
        <f t="shared" si="1"/>
        <v>999</v>
      </c>
      <c r="N89" s="216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197">
        <v>84</v>
      </c>
      <c r="B90" s="93"/>
      <c r="C90" s="93"/>
      <c r="D90" s="94"/>
      <c r="E90" s="210"/>
      <c r="F90" s="95"/>
      <c r="G90" s="95"/>
      <c r="H90" s="377"/>
      <c r="I90" s="221"/>
      <c r="J90" s="194" t="e">
        <f>IF(AND(Q90="",#REF!&gt;0,#REF!&lt;5),K90,)</f>
        <v>#REF!</v>
      </c>
      <c r="K90" s="192" t="str">
        <f>IF(D90="","ZZZ9",IF(AND(#REF!&gt;0,#REF!&lt;5),D90&amp;#REF!,D90&amp;"9"))</f>
        <v>ZZZ9</v>
      </c>
      <c r="L90" s="196">
        <f t="shared" si="0"/>
        <v>999</v>
      </c>
      <c r="M90" s="220">
        <f t="shared" si="1"/>
        <v>999</v>
      </c>
      <c r="N90" s="216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197">
        <v>85</v>
      </c>
      <c r="B91" s="93"/>
      <c r="C91" s="93"/>
      <c r="D91" s="94"/>
      <c r="E91" s="210"/>
      <c r="F91" s="95"/>
      <c r="G91" s="95"/>
      <c r="H91" s="377"/>
      <c r="I91" s="221"/>
      <c r="J91" s="194" t="e">
        <f>IF(AND(Q91="",#REF!&gt;0,#REF!&lt;5),K91,)</f>
        <v>#REF!</v>
      </c>
      <c r="K91" s="192" t="str">
        <f>IF(D91="","ZZZ9",IF(AND(#REF!&gt;0,#REF!&lt;5),D91&amp;#REF!,D91&amp;"9"))</f>
        <v>ZZZ9</v>
      </c>
      <c r="L91" s="196">
        <f t="shared" si="0"/>
        <v>999</v>
      </c>
      <c r="M91" s="220">
        <f t="shared" si="1"/>
        <v>999</v>
      </c>
      <c r="N91" s="216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197">
        <v>86</v>
      </c>
      <c r="B92" s="93"/>
      <c r="C92" s="93"/>
      <c r="D92" s="94"/>
      <c r="E92" s="210"/>
      <c r="F92" s="95"/>
      <c r="G92" s="95"/>
      <c r="H92" s="377"/>
      <c r="I92" s="221"/>
      <c r="J92" s="194" t="e">
        <f>IF(AND(Q92="",#REF!&gt;0,#REF!&lt;5),K92,)</f>
        <v>#REF!</v>
      </c>
      <c r="K92" s="192" t="str">
        <f>IF(D92="","ZZZ9",IF(AND(#REF!&gt;0,#REF!&lt;5),D92&amp;#REF!,D92&amp;"9"))</f>
        <v>ZZZ9</v>
      </c>
      <c r="L92" s="196">
        <f t="shared" si="0"/>
        <v>999</v>
      </c>
      <c r="M92" s="220">
        <f t="shared" si="1"/>
        <v>999</v>
      </c>
      <c r="N92" s="216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197">
        <v>87</v>
      </c>
      <c r="B93" s="93"/>
      <c r="C93" s="93"/>
      <c r="D93" s="94"/>
      <c r="E93" s="210"/>
      <c r="F93" s="95"/>
      <c r="G93" s="95"/>
      <c r="H93" s="377"/>
      <c r="I93" s="221"/>
      <c r="J93" s="194" t="e">
        <f>IF(AND(Q93="",#REF!&gt;0,#REF!&lt;5),K93,)</f>
        <v>#REF!</v>
      </c>
      <c r="K93" s="192" t="str">
        <f>IF(D93="","ZZZ9",IF(AND(#REF!&gt;0,#REF!&lt;5),D93&amp;#REF!,D93&amp;"9"))</f>
        <v>ZZZ9</v>
      </c>
      <c r="L93" s="196">
        <f t="shared" si="0"/>
        <v>999</v>
      </c>
      <c r="M93" s="220">
        <f t="shared" si="1"/>
        <v>999</v>
      </c>
      <c r="N93" s="216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197">
        <v>88</v>
      </c>
      <c r="B94" s="93"/>
      <c r="C94" s="93"/>
      <c r="D94" s="94"/>
      <c r="E94" s="210"/>
      <c r="F94" s="95"/>
      <c r="G94" s="95"/>
      <c r="H94" s="377"/>
      <c r="I94" s="221"/>
      <c r="J94" s="194" t="e">
        <f>IF(AND(Q94="",#REF!&gt;0,#REF!&lt;5),K94,)</f>
        <v>#REF!</v>
      </c>
      <c r="K94" s="192" t="str">
        <f>IF(D94="","ZZZ9",IF(AND(#REF!&gt;0,#REF!&lt;5),D94&amp;#REF!,D94&amp;"9"))</f>
        <v>ZZZ9</v>
      </c>
      <c r="L94" s="196">
        <f t="shared" si="0"/>
        <v>999</v>
      </c>
      <c r="M94" s="220">
        <f t="shared" si="1"/>
        <v>999</v>
      </c>
      <c r="N94" s="216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197">
        <v>89</v>
      </c>
      <c r="B95" s="93"/>
      <c r="C95" s="93"/>
      <c r="D95" s="94"/>
      <c r="E95" s="210"/>
      <c r="F95" s="95"/>
      <c r="G95" s="95"/>
      <c r="H95" s="377"/>
      <c r="I95" s="221"/>
      <c r="J95" s="194" t="e">
        <f>IF(AND(Q95="",#REF!&gt;0,#REF!&lt;5),K95,)</f>
        <v>#REF!</v>
      </c>
      <c r="K95" s="192" t="str">
        <f>IF(D95="","ZZZ9",IF(AND(#REF!&gt;0,#REF!&lt;5),D95&amp;#REF!,D95&amp;"9"))</f>
        <v>ZZZ9</v>
      </c>
      <c r="L95" s="196">
        <f t="shared" si="0"/>
        <v>999</v>
      </c>
      <c r="M95" s="220">
        <f t="shared" si="1"/>
        <v>999</v>
      </c>
      <c r="N95" s="216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197">
        <v>90</v>
      </c>
      <c r="B96" s="93"/>
      <c r="C96" s="93"/>
      <c r="D96" s="94"/>
      <c r="E96" s="210"/>
      <c r="F96" s="95"/>
      <c r="G96" s="95"/>
      <c r="H96" s="377"/>
      <c r="I96" s="221"/>
      <c r="J96" s="194" t="e">
        <f>IF(AND(Q96="",#REF!&gt;0,#REF!&lt;5),K96,)</f>
        <v>#REF!</v>
      </c>
      <c r="K96" s="192" t="str">
        <f>IF(D96="","ZZZ9",IF(AND(#REF!&gt;0,#REF!&lt;5),D96&amp;#REF!,D96&amp;"9"))</f>
        <v>ZZZ9</v>
      </c>
      <c r="L96" s="196">
        <f t="shared" si="0"/>
        <v>999</v>
      </c>
      <c r="M96" s="220">
        <f t="shared" si="1"/>
        <v>999</v>
      </c>
      <c r="N96" s="216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197">
        <v>91</v>
      </c>
      <c r="B97" s="93"/>
      <c r="C97" s="93"/>
      <c r="D97" s="94"/>
      <c r="E97" s="210"/>
      <c r="F97" s="95"/>
      <c r="G97" s="95"/>
      <c r="H97" s="377"/>
      <c r="I97" s="221"/>
      <c r="J97" s="194" t="e">
        <f>IF(AND(Q97="",#REF!&gt;0,#REF!&lt;5),K97,)</f>
        <v>#REF!</v>
      </c>
      <c r="K97" s="192" t="str">
        <f>IF(D97="","ZZZ9",IF(AND(#REF!&gt;0,#REF!&lt;5),D97&amp;#REF!,D97&amp;"9"))</f>
        <v>ZZZ9</v>
      </c>
      <c r="L97" s="196">
        <f t="shared" si="0"/>
        <v>999</v>
      </c>
      <c r="M97" s="220">
        <f t="shared" si="1"/>
        <v>999</v>
      </c>
      <c r="N97" s="216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197">
        <v>92</v>
      </c>
      <c r="B98" s="93"/>
      <c r="C98" s="93"/>
      <c r="D98" s="94"/>
      <c r="E98" s="210"/>
      <c r="F98" s="95"/>
      <c r="G98" s="95"/>
      <c r="H98" s="377"/>
      <c r="I98" s="221"/>
      <c r="J98" s="194" t="e">
        <f>IF(AND(Q98="",#REF!&gt;0,#REF!&lt;5),K98,)</f>
        <v>#REF!</v>
      </c>
      <c r="K98" s="192" t="str">
        <f>IF(D98="","ZZZ9",IF(AND(#REF!&gt;0,#REF!&lt;5),D98&amp;#REF!,D98&amp;"9"))</f>
        <v>ZZZ9</v>
      </c>
      <c r="L98" s="196">
        <f t="shared" si="0"/>
        <v>999</v>
      </c>
      <c r="M98" s="220">
        <f t="shared" si="1"/>
        <v>999</v>
      </c>
      <c r="N98" s="216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197">
        <v>93</v>
      </c>
      <c r="B99" s="93"/>
      <c r="C99" s="93"/>
      <c r="D99" s="94"/>
      <c r="E99" s="210"/>
      <c r="F99" s="95"/>
      <c r="G99" s="95"/>
      <c r="H99" s="377"/>
      <c r="I99" s="221"/>
      <c r="J99" s="194" t="e">
        <f>IF(AND(Q99="",#REF!&gt;0,#REF!&lt;5),K99,)</f>
        <v>#REF!</v>
      </c>
      <c r="K99" s="192" t="str">
        <f>IF(D99="","ZZZ9",IF(AND(#REF!&gt;0,#REF!&lt;5),D99&amp;#REF!,D99&amp;"9"))</f>
        <v>ZZZ9</v>
      </c>
      <c r="L99" s="196">
        <f t="shared" si="0"/>
        <v>999</v>
      </c>
      <c r="M99" s="220">
        <f t="shared" si="1"/>
        <v>999</v>
      </c>
      <c r="N99" s="216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197">
        <v>94</v>
      </c>
      <c r="B100" s="93"/>
      <c r="C100" s="93"/>
      <c r="D100" s="94"/>
      <c r="E100" s="210"/>
      <c r="F100" s="95"/>
      <c r="G100" s="95"/>
      <c r="H100" s="377"/>
      <c r="I100" s="221"/>
      <c r="J100" s="194" t="e">
        <f>IF(AND(Q100="",#REF!&gt;0,#REF!&lt;5),K100,)</f>
        <v>#REF!</v>
      </c>
      <c r="K100" s="192" t="str">
        <f>IF(D100="","ZZZ9",IF(AND(#REF!&gt;0,#REF!&lt;5),D100&amp;#REF!,D100&amp;"9"))</f>
        <v>ZZZ9</v>
      </c>
      <c r="L100" s="196">
        <f t="shared" si="0"/>
        <v>999</v>
      </c>
      <c r="M100" s="220">
        <f t="shared" si="1"/>
        <v>999</v>
      </c>
      <c r="N100" s="216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197">
        <v>95</v>
      </c>
      <c r="B101" s="93"/>
      <c r="C101" s="93"/>
      <c r="D101" s="94"/>
      <c r="E101" s="210"/>
      <c r="F101" s="95"/>
      <c r="G101" s="95"/>
      <c r="H101" s="377"/>
      <c r="I101" s="221"/>
      <c r="J101" s="194" t="e">
        <f>IF(AND(Q101="",#REF!&gt;0,#REF!&lt;5),K101,)</f>
        <v>#REF!</v>
      </c>
      <c r="K101" s="192" t="str">
        <f>IF(D101="","ZZZ9",IF(AND(#REF!&gt;0,#REF!&lt;5),D101&amp;#REF!,D101&amp;"9"))</f>
        <v>ZZZ9</v>
      </c>
      <c r="L101" s="196">
        <f t="shared" si="0"/>
        <v>999</v>
      </c>
      <c r="M101" s="220">
        <f t="shared" si="1"/>
        <v>999</v>
      </c>
      <c r="N101" s="216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197">
        <v>96</v>
      </c>
      <c r="B102" s="93"/>
      <c r="C102" s="93"/>
      <c r="D102" s="94"/>
      <c r="E102" s="210"/>
      <c r="F102" s="95"/>
      <c r="G102" s="95"/>
      <c r="H102" s="377"/>
      <c r="I102" s="221"/>
      <c r="J102" s="194" t="e">
        <f>IF(AND(Q102="",#REF!&gt;0,#REF!&lt;5),K102,)</f>
        <v>#REF!</v>
      </c>
      <c r="K102" s="192" t="str">
        <f>IF(D102="","ZZZ9",IF(AND(#REF!&gt;0,#REF!&lt;5),D102&amp;#REF!,D102&amp;"9"))</f>
        <v>ZZZ9</v>
      </c>
      <c r="L102" s="196">
        <f t="shared" si="0"/>
        <v>999</v>
      </c>
      <c r="M102" s="220">
        <f t="shared" si="1"/>
        <v>999</v>
      </c>
      <c r="N102" s="216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197">
        <v>97</v>
      </c>
      <c r="B103" s="93"/>
      <c r="C103" s="93"/>
      <c r="D103" s="94"/>
      <c r="E103" s="210"/>
      <c r="F103" s="95"/>
      <c r="G103" s="95"/>
      <c r="H103" s="377"/>
      <c r="I103" s="221"/>
      <c r="J103" s="194" t="e">
        <f>IF(AND(Q103="",#REF!&gt;0,#REF!&lt;5),K103,)</f>
        <v>#REF!</v>
      </c>
      <c r="K103" s="192" t="str">
        <f>IF(D103="","ZZZ9",IF(AND(#REF!&gt;0,#REF!&lt;5),D103&amp;#REF!,D103&amp;"9"))</f>
        <v>ZZZ9</v>
      </c>
      <c r="L103" s="196">
        <f t="shared" si="0"/>
        <v>999</v>
      </c>
      <c r="M103" s="220">
        <f t="shared" si="1"/>
        <v>999</v>
      </c>
      <c r="N103" s="216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197">
        <v>98</v>
      </c>
      <c r="B104" s="93"/>
      <c r="C104" s="93"/>
      <c r="D104" s="94"/>
      <c r="E104" s="210"/>
      <c r="F104" s="95"/>
      <c r="G104" s="95"/>
      <c r="H104" s="377"/>
      <c r="I104" s="221"/>
      <c r="J104" s="194" t="e">
        <f>IF(AND(Q104="",#REF!&gt;0,#REF!&lt;5),K104,)</f>
        <v>#REF!</v>
      </c>
      <c r="K104" s="192" t="str">
        <f>IF(D104="","ZZZ9",IF(AND(#REF!&gt;0,#REF!&lt;5),D104&amp;#REF!,D104&amp;"9"))</f>
        <v>ZZZ9</v>
      </c>
      <c r="L104" s="196">
        <f t="shared" ref="L104:L156" si="3">IF(Q104="",999,Q104)</f>
        <v>999</v>
      </c>
      <c r="M104" s="220">
        <f t="shared" ref="M104:M156" si="4">IF(P104=999,999,1)</f>
        <v>999</v>
      </c>
      <c r="N104" s="216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97">
        <v>99</v>
      </c>
      <c r="B105" s="93"/>
      <c r="C105" s="93"/>
      <c r="D105" s="94"/>
      <c r="E105" s="210"/>
      <c r="F105" s="95"/>
      <c r="G105" s="95"/>
      <c r="H105" s="377"/>
      <c r="I105" s="221"/>
      <c r="J105" s="194" t="e">
        <f>IF(AND(Q105="",#REF!&gt;0,#REF!&lt;5),K105,)</f>
        <v>#REF!</v>
      </c>
      <c r="K105" s="192" t="str">
        <f>IF(D105="","ZZZ9",IF(AND(#REF!&gt;0,#REF!&lt;5),D105&amp;#REF!,D105&amp;"9"))</f>
        <v>ZZZ9</v>
      </c>
      <c r="L105" s="196">
        <f t="shared" si="3"/>
        <v>999</v>
      </c>
      <c r="M105" s="220">
        <f t="shared" si="4"/>
        <v>999</v>
      </c>
      <c r="N105" s="216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197">
        <v>100</v>
      </c>
      <c r="B106" s="93"/>
      <c r="C106" s="93"/>
      <c r="D106" s="94"/>
      <c r="E106" s="210"/>
      <c r="F106" s="95"/>
      <c r="G106" s="95"/>
      <c r="H106" s="377"/>
      <c r="I106" s="221"/>
      <c r="J106" s="194" t="e">
        <f>IF(AND(Q106="",#REF!&gt;0,#REF!&lt;5),K106,)</f>
        <v>#REF!</v>
      </c>
      <c r="K106" s="192" t="str">
        <f>IF(D106="","ZZZ9",IF(AND(#REF!&gt;0,#REF!&lt;5),D106&amp;#REF!,D106&amp;"9"))</f>
        <v>ZZZ9</v>
      </c>
      <c r="L106" s="196">
        <f t="shared" si="3"/>
        <v>999</v>
      </c>
      <c r="M106" s="220">
        <f t="shared" si="4"/>
        <v>999</v>
      </c>
      <c r="N106" s="216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197">
        <v>101</v>
      </c>
      <c r="B107" s="93"/>
      <c r="C107" s="93"/>
      <c r="D107" s="94"/>
      <c r="E107" s="210"/>
      <c r="F107" s="95"/>
      <c r="G107" s="95"/>
      <c r="H107" s="377"/>
      <c r="I107" s="221"/>
      <c r="J107" s="194" t="e">
        <f>IF(AND(Q107="",#REF!&gt;0,#REF!&lt;5),K107,)</f>
        <v>#REF!</v>
      </c>
      <c r="K107" s="192" t="str">
        <f>IF(D107="","ZZZ9",IF(AND(#REF!&gt;0,#REF!&lt;5),D107&amp;#REF!,D107&amp;"9"))</f>
        <v>ZZZ9</v>
      </c>
      <c r="L107" s="196">
        <f t="shared" si="3"/>
        <v>999</v>
      </c>
      <c r="M107" s="220">
        <f t="shared" si="4"/>
        <v>999</v>
      </c>
      <c r="N107" s="216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197">
        <v>102</v>
      </c>
      <c r="B108" s="93"/>
      <c r="C108" s="93"/>
      <c r="D108" s="94"/>
      <c r="E108" s="210"/>
      <c r="F108" s="95"/>
      <c r="G108" s="95"/>
      <c r="H108" s="377"/>
      <c r="I108" s="221"/>
      <c r="J108" s="194" t="e">
        <f>IF(AND(Q108="",#REF!&gt;0,#REF!&lt;5),K108,)</f>
        <v>#REF!</v>
      </c>
      <c r="K108" s="192" t="str">
        <f>IF(D108="","ZZZ9",IF(AND(#REF!&gt;0,#REF!&lt;5),D108&amp;#REF!,D108&amp;"9"))</f>
        <v>ZZZ9</v>
      </c>
      <c r="L108" s="196">
        <f t="shared" si="3"/>
        <v>999</v>
      </c>
      <c r="M108" s="220">
        <f t="shared" si="4"/>
        <v>999</v>
      </c>
      <c r="N108" s="216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197">
        <v>103</v>
      </c>
      <c r="B109" s="93"/>
      <c r="C109" s="93"/>
      <c r="D109" s="94"/>
      <c r="E109" s="210"/>
      <c r="F109" s="95"/>
      <c r="G109" s="95"/>
      <c r="H109" s="377"/>
      <c r="I109" s="221"/>
      <c r="J109" s="194" t="e">
        <f>IF(AND(Q109="",#REF!&gt;0,#REF!&lt;5),K109,)</f>
        <v>#REF!</v>
      </c>
      <c r="K109" s="192" t="str">
        <f>IF(D109="","ZZZ9",IF(AND(#REF!&gt;0,#REF!&lt;5),D109&amp;#REF!,D109&amp;"9"))</f>
        <v>ZZZ9</v>
      </c>
      <c r="L109" s="196">
        <f t="shared" si="3"/>
        <v>999</v>
      </c>
      <c r="M109" s="220">
        <f t="shared" si="4"/>
        <v>999</v>
      </c>
      <c r="N109" s="216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197">
        <v>104</v>
      </c>
      <c r="B110" s="93"/>
      <c r="C110" s="93"/>
      <c r="D110" s="94"/>
      <c r="E110" s="210"/>
      <c r="F110" s="95"/>
      <c r="G110" s="95"/>
      <c r="H110" s="377"/>
      <c r="I110" s="221"/>
      <c r="J110" s="194" t="e">
        <f>IF(AND(Q110="",#REF!&gt;0,#REF!&lt;5),K110,)</f>
        <v>#REF!</v>
      </c>
      <c r="K110" s="192" t="str">
        <f>IF(D110="","ZZZ9",IF(AND(#REF!&gt;0,#REF!&lt;5),D110&amp;#REF!,D110&amp;"9"))</f>
        <v>ZZZ9</v>
      </c>
      <c r="L110" s="196">
        <f t="shared" si="3"/>
        <v>999</v>
      </c>
      <c r="M110" s="220">
        <f t="shared" si="4"/>
        <v>999</v>
      </c>
      <c r="N110" s="216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197">
        <v>105</v>
      </c>
      <c r="B111" s="93"/>
      <c r="C111" s="93"/>
      <c r="D111" s="94"/>
      <c r="E111" s="210"/>
      <c r="F111" s="95"/>
      <c r="G111" s="95"/>
      <c r="H111" s="377"/>
      <c r="I111" s="221"/>
      <c r="J111" s="194" t="e">
        <f>IF(AND(Q111="",#REF!&gt;0,#REF!&lt;5),K111,)</f>
        <v>#REF!</v>
      </c>
      <c r="K111" s="192" t="str">
        <f>IF(D111="","ZZZ9",IF(AND(#REF!&gt;0,#REF!&lt;5),D111&amp;#REF!,D111&amp;"9"))</f>
        <v>ZZZ9</v>
      </c>
      <c r="L111" s="196">
        <f t="shared" si="3"/>
        <v>999</v>
      </c>
      <c r="M111" s="220">
        <f t="shared" si="4"/>
        <v>999</v>
      </c>
      <c r="N111" s="216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197">
        <v>106</v>
      </c>
      <c r="B112" s="93"/>
      <c r="C112" s="93"/>
      <c r="D112" s="94"/>
      <c r="E112" s="210"/>
      <c r="F112" s="95"/>
      <c r="G112" s="95"/>
      <c r="H112" s="377"/>
      <c r="I112" s="221"/>
      <c r="J112" s="194" t="e">
        <f>IF(AND(Q112="",#REF!&gt;0,#REF!&lt;5),K112,)</f>
        <v>#REF!</v>
      </c>
      <c r="K112" s="192" t="str">
        <f>IF(D112="","ZZZ9",IF(AND(#REF!&gt;0,#REF!&lt;5),D112&amp;#REF!,D112&amp;"9"))</f>
        <v>ZZZ9</v>
      </c>
      <c r="L112" s="196">
        <f t="shared" si="3"/>
        <v>999</v>
      </c>
      <c r="M112" s="220">
        <f t="shared" si="4"/>
        <v>999</v>
      </c>
      <c r="N112" s="216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197">
        <v>107</v>
      </c>
      <c r="B113" s="93"/>
      <c r="C113" s="93"/>
      <c r="D113" s="94"/>
      <c r="E113" s="210"/>
      <c r="F113" s="95"/>
      <c r="G113" s="95"/>
      <c r="H113" s="377"/>
      <c r="I113" s="221"/>
      <c r="J113" s="194" t="e">
        <f>IF(AND(Q113="",#REF!&gt;0,#REF!&lt;5),K113,)</f>
        <v>#REF!</v>
      </c>
      <c r="K113" s="192" t="str">
        <f>IF(D113="","ZZZ9",IF(AND(#REF!&gt;0,#REF!&lt;5),D113&amp;#REF!,D113&amp;"9"))</f>
        <v>ZZZ9</v>
      </c>
      <c r="L113" s="196">
        <f t="shared" si="3"/>
        <v>999</v>
      </c>
      <c r="M113" s="220">
        <f t="shared" si="4"/>
        <v>999</v>
      </c>
      <c r="N113" s="216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197">
        <v>108</v>
      </c>
      <c r="B114" s="93"/>
      <c r="C114" s="93"/>
      <c r="D114" s="94"/>
      <c r="E114" s="210"/>
      <c r="F114" s="95"/>
      <c r="G114" s="95"/>
      <c r="H114" s="377"/>
      <c r="I114" s="221"/>
      <c r="J114" s="194" t="e">
        <f>IF(AND(Q114="",#REF!&gt;0,#REF!&lt;5),K114,)</f>
        <v>#REF!</v>
      </c>
      <c r="K114" s="192" t="str">
        <f>IF(D114="","ZZZ9",IF(AND(#REF!&gt;0,#REF!&lt;5),D114&amp;#REF!,D114&amp;"9"))</f>
        <v>ZZZ9</v>
      </c>
      <c r="L114" s="196">
        <f t="shared" si="3"/>
        <v>999</v>
      </c>
      <c r="M114" s="220">
        <f t="shared" si="4"/>
        <v>999</v>
      </c>
      <c r="N114" s="216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197">
        <v>109</v>
      </c>
      <c r="B115" s="93"/>
      <c r="C115" s="93"/>
      <c r="D115" s="94"/>
      <c r="E115" s="210"/>
      <c r="F115" s="95"/>
      <c r="G115" s="95"/>
      <c r="H115" s="377"/>
      <c r="I115" s="221"/>
      <c r="J115" s="194" t="e">
        <f>IF(AND(Q115="",#REF!&gt;0,#REF!&lt;5),K115,)</f>
        <v>#REF!</v>
      </c>
      <c r="K115" s="192" t="str">
        <f>IF(D115="","ZZZ9",IF(AND(#REF!&gt;0,#REF!&lt;5),D115&amp;#REF!,D115&amp;"9"))</f>
        <v>ZZZ9</v>
      </c>
      <c r="L115" s="196">
        <f t="shared" si="3"/>
        <v>999</v>
      </c>
      <c r="M115" s="220">
        <f t="shared" si="4"/>
        <v>999</v>
      </c>
      <c r="N115" s="216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197">
        <v>110</v>
      </c>
      <c r="B116" s="93"/>
      <c r="C116" s="93"/>
      <c r="D116" s="94"/>
      <c r="E116" s="210"/>
      <c r="F116" s="95"/>
      <c r="G116" s="95"/>
      <c r="H116" s="377"/>
      <c r="I116" s="221"/>
      <c r="J116" s="194" t="e">
        <f>IF(AND(Q116="",#REF!&gt;0,#REF!&lt;5),K116,)</f>
        <v>#REF!</v>
      </c>
      <c r="K116" s="192" t="str">
        <f>IF(D116="","ZZZ9",IF(AND(#REF!&gt;0,#REF!&lt;5),D116&amp;#REF!,D116&amp;"9"))</f>
        <v>ZZZ9</v>
      </c>
      <c r="L116" s="196">
        <f t="shared" si="3"/>
        <v>999</v>
      </c>
      <c r="M116" s="220">
        <f t="shared" si="4"/>
        <v>999</v>
      </c>
      <c r="N116" s="216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197">
        <v>111</v>
      </c>
      <c r="B117" s="93"/>
      <c r="C117" s="93"/>
      <c r="D117" s="94"/>
      <c r="E117" s="210"/>
      <c r="F117" s="95"/>
      <c r="G117" s="95"/>
      <c r="H117" s="377"/>
      <c r="I117" s="221"/>
      <c r="J117" s="194" t="e">
        <f>IF(AND(Q117="",#REF!&gt;0,#REF!&lt;5),K117,)</f>
        <v>#REF!</v>
      </c>
      <c r="K117" s="192" t="str">
        <f>IF(D117="","ZZZ9",IF(AND(#REF!&gt;0,#REF!&lt;5),D117&amp;#REF!,D117&amp;"9"))</f>
        <v>ZZZ9</v>
      </c>
      <c r="L117" s="196">
        <f t="shared" si="3"/>
        <v>999</v>
      </c>
      <c r="M117" s="220">
        <f t="shared" si="4"/>
        <v>999</v>
      </c>
      <c r="N117" s="216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197">
        <v>112</v>
      </c>
      <c r="B118" s="93"/>
      <c r="C118" s="93"/>
      <c r="D118" s="94"/>
      <c r="E118" s="210"/>
      <c r="F118" s="95"/>
      <c r="G118" s="95"/>
      <c r="H118" s="377"/>
      <c r="I118" s="221"/>
      <c r="J118" s="194" t="e">
        <f>IF(AND(Q118="",#REF!&gt;0,#REF!&lt;5),K118,)</f>
        <v>#REF!</v>
      </c>
      <c r="K118" s="192" t="str">
        <f>IF(D118="","ZZZ9",IF(AND(#REF!&gt;0,#REF!&lt;5),D118&amp;#REF!,D118&amp;"9"))</f>
        <v>ZZZ9</v>
      </c>
      <c r="L118" s="196">
        <f t="shared" si="3"/>
        <v>999</v>
      </c>
      <c r="M118" s="220">
        <f t="shared" si="4"/>
        <v>999</v>
      </c>
      <c r="N118" s="216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197">
        <v>113</v>
      </c>
      <c r="B119" s="93"/>
      <c r="C119" s="93"/>
      <c r="D119" s="94"/>
      <c r="E119" s="210"/>
      <c r="F119" s="95"/>
      <c r="G119" s="95"/>
      <c r="H119" s="377"/>
      <c r="I119" s="221"/>
      <c r="J119" s="194" t="e">
        <f>IF(AND(Q119="",#REF!&gt;0,#REF!&lt;5),K119,)</f>
        <v>#REF!</v>
      </c>
      <c r="K119" s="192" t="str">
        <f>IF(D119="","ZZZ9",IF(AND(#REF!&gt;0,#REF!&lt;5),D119&amp;#REF!,D119&amp;"9"))</f>
        <v>ZZZ9</v>
      </c>
      <c r="L119" s="196">
        <f t="shared" si="3"/>
        <v>999</v>
      </c>
      <c r="M119" s="220">
        <f t="shared" si="4"/>
        <v>999</v>
      </c>
      <c r="N119" s="216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197">
        <v>114</v>
      </c>
      <c r="B120" s="93"/>
      <c r="C120" s="93"/>
      <c r="D120" s="94"/>
      <c r="E120" s="210"/>
      <c r="F120" s="95"/>
      <c r="G120" s="95"/>
      <c r="H120" s="377"/>
      <c r="I120" s="221"/>
      <c r="J120" s="194" t="e">
        <f>IF(AND(Q120="",#REF!&gt;0,#REF!&lt;5),K120,)</f>
        <v>#REF!</v>
      </c>
      <c r="K120" s="192" t="str">
        <f>IF(D120="","ZZZ9",IF(AND(#REF!&gt;0,#REF!&lt;5),D120&amp;#REF!,D120&amp;"9"))</f>
        <v>ZZZ9</v>
      </c>
      <c r="L120" s="196">
        <f t="shared" si="3"/>
        <v>999</v>
      </c>
      <c r="M120" s="220">
        <f t="shared" si="4"/>
        <v>999</v>
      </c>
      <c r="N120" s="216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197">
        <v>115</v>
      </c>
      <c r="B121" s="93"/>
      <c r="C121" s="93"/>
      <c r="D121" s="94"/>
      <c r="E121" s="210"/>
      <c r="F121" s="95"/>
      <c r="G121" s="95"/>
      <c r="H121" s="377"/>
      <c r="I121" s="221"/>
      <c r="J121" s="194" t="e">
        <f>IF(AND(Q121="",#REF!&gt;0,#REF!&lt;5),K121,)</f>
        <v>#REF!</v>
      </c>
      <c r="K121" s="192" t="str">
        <f>IF(D121="","ZZZ9",IF(AND(#REF!&gt;0,#REF!&lt;5),D121&amp;#REF!,D121&amp;"9"))</f>
        <v>ZZZ9</v>
      </c>
      <c r="L121" s="196">
        <f t="shared" si="3"/>
        <v>999</v>
      </c>
      <c r="M121" s="220">
        <f t="shared" si="4"/>
        <v>999</v>
      </c>
      <c r="N121" s="216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197">
        <v>116</v>
      </c>
      <c r="B122" s="93"/>
      <c r="C122" s="93"/>
      <c r="D122" s="94"/>
      <c r="E122" s="210"/>
      <c r="F122" s="95"/>
      <c r="G122" s="95"/>
      <c r="H122" s="377"/>
      <c r="I122" s="221"/>
      <c r="J122" s="194" t="e">
        <f>IF(AND(Q122="",#REF!&gt;0,#REF!&lt;5),K122,)</f>
        <v>#REF!</v>
      </c>
      <c r="K122" s="192" t="str">
        <f>IF(D122="","ZZZ9",IF(AND(#REF!&gt;0,#REF!&lt;5),D122&amp;#REF!,D122&amp;"9"))</f>
        <v>ZZZ9</v>
      </c>
      <c r="L122" s="196">
        <f t="shared" si="3"/>
        <v>999</v>
      </c>
      <c r="M122" s="220">
        <f t="shared" si="4"/>
        <v>999</v>
      </c>
      <c r="N122" s="216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197">
        <v>117</v>
      </c>
      <c r="B123" s="93"/>
      <c r="C123" s="93"/>
      <c r="D123" s="94"/>
      <c r="E123" s="210"/>
      <c r="F123" s="95"/>
      <c r="G123" s="95"/>
      <c r="H123" s="377"/>
      <c r="I123" s="221"/>
      <c r="J123" s="194" t="e">
        <f>IF(AND(Q123="",#REF!&gt;0,#REF!&lt;5),K123,)</f>
        <v>#REF!</v>
      </c>
      <c r="K123" s="192" t="str">
        <f>IF(D123="","ZZZ9",IF(AND(#REF!&gt;0,#REF!&lt;5),D123&amp;#REF!,D123&amp;"9"))</f>
        <v>ZZZ9</v>
      </c>
      <c r="L123" s="196">
        <f t="shared" si="3"/>
        <v>999</v>
      </c>
      <c r="M123" s="220">
        <f t="shared" si="4"/>
        <v>999</v>
      </c>
      <c r="N123" s="216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197">
        <v>118</v>
      </c>
      <c r="B124" s="93"/>
      <c r="C124" s="93"/>
      <c r="D124" s="94"/>
      <c r="E124" s="210"/>
      <c r="F124" s="95"/>
      <c r="G124" s="95"/>
      <c r="H124" s="377"/>
      <c r="I124" s="221"/>
      <c r="J124" s="194" t="e">
        <f>IF(AND(Q124="",#REF!&gt;0,#REF!&lt;5),K124,)</f>
        <v>#REF!</v>
      </c>
      <c r="K124" s="192" t="str">
        <f>IF(D124="","ZZZ9",IF(AND(#REF!&gt;0,#REF!&lt;5),D124&amp;#REF!,D124&amp;"9"))</f>
        <v>ZZZ9</v>
      </c>
      <c r="L124" s="196">
        <f t="shared" si="3"/>
        <v>999</v>
      </c>
      <c r="M124" s="220">
        <f t="shared" si="4"/>
        <v>999</v>
      </c>
      <c r="N124" s="216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197">
        <v>119</v>
      </c>
      <c r="B125" s="93"/>
      <c r="C125" s="93"/>
      <c r="D125" s="94"/>
      <c r="E125" s="210"/>
      <c r="F125" s="95"/>
      <c r="G125" s="95"/>
      <c r="H125" s="377"/>
      <c r="I125" s="221"/>
      <c r="J125" s="194" t="e">
        <f>IF(AND(Q125="",#REF!&gt;0,#REF!&lt;5),K125,)</f>
        <v>#REF!</v>
      </c>
      <c r="K125" s="192" t="str">
        <f>IF(D125="","ZZZ9",IF(AND(#REF!&gt;0,#REF!&lt;5),D125&amp;#REF!,D125&amp;"9"))</f>
        <v>ZZZ9</v>
      </c>
      <c r="L125" s="196">
        <f t="shared" si="3"/>
        <v>999</v>
      </c>
      <c r="M125" s="220">
        <f t="shared" si="4"/>
        <v>999</v>
      </c>
      <c r="N125" s="216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197">
        <v>120</v>
      </c>
      <c r="B126" s="93"/>
      <c r="C126" s="93"/>
      <c r="D126" s="94"/>
      <c r="E126" s="210"/>
      <c r="F126" s="95"/>
      <c r="G126" s="95"/>
      <c r="H126" s="377"/>
      <c r="I126" s="221"/>
      <c r="J126" s="194" t="e">
        <f>IF(AND(Q126="",#REF!&gt;0,#REF!&lt;5),K126,)</f>
        <v>#REF!</v>
      </c>
      <c r="K126" s="192" t="str">
        <f>IF(D126="","ZZZ9",IF(AND(#REF!&gt;0,#REF!&lt;5),D126&amp;#REF!,D126&amp;"9"))</f>
        <v>ZZZ9</v>
      </c>
      <c r="L126" s="196">
        <f t="shared" si="3"/>
        <v>999</v>
      </c>
      <c r="M126" s="220">
        <f t="shared" si="4"/>
        <v>999</v>
      </c>
      <c r="N126" s="216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197">
        <v>121</v>
      </c>
      <c r="B127" s="93"/>
      <c r="C127" s="93"/>
      <c r="D127" s="94"/>
      <c r="E127" s="210"/>
      <c r="F127" s="95"/>
      <c r="G127" s="95"/>
      <c r="H127" s="377"/>
      <c r="I127" s="221"/>
      <c r="J127" s="194" t="e">
        <f>IF(AND(Q127="",#REF!&gt;0,#REF!&lt;5),K127,)</f>
        <v>#REF!</v>
      </c>
      <c r="K127" s="192" t="str">
        <f>IF(D127="","ZZZ9",IF(AND(#REF!&gt;0,#REF!&lt;5),D127&amp;#REF!,D127&amp;"9"))</f>
        <v>ZZZ9</v>
      </c>
      <c r="L127" s="196">
        <f t="shared" si="3"/>
        <v>999</v>
      </c>
      <c r="M127" s="220">
        <f t="shared" si="4"/>
        <v>999</v>
      </c>
      <c r="N127" s="216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197">
        <v>122</v>
      </c>
      <c r="B128" s="93"/>
      <c r="C128" s="93"/>
      <c r="D128" s="94"/>
      <c r="E128" s="210"/>
      <c r="F128" s="95"/>
      <c r="G128" s="95"/>
      <c r="H128" s="377"/>
      <c r="I128" s="221"/>
      <c r="J128" s="194" t="e">
        <f>IF(AND(Q128="",#REF!&gt;0,#REF!&lt;5),K128,)</f>
        <v>#REF!</v>
      </c>
      <c r="K128" s="192" t="str">
        <f>IF(D128="","ZZZ9",IF(AND(#REF!&gt;0,#REF!&lt;5),D128&amp;#REF!,D128&amp;"9"))</f>
        <v>ZZZ9</v>
      </c>
      <c r="L128" s="196">
        <f t="shared" si="3"/>
        <v>999</v>
      </c>
      <c r="M128" s="220">
        <f t="shared" si="4"/>
        <v>999</v>
      </c>
      <c r="N128" s="216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197">
        <v>123</v>
      </c>
      <c r="B129" s="93"/>
      <c r="C129" s="93"/>
      <c r="D129" s="94"/>
      <c r="E129" s="210"/>
      <c r="F129" s="95"/>
      <c r="G129" s="95"/>
      <c r="H129" s="377"/>
      <c r="I129" s="221"/>
      <c r="J129" s="194" t="e">
        <f>IF(AND(Q129="",#REF!&gt;0,#REF!&lt;5),K129,)</f>
        <v>#REF!</v>
      </c>
      <c r="K129" s="192" t="str">
        <f>IF(D129="","ZZZ9",IF(AND(#REF!&gt;0,#REF!&lt;5),D129&amp;#REF!,D129&amp;"9"))</f>
        <v>ZZZ9</v>
      </c>
      <c r="L129" s="196">
        <f t="shared" si="3"/>
        <v>999</v>
      </c>
      <c r="M129" s="220">
        <f t="shared" si="4"/>
        <v>999</v>
      </c>
      <c r="N129" s="216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197">
        <v>124</v>
      </c>
      <c r="B130" s="93"/>
      <c r="C130" s="93"/>
      <c r="D130" s="94"/>
      <c r="E130" s="210"/>
      <c r="F130" s="95"/>
      <c r="G130" s="95"/>
      <c r="H130" s="377"/>
      <c r="I130" s="221"/>
      <c r="J130" s="194" t="e">
        <f>IF(AND(Q130="",#REF!&gt;0,#REF!&lt;5),K130,)</f>
        <v>#REF!</v>
      </c>
      <c r="K130" s="192" t="str">
        <f>IF(D130="","ZZZ9",IF(AND(#REF!&gt;0,#REF!&lt;5),D130&amp;#REF!,D130&amp;"9"))</f>
        <v>ZZZ9</v>
      </c>
      <c r="L130" s="196">
        <f t="shared" si="3"/>
        <v>999</v>
      </c>
      <c r="M130" s="220">
        <f t="shared" si="4"/>
        <v>999</v>
      </c>
      <c r="N130" s="216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197">
        <v>125</v>
      </c>
      <c r="B131" s="93"/>
      <c r="C131" s="93"/>
      <c r="D131" s="94"/>
      <c r="E131" s="210"/>
      <c r="F131" s="95"/>
      <c r="G131" s="95"/>
      <c r="H131" s="377"/>
      <c r="I131" s="221"/>
      <c r="J131" s="194" t="e">
        <f>IF(AND(Q131="",#REF!&gt;0,#REF!&lt;5),K131,)</f>
        <v>#REF!</v>
      </c>
      <c r="K131" s="192" t="str">
        <f>IF(D131="","ZZZ9",IF(AND(#REF!&gt;0,#REF!&lt;5),D131&amp;#REF!,D131&amp;"9"))</f>
        <v>ZZZ9</v>
      </c>
      <c r="L131" s="196">
        <f t="shared" si="3"/>
        <v>999</v>
      </c>
      <c r="M131" s="220">
        <f t="shared" si="4"/>
        <v>999</v>
      </c>
      <c r="N131" s="216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197">
        <v>126</v>
      </c>
      <c r="B132" s="93"/>
      <c r="C132" s="93"/>
      <c r="D132" s="94"/>
      <c r="E132" s="210"/>
      <c r="F132" s="95"/>
      <c r="G132" s="95"/>
      <c r="H132" s="377"/>
      <c r="I132" s="221"/>
      <c r="J132" s="194" t="e">
        <f>IF(AND(Q132="",#REF!&gt;0,#REF!&lt;5),K132,)</f>
        <v>#REF!</v>
      </c>
      <c r="K132" s="192" t="str">
        <f>IF(D132="","ZZZ9",IF(AND(#REF!&gt;0,#REF!&lt;5),D132&amp;#REF!,D132&amp;"9"))</f>
        <v>ZZZ9</v>
      </c>
      <c r="L132" s="196">
        <f t="shared" si="3"/>
        <v>999</v>
      </c>
      <c r="M132" s="220">
        <f t="shared" si="4"/>
        <v>999</v>
      </c>
      <c r="N132" s="216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197">
        <v>127</v>
      </c>
      <c r="B133" s="93"/>
      <c r="C133" s="93"/>
      <c r="D133" s="94"/>
      <c r="E133" s="210"/>
      <c r="F133" s="95"/>
      <c r="G133" s="95"/>
      <c r="H133" s="377"/>
      <c r="I133" s="221"/>
      <c r="J133" s="194" t="e">
        <f>IF(AND(Q133="",#REF!&gt;0,#REF!&lt;5),K133,)</f>
        <v>#REF!</v>
      </c>
      <c r="K133" s="192" t="str">
        <f>IF(D133="","ZZZ9",IF(AND(#REF!&gt;0,#REF!&lt;5),D133&amp;#REF!,D133&amp;"9"))</f>
        <v>ZZZ9</v>
      </c>
      <c r="L133" s="196">
        <f t="shared" si="3"/>
        <v>999</v>
      </c>
      <c r="M133" s="220">
        <f t="shared" si="4"/>
        <v>999</v>
      </c>
      <c r="N133" s="216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197">
        <v>128</v>
      </c>
      <c r="B134" s="93"/>
      <c r="C134" s="93"/>
      <c r="D134" s="94"/>
      <c r="E134" s="210"/>
      <c r="F134" s="95"/>
      <c r="G134" s="95"/>
      <c r="H134" s="377"/>
      <c r="I134" s="221"/>
      <c r="J134" s="194" t="e">
        <f>IF(AND(Q134="",#REF!&gt;0,#REF!&lt;5),K134,)</f>
        <v>#REF!</v>
      </c>
      <c r="K134" s="192" t="str">
        <f>IF(D134="","ZZZ9",IF(AND(#REF!&gt;0,#REF!&lt;5),D134&amp;#REF!,D134&amp;"9"))</f>
        <v>ZZZ9</v>
      </c>
      <c r="L134" s="196">
        <f t="shared" si="3"/>
        <v>999</v>
      </c>
      <c r="M134" s="220">
        <f t="shared" si="4"/>
        <v>999</v>
      </c>
      <c r="N134" s="216"/>
      <c r="O134" s="221"/>
      <c r="P134" s="222">
        <f t="shared" si="5"/>
        <v>999</v>
      </c>
      <c r="Q134" s="221"/>
    </row>
    <row r="135" spans="1:17" x14ac:dyDescent="0.25">
      <c r="A135" s="197">
        <v>129</v>
      </c>
      <c r="B135" s="93"/>
      <c r="C135" s="93"/>
      <c r="D135" s="94"/>
      <c r="E135" s="210"/>
      <c r="F135" s="95"/>
      <c r="G135" s="95"/>
      <c r="H135" s="377"/>
      <c r="I135" s="221"/>
      <c r="J135" s="194" t="e">
        <f>IF(AND(Q135="",#REF!&gt;0,#REF!&lt;5),K135,)</f>
        <v>#REF!</v>
      </c>
      <c r="K135" s="192" t="str">
        <f>IF(D135="","ZZZ9",IF(AND(#REF!&gt;0,#REF!&lt;5),D135&amp;#REF!,D135&amp;"9"))</f>
        <v>ZZZ9</v>
      </c>
      <c r="L135" s="196">
        <f t="shared" si="3"/>
        <v>999</v>
      </c>
      <c r="M135" s="220">
        <f t="shared" si="4"/>
        <v>999</v>
      </c>
      <c r="N135" s="216"/>
      <c r="O135" s="95"/>
      <c r="P135" s="114">
        <f t="shared" si="5"/>
        <v>999</v>
      </c>
      <c r="Q135" s="95"/>
    </row>
    <row r="136" spans="1:17" x14ac:dyDescent="0.25">
      <c r="A136" s="197">
        <v>130</v>
      </c>
      <c r="B136" s="93"/>
      <c r="C136" s="93"/>
      <c r="D136" s="94"/>
      <c r="E136" s="210"/>
      <c r="F136" s="95"/>
      <c r="G136" s="95"/>
      <c r="H136" s="377"/>
      <c r="I136" s="221"/>
      <c r="J136" s="194" t="e">
        <f>IF(AND(Q136="",#REF!&gt;0,#REF!&lt;5),K136,)</f>
        <v>#REF!</v>
      </c>
      <c r="K136" s="192" t="str">
        <f>IF(D136="","ZZZ9",IF(AND(#REF!&gt;0,#REF!&lt;5),D136&amp;#REF!,D136&amp;"9"))</f>
        <v>ZZZ9</v>
      </c>
      <c r="L136" s="196">
        <f t="shared" si="3"/>
        <v>999</v>
      </c>
      <c r="M136" s="220">
        <f t="shared" si="4"/>
        <v>999</v>
      </c>
      <c r="N136" s="216"/>
      <c r="O136" s="95"/>
      <c r="P136" s="114">
        <f t="shared" si="5"/>
        <v>999</v>
      </c>
      <c r="Q136" s="95"/>
    </row>
    <row r="137" spans="1:17" x14ac:dyDescent="0.25">
      <c r="A137" s="197">
        <v>131</v>
      </c>
      <c r="B137" s="93"/>
      <c r="C137" s="93"/>
      <c r="D137" s="94"/>
      <c r="E137" s="210"/>
      <c r="F137" s="95"/>
      <c r="G137" s="95"/>
      <c r="H137" s="377"/>
      <c r="I137" s="221"/>
      <c r="J137" s="194" t="e">
        <f>IF(AND(Q137="",#REF!&gt;0,#REF!&lt;5),K137,)</f>
        <v>#REF!</v>
      </c>
      <c r="K137" s="192" t="str">
        <f>IF(D137="","ZZZ9",IF(AND(#REF!&gt;0,#REF!&lt;5),D137&amp;#REF!,D137&amp;"9"))</f>
        <v>ZZZ9</v>
      </c>
      <c r="L137" s="196">
        <f t="shared" si="3"/>
        <v>999</v>
      </c>
      <c r="M137" s="220">
        <f t="shared" si="4"/>
        <v>999</v>
      </c>
      <c r="N137" s="216"/>
      <c r="O137" s="95"/>
      <c r="P137" s="114">
        <f t="shared" si="5"/>
        <v>999</v>
      </c>
      <c r="Q137" s="95"/>
    </row>
    <row r="138" spans="1:17" x14ac:dyDescent="0.25">
      <c r="A138" s="197">
        <v>132</v>
      </c>
      <c r="B138" s="93"/>
      <c r="C138" s="93"/>
      <c r="D138" s="94"/>
      <c r="E138" s="210"/>
      <c r="F138" s="95"/>
      <c r="G138" s="95"/>
      <c r="H138" s="377"/>
      <c r="I138" s="221"/>
      <c r="J138" s="194" t="e">
        <f>IF(AND(Q138="",#REF!&gt;0,#REF!&lt;5),K138,)</f>
        <v>#REF!</v>
      </c>
      <c r="K138" s="192" t="str">
        <f>IF(D138="","ZZZ9",IF(AND(#REF!&gt;0,#REF!&lt;5),D138&amp;#REF!,D138&amp;"9"))</f>
        <v>ZZZ9</v>
      </c>
      <c r="L138" s="196">
        <f t="shared" si="3"/>
        <v>999</v>
      </c>
      <c r="M138" s="220">
        <f t="shared" si="4"/>
        <v>999</v>
      </c>
      <c r="N138" s="216"/>
      <c r="O138" s="95"/>
      <c r="P138" s="114">
        <f t="shared" si="5"/>
        <v>999</v>
      </c>
      <c r="Q138" s="95"/>
    </row>
    <row r="139" spans="1:17" x14ac:dyDescent="0.25">
      <c r="A139" s="197">
        <v>133</v>
      </c>
      <c r="B139" s="93"/>
      <c r="C139" s="93"/>
      <c r="D139" s="94"/>
      <c r="E139" s="210"/>
      <c r="F139" s="95"/>
      <c r="G139" s="95"/>
      <c r="H139" s="377"/>
      <c r="I139" s="221"/>
      <c r="J139" s="194" t="e">
        <f>IF(AND(Q139="",#REF!&gt;0,#REF!&lt;5),K139,)</f>
        <v>#REF!</v>
      </c>
      <c r="K139" s="192" t="str">
        <f>IF(D139="","ZZZ9",IF(AND(#REF!&gt;0,#REF!&lt;5),D139&amp;#REF!,D139&amp;"9"))</f>
        <v>ZZZ9</v>
      </c>
      <c r="L139" s="196">
        <f t="shared" si="3"/>
        <v>999</v>
      </c>
      <c r="M139" s="220">
        <f t="shared" si="4"/>
        <v>999</v>
      </c>
      <c r="N139" s="216"/>
      <c r="O139" s="95"/>
      <c r="P139" s="114">
        <f t="shared" si="5"/>
        <v>999</v>
      </c>
      <c r="Q139" s="95"/>
    </row>
    <row r="140" spans="1:17" x14ac:dyDescent="0.25">
      <c r="A140" s="197">
        <v>134</v>
      </c>
      <c r="B140" s="93"/>
      <c r="C140" s="93"/>
      <c r="D140" s="94"/>
      <c r="E140" s="210"/>
      <c r="F140" s="95"/>
      <c r="G140" s="95"/>
      <c r="H140" s="377"/>
      <c r="I140" s="221"/>
      <c r="J140" s="194" t="e">
        <f>IF(AND(Q140="",#REF!&gt;0,#REF!&lt;5),K140,)</f>
        <v>#REF!</v>
      </c>
      <c r="K140" s="192" t="str">
        <f>IF(D140="","ZZZ9",IF(AND(#REF!&gt;0,#REF!&lt;5),D140&amp;#REF!,D140&amp;"9"))</f>
        <v>ZZZ9</v>
      </c>
      <c r="L140" s="196">
        <f t="shared" si="3"/>
        <v>999</v>
      </c>
      <c r="M140" s="220">
        <f t="shared" si="4"/>
        <v>999</v>
      </c>
      <c r="N140" s="216"/>
      <c r="O140" s="95"/>
      <c r="P140" s="114">
        <f t="shared" si="5"/>
        <v>999</v>
      </c>
      <c r="Q140" s="95"/>
    </row>
    <row r="141" spans="1:17" x14ac:dyDescent="0.25">
      <c r="A141" s="197">
        <v>135</v>
      </c>
      <c r="B141" s="93"/>
      <c r="C141" s="93"/>
      <c r="D141" s="94"/>
      <c r="E141" s="210"/>
      <c r="F141" s="95"/>
      <c r="G141" s="95"/>
      <c r="H141" s="377"/>
      <c r="I141" s="221"/>
      <c r="J141" s="194" t="e">
        <f>IF(AND(Q141="",#REF!&gt;0,#REF!&lt;5),K141,)</f>
        <v>#REF!</v>
      </c>
      <c r="K141" s="192" t="str">
        <f>IF(D141="","ZZZ9",IF(AND(#REF!&gt;0,#REF!&lt;5),D141&amp;#REF!,D141&amp;"9"))</f>
        <v>ZZZ9</v>
      </c>
      <c r="L141" s="196">
        <f t="shared" si="3"/>
        <v>999</v>
      </c>
      <c r="M141" s="220">
        <f t="shared" si="4"/>
        <v>999</v>
      </c>
      <c r="N141" s="216"/>
      <c r="O141" s="221"/>
      <c r="P141" s="222">
        <f t="shared" si="5"/>
        <v>999</v>
      </c>
      <c r="Q141" s="221"/>
    </row>
    <row r="142" spans="1:17" x14ac:dyDescent="0.25">
      <c r="A142" s="197">
        <v>136</v>
      </c>
      <c r="B142" s="93"/>
      <c r="C142" s="93"/>
      <c r="D142" s="94"/>
      <c r="E142" s="210"/>
      <c r="F142" s="95"/>
      <c r="G142" s="95"/>
      <c r="H142" s="377"/>
      <c r="I142" s="221"/>
      <c r="J142" s="194" t="e">
        <f>IF(AND(Q142="",#REF!&gt;0,#REF!&lt;5),K142,)</f>
        <v>#REF!</v>
      </c>
      <c r="K142" s="192" t="str">
        <f>IF(D142="","ZZZ9",IF(AND(#REF!&gt;0,#REF!&lt;5),D142&amp;#REF!,D142&amp;"9"))</f>
        <v>ZZZ9</v>
      </c>
      <c r="L142" s="196">
        <f t="shared" si="3"/>
        <v>999</v>
      </c>
      <c r="M142" s="220">
        <f t="shared" si="4"/>
        <v>999</v>
      </c>
      <c r="N142" s="216"/>
      <c r="O142" s="95"/>
      <c r="P142" s="114">
        <f t="shared" si="5"/>
        <v>999</v>
      </c>
      <c r="Q142" s="95"/>
    </row>
    <row r="143" spans="1:17" x14ac:dyDescent="0.25">
      <c r="A143" s="197">
        <v>137</v>
      </c>
      <c r="B143" s="93"/>
      <c r="C143" s="93"/>
      <c r="D143" s="94"/>
      <c r="E143" s="210"/>
      <c r="F143" s="95"/>
      <c r="G143" s="95"/>
      <c r="H143" s="377"/>
      <c r="I143" s="221"/>
      <c r="J143" s="194" t="e">
        <f>IF(AND(Q143="",#REF!&gt;0,#REF!&lt;5),K143,)</f>
        <v>#REF!</v>
      </c>
      <c r="K143" s="192" t="str">
        <f>IF(D143="","ZZZ9",IF(AND(#REF!&gt;0,#REF!&lt;5),D143&amp;#REF!,D143&amp;"9"))</f>
        <v>ZZZ9</v>
      </c>
      <c r="L143" s="196">
        <f t="shared" si="3"/>
        <v>999</v>
      </c>
      <c r="M143" s="220">
        <f t="shared" si="4"/>
        <v>999</v>
      </c>
      <c r="N143" s="216"/>
      <c r="O143" s="95"/>
      <c r="P143" s="114">
        <f t="shared" si="5"/>
        <v>999</v>
      </c>
      <c r="Q143" s="95"/>
    </row>
    <row r="144" spans="1:17" x14ac:dyDescent="0.25">
      <c r="A144" s="197">
        <v>138</v>
      </c>
      <c r="B144" s="93"/>
      <c r="C144" s="93"/>
      <c r="D144" s="94"/>
      <c r="E144" s="210"/>
      <c r="F144" s="95"/>
      <c r="G144" s="95"/>
      <c r="H144" s="377"/>
      <c r="I144" s="221"/>
      <c r="J144" s="194" t="e">
        <f>IF(AND(Q144="",#REF!&gt;0,#REF!&lt;5),K144,)</f>
        <v>#REF!</v>
      </c>
      <c r="K144" s="192" t="str">
        <f>IF(D144="","ZZZ9",IF(AND(#REF!&gt;0,#REF!&lt;5),D144&amp;#REF!,D144&amp;"9"))</f>
        <v>ZZZ9</v>
      </c>
      <c r="L144" s="196">
        <f t="shared" si="3"/>
        <v>999</v>
      </c>
      <c r="M144" s="220">
        <f t="shared" si="4"/>
        <v>999</v>
      </c>
      <c r="N144" s="216"/>
      <c r="O144" s="95"/>
      <c r="P144" s="114">
        <f t="shared" si="5"/>
        <v>999</v>
      </c>
      <c r="Q144" s="95"/>
    </row>
    <row r="145" spans="1:17" x14ac:dyDescent="0.25">
      <c r="A145" s="197">
        <v>139</v>
      </c>
      <c r="B145" s="93"/>
      <c r="C145" s="93"/>
      <c r="D145" s="94"/>
      <c r="E145" s="210"/>
      <c r="F145" s="95"/>
      <c r="G145" s="95"/>
      <c r="H145" s="377"/>
      <c r="I145" s="221"/>
      <c r="J145" s="194" t="e">
        <f>IF(AND(Q145="",#REF!&gt;0,#REF!&lt;5),K145,)</f>
        <v>#REF!</v>
      </c>
      <c r="K145" s="192" t="str">
        <f>IF(D145="","ZZZ9",IF(AND(#REF!&gt;0,#REF!&lt;5),D145&amp;#REF!,D145&amp;"9"))</f>
        <v>ZZZ9</v>
      </c>
      <c r="L145" s="196">
        <f t="shared" si="3"/>
        <v>999</v>
      </c>
      <c r="M145" s="220">
        <f t="shared" si="4"/>
        <v>999</v>
      </c>
      <c r="N145" s="216"/>
      <c r="O145" s="95"/>
      <c r="P145" s="114">
        <f t="shared" si="5"/>
        <v>999</v>
      </c>
      <c r="Q145" s="95"/>
    </row>
    <row r="146" spans="1:17" x14ac:dyDescent="0.25">
      <c r="A146" s="197">
        <v>140</v>
      </c>
      <c r="B146" s="93"/>
      <c r="C146" s="93"/>
      <c r="D146" s="94"/>
      <c r="E146" s="210"/>
      <c r="F146" s="95"/>
      <c r="G146" s="95"/>
      <c r="H146" s="377"/>
      <c r="I146" s="221"/>
      <c r="J146" s="194" t="e">
        <f>IF(AND(Q146="",#REF!&gt;0,#REF!&lt;5),K146,)</f>
        <v>#REF!</v>
      </c>
      <c r="K146" s="192" t="str">
        <f>IF(D146="","ZZZ9",IF(AND(#REF!&gt;0,#REF!&lt;5),D146&amp;#REF!,D146&amp;"9"))</f>
        <v>ZZZ9</v>
      </c>
      <c r="L146" s="196">
        <f t="shared" si="3"/>
        <v>999</v>
      </c>
      <c r="M146" s="220">
        <f t="shared" si="4"/>
        <v>999</v>
      </c>
      <c r="N146" s="216"/>
      <c r="O146" s="95"/>
      <c r="P146" s="114">
        <f t="shared" si="5"/>
        <v>999</v>
      </c>
      <c r="Q146" s="95"/>
    </row>
    <row r="147" spans="1:17" x14ac:dyDescent="0.25">
      <c r="A147" s="197">
        <v>141</v>
      </c>
      <c r="B147" s="93"/>
      <c r="C147" s="93"/>
      <c r="D147" s="94"/>
      <c r="E147" s="210"/>
      <c r="F147" s="95"/>
      <c r="G147" s="95"/>
      <c r="H147" s="377"/>
      <c r="I147" s="221"/>
      <c r="J147" s="194" t="e">
        <f>IF(AND(Q147="",#REF!&gt;0,#REF!&lt;5),K147,)</f>
        <v>#REF!</v>
      </c>
      <c r="K147" s="192" t="str">
        <f>IF(D147="","ZZZ9",IF(AND(#REF!&gt;0,#REF!&lt;5),D147&amp;#REF!,D147&amp;"9"))</f>
        <v>ZZZ9</v>
      </c>
      <c r="L147" s="196">
        <f t="shared" si="3"/>
        <v>999</v>
      </c>
      <c r="M147" s="220">
        <f t="shared" si="4"/>
        <v>999</v>
      </c>
      <c r="N147" s="216"/>
      <c r="O147" s="95"/>
      <c r="P147" s="114">
        <f t="shared" si="5"/>
        <v>999</v>
      </c>
      <c r="Q147" s="95"/>
    </row>
    <row r="148" spans="1:17" x14ac:dyDescent="0.25">
      <c r="A148" s="197">
        <v>142</v>
      </c>
      <c r="B148" s="93"/>
      <c r="C148" s="93"/>
      <c r="D148" s="94"/>
      <c r="E148" s="210"/>
      <c r="F148" s="95"/>
      <c r="G148" s="95"/>
      <c r="H148" s="377"/>
      <c r="I148" s="221"/>
      <c r="J148" s="194" t="e">
        <f>IF(AND(Q148="",#REF!&gt;0,#REF!&lt;5),K148,)</f>
        <v>#REF!</v>
      </c>
      <c r="K148" s="192" t="str">
        <f>IF(D148="","ZZZ9",IF(AND(#REF!&gt;0,#REF!&lt;5),D148&amp;#REF!,D148&amp;"9"))</f>
        <v>ZZZ9</v>
      </c>
      <c r="L148" s="196">
        <f t="shared" si="3"/>
        <v>999</v>
      </c>
      <c r="M148" s="220">
        <f t="shared" si="4"/>
        <v>999</v>
      </c>
      <c r="N148" s="216"/>
      <c r="O148" s="221"/>
      <c r="P148" s="222">
        <f t="shared" si="5"/>
        <v>999</v>
      </c>
      <c r="Q148" s="221"/>
    </row>
    <row r="149" spans="1:17" x14ac:dyDescent="0.25">
      <c r="A149" s="197">
        <v>143</v>
      </c>
      <c r="B149" s="93"/>
      <c r="C149" s="93"/>
      <c r="D149" s="94"/>
      <c r="E149" s="210"/>
      <c r="F149" s="95"/>
      <c r="G149" s="95"/>
      <c r="H149" s="377"/>
      <c r="I149" s="221"/>
      <c r="J149" s="194" t="e">
        <f>IF(AND(Q149="",#REF!&gt;0,#REF!&lt;5),K149,)</f>
        <v>#REF!</v>
      </c>
      <c r="K149" s="192" t="str">
        <f>IF(D149="","ZZZ9",IF(AND(#REF!&gt;0,#REF!&lt;5),D149&amp;#REF!,D149&amp;"9"))</f>
        <v>ZZZ9</v>
      </c>
      <c r="L149" s="196">
        <f t="shared" si="3"/>
        <v>999</v>
      </c>
      <c r="M149" s="220">
        <f t="shared" si="4"/>
        <v>999</v>
      </c>
      <c r="N149" s="216"/>
      <c r="O149" s="95"/>
      <c r="P149" s="114">
        <f t="shared" si="5"/>
        <v>999</v>
      </c>
      <c r="Q149" s="95"/>
    </row>
    <row r="150" spans="1:17" x14ac:dyDescent="0.25">
      <c r="A150" s="197">
        <v>144</v>
      </c>
      <c r="B150" s="93"/>
      <c r="C150" s="93"/>
      <c r="D150" s="94"/>
      <c r="E150" s="210"/>
      <c r="F150" s="95"/>
      <c r="G150" s="95"/>
      <c r="H150" s="377"/>
      <c r="I150" s="221"/>
      <c r="J150" s="194" t="e">
        <f>IF(AND(Q150="",#REF!&gt;0,#REF!&lt;5),K150,)</f>
        <v>#REF!</v>
      </c>
      <c r="K150" s="192" t="str">
        <f>IF(D150="","ZZZ9",IF(AND(#REF!&gt;0,#REF!&lt;5),D150&amp;#REF!,D150&amp;"9"))</f>
        <v>ZZZ9</v>
      </c>
      <c r="L150" s="196">
        <f t="shared" si="3"/>
        <v>999</v>
      </c>
      <c r="M150" s="220">
        <f t="shared" si="4"/>
        <v>999</v>
      </c>
      <c r="N150" s="216"/>
      <c r="O150" s="95"/>
      <c r="P150" s="114">
        <f t="shared" si="5"/>
        <v>999</v>
      </c>
      <c r="Q150" s="95"/>
    </row>
    <row r="151" spans="1:17" x14ac:dyDescent="0.25">
      <c r="A151" s="197">
        <v>145</v>
      </c>
      <c r="B151" s="93"/>
      <c r="C151" s="93"/>
      <c r="D151" s="94"/>
      <c r="E151" s="210"/>
      <c r="F151" s="95"/>
      <c r="G151" s="95"/>
      <c r="H151" s="377"/>
      <c r="I151" s="221"/>
      <c r="J151" s="194" t="e">
        <f>IF(AND(Q151="",#REF!&gt;0,#REF!&lt;5),K151,)</f>
        <v>#REF!</v>
      </c>
      <c r="K151" s="192" t="str">
        <f>IF(D151="","ZZZ9",IF(AND(#REF!&gt;0,#REF!&lt;5),D151&amp;#REF!,D151&amp;"9"))</f>
        <v>ZZZ9</v>
      </c>
      <c r="L151" s="196">
        <f t="shared" si="3"/>
        <v>999</v>
      </c>
      <c r="M151" s="220">
        <f t="shared" si="4"/>
        <v>999</v>
      </c>
      <c r="N151" s="216"/>
      <c r="O151" s="95"/>
      <c r="P151" s="114">
        <f t="shared" si="5"/>
        <v>999</v>
      </c>
      <c r="Q151" s="95"/>
    </row>
    <row r="152" spans="1:17" x14ac:dyDescent="0.25">
      <c r="A152" s="197">
        <v>146</v>
      </c>
      <c r="B152" s="93"/>
      <c r="C152" s="93"/>
      <c r="D152" s="94"/>
      <c r="E152" s="210"/>
      <c r="F152" s="95"/>
      <c r="G152" s="95"/>
      <c r="H152" s="377"/>
      <c r="I152" s="221"/>
      <c r="J152" s="194" t="e">
        <f>IF(AND(Q152="",#REF!&gt;0,#REF!&lt;5),K152,)</f>
        <v>#REF!</v>
      </c>
      <c r="K152" s="192" t="str">
        <f>IF(D152="","ZZZ9",IF(AND(#REF!&gt;0,#REF!&lt;5),D152&amp;#REF!,D152&amp;"9"))</f>
        <v>ZZZ9</v>
      </c>
      <c r="L152" s="196">
        <f t="shared" si="3"/>
        <v>999</v>
      </c>
      <c r="M152" s="220">
        <f t="shared" si="4"/>
        <v>999</v>
      </c>
      <c r="N152" s="216"/>
      <c r="O152" s="95"/>
      <c r="P152" s="114">
        <f t="shared" si="5"/>
        <v>999</v>
      </c>
      <c r="Q152" s="95"/>
    </row>
    <row r="153" spans="1:17" x14ac:dyDescent="0.25">
      <c r="A153" s="197">
        <v>147</v>
      </c>
      <c r="B153" s="93"/>
      <c r="C153" s="93"/>
      <c r="D153" s="94"/>
      <c r="E153" s="210"/>
      <c r="F153" s="95"/>
      <c r="G153" s="95"/>
      <c r="H153" s="377"/>
      <c r="I153" s="221"/>
      <c r="J153" s="194" t="e">
        <f>IF(AND(Q153="",#REF!&gt;0,#REF!&lt;5),K153,)</f>
        <v>#REF!</v>
      </c>
      <c r="K153" s="192" t="str">
        <f>IF(D153="","ZZZ9",IF(AND(#REF!&gt;0,#REF!&lt;5),D153&amp;#REF!,D153&amp;"9"))</f>
        <v>ZZZ9</v>
      </c>
      <c r="L153" s="196">
        <f t="shared" si="3"/>
        <v>999</v>
      </c>
      <c r="M153" s="220">
        <f t="shared" si="4"/>
        <v>999</v>
      </c>
      <c r="N153" s="216"/>
      <c r="O153" s="95"/>
      <c r="P153" s="114">
        <f t="shared" si="5"/>
        <v>999</v>
      </c>
      <c r="Q153" s="95"/>
    </row>
    <row r="154" spans="1:17" x14ac:dyDescent="0.25">
      <c r="A154" s="197">
        <v>148</v>
      </c>
      <c r="B154" s="93"/>
      <c r="C154" s="93"/>
      <c r="D154" s="94"/>
      <c r="E154" s="210"/>
      <c r="F154" s="95"/>
      <c r="G154" s="95"/>
      <c r="H154" s="377"/>
      <c r="I154" s="221"/>
      <c r="J154" s="194" t="e">
        <f>IF(AND(Q154="",#REF!&gt;0,#REF!&lt;5),K154,)</f>
        <v>#REF!</v>
      </c>
      <c r="K154" s="192" t="str">
        <f>IF(D154="","ZZZ9",IF(AND(#REF!&gt;0,#REF!&lt;5),D154&amp;#REF!,D154&amp;"9"))</f>
        <v>ZZZ9</v>
      </c>
      <c r="L154" s="196">
        <f t="shared" si="3"/>
        <v>999</v>
      </c>
      <c r="M154" s="220">
        <f t="shared" si="4"/>
        <v>999</v>
      </c>
      <c r="N154" s="216"/>
      <c r="O154" s="95"/>
      <c r="P154" s="114">
        <f t="shared" si="5"/>
        <v>999</v>
      </c>
      <c r="Q154" s="95"/>
    </row>
    <row r="155" spans="1:17" x14ac:dyDescent="0.25">
      <c r="A155" s="197">
        <v>149</v>
      </c>
      <c r="B155" s="93"/>
      <c r="C155" s="93"/>
      <c r="D155" s="94"/>
      <c r="E155" s="210"/>
      <c r="F155" s="95"/>
      <c r="G155" s="95"/>
      <c r="H155" s="377"/>
      <c r="I155" s="221"/>
      <c r="J155" s="194" t="e">
        <f>IF(AND(Q155="",#REF!&gt;0,#REF!&lt;5),K155,)</f>
        <v>#REF!</v>
      </c>
      <c r="K155" s="192" t="str">
        <f>IF(D155="","ZZZ9",IF(AND(#REF!&gt;0,#REF!&lt;5),D155&amp;#REF!,D155&amp;"9"))</f>
        <v>ZZZ9</v>
      </c>
      <c r="L155" s="196">
        <f t="shared" si="3"/>
        <v>999</v>
      </c>
      <c r="M155" s="220">
        <f t="shared" si="4"/>
        <v>999</v>
      </c>
      <c r="N155" s="216"/>
      <c r="O155" s="95"/>
      <c r="P155" s="114">
        <f t="shared" si="5"/>
        <v>999</v>
      </c>
      <c r="Q155" s="95"/>
    </row>
    <row r="156" spans="1:17" x14ac:dyDescent="0.25">
      <c r="A156" s="197">
        <v>150</v>
      </c>
      <c r="B156" s="93"/>
      <c r="C156" s="93"/>
      <c r="D156" s="94"/>
      <c r="E156" s="210"/>
      <c r="F156" s="95"/>
      <c r="G156" s="95"/>
      <c r="H156" s="377"/>
      <c r="I156" s="221"/>
      <c r="J156" s="194" t="e">
        <f>IF(AND(Q156="",#REF!&gt;0,#REF!&lt;5),K156,)</f>
        <v>#REF!</v>
      </c>
      <c r="K156" s="192" t="str">
        <f>IF(D156="","ZZZ9",IF(AND(#REF!&gt;0,#REF!&lt;5),D156&amp;#REF!,D156&amp;"9"))</f>
        <v>ZZZ9</v>
      </c>
      <c r="L156" s="196">
        <f t="shared" si="3"/>
        <v>999</v>
      </c>
      <c r="M156" s="220">
        <f t="shared" si="4"/>
        <v>999</v>
      </c>
      <c r="N156" s="216"/>
      <c r="O156" s="95"/>
      <c r="P156" s="114">
        <f t="shared" si="5"/>
        <v>999</v>
      </c>
      <c r="Q156" s="95"/>
    </row>
  </sheetData>
  <conditionalFormatting sqref="A7:D156">
    <cfRule type="expression" dxfId="115" priority="18" stopIfTrue="1">
      <formula>$Q7&gt;=1</formula>
    </cfRule>
  </conditionalFormatting>
  <conditionalFormatting sqref="B7:D37">
    <cfRule type="expression" dxfId="114" priority="1" stopIfTrue="1">
      <formula>$Q7&gt;=1</formula>
    </cfRule>
  </conditionalFormatting>
  <conditionalFormatting sqref="E7:E14">
    <cfRule type="expression" dxfId="113" priority="6" stopIfTrue="1">
      <formula>AND(ROUNDDOWN(($A$4-E7)/365.25,0)&lt;=13,G7&lt;&gt;"OK")</formula>
    </cfRule>
    <cfRule type="expression" dxfId="112" priority="7" stopIfTrue="1">
      <formula>AND(ROUNDDOWN(($A$4-E7)/365.25,0)&lt;=14,G7&lt;&gt;"OK")</formula>
    </cfRule>
    <cfRule type="expression" dxfId="111" priority="8" stopIfTrue="1">
      <formula>AND(ROUNDDOWN(($A$4-E7)/365.25,0)&lt;=17,G7&lt;&gt;"OK")</formula>
    </cfRule>
    <cfRule type="expression" dxfId="110" priority="11" stopIfTrue="1">
      <formula>AND(ROUNDDOWN(($A$4-E7)/365.25,0)&lt;=13,G7&lt;&gt;"OK")</formula>
    </cfRule>
    <cfRule type="expression" dxfId="109" priority="12" stopIfTrue="1">
      <formula>AND(ROUNDDOWN(($A$4-E7)/365.25,0)&lt;=14,G7&lt;&gt;"OK")</formula>
    </cfRule>
    <cfRule type="expression" dxfId="108" priority="13" stopIfTrue="1">
      <formula>AND(ROUNDDOWN(($A$4-E7)/365.25,0)&lt;=17,G7&lt;&gt;"OK")</formula>
    </cfRule>
  </conditionalFormatting>
  <conditionalFormatting sqref="E7:E27 E29:E37">
    <cfRule type="expression" dxfId="107" priority="2" stopIfTrue="1">
      <formula>AND(ROUNDDOWN(($A$4-E7)/365.25,0)&lt;=13,G7&lt;&gt;"OK")</formula>
    </cfRule>
    <cfRule type="expression" dxfId="106" priority="3" stopIfTrue="1">
      <formula>AND(ROUNDDOWN(($A$4-E7)/365.25,0)&lt;=14,G7&lt;&gt;"OK")</formula>
    </cfRule>
    <cfRule type="expression" dxfId="105" priority="4" stopIfTrue="1">
      <formula>AND(ROUNDDOWN(($A$4-E7)/365.25,0)&lt;=17,G7&lt;&gt;"OK")</formula>
    </cfRule>
  </conditionalFormatting>
  <conditionalFormatting sqref="E7:E156">
    <cfRule type="expression" dxfId="104" priority="14" stopIfTrue="1">
      <formula>AND(ROUNDDOWN(($A$4-E7)/365.25,0)&lt;=13,G7&lt;&gt;"OK")</formula>
    </cfRule>
    <cfRule type="expression" dxfId="103" priority="15" stopIfTrue="1">
      <formula>AND(ROUNDDOWN(($A$4-E7)/365.25,0)&lt;=14,G7&lt;&gt;"OK")</formula>
    </cfRule>
    <cfRule type="expression" dxfId="102" priority="16" stopIfTrue="1">
      <formula>AND(ROUNDDOWN(($A$4-E7)/365.25,0)&lt;=17,G7&lt;&gt;"OK")</formula>
    </cfRule>
  </conditionalFormatting>
  <conditionalFormatting sqref="J7:J156">
    <cfRule type="cellIs" dxfId="101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848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259080</xdr:colOff>
                    <xdr:row>0</xdr:row>
                    <xdr:rowOff>68580</xdr:rowOff>
                  </from>
                  <to>
                    <xdr:col>14</xdr:col>
                    <xdr:colOff>182880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Munka61">
    <tabColor theme="5" tint="0.39997558519241921"/>
  </sheetPr>
  <dimension ref="A1:AK41"/>
  <sheetViews>
    <sheetView workbookViewId="0">
      <selection activeCell="K7" sqref="K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19" t="str">
        <f>Altalanos!$A$6</f>
        <v>SOMOGY VÁRMEGYE DIÁKOLIMPIA</v>
      </c>
      <c r="B1" s="519"/>
      <c r="C1" s="519"/>
      <c r="D1" s="519"/>
      <c r="E1" s="519"/>
      <c r="F1" s="519"/>
      <c r="G1" s="228"/>
      <c r="H1" s="231" t="s">
        <v>54</v>
      </c>
      <c r="I1" s="229"/>
      <c r="J1" s="230"/>
      <c r="L1" s="232"/>
      <c r="M1" s="233"/>
      <c r="N1" s="119"/>
      <c r="O1" s="119" t="s">
        <v>13</v>
      </c>
      <c r="P1" s="119"/>
      <c r="Q1" s="118"/>
      <c r="R1" s="119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34" t="s">
        <v>53</v>
      </c>
      <c r="B2" s="235"/>
      <c r="C2" s="235"/>
      <c r="D2" s="235"/>
      <c r="E2" s="235" t="s">
        <v>338</v>
      </c>
      <c r="F2" s="235"/>
      <c r="G2" s="236"/>
      <c r="H2" s="237"/>
      <c r="I2" s="237"/>
      <c r="J2" s="238"/>
      <c r="K2" s="232"/>
      <c r="L2" s="232"/>
      <c r="M2" s="232"/>
      <c r="N2" s="120"/>
      <c r="O2" s="97"/>
      <c r="P2" s="120"/>
      <c r="Q2" s="97"/>
      <c r="R2" s="120"/>
      <c r="Y2" s="358"/>
      <c r="Z2" s="357"/>
      <c r="AA2" s="357" t="s">
        <v>66</v>
      </c>
      <c r="AB2" s="348">
        <v>150</v>
      </c>
      <c r="AC2" s="348">
        <v>120</v>
      </c>
      <c r="AD2" s="348">
        <v>100</v>
      </c>
      <c r="AE2" s="348">
        <v>80</v>
      </c>
      <c r="AF2" s="348">
        <v>70</v>
      </c>
      <c r="AG2" s="348">
        <v>60</v>
      </c>
      <c r="AH2" s="348">
        <v>55</v>
      </c>
      <c r="AI2" s="348">
        <v>50</v>
      </c>
      <c r="AJ2" s="348">
        <v>45</v>
      </c>
      <c r="AK2" s="348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21"/>
      <c r="K3" s="50"/>
      <c r="L3" s="51" t="s">
        <v>30</v>
      </c>
      <c r="M3" s="50"/>
      <c r="N3" s="306"/>
      <c r="O3" s="305"/>
      <c r="P3" s="306"/>
      <c r="Q3" s="347" t="s">
        <v>80</v>
      </c>
      <c r="R3" s="348" t="s">
        <v>86</v>
      </c>
      <c r="Y3" s="357">
        <f>IF(H4="OB","A",IF(H4="IX","W",H4))</f>
        <v>0</v>
      </c>
      <c r="Z3" s="357"/>
      <c r="AA3" s="357" t="s">
        <v>96</v>
      </c>
      <c r="AB3" s="348">
        <v>120</v>
      </c>
      <c r="AC3" s="348">
        <v>90</v>
      </c>
      <c r="AD3" s="348">
        <v>65</v>
      </c>
      <c r="AE3" s="348">
        <v>55</v>
      </c>
      <c r="AF3" s="348">
        <v>50</v>
      </c>
      <c r="AG3" s="348">
        <v>45</v>
      </c>
      <c r="AH3" s="348">
        <v>40</v>
      </c>
      <c r="AI3" s="348">
        <v>35</v>
      </c>
      <c r="AJ3" s="348">
        <v>25</v>
      </c>
      <c r="AK3" s="348">
        <v>20</v>
      </c>
    </row>
    <row r="4" spans="1:37" ht="13.8" thickBot="1" x14ac:dyDescent="0.3">
      <c r="A4" s="520">
        <f>Altalanos!$A$10</f>
        <v>45775</v>
      </c>
      <c r="B4" s="520"/>
      <c r="C4" s="520"/>
      <c r="D4" s="239"/>
      <c r="E4" s="240" t="str">
        <f>Altalanos!$C$10</f>
        <v>Balatonboglár</v>
      </c>
      <c r="F4" s="240"/>
      <c r="G4" s="240"/>
      <c r="H4" s="243"/>
      <c r="I4" s="240"/>
      <c r="J4" s="242"/>
      <c r="K4" s="243"/>
      <c r="L4" s="245" t="str">
        <f>Altalanos!$E$10</f>
        <v>Paszér Éva</v>
      </c>
      <c r="M4" s="243"/>
      <c r="N4" s="308"/>
      <c r="O4" s="309"/>
      <c r="P4" s="308"/>
      <c r="Q4" s="349" t="s">
        <v>87</v>
      </c>
      <c r="R4" s="350" t="s">
        <v>82</v>
      </c>
      <c r="Y4" s="357"/>
      <c r="Z4" s="357"/>
      <c r="AA4" s="357" t="s">
        <v>97</v>
      </c>
      <c r="AB4" s="348">
        <v>90</v>
      </c>
      <c r="AC4" s="348">
        <v>60</v>
      </c>
      <c r="AD4" s="348">
        <v>45</v>
      </c>
      <c r="AE4" s="348">
        <v>34</v>
      </c>
      <c r="AF4" s="348">
        <v>27</v>
      </c>
      <c r="AG4" s="348">
        <v>22</v>
      </c>
      <c r="AH4" s="348">
        <v>18</v>
      </c>
      <c r="AI4" s="348">
        <v>15</v>
      </c>
      <c r="AJ4" s="348">
        <v>12</v>
      </c>
      <c r="AK4" s="348">
        <v>9</v>
      </c>
    </row>
    <row r="5" spans="1:37" x14ac:dyDescent="0.25">
      <c r="A5" s="33"/>
      <c r="B5" s="33" t="s">
        <v>51</v>
      </c>
      <c r="C5" s="301" t="s">
        <v>64</v>
      </c>
      <c r="D5" s="33" t="s">
        <v>45</v>
      </c>
      <c r="E5" s="33" t="s">
        <v>69</v>
      </c>
      <c r="F5" s="33"/>
      <c r="G5" s="33" t="s">
        <v>28</v>
      </c>
      <c r="H5" s="33"/>
      <c r="I5" s="33" t="s">
        <v>31</v>
      </c>
      <c r="J5" s="33"/>
      <c r="K5" s="334" t="s">
        <v>70</v>
      </c>
      <c r="L5" s="334" t="s">
        <v>71</v>
      </c>
      <c r="M5" s="334" t="s">
        <v>72</v>
      </c>
      <c r="Q5" s="351" t="s">
        <v>88</v>
      </c>
      <c r="R5" s="352" t="s">
        <v>84</v>
      </c>
      <c r="Y5" s="357">
        <f>IF(OR(Altalanos!$A$8="F1",Altalanos!$A$8="F2",Altalanos!$A$8="N1",Altalanos!$A$8="N2"),1,2)</f>
        <v>2</v>
      </c>
      <c r="Z5" s="357"/>
      <c r="AA5" s="357" t="s">
        <v>98</v>
      </c>
      <c r="AB5" s="348">
        <v>60</v>
      </c>
      <c r="AC5" s="348">
        <v>40</v>
      </c>
      <c r="AD5" s="348">
        <v>30</v>
      </c>
      <c r="AE5" s="348">
        <v>20</v>
      </c>
      <c r="AF5" s="348">
        <v>18</v>
      </c>
      <c r="AG5" s="348">
        <v>15</v>
      </c>
      <c r="AH5" s="348">
        <v>12</v>
      </c>
      <c r="AI5" s="348">
        <v>10</v>
      </c>
      <c r="AJ5" s="348">
        <v>8</v>
      </c>
      <c r="AK5" s="348">
        <v>6</v>
      </c>
    </row>
    <row r="6" spans="1:37" x14ac:dyDescent="0.25">
      <c r="A6" s="279"/>
      <c r="B6" s="279"/>
      <c r="C6" s="333"/>
      <c r="D6" s="279"/>
      <c r="E6" s="279"/>
      <c r="F6" s="279"/>
      <c r="G6" s="279"/>
      <c r="H6" s="279"/>
      <c r="I6" s="279"/>
      <c r="J6" s="279"/>
      <c r="K6" s="279"/>
      <c r="L6" s="279"/>
      <c r="M6" s="279"/>
      <c r="Y6" s="357"/>
      <c r="Z6" s="357"/>
      <c r="AA6" s="357" t="s">
        <v>99</v>
      </c>
      <c r="AB6" s="348">
        <v>40</v>
      </c>
      <c r="AC6" s="348">
        <v>25</v>
      </c>
      <c r="AD6" s="348">
        <v>18</v>
      </c>
      <c r="AE6" s="348">
        <v>13</v>
      </c>
      <c r="AF6" s="348">
        <v>10</v>
      </c>
      <c r="AG6" s="348">
        <v>8</v>
      </c>
      <c r="AH6" s="348">
        <v>6</v>
      </c>
      <c r="AI6" s="348">
        <v>5</v>
      </c>
      <c r="AJ6" s="348">
        <v>4</v>
      </c>
      <c r="AK6" s="348">
        <v>3</v>
      </c>
    </row>
    <row r="7" spans="1:37" x14ac:dyDescent="0.25">
      <c r="A7" s="310" t="s">
        <v>66</v>
      </c>
      <c r="B7" s="335"/>
      <c r="C7" s="303"/>
      <c r="D7" s="303"/>
      <c r="E7" s="443" t="s">
        <v>576</v>
      </c>
      <c r="F7" s="304"/>
      <c r="G7" s="443" t="s">
        <v>304</v>
      </c>
      <c r="H7" s="304"/>
      <c r="I7" s="443"/>
      <c r="J7" s="279"/>
      <c r="K7" s="364"/>
      <c r="L7" s="359"/>
      <c r="M7" s="365"/>
      <c r="Y7" s="357"/>
      <c r="Z7" s="357"/>
      <c r="AA7" s="357" t="s">
        <v>100</v>
      </c>
      <c r="AB7" s="348">
        <v>25</v>
      </c>
      <c r="AC7" s="348">
        <v>15</v>
      </c>
      <c r="AD7" s="348">
        <v>13</v>
      </c>
      <c r="AE7" s="348">
        <v>8</v>
      </c>
      <c r="AF7" s="348">
        <v>6</v>
      </c>
      <c r="AG7" s="348">
        <v>4</v>
      </c>
      <c r="AH7" s="348">
        <v>3</v>
      </c>
      <c r="AI7" s="348">
        <v>2</v>
      </c>
      <c r="AJ7" s="348">
        <v>1</v>
      </c>
      <c r="AK7" s="348">
        <v>0</v>
      </c>
    </row>
    <row r="8" spans="1:37" x14ac:dyDescent="0.25">
      <c r="A8" s="310"/>
      <c r="B8" s="336"/>
      <c r="C8" s="311"/>
      <c r="D8" s="311"/>
      <c r="E8" s="311"/>
      <c r="F8" s="311"/>
      <c r="G8" s="311"/>
      <c r="H8" s="311"/>
      <c r="I8" s="311"/>
      <c r="J8" s="279"/>
      <c r="K8" s="310"/>
      <c r="L8" s="310"/>
      <c r="M8" s="366"/>
      <c r="Y8" s="357"/>
      <c r="Z8" s="357"/>
      <c r="AA8" s="357" t="s">
        <v>101</v>
      </c>
      <c r="AB8" s="348">
        <v>15</v>
      </c>
      <c r="AC8" s="348">
        <v>10</v>
      </c>
      <c r="AD8" s="348">
        <v>7</v>
      </c>
      <c r="AE8" s="348">
        <v>5</v>
      </c>
      <c r="AF8" s="348">
        <v>4</v>
      </c>
      <c r="AG8" s="348">
        <v>3</v>
      </c>
      <c r="AH8" s="348">
        <v>2</v>
      </c>
      <c r="AI8" s="348">
        <v>1</v>
      </c>
      <c r="AJ8" s="348">
        <v>0</v>
      </c>
      <c r="AK8" s="348">
        <v>0</v>
      </c>
    </row>
    <row r="9" spans="1:37" x14ac:dyDescent="0.25">
      <c r="A9" s="310" t="s">
        <v>67</v>
      </c>
      <c r="B9" s="335"/>
      <c r="C9" s="303"/>
      <c r="D9" s="303"/>
      <c r="E9" s="443" t="s">
        <v>588</v>
      </c>
      <c r="F9" s="304"/>
      <c r="G9" s="443" t="s">
        <v>292</v>
      </c>
      <c r="H9" s="304"/>
      <c r="I9" s="443"/>
      <c r="J9" s="279"/>
      <c r="K9" s="364"/>
      <c r="L9" s="359"/>
      <c r="M9" s="365"/>
      <c r="Y9" s="357"/>
      <c r="Z9" s="357"/>
      <c r="AA9" s="357" t="s">
        <v>102</v>
      </c>
      <c r="AB9" s="348">
        <v>10</v>
      </c>
      <c r="AC9" s="348">
        <v>6</v>
      </c>
      <c r="AD9" s="348">
        <v>4</v>
      </c>
      <c r="AE9" s="348">
        <v>2</v>
      </c>
      <c r="AF9" s="348">
        <v>1</v>
      </c>
      <c r="AG9" s="348">
        <v>0</v>
      </c>
      <c r="AH9" s="348">
        <v>0</v>
      </c>
      <c r="AI9" s="348">
        <v>0</v>
      </c>
      <c r="AJ9" s="348">
        <v>0</v>
      </c>
      <c r="AK9" s="348">
        <v>0</v>
      </c>
    </row>
    <row r="10" spans="1:37" x14ac:dyDescent="0.25">
      <c r="A10" s="310"/>
      <c r="B10" s="336"/>
      <c r="C10" s="311"/>
      <c r="D10" s="311"/>
      <c r="E10" s="311"/>
      <c r="F10" s="311"/>
      <c r="G10" s="311"/>
      <c r="H10" s="311"/>
      <c r="I10" s="311"/>
      <c r="J10" s="279"/>
      <c r="K10" s="310"/>
      <c r="L10" s="310"/>
      <c r="M10" s="366"/>
      <c r="Y10" s="357"/>
      <c r="Z10" s="357"/>
      <c r="AA10" s="357" t="s">
        <v>103</v>
      </c>
      <c r="AB10" s="348">
        <v>6</v>
      </c>
      <c r="AC10" s="348">
        <v>3</v>
      </c>
      <c r="AD10" s="348">
        <v>2</v>
      </c>
      <c r="AE10" s="348">
        <v>1</v>
      </c>
      <c r="AF10" s="348">
        <v>0</v>
      </c>
      <c r="AG10" s="348">
        <v>0</v>
      </c>
      <c r="AH10" s="348">
        <v>0</v>
      </c>
      <c r="AI10" s="348">
        <v>0</v>
      </c>
      <c r="AJ10" s="348">
        <v>0</v>
      </c>
      <c r="AK10" s="348">
        <v>0</v>
      </c>
    </row>
    <row r="11" spans="1:37" x14ac:dyDescent="0.25">
      <c r="A11" s="310" t="s">
        <v>68</v>
      </c>
      <c r="B11" s="335"/>
      <c r="C11" s="303"/>
      <c r="D11" s="303"/>
      <c r="E11" s="443"/>
      <c r="F11" s="304"/>
      <c r="G11" s="443"/>
      <c r="H11" s="304"/>
      <c r="I11" s="443"/>
      <c r="J11" s="279"/>
      <c r="K11" s="364"/>
      <c r="L11" s="359"/>
      <c r="M11" s="365"/>
      <c r="Y11" s="357"/>
      <c r="Z11" s="357"/>
      <c r="AA11" s="357" t="s">
        <v>108</v>
      </c>
      <c r="AB11" s="348">
        <v>3</v>
      </c>
      <c r="AC11" s="348">
        <v>2</v>
      </c>
      <c r="AD11" s="348">
        <v>1</v>
      </c>
      <c r="AE11" s="348">
        <v>0</v>
      </c>
      <c r="AF11" s="348">
        <v>0</v>
      </c>
      <c r="AG11" s="348">
        <v>0</v>
      </c>
      <c r="AH11" s="348">
        <v>0</v>
      </c>
      <c r="AI11" s="348">
        <v>0</v>
      </c>
      <c r="AJ11" s="348">
        <v>0</v>
      </c>
      <c r="AK11" s="348">
        <v>0</v>
      </c>
    </row>
    <row r="12" spans="1:37" x14ac:dyDescent="0.25">
      <c r="A12" s="279"/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Y12" s="357"/>
      <c r="Z12" s="357"/>
      <c r="AA12" s="357" t="s">
        <v>104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279"/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  <c r="Y13" s="357"/>
      <c r="Z13" s="357"/>
      <c r="AA13" s="357" t="s">
        <v>105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279"/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79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</row>
    <row r="15" spans="1:37" x14ac:dyDescent="0.25">
      <c r="A15" s="279"/>
      <c r="B15" s="279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</row>
    <row r="16" spans="1:37" x14ac:dyDescent="0.25">
      <c r="A16" s="279"/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Y16" s="357"/>
      <c r="Z16" s="357"/>
      <c r="AA16" s="357" t="s">
        <v>66</v>
      </c>
      <c r="AB16" s="357">
        <v>300</v>
      </c>
      <c r="AC16" s="357">
        <v>250</v>
      </c>
      <c r="AD16" s="357">
        <v>220</v>
      </c>
      <c r="AE16" s="357">
        <v>180</v>
      </c>
      <c r="AF16" s="357">
        <v>160</v>
      </c>
      <c r="AG16" s="357">
        <v>150</v>
      </c>
      <c r="AH16" s="357">
        <v>140</v>
      </c>
      <c r="AI16" s="357">
        <v>130</v>
      </c>
      <c r="AJ16" s="357">
        <v>120</v>
      </c>
      <c r="AK16" s="357">
        <v>110</v>
      </c>
    </row>
    <row r="17" spans="1:37" x14ac:dyDescent="0.25">
      <c r="A17" s="279"/>
      <c r="B17" s="279"/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Y17" s="357"/>
      <c r="Z17" s="357"/>
      <c r="AA17" s="357" t="s">
        <v>96</v>
      </c>
      <c r="AB17" s="357">
        <v>250</v>
      </c>
      <c r="AC17" s="357">
        <v>200</v>
      </c>
      <c r="AD17" s="357">
        <v>160</v>
      </c>
      <c r="AE17" s="357">
        <v>140</v>
      </c>
      <c r="AF17" s="357">
        <v>120</v>
      </c>
      <c r="AG17" s="357">
        <v>110</v>
      </c>
      <c r="AH17" s="357">
        <v>100</v>
      </c>
      <c r="AI17" s="357">
        <v>90</v>
      </c>
      <c r="AJ17" s="357">
        <v>80</v>
      </c>
      <c r="AK17" s="357">
        <v>70</v>
      </c>
    </row>
    <row r="18" spans="1:37" ht="18.75" customHeight="1" x14ac:dyDescent="0.25">
      <c r="A18" s="279"/>
      <c r="B18" s="521"/>
      <c r="C18" s="521"/>
      <c r="D18" s="522" t="s">
        <v>576</v>
      </c>
      <c r="E18" s="523"/>
      <c r="F18" s="522" t="s">
        <v>588</v>
      </c>
      <c r="G18" s="523"/>
      <c r="H18" s="523"/>
      <c r="I18" s="523"/>
      <c r="J18" s="279"/>
      <c r="K18" s="279"/>
      <c r="L18" s="279"/>
      <c r="M18" s="279"/>
      <c r="Y18" s="357"/>
      <c r="Z18" s="357"/>
      <c r="AA18" s="357" t="s">
        <v>97</v>
      </c>
      <c r="AB18" s="357">
        <v>200</v>
      </c>
      <c r="AC18" s="357">
        <v>150</v>
      </c>
      <c r="AD18" s="357">
        <v>130</v>
      </c>
      <c r="AE18" s="357">
        <v>110</v>
      </c>
      <c r="AF18" s="357">
        <v>95</v>
      </c>
      <c r="AG18" s="357">
        <v>80</v>
      </c>
      <c r="AH18" s="357">
        <v>70</v>
      </c>
      <c r="AI18" s="357">
        <v>60</v>
      </c>
      <c r="AJ18" s="357">
        <v>55</v>
      </c>
      <c r="AK18" s="357">
        <v>50</v>
      </c>
    </row>
    <row r="19" spans="1:37" ht="18.75" customHeight="1" x14ac:dyDescent="0.25">
      <c r="A19" s="340" t="s">
        <v>66</v>
      </c>
      <c r="B19" s="522" t="s">
        <v>576</v>
      </c>
      <c r="C19" s="523"/>
      <c r="D19" s="526"/>
      <c r="E19" s="526"/>
      <c r="F19" s="529"/>
      <c r="G19" s="528"/>
      <c r="H19" s="529"/>
      <c r="I19" s="528"/>
      <c r="J19" s="279"/>
      <c r="K19" s="279"/>
      <c r="L19" s="279"/>
      <c r="M19" s="279"/>
      <c r="Y19" s="357"/>
      <c r="Z19" s="357"/>
      <c r="AA19" s="357" t="s">
        <v>98</v>
      </c>
      <c r="AB19" s="357">
        <v>150</v>
      </c>
      <c r="AC19" s="357">
        <v>120</v>
      </c>
      <c r="AD19" s="357">
        <v>100</v>
      </c>
      <c r="AE19" s="357">
        <v>80</v>
      </c>
      <c r="AF19" s="357">
        <v>70</v>
      </c>
      <c r="AG19" s="357">
        <v>60</v>
      </c>
      <c r="AH19" s="357">
        <v>55</v>
      </c>
      <c r="AI19" s="357">
        <v>50</v>
      </c>
      <c r="AJ19" s="357">
        <v>45</v>
      </c>
      <c r="AK19" s="357">
        <v>40</v>
      </c>
    </row>
    <row r="20" spans="1:37" ht="18.75" customHeight="1" x14ac:dyDescent="0.25">
      <c r="A20" s="340" t="s">
        <v>67</v>
      </c>
      <c r="B20" s="522" t="s">
        <v>588</v>
      </c>
      <c r="C20" s="523"/>
      <c r="D20" s="529"/>
      <c r="E20" s="528"/>
      <c r="F20" s="526"/>
      <c r="G20" s="526"/>
      <c r="H20" s="529"/>
      <c r="I20" s="528"/>
      <c r="J20" s="279"/>
      <c r="K20" s="279"/>
      <c r="L20" s="279"/>
      <c r="M20" s="279"/>
      <c r="Y20" s="357"/>
      <c r="Z20" s="357"/>
      <c r="AA20" s="357" t="s">
        <v>99</v>
      </c>
      <c r="AB20" s="357">
        <v>120</v>
      </c>
      <c r="AC20" s="357">
        <v>90</v>
      </c>
      <c r="AD20" s="357">
        <v>65</v>
      </c>
      <c r="AE20" s="357">
        <v>55</v>
      </c>
      <c r="AF20" s="357">
        <v>50</v>
      </c>
      <c r="AG20" s="357">
        <v>45</v>
      </c>
      <c r="AH20" s="357">
        <v>40</v>
      </c>
      <c r="AI20" s="357">
        <v>35</v>
      </c>
      <c r="AJ20" s="357">
        <v>25</v>
      </c>
      <c r="AK20" s="357">
        <v>20</v>
      </c>
    </row>
    <row r="21" spans="1:37" ht="18.75" customHeight="1" x14ac:dyDescent="0.25">
      <c r="A21" s="340" t="s">
        <v>68</v>
      </c>
      <c r="B21" s="523"/>
      <c r="C21" s="523"/>
      <c r="D21" s="529"/>
      <c r="E21" s="528"/>
      <c r="F21" s="529"/>
      <c r="G21" s="528"/>
      <c r="H21" s="526"/>
      <c r="I21" s="526"/>
      <c r="J21" s="279"/>
      <c r="K21" s="279"/>
      <c r="L21" s="279"/>
      <c r="M21" s="279"/>
      <c r="Y21" s="357"/>
      <c r="Z21" s="357"/>
      <c r="AA21" s="357" t="s">
        <v>100</v>
      </c>
      <c r="AB21" s="357">
        <v>90</v>
      </c>
      <c r="AC21" s="357">
        <v>60</v>
      </c>
      <c r="AD21" s="357">
        <v>45</v>
      </c>
      <c r="AE21" s="357">
        <v>34</v>
      </c>
      <c r="AF21" s="357">
        <v>27</v>
      </c>
      <c r="AG21" s="357">
        <v>22</v>
      </c>
      <c r="AH21" s="357">
        <v>18</v>
      </c>
      <c r="AI21" s="357">
        <v>15</v>
      </c>
      <c r="AJ21" s="357">
        <v>12</v>
      </c>
      <c r="AK21" s="357">
        <v>9</v>
      </c>
    </row>
    <row r="22" spans="1:37" x14ac:dyDescent="0.25">
      <c r="A22" s="279"/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Y22" s="357"/>
      <c r="Z22" s="357"/>
      <c r="AA22" s="357" t="s">
        <v>101</v>
      </c>
      <c r="AB22" s="357">
        <v>60</v>
      </c>
      <c r="AC22" s="357">
        <v>40</v>
      </c>
      <c r="AD22" s="357">
        <v>30</v>
      </c>
      <c r="AE22" s="357">
        <v>20</v>
      </c>
      <c r="AF22" s="357">
        <v>18</v>
      </c>
      <c r="AG22" s="357">
        <v>15</v>
      </c>
      <c r="AH22" s="357">
        <v>12</v>
      </c>
      <c r="AI22" s="357">
        <v>10</v>
      </c>
      <c r="AJ22" s="357">
        <v>8</v>
      </c>
      <c r="AK22" s="357">
        <v>6</v>
      </c>
    </row>
    <row r="23" spans="1:37" x14ac:dyDescent="0.25">
      <c r="A23" s="279"/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Y23" s="357"/>
      <c r="Z23" s="357"/>
      <c r="AA23" s="357" t="s">
        <v>102</v>
      </c>
      <c r="AB23" s="357">
        <v>40</v>
      </c>
      <c r="AC23" s="357">
        <v>25</v>
      </c>
      <c r="AD23" s="357">
        <v>18</v>
      </c>
      <c r="AE23" s="357">
        <v>13</v>
      </c>
      <c r="AF23" s="357">
        <v>8</v>
      </c>
      <c r="AG23" s="357">
        <v>7</v>
      </c>
      <c r="AH23" s="357">
        <v>6</v>
      </c>
      <c r="AI23" s="357">
        <v>5</v>
      </c>
      <c r="AJ23" s="357">
        <v>4</v>
      </c>
      <c r="AK23" s="357">
        <v>3</v>
      </c>
    </row>
    <row r="24" spans="1:37" x14ac:dyDescent="0.25">
      <c r="A24" s="279"/>
      <c r="B24" s="279"/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Y24" s="357"/>
      <c r="Z24" s="357"/>
      <c r="AA24" s="357" t="s">
        <v>103</v>
      </c>
      <c r="AB24" s="357">
        <v>25</v>
      </c>
      <c r="AC24" s="357">
        <v>15</v>
      </c>
      <c r="AD24" s="357">
        <v>13</v>
      </c>
      <c r="AE24" s="357">
        <v>7</v>
      </c>
      <c r="AF24" s="357">
        <v>6</v>
      </c>
      <c r="AG24" s="357">
        <v>5</v>
      </c>
      <c r="AH24" s="357">
        <v>4</v>
      </c>
      <c r="AI24" s="357">
        <v>3</v>
      </c>
      <c r="AJ24" s="357">
        <v>2</v>
      </c>
      <c r="AK24" s="357">
        <v>1</v>
      </c>
    </row>
    <row r="25" spans="1:37" x14ac:dyDescent="0.25">
      <c r="A25" s="279"/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Y25" s="357"/>
      <c r="Z25" s="357"/>
      <c r="AA25" s="357" t="s">
        <v>108</v>
      </c>
      <c r="AB25" s="357">
        <v>15</v>
      </c>
      <c r="AC25" s="357">
        <v>10</v>
      </c>
      <c r="AD25" s="357">
        <v>8</v>
      </c>
      <c r="AE25" s="357">
        <v>4</v>
      </c>
      <c r="AF25" s="357">
        <v>3</v>
      </c>
      <c r="AG25" s="357">
        <v>2</v>
      </c>
      <c r="AH25" s="357">
        <v>1</v>
      </c>
      <c r="AI25" s="357">
        <v>0</v>
      </c>
      <c r="AJ25" s="357">
        <v>0</v>
      </c>
      <c r="AK25" s="357">
        <v>0</v>
      </c>
    </row>
    <row r="26" spans="1:37" x14ac:dyDescent="0.25">
      <c r="A26" s="279"/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Y26" s="357"/>
      <c r="Z26" s="357"/>
      <c r="AA26" s="357" t="s">
        <v>104</v>
      </c>
      <c r="AB26" s="357">
        <v>10</v>
      </c>
      <c r="AC26" s="357">
        <v>6</v>
      </c>
      <c r="AD26" s="357">
        <v>4</v>
      </c>
      <c r="AE26" s="357">
        <v>2</v>
      </c>
      <c r="AF26" s="357">
        <v>1</v>
      </c>
      <c r="AG26" s="357">
        <v>0</v>
      </c>
      <c r="AH26" s="357">
        <v>0</v>
      </c>
      <c r="AI26" s="357">
        <v>0</v>
      </c>
      <c r="AJ26" s="357">
        <v>0</v>
      </c>
      <c r="AK26" s="357">
        <v>0</v>
      </c>
    </row>
    <row r="27" spans="1:37" x14ac:dyDescent="0.25">
      <c r="A27" s="279"/>
      <c r="B27" s="279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Y27" s="357"/>
      <c r="Z27" s="357"/>
      <c r="AA27" s="357" t="s">
        <v>105</v>
      </c>
      <c r="AB27" s="357">
        <v>3</v>
      </c>
      <c r="AC27" s="357">
        <v>2</v>
      </c>
      <c r="AD27" s="357">
        <v>1</v>
      </c>
      <c r="AE27" s="357">
        <v>0</v>
      </c>
      <c r="AF27" s="357">
        <v>0</v>
      </c>
      <c r="AG27" s="357">
        <v>0</v>
      </c>
      <c r="AH27" s="357">
        <v>0</v>
      </c>
      <c r="AI27" s="357">
        <v>0</v>
      </c>
      <c r="AJ27" s="357">
        <v>0</v>
      </c>
      <c r="AK27" s="357">
        <v>0</v>
      </c>
    </row>
    <row r="28" spans="1:37" x14ac:dyDescent="0.25">
      <c r="A28" s="279"/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</row>
    <row r="29" spans="1:37" x14ac:dyDescent="0.25">
      <c r="A29" s="279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</row>
    <row r="30" spans="1:37" x14ac:dyDescent="0.25">
      <c r="A30" s="279"/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</row>
    <row r="31" spans="1:37" x14ac:dyDescent="0.25">
      <c r="A31" s="279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</row>
    <row r="32" spans="1:37" x14ac:dyDescent="0.25">
      <c r="A32" s="279"/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57"/>
      <c r="M32" s="257"/>
    </row>
    <row r="33" spans="1:18" x14ac:dyDescent="0.25">
      <c r="A33" s="142" t="s">
        <v>45</v>
      </c>
      <c r="B33" s="143"/>
      <c r="C33" s="214"/>
      <c r="D33" s="316"/>
      <c r="E33" s="317"/>
      <c r="F33" s="331"/>
      <c r="G33" s="316"/>
      <c r="H33" s="317"/>
      <c r="I33" s="170"/>
      <c r="J33" s="317"/>
      <c r="K33" s="169"/>
      <c r="L33" s="33"/>
      <c r="M33" s="417"/>
      <c r="N33" s="416"/>
      <c r="P33" s="312"/>
      <c r="Q33" s="312"/>
      <c r="R33" s="313"/>
    </row>
    <row r="34" spans="1:18" x14ac:dyDescent="0.25">
      <c r="A34" s="290" t="s">
        <v>46</v>
      </c>
      <c r="B34" s="291"/>
      <c r="C34" s="293"/>
      <c r="D34" s="318"/>
      <c r="E34" s="536"/>
      <c r="F34" s="536"/>
      <c r="G34" s="325" t="s">
        <v>5</v>
      </c>
      <c r="H34" s="291"/>
      <c r="I34" s="319"/>
      <c r="J34" s="326"/>
      <c r="K34" s="285" t="s">
        <v>48</v>
      </c>
      <c r="L34" s="332"/>
      <c r="M34" s="322"/>
      <c r="P34" s="314"/>
      <c r="Q34" s="314"/>
      <c r="R34" s="155"/>
    </row>
    <row r="35" spans="1:18" x14ac:dyDescent="0.25">
      <c r="A35" s="294" t="s">
        <v>55</v>
      </c>
      <c r="B35" s="168"/>
      <c r="C35" s="296"/>
      <c r="D35" s="321"/>
      <c r="E35" s="537"/>
      <c r="F35" s="537"/>
      <c r="G35" s="327" t="s">
        <v>6</v>
      </c>
      <c r="H35" s="83"/>
      <c r="I35" s="283"/>
      <c r="J35" s="84"/>
      <c r="K35" s="329"/>
      <c r="L35" s="257"/>
      <c r="M35" s="324"/>
      <c r="P35" s="155"/>
      <c r="Q35" s="153"/>
      <c r="R35" s="155"/>
    </row>
    <row r="36" spans="1:18" x14ac:dyDescent="0.25">
      <c r="A36" s="183"/>
      <c r="B36" s="184"/>
      <c r="C36" s="185"/>
      <c r="D36" s="321"/>
      <c r="E36" s="85"/>
      <c r="F36" s="279"/>
      <c r="G36" s="327" t="s">
        <v>7</v>
      </c>
      <c r="H36" s="83"/>
      <c r="I36" s="283"/>
      <c r="J36" s="84"/>
      <c r="K36" s="285" t="s">
        <v>49</v>
      </c>
      <c r="L36" s="332"/>
      <c r="M36" s="320"/>
      <c r="P36" s="314"/>
      <c r="Q36" s="314"/>
      <c r="R36" s="155"/>
    </row>
    <row r="37" spans="1:18" x14ac:dyDescent="0.25">
      <c r="A37" s="156"/>
      <c r="B37" s="122"/>
      <c r="C37" s="157"/>
      <c r="D37" s="321"/>
      <c r="E37" s="85"/>
      <c r="F37" s="279"/>
      <c r="G37" s="327" t="s">
        <v>8</v>
      </c>
      <c r="H37" s="83"/>
      <c r="I37" s="283"/>
      <c r="J37" s="84"/>
      <c r="K37" s="330"/>
      <c r="L37" s="279"/>
      <c r="M37" s="322"/>
      <c r="P37" s="155"/>
      <c r="Q37" s="153"/>
      <c r="R37" s="155"/>
    </row>
    <row r="38" spans="1:18" x14ac:dyDescent="0.25">
      <c r="A38" s="172"/>
      <c r="B38" s="186"/>
      <c r="C38" s="213"/>
      <c r="D38" s="321"/>
      <c r="E38" s="85"/>
      <c r="F38" s="279"/>
      <c r="G38" s="327" t="s">
        <v>9</v>
      </c>
      <c r="H38" s="83"/>
      <c r="I38" s="283"/>
      <c r="J38" s="84"/>
      <c r="K38" s="294"/>
      <c r="L38" s="257"/>
      <c r="M38" s="324"/>
      <c r="P38" s="155"/>
      <c r="Q38" s="153"/>
      <c r="R38" s="155"/>
    </row>
    <row r="39" spans="1:18" x14ac:dyDescent="0.25">
      <c r="A39" s="173"/>
      <c r="B39" s="22"/>
      <c r="C39" s="157"/>
      <c r="D39" s="321"/>
      <c r="E39" s="85"/>
      <c r="F39" s="279"/>
      <c r="G39" s="327" t="s">
        <v>10</v>
      </c>
      <c r="H39" s="83"/>
      <c r="I39" s="283"/>
      <c r="J39" s="84"/>
      <c r="K39" s="285" t="s">
        <v>33</v>
      </c>
      <c r="L39" s="332"/>
      <c r="M39" s="320"/>
      <c r="P39" s="314"/>
      <c r="Q39" s="314"/>
      <c r="R39" s="155"/>
    </row>
    <row r="40" spans="1:18" x14ac:dyDescent="0.25">
      <c r="A40" s="173"/>
      <c r="B40" s="22"/>
      <c r="C40" s="181"/>
      <c r="D40" s="321"/>
      <c r="E40" s="85"/>
      <c r="F40" s="279"/>
      <c r="G40" s="327" t="s">
        <v>11</v>
      </c>
      <c r="H40" s="83"/>
      <c r="I40" s="283"/>
      <c r="J40" s="84"/>
      <c r="K40" s="330"/>
      <c r="L40" s="279"/>
      <c r="M40" s="322"/>
      <c r="P40" s="155"/>
      <c r="Q40" s="153"/>
      <c r="R40" s="155"/>
    </row>
    <row r="41" spans="1:18" x14ac:dyDescent="0.25">
      <c r="A41" s="174"/>
      <c r="B41" s="171"/>
      <c r="C41" s="182"/>
      <c r="D41" s="323"/>
      <c r="E41" s="158"/>
      <c r="F41" s="257"/>
      <c r="G41" s="328" t="s">
        <v>12</v>
      </c>
      <c r="H41" s="168"/>
      <c r="I41" s="287"/>
      <c r="J41" s="160"/>
      <c r="K41" s="294" t="str">
        <f>L4</f>
        <v>Paszér Éva</v>
      </c>
      <c r="L41" s="257"/>
      <c r="M41" s="324"/>
      <c r="P41" s="155"/>
      <c r="Q41" s="153"/>
      <c r="R41" s="315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100" priority="1" stopIfTrue="1" operator="equal">
      <formula>"Bye"</formula>
    </cfRule>
  </conditionalFormatting>
  <conditionalFormatting sqref="R41">
    <cfRule type="expression" dxfId="99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Munka62">
    <tabColor rgb="FFFFC000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D13" sqref="D13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40" customWidth="1"/>
    <col min="5" max="5" width="10.5546875" style="394" customWidth="1"/>
    <col min="6" max="6" width="6.109375" style="91" hidden="1" customWidth="1"/>
    <col min="7" max="7" width="28.66406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91" t="str">
        <f>Altalanos!$A$6</f>
        <v>SOMOGY VÁRMEGYE DIÁKOLIMPIA</v>
      </c>
      <c r="B1" s="86"/>
      <c r="C1" s="86"/>
      <c r="D1" s="187"/>
      <c r="E1" s="207" t="s">
        <v>54</v>
      </c>
      <c r="F1" s="105"/>
      <c r="G1" s="198"/>
      <c r="H1" s="87"/>
      <c r="I1" s="87"/>
      <c r="J1" s="199"/>
      <c r="K1" s="199"/>
      <c r="L1" s="199"/>
      <c r="M1" s="199"/>
      <c r="N1" s="199"/>
      <c r="O1" s="199"/>
      <c r="P1" s="199"/>
      <c r="Q1" s="200"/>
    </row>
    <row r="2" spans="1:17" ht="13.8" thickBot="1" x14ac:dyDescent="0.3">
      <c r="B2" s="88" t="s">
        <v>53</v>
      </c>
      <c r="C2" s="88" t="s">
        <v>321</v>
      </c>
      <c r="D2" s="105"/>
      <c r="E2" s="207" t="s">
        <v>35</v>
      </c>
      <c r="F2" s="92"/>
      <c r="G2" s="92"/>
      <c r="H2" s="381"/>
      <c r="I2" s="381"/>
      <c r="J2" s="87"/>
      <c r="K2" s="87"/>
      <c r="L2" s="87"/>
      <c r="M2" s="87"/>
      <c r="N2" s="98"/>
      <c r="O2" s="80"/>
      <c r="P2" s="80"/>
      <c r="Q2" s="98"/>
    </row>
    <row r="3" spans="1:17" s="2" customFormat="1" ht="13.8" thickBot="1" x14ac:dyDescent="0.3">
      <c r="A3" s="373" t="s">
        <v>52</v>
      </c>
      <c r="B3" s="379"/>
      <c r="C3" s="379"/>
      <c r="D3" s="379"/>
      <c r="E3" s="379"/>
      <c r="F3" s="379"/>
      <c r="G3" s="379"/>
      <c r="H3" s="379"/>
      <c r="I3" s="380"/>
      <c r="J3" s="99"/>
      <c r="K3" s="106"/>
      <c r="L3" s="106"/>
      <c r="M3" s="106"/>
      <c r="N3" s="226" t="s">
        <v>33</v>
      </c>
      <c r="O3" s="100"/>
      <c r="P3" s="107"/>
      <c r="Q3" s="208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8"/>
      <c r="H4" s="404" t="s">
        <v>30</v>
      </c>
      <c r="I4" s="385"/>
      <c r="J4" s="109"/>
      <c r="K4" s="110"/>
      <c r="L4" s="110"/>
      <c r="M4" s="110"/>
      <c r="N4" s="109"/>
      <c r="O4" s="209"/>
      <c r="P4" s="209"/>
      <c r="Q4" s="111"/>
    </row>
    <row r="5" spans="1:17" s="2" customFormat="1" ht="13.8" thickBot="1" x14ac:dyDescent="0.3">
      <c r="A5" s="201">
        <v>45775</v>
      </c>
      <c r="B5" s="201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23" t="str">
        <f>Altalanos!$E$10</f>
        <v>Paszér Éva</v>
      </c>
      <c r="I5" s="405"/>
      <c r="J5" s="112"/>
      <c r="K5" s="82"/>
      <c r="L5" s="82"/>
      <c r="M5" s="82"/>
      <c r="N5" s="112"/>
      <c r="O5" s="90"/>
      <c r="P5" s="90"/>
      <c r="Q5" s="415"/>
    </row>
    <row r="6" spans="1:17" ht="30" customHeight="1" thickBot="1" x14ac:dyDescent="0.3">
      <c r="A6" s="190" t="s">
        <v>36</v>
      </c>
      <c r="B6" s="472" t="s">
        <v>27</v>
      </c>
      <c r="C6" s="472" t="s">
        <v>28</v>
      </c>
      <c r="D6" s="101" t="s">
        <v>31</v>
      </c>
      <c r="E6" s="102" t="s">
        <v>32</v>
      </c>
      <c r="F6" s="102" t="s">
        <v>37</v>
      </c>
      <c r="G6" s="102" t="s">
        <v>115</v>
      </c>
      <c r="H6" s="382" t="s">
        <v>38</v>
      </c>
      <c r="I6" s="383"/>
      <c r="J6" s="193" t="s">
        <v>16</v>
      </c>
      <c r="K6" s="103" t="s">
        <v>14</v>
      </c>
      <c r="L6" s="195" t="s">
        <v>1</v>
      </c>
      <c r="M6" s="163" t="s">
        <v>15</v>
      </c>
      <c r="N6" s="215" t="s">
        <v>50</v>
      </c>
      <c r="O6" s="205" t="s">
        <v>40</v>
      </c>
      <c r="P6" s="206" t="s">
        <v>2</v>
      </c>
      <c r="Q6" s="102" t="s">
        <v>41</v>
      </c>
    </row>
    <row r="7" spans="1:17" s="11" customFormat="1" ht="18.899999999999999" customHeight="1" x14ac:dyDescent="0.25">
      <c r="A7" s="197">
        <v>1</v>
      </c>
      <c r="B7" s="473" t="s">
        <v>499</v>
      </c>
      <c r="C7" s="478" t="s">
        <v>498</v>
      </c>
      <c r="D7" s="483" t="s">
        <v>170</v>
      </c>
      <c r="E7" s="487" t="s">
        <v>171</v>
      </c>
      <c r="F7" s="375"/>
      <c r="G7" s="376"/>
      <c r="H7" s="94"/>
      <c r="I7" s="94"/>
      <c r="J7" s="194"/>
      <c r="K7" s="192"/>
      <c r="L7" s="196"/>
      <c r="M7" s="192"/>
      <c r="N7" s="189"/>
      <c r="O7" s="94"/>
      <c r="P7" s="114"/>
      <c r="Q7" s="95"/>
    </row>
    <row r="8" spans="1:17" s="11" customFormat="1" ht="18.899999999999999" customHeight="1" x14ac:dyDescent="0.25">
      <c r="A8" s="197">
        <v>2</v>
      </c>
      <c r="B8" s="473" t="s">
        <v>328</v>
      </c>
      <c r="C8" s="478" t="s">
        <v>326</v>
      </c>
      <c r="D8" s="476" t="s">
        <v>210</v>
      </c>
      <c r="E8" s="491" t="s">
        <v>151</v>
      </c>
      <c r="F8" s="377"/>
      <c r="G8" s="221"/>
      <c r="H8" s="94"/>
      <c r="I8" s="94"/>
      <c r="J8" s="194"/>
      <c r="K8" s="192"/>
      <c r="L8" s="196"/>
      <c r="M8" s="192"/>
      <c r="N8" s="189"/>
      <c r="O8" s="94"/>
      <c r="P8" s="114"/>
      <c r="Q8" s="95"/>
    </row>
    <row r="9" spans="1:17" s="11" customFormat="1" ht="18.899999999999999" customHeight="1" x14ac:dyDescent="0.25">
      <c r="A9" s="197">
        <v>3</v>
      </c>
      <c r="B9" s="473" t="s">
        <v>500</v>
      </c>
      <c r="C9" s="478" t="s">
        <v>320</v>
      </c>
      <c r="D9" s="476" t="s">
        <v>198</v>
      </c>
      <c r="E9" s="491" t="s">
        <v>171</v>
      </c>
      <c r="F9" s="377"/>
      <c r="G9" s="221"/>
      <c r="H9" s="94"/>
      <c r="I9" s="94"/>
      <c r="J9" s="194"/>
      <c r="K9" s="192"/>
      <c r="L9" s="196"/>
      <c r="M9" s="192"/>
      <c r="N9" s="189"/>
      <c r="O9" s="94"/>
      <c r="P9" s="387"/>
      <c r="Q9" s="216"/>
    </row>
    <row r="10" spans="1:17" s="11" customFormat="1" ht="18.899999999999999" customHeight="1" x14ac:dyDescent="0.25">
      <c r="A10" s="197">
        <v>4</v>
      </c>
      <c r="B10" s="473" t="s">
        <v>501</v>
      </c>
      <c r="C10" s="478" t="s">
        <v>282</v>
      </c>
      <c r="D10" s="476" t="s">
        <v>137</v>
      </c>
      <c r="E10" s="485" t="s">
        <v>138</v>
      </c>
      <c r="F10" s="480"/>
      <c r="G10" s="447"/>
      <c r="H10" s="94"/>
      <c r="I10" s="94"/>
      <c r="J10" s="194"/>
      <c r="K10" s="192"/>
      <c r="L10" s="196"/>
      <c r="M10" s="192"/>
      <c r="N10" s="189"/>
      <c r="O10" s="94"/>
      <c r="P10" s="386"/>
      <c r="Q10" s="384"/>
    </row>
    <row r="11" spans="1:17" s="11" customFormat="1" ht="18.899999999999999" customHeight="1" x14ac:dyDescent="0.25">
      <c r="A11" s="197">
        <v>5</v>
      </c>
      <c r="B11" s="473" t="s">
        <v>502</v>
      </c>
      <c r="C11" s="478" t="s">
        <v>308</v>
      </c>
      <c r="D11" s="476" t="s">
        <v>150</v>
      </c>
      <c r="E11" s="485" t="s">
        <v>151</v>
      </c>
      <c r="F11" s="445"/>
      <c r="G11" s="446"/>
      <c r="H11" s="94"/>
      <c r="I11" s="94"/>
      <c r="J11" s="194"/>
      <c r="K11" s="192"/>
      <c r="L11" s="196"/>
      <c r="M11" s="192"/>
      <c r="N11" s="189"/>
      <c r="O11" s="94"/>
      <c r="P11" s="386"/>
      <c r="Q11" s="384"/>
    </row>
    <row r="12" spans="1:17" s="11" customFormat="1" ht="18.899999999999999" customHeight="1" x14ac:dyDescent="0.25">
      <c r="A12" s="197">
        <v>6</v>
      </c>
      <c r="B12" s="473" t="s">
        <v>267</v>
      </c>
      <c r="C12" s="478" t="s">
        <v>307</v>
      </c>
      <c r="D12" s="476" t="s">
        <v>150</v>
      </c>
      <c r="E12" s="491" t="s">
        <v>151</v>
      </c>
      <c r="F12" s="445"/>
      <c r="G12" s="446"/>
      <c r="H12" s="94"/>
      <c r="I12" s="94"/>
      <c r="J12" s="194"/>
      <c r="K12" s="192"/>
      <c r="L12" s="196"/>
      <c r="M12" s="192"/>
      <c r="N12" s="189"/>
      <c r="O12" s="94"/>
      <c r="P12" s="386"/>
      <c r="Q12" s="384"/>
    </row>
    <row r="13" spans="1:17" s="11" customFormat="1" ht="18.899999999999999" customHeight="1" x14ac:dyDescent="0.25">
      <c r="A13" s="197">
        <v>7</v>
      </c>
      <c r="B13" s="93"/>
      <c r="C13" s="93"/>
      <c r="D13" s="164"/>
      <c r="E13" s="444"/>
      <c r="F13" s="480"/>
      <c r="G13" s="447"/>
      <c r="H13" s="94"/>
      <c r="I13" s="94"/>
      <c r="J13" s="194"/>
      <c r="K13" s="192"/>
      <c r="L13" s="196"/>
      <c r="M13" s="192"/>
      <c r="N13" s="189"/>
      <c r="O13" s="94"/>
      <c r="P13" s="386"/>
      <c r="Q13" s="384"/>
    </row>
    <row r="14" spans="1:17" s="11" customFormat="1" ht="18.899999999999999" customHeight="1" x14ac:dyDescent="0.25">
      <c r="A14" s="197">
        <v>8</v>
      </c>
      <c r="B14" s="93"/>
      <c r="C14" s="93"/>
      <c r="D14" s="164"/>
      <c r="E14" s="444"/>
      <c r="F14" s="445"/>
      <c r="G14" s="446"/>
      <c r="H14" s="94"/>
      <c r="I14" s="94"/>
      <c r="J14" s="194"/>
      <c r="K14" s="192"/>
      <c r="L14" s="196"/>
      <c r="M14" s="192"/>
      <c r="N14" s="189"/>
      <c r="O14" s="94"/>
      <c r="P14" s="386"/>
      <c r="Q14" s="384"/>
    </row>
    <row r="15" spans="1:17" s="11" customFormat="1" ht="18.899999999999999" customHeight="1" x14ac:dyDescent="0.25">
      <c r="A15" s="197">
        <v>9</v>
      </c>
      <c r="B15" s="93"/>
      <c r="C15" s="93"/>
      <c r="D15" s="164"/>
      <c r="E15" s="444"/>
      <c r="F15" s="447"/>
      <c r="G15" s="447"/>
      <c r="H15" s="94"/>
      <c r="I15" s="94"/>
      <c r="J15" s="194"/>
      <c r="K15" s="192"/>
      <c r="L15" s="196"/>
      <c r="M15" s="220"/>
      <c r="N15" s="189"/>
      <c r="O15" s="94"/>
      <c r="P15" s="95"/>
      <c r="Q15" s="95"/>
    </row>
    <row r="16" spans="1:17" s="11" customFormat="1" ht="18.899999999999999" customHeight="1" x14ac:dyDescent="0.25">
      <c r="A16" s="197">
        <v>10</v>
      </c>
      <c r="B16" s="449"/>
      <c r="C16" s="93"/>
      <c r="D16" s="164"/>
      <c r="E16" s="444"/>
      <c r="F16" s="447"/>
      <c r="G16" s="447"/>
      <c r="H16" s="94"/>
      <c r="I16" s="94"/>
      <c r="J16" s="194"/>
      <c r="K16" s="192"/>
      <c r="L16" s="196"/>
      <c r="M16" s="220"/>
      <c r="N16" s="189"/>
      <c r="O16" s="94"/>
      <c r="P16" s="114"/>
      <c r="Q16" s="95"/>
    </row>
    <row r="17" spans="1:17" s="11" customFormat="1" ht="18.899999999999999" customHeight="1" x14ac:dyDescent="0.25">
      <c r="A17" s="197">
        <v>11</v>
      </c>
      <c r="B17" s="93"/>
      <c r="C17" s="93"/>
      <c r="D17" s="164"/>
      <c r="E17" s="444"/>
      <c r="F17" s="447"/>
      <c r="G17" s="447"/>
      <c r="H17" s="94"/>
      <c r="I17" s="94"/>
      <c r="J17" s="194"/>
      <c r="K17" s="192"/>
      <c r="L17" s="196"/>
      <c r="M17" s="220"/>
      <c r="N17" s="189"/>
      <c r="O17" s="94"/>
      <c r="P17" s="114"/>
      <c r="Q17" s="95"/>
    </row>
    <row r="18" spans="1:17" s="11" customFormat="1" ht="18.899999999999999" customHeight="1" x14ac:dyDescent="0.25">
      <c r="A18" s="197">
        <v>12</v>
      </c>
      <c r="B18" s="93"/>
      <c r="C18" s="93"/>
      <c r="D18" s="164"/>
      <c r="E18" s="444"/>
      <c r="F18" s="447"/>
      <c r="G18" s="447"/>
      <c r="H18" s="94"/>
      <c r="I18" s="94"/>
      <c r="J18" s="194"/>
      <c r="K18" s="192"/>
      <c r="L18" s="196"/>
      <c r="M18" s="220"/>
      <c r="N18" s="189"/>
      <c r="O18" s="94"/>
      <c r="P18" s="114"/>
      <c r="Q18" s="95"/>
    </row>
    <row r="19" spans="1:17" s="11" customFormat="1" ht="18.899999999999999" customHeight="1" x14ac:dyDescent="0.25">
      <c r="A19" s="197">
        <v>13</v>
      </c>
      <c r="B19" s="93"/>
      <c r="C19" s="93"/>
      <c r="D19" s="164"/>
      <c r="E19" s="444"/>
      <c r="F19" s="447"/>
      <c r="G19" s="447"/>
      <c r="H19" s="94"/>
      <c r="I19" s="94"/>
      <c r="J19" s="194"/>
      <c r="K19" s="192"/>
      <c r="L19" s="196"/>
      <c r="M19" s="220"/>
      <c r="N19" s="189"/>
      <c r="O19" s="94"/>
      <c r="P19" s="114"/>
      <c r="Q19" s="95"/>
    </row>
    <row r="20" spans="1:17" s="11" customFormat="1" ht="18.899999999999999" customHeight="1" x14ac:dyDescent="0.25">
      <c r="A20" s="197">
        <v>14</v>
      </c>
      <c r="B20" s="93"/>
      <c r="C20" s="93"/>
      <c r="D20" s="94"/>
      <c r="E20" s="210"/>
      <c r="F20" s="95"/>
      <c r="G20" s="95"/>
      <c r="H20" s="94"/>
      <c r="I20" s="94"/>
      <c r="J20" s="194"/>
      <c r="K20" s="192"/>
      <c r="L20" s="196"/>
      <c r="M20" s="220"/>
      <c r="N20" s="189"/>
      <c r="O20" s="94"/>
      <c r="P20" s="114"/>
      <c r="Q20" s="95"/>
    </row>
    <row r="21" spans="1:17" s="11" customFormat="1" ht="18.899999999999999" customHeight="1" x14ac:dyDescent="0.25">
      <c r="A21" s="197">
        <v>15</v>
      </c>
      <c r="B21" s="93"/>
      <c r="C21" s="93"/>
      <c r="D21" s="94"/>
      <c r="E21" s="210"/>
      <c r="F21" s="95"/>
      <c r="G21" s="95"/>
      <c r="H21" s="94"/>
      <c r="I21" s="94"/>
      <c r="J21" s="194"/>
      <c r="K21" s="192"/>
      <c r="L21" s="196"/>
      <c r="M21" s="220"/>
      <c r="N21" s="189"/>
      <c r="O21" s="94"/>
      <c r="P21" s="114"/>
      <c r="Q21" s="95"/>
    </row>
    <row r="22" spans="1:17" s="11" customFormat="1" ht="18.899999999999999" customHeight="1" x14ac:dyDescent="0.25">
      <c r="A22" s="197">
        <v>16</v>
      </c>
      <c r="B22" s="93"/>
      <c r="C22" s="93"/>
      <c r="D22" s="94"/>
      <c r="E22" s="210"/>
      <c r="F22" s="95"/>
      <c r="G22" s="95"/>
      <c r="H22" s="94"/>
      <c r="I22" s="94"/>
      <c r="J22" s="194"/>
      <c r="K22" s="192"/>
      <c r="L22" s="196"/>
      <c r="M22" s="220"/>
      <c r="N22" s="189"/>
      <c r="O22" s="94"/>
      <c r="P22" s="114"/>
      <c r="Q22" s="95"/>
    </row>
    <row r="23" spans="1:17" s="11" customFormat="1" ht="18.899999999999999" customHeight="1" x14ac:dyDescent="0.25">
      <c r="A23" s="197">
        <v>17</v>
      </c>
      <c r="B23" s="93"/>
      <c r="C23" s="93"/>
      <c r="D23" s="94"/>
      <c r="E23" s="210"/>
      <c r="F23" s="95"/>
      <c r="G23" s="95"/>
      <c r="H23" s="94"/>
      <c r="I23" s="94"/>
      <c r="J23" s="194"/>
      <c r="K23" s="192"/>
      <c r="L23" s="196"/>
      <c r="M23" s="220"/>
      <c r="N23" s="189"/>
      <c r="O23" s="94"/>
      <c r="P23" s="114"/>
      <c r="Q23" s="95"/>
    </row>
    <row r="24" spans="1:17" s="11" customFormat="1" ht="18.899999999999999" customHeight="1" x14ac:dyDescent="0.25">
      <c r="A24" s="197">
        <v>18</v>
      </c>
      <c r="B24" s="93"/>
      <c r="C24" s="93"/>
      <c r="D24" s="94"/>
      <c r="E24" s="210"/>
      <c r="F24" s="95"/>
      <c r="G24" s="95"/>
      <c r="H24" s="94"/>
      <c r="I24" s="94"/>
      <c r="J24" s="194"/>
      <c r="K24" s="192"/>
      <c r="L24" s="196"/>
      <c r="M24" s="220"/>
      <c r="N24" s="189"/>
      <c r="O24" s="94"/>
      <c r="P24" s="114"/>
      <c r="Q24" s="95"/>
    </row>
    <row r="25" spans="1:17" s="11" customFormat="1" ht="18.899999999999999" customHeight="1" x14ac:dyDescent="0.25">
      <c r="A25" s="197">
        <v>19</v>
      </c>
      <c r="B25" s="93"/>
      <c r="C25" s="93"/>
      <c r="D25" s="94"/>
      <c r="E25" s="210"/>
      <c r="F25" s="95"/>
      <c r="G25" s="95"/>
      <c r="H25" s="94"/>
      <c r="I25" s="94"/>
      <c r="J25" s="194"/>
      <c r="K25" s="192"/>
      <c r="L25" s="196"/>
      <c r="M25" s="220"/>
      <c r="N25" s="189"/>
      <c r="O25" s="94"/>
      <c r="P25" s="114"/>
      <c r="Q25" s="95"/>
    </row>
    <row r="26" spans="1:17" s="11" customFormat="1" ht="18.899999999999999" customHeight="1" x14ac:dyDescent="0.25">
      <c r="A26" s="197">
        <v>20</v>
      </c>
      <c r="B26" s="93"/>
      <c r="C26" s="93"/>
      <c r="D26" s="94"/>
      <c r="E26" s="210"/>
      <c r="F26" s="95"/>
      <c r="G26" s="95"/>
      <c r="H26" s="94"/>
      <c r="I26" s="94"/>
      <c r="J26" s="194"/>
      <c r="K26" s="192"/>
      <c r="L26" s="196"/>
      <c r="M26" s="220"/>
      <c r="N26" s="189"/>
      <c r="O26" s="94"/>
      <c r="P26" s="114"/>
      <c r="Q26" s="95"/>
    </row>
    <row r="27" spans="1:17" s="11" customFormat="1" ht="18.899999999999999" customHeight="1" x14ac:dyDescent="0.25">
      <c r="A27" s="197">
        <v>21</v>
      </c>
      <c r="B27" s="93"/>
      <c r="C27" s="93"/>
      <c r="D27" s="94"/>
      <c r="E27" s="210"/>
      <c r="F27" s="95"/>
      <c r="G27" s="95"/>
      <c r="H27" s="94"/>
      <c r="I27" s="94"/>
      <c r="J27" s="194"/>
      <c r="K27" s="192"/>
      <c r="L27" s="196"/>
      <c r="M27" s="220"/>
      <c r="N27" s="189"/>
      <c r="O27" s="94"/>
      <c r="P27" s="114"/>
      <c r="Q27" s="95"/>
    </row>
    <row r="28" spans="1:17" s="11" customFormat="1" ht="18.899999999999999" customHeight="1" x14ac:dyDescent="0.25">
      <c r="A28" s="197">
        <v>22</v>
      </c>
      <c r="B28" s="93"/>
      <c r="C28" s="93"/>
      <c r="D28" s="94"/>
      <c r="E28" s="426"/>
      <c r="F28" s="388"/>
      <c r="G28" s="216"/>
      <c r="H28" s="94"/>
      <c r="I28" s="94"/>
      <c r="J28" s="194"/>
      <c r="K28" s="192"/>
      <c r="L28" s="196"/>
      <c r="M28" s="220"/>
      <c r="N28" s="189"/>
      <c r="O28" s="94"/>
      <c r="P28" s="114"/>
      <c r="Q28" s="95"/>
    </row>
    <row r="29" spans="1:17" s="11" customFormat="1" ht="18.899999999999999" customHeight="1" x14ac:dyDescent="0.25">
      <c r="A29" s="197">
        <v>23</v>
      </c>
      <c r="B29" s="93"/>
      <c r="C29" s="93"/>
      <c r="D29" s="94"/>
      <c r="E29" s="427"/>
      <c r="F29" s="95"/>
      <c r="G29" s="95"/>
      <c r="H29" s="94"/>
      <c r="I29" s="94"/>
      <c r="J29" s="194"/>
      <c r="K29" s="192"/>
      <c r="L29" s="196"/>
      <c r="M29" s="220"/>
      <c r="N29" s="189"/>
      <c r="O29" s="94"/>
      <c r="P29" s="114"/>
      <c r="Q29" s="95"/>
    </row>
    <row r="30" spans="1:17" s="11" customFormat="1" ht="18.899999999999999" customHeight="1" x14ac:dyDescent="0.25">
      <c r="A30" s="197">
        <v>24</v>
      </c>
      <c r="B30" s="93"/>
      <c r="C30" s="93"/>
      <c r="D30" s="94"/>
      <c r="E30" s="210"/>
      <c r="F30" s="95"/>
      <c r="G30" s="95"/>
      <c r="H30" s="94"/>
      <c r="I30" s="94"/>
      <c r="J30" s="194"/>
      <c r="K30" s="192"/>
      <c r="L30" s="196"/>
      <c r="M30" s="220"/>
      <c r="N30" s="189"/>
      <c r="O30" s="94"/>
      <c r="P30" s="114"/>
      <c r="Q30" s="95"/>
    </row>
    <row r="31" spans="1:17" s="11" customFormat="1" ht="18.899999999999999" customHeight="1" x14ac:dyDescent="0.25">
      <c r="A31" s="197">
        <v>25</v>
      </c>
      <c r="B31" s="93"/>
      <c r="C31" s="93"/>
      <c r="D31" s="94"/>
      <c r="E31" s="210"/>
      <c r="F31" s="95"/>
      <c r="G31" s="95"/>
      <c r="H31" s="94"/>
      <c r="I31" s="94"/>
      <c r="J31" s="194"/>
      <c r="K31" s="192"/>
      <c r="L31" s="196"/>
      <c r="M31" s="220"/>
      <c r="N31" s="189"/>
      <c r="O31" s="94"/>
      <c r="P31" s="114"/>
      <c r="Q31" s="95"/>
    </row>
    <row r="32" spans="1:17" s="11" customFormat="1" ht="18.899999999999999" customHeight="1" x14ac:dyDescent="0.25">
      <c r="A32" s="197">
        <v>26</v>
      </c>
      <c r="B32" s="93"/>
      <c r="C32" s="93"/>
      <c r="D32" s="94"/>
      <c r="E32" s="403"/>
      <c r="F32" s="95"/>
      <c r="G32" s="95"/>
      <c r="H32" s="94"/>
      <c r="I32" s="94"/>
      <c r="J32" s="194"/>
      <c r="K32" s="192"/>
      <c r="L32" s="196"/>
      <c r="M32" s="220"/>
      <c r="N32" s="189"/>
      <c r="O32" s="94"/>
      <c r="P32" s="114"/>
      <c r="Q32" s="95"/>
    </row>
    <row r="33" spans="1:17" s="11" customFormat="1" ht="18.899999999999999" customHeight="1" x14ac:dyDescent="0.25">
      <c r="A33" s="197">
        <v>27</v>
      </c>
      <c r="B33" s="93"/>
      <c r="C33" s="93"/>
      <c r="D33" s="94"/>
      <c r="E33" s="210"/>
      <c r="F33" s="95"/>
      <c r="G33" s="95"/>
      <c r="H33" s="94"/>
      <c r="I33" s="94"/>
      <c r="J33" s="194"/>
      <c r="K33" s="192"/>
      <c r="L33" s="196"/>
      <c r="M33" s="220"/>
      <c r="N33" s="189"/>
      <c r="O33" s="94"/>
      <c r="P33" s="114"/>
      <c r="Q33" s="95"/>
    </row>
    <row r="34" spans="1:17" s="11" customFormat="1" ht="18.899999999999999" customHeight="1" x14ac:dyDescent="0.25">
      <c r="A34" s="197">
        <v>28</v>
      </c>
      <c r="B34" s="93"/>
      <c r="C34" s="93"/>
      <c r="D34" s="94"/>
      <c r="E34" s="210"/>
      <c r="F34" s="95"/>
      <c r="G34" s="95"/>
      <c r="H34" s="94"/>
      <c r="I34" s="94"/>
      <c r="J34" s="194"/>
      <c r="K34" s="192"/>
      <c r="L34" s="196"/>
      <c r="M34" s="220"/>
      <c r="N34" s="189"/>
      <c r="O34" s="94"/>
      <c r="P34" s="114"/>
      <c r="Q34" s="95"/>
    </row>
    <row r="35" spans="1:17" s="11" customFormat="1" ht="18.899999999999999" customHeight="1" x14ac:dyDescent="0.25">
      <c r="A35" s="197">
        <v>29</v>
      </c>
      <c r="B35" s="93"/>
      <c r="C35" s="93"/>
      <c r="D35" s="94"/>
      <c r="E35" s="210"/>
      <c r="F35" s="95"/>
      <c r="G35" s="95"/>
      <c r="H35" s="94"/>
      <c r="I35" s="94"/>
      <c r="J35" s="194"/>
      <c r="K35" s="192"/>
      <c r="L35" s="196"/>
      <c r="M35" s="220"/>
      <c r="N35" s="189"/>
      <c r="O35" s="94"/>
      <c r="P35" s="114"/>
      <c r="Q35" s="95"/>
    </row>
    <row r="36" spans="1:17" s="11" customFormat="1" ht="18.899999999999999" customHeight="1" x14ac:dyDescent="0.25">
      <c r="A36" s="197">
        <v>30</v>
      </c>
      <c r="B36" s="93"/>
      <c r="C36" s="93"/>
      <c r="D36" s="94"/>
      <c r="E36" s="210"/>
      <c r="F36" s="95"/>
      <c r="G36" s="95"/>
      <c r="H36" s="94"/>
      <c r="I36" s="94"/>
      <c r="J36" s="194"/>
      <c r="K36" s="192"/>
      <c r="L36" s="196"/>
      <c r="M36" s="220"/>
      <c r="N36" s="189"/>
      <c r="O36" s="94"/>
      <c r="P36" s="114"/>
      <c r="Q36" s="95"/>
    </row>
    <row r="37" spans="1:17" s="11" customFormat="1" ht="18.899999999999999" customHeight="1" x14ac:dyDescent="0.25">
      <c r="A37" s="197">
        <v>31</v>
      </c>
      <c r="B37" s="93"/>
      <c r="C37" s="93"/>
      <c r="D37" s="94"/>
      <c r="E37" s="210"/>
      <c r="F37" s="95"/>
      <c r="G37" s="95"/>
      <c r="H37" s="94"/>
      <c r="I37" s="94"/>
      <c r="J37" s="194"/>
      <c r="K37" s="192"/>
      <c r="L37" s="196"/>
      <c r="M37" s="220"/>
      <c r="N37" s="189"/>
      <c r="O37" s="94"/>
      <c r="P37" s="114"/>
      <c r="Q37" s="95"/>
    </row>
    <row r="38" spans="1:17" s="11" customFormat="1" ht="18.899999999999999" customHeight="1" x14ac:dyDescent="0.25">
      <c r="A38" s="197">
        <v>32</v>
      </c>
      <c r="B38" s="93"/>
      <c r="C38" s="93"/>
      <c r="D38" s="94"/>
      <c r="E38" s="210"/>
      <c r="F38" s="95"/>
      <c r="G38" s="95"/>
      <c r="H38" s="377"/>
      <c r="I38" s="221"/>
      <c r="J38" s="194"/>
      <c r="K38" s="192"/>
      <c r="L38" s="196"/>
      <c r="M38" s="220"/>
      <c r="N38" s="189"/>
      <c r="O38" s="95"/>
      <c r="P38" s="114"/>
      <c r="Q38" s="95"/>
    </row>
    <row r="39" spans="1:17" s="11" customFormat="1" ht="18.899999999999999" customHeight="1" x14ac:dyDescent="0.25">
      <c r="A39" s="197">
        <v>33</v>
      </c>
      <c r="B39" s="93"/>
      <c r="C39" s="93"/>
      <c r="D39" s="94"/>
      <c r="E39" s="210"/>
      <c r="F39" s="95"/>
      <c r="G39" s="95"/>
      <c r="H39" s="377"/>
      <c r="I39" s="221"/>
      <c r="J39" s="194"/>
      <c r="K39" s="192"/>
      <c r="L39" s="196"/>
      <c r="M39" s="220"/>
      <c r="N39" s="216"/>
      <c r="O39" s="95"/>
      <c r="P39" s="114"/>
      <c r="Q39" s="95"/>
    </row>
    <row r="40" spans="1:17" s="11" customFormat="1" ht="18.899999999999999" customHeight="1" x14ac:dyDescent="0.25">
      <c r="A40" s="197">
        <v>34</v>
      </c>
      <c r="B40" s="93"/>
      <c r="C40" s="93"/>
      <c r="D40" s="94"/>
      <c r="E40" s="210"/>
      <c r="F40" s="95"/>
      <c r="G40" s="95"/>
      <c r="H40" s="377"/>
      <c r="I40" s="221"/>
      <c r="J40" s="194" t="e">
        <f>IF(AND(Q40="",#REF!&gt;0,#REF!&lt;5),K40,)</f>
        <v>#REF!</v>
      </c>
      <c r="K40" s="192" t="str">
        <f>IF(D40="","ZZZ9",IF(AND(#REF!&gt;0,#REF!&lt;5),D40&amp;#REF!,D40&amp;"9"))</f>
        <v>ZZZ9</v>
      </c>
      <c r="L40" s="196">
        <f t="shared" ref="L40:L103" si="0">IF(Q40="",999,Q40)</f>
        <v>999</v>
      </c>
      <c r="M40" s="220">
        <f t="shared" ref="M40:M103" si="1">IF(P40=999,999,1)</f>
        <v>999</v>
      </c>
      <c r="N40" s="216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97">
        <v>35</v>
      </c>
      <c r="B41" s="93"/>
      <c r="C41" s="93"/>
      <c r="D41" s="94"/>
      <c r="E41" s="210"/>
      <c r="F41" s="95"/>
      <c r="G41" s="95"/>
      <c r="H41" s="377"/>
      <c r="I41" s="221"/>
      <c r="J41" s="194" t="e">
        <f>IF(AND(Q41="",#REF!&gt;0,#REF!&lt;5),K41,)</f>
        <v>#REF!</v>
      </c>
      <c r="K41" s="192" t="str">
        <f>IF(D41="","ZZZ9",IF(AND(#REF!&gt;0,#REF!&lt;5),D41&amp;#REF!,D41&amp;"9"))</f>
        <v>ZZZ9</v>
      </c>
      <c r="L41" s="196">
        <f t="shared" si="0"/>
        <v>999</v>
      </c>
      <c r="M41" s="220">
        <f t="shared" si="1"/>
        <v>999</v>
      </c>
      <c r="N41" s="216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197">
        <v>36</v>
      </c>
      <c r="B42" s="93"/>
      <c r="C42" s="93"/>
      <c r="D42" s="94"/>
      <c r="E42" s="210"/>
      <c r="F42" s="95"/>
      <c r="G42" s="95"/>
      <c r="H42" s="377"/>
      <c r="I42" s="221"/>
      <c r="J42" s="194" t="e">
        <f>IF(AND(Q42="",#REF!&gt;0,#REF!&lt;5),K42,)</f>
        <v>#REF!</v>
      </c>
      <c r="K42" s="192" t="str">
        <f>IF(D42="","ZZZ9",IF(AND(#REF!&gt;0,#REF!&lt;5),D42&amp;#REF!,D42&amp;"9"))</f>
        <v>ZZZ9</v>
      </c>
      <c r="L42" s="196">
        <f t="shared" si="0"/>
        <v>999</v>
      </c>
      <c r="M42" s="220">
        <f t="shared" si="1"/>
        <v>999</v>
      </c>
      <c r="N42" s="216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197">
        <v>37</v>
      </c>
      <c r="B43" s="93"/>
      <c r="C43" s="93"/>
      <c r="D43" s="94"/>
      <c r="E43" s="210"/>
      <c r="F43" s="95"/>
      <c r="G43" s="95"/>
      <c r="H43" s="377"/>
      <c r="I43" s="221"/>
      <c r="J43" s="194" t="e">
        <f>IF(AND(Q43="",#REF!&gt;0,#REF!&lt;5),K43,)</f>
        <v>#REF!</v>
      </c>
      <c r="K43" s="192" t="str">
        <f>IF(D43="","ZZZ9",IF(AND(#REF!&gt;0,#REF!&lt;5),D43&amp;#REF!,D43&amp;"9"))</f>
        <v>ZZZ9</v>
      </c>
      <c r="L43" s="196">
        <f t="shared" si="0"/>
        <v>999</v>
      </c>
      <c r="M43" s="220">
        <f t="shared" si="1"/>
        <v>999</v>
      </c>
      <c r="N43" s="216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197">
        <v>38</v>
      </c>
      <c r="B44" s="93"/>
      <c r="C44" s="93"/>
      <c r="D44" s="94"/>
      <c r="E44" s="210"/>
      <c r="F44" s="95"/>
      <c r="G44" s="95"/>
      <c r="H44" s="377"/>
      <c r="I44" s="221"/>
      <c r="J44" s="194" t="e">
        <f>IF(AND(Q44="",#REF!&gt;0,#REF!&lt;5),K44,)</f>
        <v>#REF!</v>
      </c>
      <c r="K44" s="192" t="str">
        <f>IF(D44="","ZZZ9",IF(AND(#REF!&gt;0,#REF!&lt;5),D44&amp;#REF!,D44&amp;"9"))</f>
        <v>ZZZ9</v>
      </c>
      <c r="L44" s="196">
        <f t="shared" si="0"/>
        <v>999</v>
      </c>
      <c r="M44" s="220">
        <f t="shared" si="1"/>
        <v>999</v>
      </c>
      <c r="N44" s="216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197">
        <v>39</v>
      </c>
      <c r="B45" s="93"/>
      <c r="C45" s="93"/>
      <c r="D45" s="94"/>
      <c r="E45" s="210"/>
      <c r="F45" s="95"/>
      <c r="G45" s="95"/>
      <c r="H45" s="377"/>
      <c r="I45" s="221"/>
      <c r="J45" s="194" t="e">
        <f>IF(AND(Q45="",#REF!&gt;0,#REF!&lt;5),K45,)</f>
        <v>#REF!</v>
      </c>
      <c r="K45" s="192" t="str">
        <f>IF(D45="","ZZZ9",IF(AND(#REF!&gt;0,#REF!&lt;5),D45&amp;#REF!,D45&amp;"9"))</f>
        <v>ZZZ9</v>
      </c>
      <c r="L45" s="196">
        <f t="shared" si="0"/>
        <v>999</v>
      </c>
      <c r="M45" s="220">
        <f t="shared" si="1"/>
        <v>999</v>
      </c>
      <c r="N45" s="216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197">
        <v>40</v>
      </c>
      <c r="B46" s="93"/>
      <c r="C46" s="93"/>
      <c r="D46" s="94"/>
      <c r="E46" s="210"/>
      <c r="F46" s="95"/>
      <c r="G46" s="95"/>
      <c r="H46" s="377"/>
      <c r="I46" s="221"/>
      <c r="J46" s="194" t="e">
        <f>IF(AND(Q46="",#REF!&gt;0,#REF!&lt;5),K46,)</f>
        <v>#REF!</v>
      </c>
      <c r="K46" s="192" t="str">
        <f>IF(D46="","ZZZ9",IF(AND(#REF!&gt;0,#REF!&lt;5),D46&amp;#REF!,D46&amp;"9"))</f>
        <v>ZZZ9</v>
      </c>
      <c r="L46" s="196">
        <f t="shared" si="0"/>
        <v>999</v>
      </c>
      <c r="M46" s="220">
        <f t="shared" si="1"/>
        <v>999</v>
      </c>
      <c r="N46" s="216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197">
        <v>41</v>
      </c>
      <c r="B47" s="93"/>
      <c r="C47" s="93"/>
      <c r="D47" s="94"/>
      <c r="E47" s="210"/>
      <c r="F47" s="95"/>
      <c r="G47" s="95"/>
      <c r="H47" s="377"/>
      <c r="I47" s="221"/>
      <c r="J47" s="194" t="e">
        <f>IF(AND(Q47="",#REF!&gt;0,#REF!&lt;5),K47,)</f>
        <v>#REF!</v>
      </c>
      <c r="K47" s="192" t="str">
        <f>IF(D47="","ZZZ9",IF(AND(#REF!&gt;0,#REF!&lt;5),D47&amp;#REF!,D47&amp;"9"))</f>
        <v>ZZZ9</v>
      </c>
      <c r="L47" s="196">
        <f t="shared" si="0"/>
        <v>999</v>
      </c>
      <c r="M47" s="220">
        <f t="shared" si="1"/>
        <v>999</v>
      </c>
      <c r="N47" s="216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197">
        <v>42</v>
      </c>
      <c r="B48" s="93"/>
      <c r="C48" s="93"/>
      <c r="D48" s="94"/>
      <c r="E48" s="210"/>
      <c r="F48" s="95"/>
      <c r="G48" s="95"/>
      <c r="H48" s="377"/>
      <c r="I48" s="221"/>
      <c r="J48" s="194" t="e">
        <f>IF(AND(Q48="",#REF!&gt;0,#REF!&lt;5),K48,)</f>
        <v>#REF!</v>
      </c>
      <c r="K48" s="192" t="str">
        <f>IF(D48="","ZZZ9",IF(AND(#REF!&gt;0,#REF!&lt;5),D48&amp;#REF!,D48&amp;"9"))</f>
        <v>ZZZ9</v>
      </c>
      <c r="L48" s="196">
        <f t="shared" si="0"/>
        <v>999</v>
      </c>
      <c r="M48" s="220">
        <f t="shared" si="1"/>
        <v>999</v>
      </c>
      <c r="N48" s="216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197">
        <v>43</v>
      </c>
      <c r="B49" s="93"/>
      <c r="C49" s="93"/>
      <c r="D49" s="94"/>
      <c r="E49" s="210"/>
      <c r="F49" s="95"/>
      <c r="G49" s="95"/>
      <c r="H49" s="377"/>
      <c r="I49" s="221"/>
      <c r="J49" s="194" t="e">
        <f>IF(AND(Q49="",#REF!&gt;0,#REF!&lt;5),K49,)</f>
        <v>#REF!</v>
      </c>
      <c r="K49" s="192" t="str">
        <f>IF(D49="","ZZZ9",IF(AND(#REF!&gt;0,#REF!&lt;5),D49&amp;#REF!,D49&amp;"9"))</f>
        <v>ZZZ9</v>
      </c>
      <c r="L49" s="196">
        <f t="shared" si="0"/>
        <v>999</v>
      </c>
      <c r="M49" s="220">
        <f t="shared" si="1"/>
        <v>999</v>
      </c>
      <c r="N49" s="216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197">
        <v>44</v>
      </c>
      <c r="B50" s="93"/>
      <c r="C50" s="93"/>
      <c r="D50" s="94"/>
      <c r="E50" s="210"/>
      <c r="F50" s="95"/>
      <c r="G50" s="95"/>
      <c r="H50" s="377"/>
      <c r="I50" s="221"/>
      <c r="J50" s="194" t="e">
        <f>IF(AND(Q50="",#REF!&gt;0,#REF!&lt;5),K50,)</f>
        <v>#REF!</v>
      </c>
      <c r="K50" s="192" t="str">
        <f>IF(D50="","ZZZ9",IF(AND(#REF!&gt;0,#REF!&lt;5),D50&amp;#REF!,D50&amp;"9"))</f>
        <v>ZZZ9</v>
      </c>
      <c r="L50" s="196">
        <f t="shared" si="0"/>
        <v>999</v>
      </c>
      <c r="M50" s="220">
        <f t="shared" si="1"/>
        <v>999</v>
      </c>
      <c r="N50" s="216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197">
        <v>45</v>
      </c>
      <c r="B51" s="93"/>
      <c r="C51" s="93"/>
      <c r="D51" s="94"/>
      <c r="E51" s="210"/>
      <c r="F51" s="95"/>
      <c r="G51" s="95"/>
      <c r="H51" s="377"/>
      <c r="I51" s="221"/>
      <c r="J51" s="194" t="e">
        <f>IF(AND(Q51="",#REF!&gt;0,#REF!&lt;5),K51,)</f>
        <v>#REF!</v>
      </c>
      <c r="K51" s="192" t="str">
        <f>IF(D51="","ZZZ9",IF(AND(#REF!&gt;0,#REF!&lt;5),D51&amp;#REF!,D51&amp;"9"))</f>
        <v>ZZZ9</v>
      </c>
      <c r="L51" s="196">
        <f t="shared" si="0"/>
        <v>999</v>
      </c>
      <c r="M51" s="220">
        <f t="shared" si="1"/>
        <v>999</v>
      </c>
      <c r="N51" s="216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197">
        <v>46</v>
      </c>
      <c r="B52" s="93"/>
      <c r="C52" s="93"/>
      <c r="D52" s="94"/>
      <c r="E52" s="210"/>
      <c r="F52" s="95"/>
      <c r="G52" s="95"/>
      <c r="H52" s="377"/>
      <c r="I52" s="221"/>
      <c r="J52" s="194" t="e">
        <f>IF(AND(Q52="",#REF!&gt;0,#REF!&lt;5),K52,)</f>
        <v>#REF!</v>
      </c>
      <c r="K52" s="192" t="str">
        <f>IF(D52="","ZZZ9",IF(AND(#REF!&gt;0,#REF!&lt;5),D52&amp;#REF!,D52&amp;"9"))</f>
        <v>ZZZ9</v>
      </c>
      <c r="L52" s="196">
        <f t="shared" si="0"/>
        <v>999</v>
      </c>
      <c r="M52" s="220">
        <f t="shared" si="1"/>
        <v>999</v>
      </c>
      <c r="N52" s="216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197">
        <v>47</v>
      </c>
      <c r="B53" s="93"/>
      <c r="C53" s="93"/>
      <c r="D53" s="94"/>
      <c r="E53" s="210"/>
      <c r="F53" s="95"/>
      <c r="G53" s="95"/>
      <c r="H53" s="377"/>
      <c r="I53" s="221"/>
      <c r="J53" s="194" t="e">
        <f>IF(AND(Q53="",#REF!&gt;0,#REF!&lt;5),K53,)</f>
        <v>#REF!</v>
      </c>
      <c r="K53" s="192" t="str">
        <f>IF(D53="","ZZZ9",IF(AND(#REF!&gt;0,#REF!&lt;5),D53&amp;#REF!,D53&amp;"9"))</f>
        <v>ZZZ9</v>
      </c>
      <c r="L53" s="196">
        <f t="shared" si="0"/>
        <v>999</v>
      </c>
      <c r="M53" s="220">
        <f t="shared" si="1"/>
        <v>999</v>
      </c>
      <c r="N53" s="216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197">
        <v>48</v>
      </c>
      <c r="B54" s="93"/>
      <c r="C54" s="93"/>
      <c r="D54" s="94"/>
      <c r="E54" s="210"/>
      <c r="F54" s="95"/>
      <c r="G54" s="95"/>
      <c r="H54" s="377"/>
      <c r="I54" s="221"/>
      <c r="J54" s="194" t="e">
        <f>IF(AND(Q54="",#REF!&gt;0,#REF!&lt;5),K54,)</f>
        <v>#REF!</v>
      </c>
      <c r="K54" s="192" t="str">
        <f>IF(D54="","ZZZ9",IF(AND(#REF!&gt;0,#REF!&lt;5),D54&amp;#REF!,D54&amp;"9"))</f>
        <v>ZZZ9</v>
      </c>
      <c r="L54" s="196">
        <f t="shared" si="0"/>
        <v>999</v>
      </c>
      <c r="M54" s="220">
        <f t="shared" si="1"/>
        <v>999</v>
      </c>
      <c r="N54" s="216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197">
        <v>49</v>
      </c>
      <c r="B55" s="93"/>
      <c r="C55" s="93"/>
      <c r="D55" s="94"/>
      <c r="E55" s="210"/>
      <c r="F55" s="95"/>
      <c r="G55" s="95"/>
      <c r="H55" s="377"/>
      <c r="I55" s="221"/>
      <c r="J55" s="194" t="e">
        <f>IF(AND(Q55="",#REF!&gt;0,#REF!&lt;5),K55,)</f>
        <v>#REF!</v>
      </c>
      <c r="K55" s="192" t="str">
        <f>IF(D55="","ZZZ9",IF(AND(#REF!&gt;0,#REF!&lt;5),D55&amp;#REF!,D55&amp;"9"))</f>
        <v>ZZZ9</v>
      </c>
      <c r="L55" s="196">
        <f t="shared" si="0"/>
        <v>999</v>
      </c>
      <c r="M55" s="220">
        <f t="shared" si="1"/>
        <v>999</v>
      </c>
      <c r="N55" s="216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197">
        <v>50</v>
      </c>
      <c r="B56" s="93"/>
      <c r="C56" s="93"/>
      <c r="D56" s="94"/>
      <c r="E56" s="210"/>
      <c r="F56" s="95"/>
      <c r="G56" s="95"/>
      <c r="H56" s="377"/>
      <c r="I56" s="221"/>
      <c r="J56" s="194" t="e">
        <f>IF(AND(Q56="",#REF!&gt;0,#REF!&lt;5),K56,)</f>
        <v>#REF!</v>
      </c>
      <c r="K56" s="192" t="str">
        <f>IF(D56="","ZZZ9",IF(AND(#REF!&gt;0,#REF!&lt;5),D56&amp;#REF!,D56&amp;"9"))</f>
        <v>ZZZ9</v>
      </c>
      <c r="L56" s="196">
        <f t="shared" si="0"/>
        <v>999</v>
      </c>
      <c r="M56" s="220">
        <f t="shared" si="1"/>
        <v>999</v>
      </c>
      <c r="N56" s="216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197">
        <v>51</v>
      </c>
      <c r="B57" s="93"/>
      <c r="C57" s="93"/>
      <c r="D57" s="94"/>
      <c r="E57" s="210"/>
      <c r="F57" s="95"/>
      <c r="G57" s="95"/>
      <c r="H57" s="377"/>
      <c r="I57" s="221"/>
      <c r="J57" s="194" t="e">
        <f>IF(AND(Q57="",#REF!&gt;0,#REF!&lt;5),K57,)</f>
        <v>#REF!</v>
      </c>
      <c r="K57" s="192" t="str">
        <f>IF(D57="","ZZZ9",IF(AND(#REF!&gt;0,#REF!&lt;5),D57&amp;#REF!,D57&amp;"9"))</f>
        <v>ZZZ9</v>
      </c>
      <c r="L57" s="196">
        <f t="shared" si="0"/>
        <v>999</v>
      </c>
      <c r="M57" s="220">
        <f t="shared" si="1"/>
        <v>999</v>
      </c>
      <c r="N57" s="216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197">
        <v>52</v>
      </c>
      <c r="B58" s="93"/>
      <c r="C58" s="93"/>
      <c r="D58" s="94"/>
      <c r="E58" s="210"/>
      <c r="F58" s="95"/>
      <c r="G58" s="95"/>
      <c r="H58" s="377"/>
      <c r="I58" s="221"/>
      <c r="J58" s="194" t="e">
        <f>IF(AND(Q58="",#REF!&gt;0,#REF!&lt;5),K58,)</f>
        <v>#REF!</v>
      </c>
      <c r="K58" s="192" t="str">
        <f>IF(D58="","ZZZ9",IF(AND(#REF!&gt;0,#REF!&lt;5),D58&amp;#REF!,D58&amp;"9"))</f>
        <v>ZZZ9</v>
      </c>
      <c r="L58" s="196">
        <f t="shared" si="0"/>
        <v>999</v>
      </c>
      <c r="M58" s="220">
        <f t="shared" si="1"/>
        <v>999</v>
      </c>
      <c r="N58" s="216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197">
        <v>53</v>
      </c>
      <c r="B59" s="93"/>
      <c r="C59" s="93"/>
      <c r="D59" s="94"/>
      <c r="E59" s="210"/>
      <c r="F59" s="95"/>
      <c r="G59" s="95"/>
      <c r="H59" s="377"/>
      <c r="I59" s="221"/>
      <c r="J59" s="194" t="e">
        <f>IF(AND(Q59="",#REF!&gt;0,#REF!&lt;5),K59,)</f>
        <v>#REF!</v>
      </c>
      <c r="K59" s="192" t="str">
        <f>IF(D59="","ZZZ9",IF(AND(#REF!&gt;0,#REF!&lt;5),D59&amp;#REF!,D59&amp;"9"))</f>
        <v>ZZZ9</v>
      </c>
      <c r="L59" s="196">
        <f t="shared" si="0"/>
        <v>999</v>
      </c>
      <c r="M59" s="220">
        <f t="shared" si="1"/>
        <v>999</v>
      </c>
      <c r="N59" s="216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197">
        <v>54</v>
      </c>
      <c r="B60" s="93"/>
      <c r="C60" s="93"/>
      <c r="D60" s="94"/>
      <c r="E60" s="210"/>
      <c r="F60" s="95"/>
      <c r="G60" s="95"/>
      <c r="H60" s="377"/>
      <c r="I60" s="221"/>
      <c r="J60" s="194" t="e">
        <f>IF(AND(Q60="",#REF!&gt;0,#REF!&lt;5),K60,)</f>
        <v>#REF!</v>
      </c>
      <c r="K60" s="192" t="str">
        <f>IF(D60="","ZZZ9",IF(AND(#REF!&gt;0,#REF!&lt;5),D60&amp;#REF!,D60&amp;"9"))</f>
        <v>ZZZ9</v>
      </c>
      <c r="L60" s="196">
        <f t="shared" si="0"/>
        <v>999</v>
      </c>
      <c r="M60" s="220">
        <f t="shared" si="1"/>
        <v>999</v>
      </c>
      <c r="N60" s="216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197">
        <v>55</v>
      </c>
      <c r="B61" s="93"/>
      <c r="C61" s="93"/>
      <c r="D61" s="94"/>
      <c r="E61" s="210"/>
      <c r="F61" s="95"/>
      <c r="G61" s="95"/>
      <c r="H61" s="377"/>
      <c r="I61" s="221"/>
      <c r="J61" s="194" t="e">
        <f>IF(AND(Q61="",#REF!&gt;0,#REF!&lt;5),K61,)</f>
        <v>#REF!</v>
      </c>
      <c r="K61" s="192" t="str">
        <f>IF(D61="","ZZZ9",IF(AND(#REF!&gt;0,#REF!&lt;5),D61&amp;#REF!,D61&amp;"9"))</f>
        <v>ZZZ9</v>
      </c>
      <c r="L61" s="196">
        <f t="shared" si="0"/>
        <v>999</v>
      </c>
      <c r="M61" s="220">
        <f t="shared" si="1"/>
        <v>999</v>
      </c>
      <c r="N61" s="216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197">
        <v>56</v>
      </c>
      <c r="B62" s="93"/>
      <c r="C62" s="93"/>
      <c r="D62" s="94"/>
      <c r="E62" s="210"/>
      <c r="F62" s="95"/>
      <c r="G62" s="95"/>
      <c r="H62" s="377"/>
      <c r="I62" s="221"/>
      <c r="J62" s="194" t="e">
        <f>IF(AND(Q62="",#REF!&gt;0,#REF!&lt;5),K62,)</f>
        <v>#REF!</v>
      </c>
      <c r="K62" s="192" t="str">
        <f>IF(D62="","ZZZ9",IF(AND(#REF!&gt;0,#REF!&lt;5),D62&amp;#REF!,D62&amp;"9"))</f>
        <v>ZZZ9</v>
      </c>
      <c r="L62" s="196">
        <f t="shared" si="0"/>
        <v>999</v>
      </c>
      <c r="M62" s="220">
        <f t="shared" si="1"/>
        <v>999</v>
      </c>
      <c r="N62" s="216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197">
        <v>57</v>
      </c>
      <c r="B63" s="93"/>
      <c r="C63" s="93"/>
      <c r="D63" s="94"/>
      <c r="E63" s="210"/>
      <c r="F63" s="95"/>
      <c r="G63" s="95"/>
      <c r="H63" s="377"/>
      <c r="I63" s="221"/>
      <c r="J63" s="194" t="e">
        <f>IF(AND(Q63="",#REF!&gt;0,#REF!&lt;5),K63,)</f>
        <v>#REF!</v>
      </c>
      <c r="K63" s="192" t="str">
        <f>IF(D63="","ZZZ9",IF(AND(#REF!&gt;0,#REF!&lt;5),D63&amp;#REF!,D63&amp;"9"))</f>
        <v>ZZZ9</v>
      </c>
      <c r="L63" s="196">
        <f t="shared" si="0"/>
        <v>999</v>
      </c>
      <c r="M63" s="220">
        <f t="shared" si="1"/>
        <v>999</v>
      </c>
      <c r="N63" s="216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197">
        <v>58</v>
      </c>
      <c r="B64" s="93"/>
      <c r="C64" s="93"/>
      <c r="D64" s="94"/>
      <c r="E64" s="210"/>
      <c r="F64" s="95"/>
      <c r="G64" s="95"/>
      <c r="H64" s="377"/>
      <c r="I64" s="221"/>
      <c r="J64" s="194" t="e">
        <f>IF(AND(Q64="",#REF!&gt;0,#REF!&lt;5),K64,)</f>
        <v>#REF!</v>
      </c>
      <c r="K64" s="192" t="str">
        <f>IF(D64="","ZZZ9",IF(AND(#REF!&gt;0,#REF!&lt;5),D64&amp;#REF!,D64&amp;"9"))</f>
        <v>ZZZ9</v>
      </c>
      <c r="L64" s="196">
        <f t="shared" si="0"/>
        <v>999</v>
      </c>
      <c r="M64" s="220">
        <f t="shared" si="1"/>
        <v>999</v>
      </c>
      <c r="N64" s="216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197">
        <v>59</v>
      </c>
      <c r="B65" s="93"/>
      <c r="C65" s="93"/>
      <c r="D65" s="94"/>
      <c r="E65" s="210"/>
      <c r="F65" s="95"/>
      <c r="G65" s="95"/>
      <c r="H65" s="377"/>
      <c r="I65" s="221"/>
      <c r="J65" s="194" t="e">
        <f>IF(AND(Q65="",#REF!&gt;0,#REF!&lt;5),K65,)</f>
        <v>#REF!</v>
      </c>
      <c r="K65" s="192" t="str">
        <f>IF(D65="","ZZZ9",IF(AND(#REF!&gt;0,#REF!&lt;5),D65&amp;#REF!,D65&amp;"9"))</f>
        <v>ZZZ9</v>
      </c>
      <c r="L65" s="196">
        <f t="shared" si="0"/>
        <v>999</v>
      </c>
      <c r="M65" s="220">
        <f t="shared" si="1"/>
        <v>999</v>
      </c>
      <c r="N65" s="216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197">
        <v>60</v>
      </c>
      <c r="B66" s="93"/>
      <c r="C66" s="93"/>
      <c r="D66" s="94"/>
      <c r="E66" s="210"/>
      <c r="F66" s="95"/>
      <c r="G66" s="95"/>
      <c r="H66" s="377"/>
      <c r="I66" s="221"/>
      <c r="J66" s="194" t="e">
        <f>IF(AND(Q66="",#REF!&gt;0,#REF!&lt;5),K66,)</f>
        <v>#REF!</v>
      </c>
      <c r="K66" s="192" t="str">
        <f>IF(D66="","ZZZ9",IF(AND(#REF!&gt;0,#REF!&lt;5),D66&amp;#REF!,D66&amp;"9"))</f>
        <v>ZZZ9</v>
      </c>
      <c r="L66" s="196">
        <f t="shared" si="0"/>
        <v>999</v>
      </c>
      <c r="M66" s="220">
        <f t="shared" si="1"/>
        <v>999</v>
      </c>
      <c r="N66" s="216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197">
        <v>61</v>
      </c>
      <c r="B67" s="93"/>
      <c r="C67" s="93"/>
      <c r="D67" s="94"/>
      <c r="E67" s="210"/>
      <c r="F67" s="95"/>
      <c r="G67" s="95"/>
      <c r="H67" s="377"/>
      <c r="I67" s="221"/>
      <c r="J67" s="194" t="e">
        <f>IF(AND(Q67="",#REF!&gt;0,#REF!&lt;5),K67,)</f>
        <v>#REF!</v>
      </c>
      <c r="K67" s="192" t="str">
        <f>IF(D67="","ZZZ9",IF(AND(#REF!&gt;0,#REF!&lt;5),D67&amp;#REF!,D67&amp;"9"))</f>
        <v>ZZZ9</v>
      </c>
      <c r="L67" s="196">
        <f t="shared" si="0"/>
        <v>999</v>
      </c>
      <c r="M67" s="220">
        <f t="shared" si="1"/>
        <v>999</v>
      </c>
      <c r="N67" s="216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197">
        <v>62</v>
      </c>
      <c r="B68" s="93"/>
      <c r="C68" s="93"/>
      <c r="D68" s="94"/>
      <c r="E68" s="210"/>
      <c r="F68" s="95"/>
      <c r="G68" s="95"/>
      <c r="H68" s="377"/>
      <c r="I68" s="221"/>
      <c r="J68" s="194" t="e">
        <f>IF(AND(Q68="",#REF!&gt;0,#REF!&lt;5),K68,)</f>
        <v>#REF!</v>
      </c>
      <c r="K68" s="192" t="str">
        <f>IF(D68="","ZZZ9",IF(AND(#REF!&gt;0,#REF!&lt;5),D68&amp;#REF!,D68&amp;"9"))</f>
        <v>ZZZ9</v>
      </c>
      <c r="L68" s="196">
        <f t="shared" si="0"/>
        <v>999</v>
      </c>
      <c r="M68" s="220">
        <f t="shared" si="1"/>
        <v>999</v>
      </c>
      <c r="N68" s="216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197">
        <v>63</v>
      </c>
      <c r="B69" s="93"/>
      <c r="C69" s="93"/>
      <c r="D69" s="94"/>
      <c r="E69" s="210"/>
      <c r="F69" s="95"/>
      <c r="G69" s="95"/>
      <c r="H69" s="377"/>
      <c r="I69" s="221"/>
      <c r="J69" s="194" t="e">
        <f>IF(AND(Q69="",#REF!&gt;0,#REF!&lt;5),K69,)</f>
        <v>#REF!</v>
      </c>
      <c r="K69" s="192" t="str">
        <f>IF(D69="","ZZZ9",IF(AND(#REF!&gt;0,#REF!&lt;5),D69&amp;#REF!,D69&amp;"9"))</f>
        <v>ZZZ9</v>
      </c>
      <c r="L69" s="196">
        <f t="shared" si="0"/>
        <v>999</v>
      </c>
      <c r="M69" s="220">
        <f t="shared" si="1"/>
        <v>999</v>
      </c>
      <c r="N69" s="216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197">
        <v>64</v>
      </c>
      <c r="B70" s="93"/>
      <c r="C70" s="93"/>
      <c r="D70" s="94"/>
      <c r="E70" s="210"/>
      <c r="F70" s="95"/>
      <c r="G70" s="95"/>
      <c r="H70" s="377"/>
      <c r="I70" s="221"/>
      <c r="J70" s="194" t="e">
        <f>IF(AND(Q70="",#REF!&gt;0,#REF!&lt;5),K70,)</f>
        <v>#REF!</v>
      </c>
      <c r="K70" s="192" t="str">
        <f>IF(D70="","ZZZ9",IF(AND(#REF!&gt;0,#REF!&lt;5),D70&amp;#REF!,D70&amp;"9"))</f>
        <v>ZZZ9</v>
      </c>
      <c r="L70" s="196">
        <f t="shared" si="0"/>
        <v>999</v>
      </c>
      <c r="M70" s="220">
        <f t="shared" si="1"/>
        <v>999</v>
      </c>
      <c r="N70" s="216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197">
        <v>65</v>
      </c>
      <c r="B71" s="93"/>
      <c r="C71" s="93"/>
      <c r="D71" s="94"/>
      <c r="E71" s="210"/>
      <c r="F71" s="95"/>
      <c r="G71" s="95"/>
      <c r="H71" s="377"/>
      <c r="I71" s="221"/>
      <c r="J71" s="194" t="e">
        <f>IF(AND(Q71="",#REF!&gt;0,#REF!&lt;5),K71,)</f>
        <v>#REF!</v>
      </c>
      <c r="K71" s="192" t="str">
        <f>IF(D71="","ZZZ9",IF(AND(#REF!&gt;0,#REF!&lt;5),D71&amp;#REF!,D71&amp;"9"))</f>
        <v>ZZZ9</v>
      </c>
      <c r="L71" s="196">
        <f t="shared" si="0"/>
        <v>999</v>
      </c>
      <c r="M71" s="220">
        <f t="shared" si="1"/>
        <v>999</v>
      </c>
      <c r="N71" s="216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197">
        <v>66</v>
      </c>
      <c r="B72" s="93"/>
      <c r="C72" s="93"/>
      <c r="D72" s="94"/>
      <c r="E72" s="210"/>
      <c r="F72" s="95"/>
      <c r="G72" s="95"/>
      <c r="H72" s="377"/>
      <c r="I72" s="221"/>
      <c r="J72" s="194" t="e">
        <f>IF(AND(Q72="",#REF!&gt;0,#REF!&lt;5),K72,)</f>
        <v>#REF!</v>
      </c>
      <c r="K72" s="192" t="str">
        <f>IF(D72="","ZZZ9",IF(AND(#REF!&gt;0,#REF!&lt;5),D72&amp;#REF!,D72&amp;"9"))</f>
        <v>ZZZ9</v>
      </c>
      <c r="L72" s="196">
        <f t="shared" si="0"/>
        <v>999</v>
      </c>
      <c r="M72" s="220">
        <f t="shared" si="1"/>
        <v>999</v>
      </c>
      <c r="N72" s="216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197">
        <v>67</v>
      </c>
      <c r="B73" s="93"/>
      <c r="C73" s="93"/>
      <c r="D73" s="94"/>
      <c r="E73" s="210"/>
      <c r="F73" s="95"/>
      <c r="G73" s="95"/>
      <c r="H73" s="377"/>
      <c r="I73" s="221"/>
      <c r="J73" s="194" t="e">
        <f>IF(AND(Q73="",#REF!&gt;0,#REF!&lt;5),K73,)</f>
        <v>#REF!</v>
      </c>
      <c r="K73" s="192" t="str">
        <f>IF(D73="","ZZZ9",IF(AND(#REF!&gt;0,#REF!&lt;5),D73&amp;#REF!,D73&amp;"9"))</f>
        <v>ZZZ9</v>
      </c>
      <c r="L73" s="196">
        <f t="shared" si="0"/>
        <v>999</v>
      </c>
      <c r="M73" s="220">
        <f t="shared" si="1"/>
        <v>999</v>
      </c>
      <c r="N73" s="216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197">
        <v>68</v>
      </c>
      <c r="B74" s="93"/>
      <c r="C74" s="93"/>
      <c r="D74" s="94"/>
      <c r="E74" s="210"/>
      <c r="F74" s="95"/>
      <c r="G74" s="95"/>
      <c r="H74" s="377"/>
      <c r="I74" s="221"/>
      <c r="J74" s="194" t="e">
        <f>IF(AND(Q74="",#REF!&gt;0,#REF!&lt;5),K74,)</f>
        <v>#REF!</v>
      </c>
      <c r="K74" s="192" t="str">
        <f>IF(D74="","ZZZ9",IF(AND(#REF!&gt;0,#REF!&lt;5),D74&amp;#REF!,D74&amp;"9"))</f>
        <v>ZZZ9</v>
      </c>
      <c r="L74" s="196">
        <f t="shared" si="0"/>
        <v>999</v>
      </c>
      <c r="M74" s="220">
        <f t="shared" si="1"/>
        <v>999</v>
      </c>
      <c r="N74" s="216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197">
        <v>69</v>
      </c>
      <c r="B75" s="93"/>
      <c r="C75" s="93"/>
      <c r="D75" s="94"/>
      <c r="E75" s="210"/>
      <c r="F75" s="95"/>
      <c r="G75" s="95"/>
      <c r="H75" s="377"/>
      <c r="I75" s="221"/>
      <c r="J75" s="194" t="e">
        <f>IF(AND(Q75="",#REF!&gt;0,#REF!&lt;5),K75,)</f>
        <v>#REF!</v>
      </c>
      <c r="K75" s="192" t="str">
        <f>IF(D75="","ZZZ9",IF(AND(#REF!&gt;0,#REF!&lt;5),D75&amp;#REF!,D75&amp;"9"))</f>
        <v>ZZZ9</v>
      </c>
      <c r="L75" s="196">
        <f t="shared" si="0"/>
        <v>999</v>
      </c>
      <c r="M75" s="220">
        <f t="shared" si="1"/>
        <v>999</v>
      </c>
      <c r="N75" s="216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197">
        <v>70</v>
      </c>
      <c r="B76" s="93"/>
      <c r="C76" s="93"/>
      <c r="D76" s="94"/>
      <c r="E76" s="210"/>
      <c r="F76" s="95"/>
      <c r="G76" s="95"/>
      <c r="H76" s="377"/>
      <c r="I76" s="221"/>
      <c r="J76" s="194" t="e">
        <f>IF(AND(Q76="",#REF!&gt;0,#REF!&lt;5),K76,)</f>
        <v>#REF!</v>
      </c>
      <c r="K76" s="192" t="str">
        <f>IF(D76="","ZZZ9",IF(AND(#REF!&gt;0,#REF!&lt;5),D76&amp;#REF!,D76&amp;"9"))</f>
        <v>ZZZ9</v>
      </c>
      <c r="L76" s="196">
        <f t="shared" si="0"/>
        <v>999</v>
      </c>
      <c r="M76" s="220">
        <f t="shared" si="1"/>
        <v>999</v>
      </c>
      <c r="N76" s="216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197">
        <v>71</v>
      </c>
      <c r="B77" s="93"/>
      <c r="C77" s="93"/>
      <c r="D77" s="94"/>
      <c r="E77" s="210"/>
      <c r="F77" s="95"/>
      <c r="G77" s="95"/>
      <c r="H77" s="377"/>
      <c r="I77" s="221"/>
      <c r="J77" s="194" t="e">
        <f>IF(AND(Q77="",#REF!&gt;0,#REF!&lt;5),K77,)</f>
        <v>#REF!</v>
      </c>
      <c r="K77" s="192" t="str">
        <f>IF(D77="","ZZZ9",IF(AND(#REF!&gt;0,#REF!&lt;5),D77&amp;#REF!,D77&amp;"9"))</f>
        <v>ZZZ9</v>
      </c>
      <c r="L77" s="196">
        <f t="shared" si="0"/>
        <v>999</v>
      </c>
      <c r="M77" s="220">
        <f t="shared" si="1"/>
        <v>999</v>
      </c>
      <c r="N77" s="216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197">
        <v>72</v>
      </c>
      <c r="B78" s="93"/>
      <c r="C78" s="93"/>
      <c r="D78" s="94"/>
      <c r="E78" s="210"/>
      <c r="F78" s="95"/>
      <c r="G78" s="95"/>
      <c r="H78" s="377"/>
      <c r="I78" s="221"/>
      <c r="J78" s="194" t="e">
        <f>IF(AND(Q78="",#REF!&gt;0,#REF!&lt;5),K78,)</f>
        <v>#REF!</v>
      </c>
      <c r="K78" s="192" t="str">
        <f>IF(D78="","ZZZ9",IF(AND(#REF!&gt;0,#REF!&lt;5),D78&amp;#REF!,D78&amp;"9"))</f>
        <v>ZZZ9</v>
      </c>
      <c r="L78" s="196">
        <f t="shared" si="0"/>
        <v>999</v>
      </c>
      <c r="M78" s="220">
        <f t="shared" si="1"/>
        <v>999</v>
      </c>
      <c r="N78" s="216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197">
        <v>73</v>
      </c>
      <c r="B79" s="93"/>
      <c r="C79" s="93"/>
      <c r="D79" s="94"/>
      <c r="E79" s="210"/>
      <c r="F79" s="95"/>
      <c r="G79" s="95"/>
      <c r="H79" s="377"/>
      <c r="I79" s="221"/>
      <c r="J79" s="194" t="e">
        <f>IF(AND(Q79="",#REF!&gt;0,#REF!&lt;5),K79,)</f>
        <v>#REF!</v>
      </c>
      <c r="K79" s="192" t="str">
        <f>IF(D79="","ZZZ9",IF(AND(#REF!&gt;0,#REF!&lt;5),D79&amp;#REF!,D79&amp;"9"))</f>
        <v>ZZZ9</v>
      </c>
      <c r="L79" s="196">
        <f t="shared" si="0"/>
        <v>999</v>
      </c>
      <c r="M79" s="220">
        <f t="shared" si="1"/>
        <v>999</v>
      </c>
      <c r="N79" s="216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197">
        <v>74</v>
      </c>
      <c r="B80" s="93"/>
      <c r="C80" s="93"/>
      <c r="D80" s="94"/>
      <c r="E80" s="210"/>
      <c r="F80" s="95"/>
      <c r="G80" s="95"/>
      <c r="H80" s="377"/>
      <c r="I80" s="221"/>
      <c r="J80" s="194" t="e">
        <f>IF(AND(Q80="",#REF!&gt;0,#REF!&lt;5),K80,)</f>
        <v>#REF!</v>
      </c>
      <c r="K80" s="192" t="str">
        <f>IF(D80="","ZZZ9",IF(AND(#REF!&gt;0,#REF!&lt;5),D80&amp;#REF!,D80&amp;"9"))</f>
        <v>ZZZ9</v>
      </c>
      <c r="L80" s="196">
        <f t="shared" si="0"/>
        <v>999</v>
      </c>
      <c r="M80" s="220">
        <f t="shared" si="1"/>
        <v>999</v>
      </c>
      <c r="N80" s="216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197">
        <v>75</v>
      </c>
      <c r="B81" s="93"/>
      <c r="C81" s="93"/>
      <c r="D81" s="94"/>
      <c r="E81" s="210"/>
      <c r="F81" s="95"/>
      <c r="G81" s="95"/>
      <c r="H81" s="377"/>
      <c r="I81" s="221"/>
      <c r="J81" s="194" t="e">
        <f>IF(AND(Q81="",#REF!&gt;0,#REF!&lt;5),K81,)</f>
        <v>#REF!</v>
      </c>
      <c r="K81" s="192" t="str">
        <f>IF(D81="","ZZZ9",IF(AND(#REF!&gt;0,#REF!&lt;5),D81&amp;#REF!,D81&amp;"9"))</f>
        <v>ZZZ9</v>
      </c>
      <c r="L81" s="196">
        <f t="shared" si="0"/>
        <v>999</v>
      </c>
      <c r="M81" s="220">
        <f t="shared" si="1"/>
        <v>999</v>
      </c>
      <c r="N81" s="216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197">
        <v>76</v>
      </c>
      <c r="B82" s="93"/>
      <c r="C82" s="93"/>
      <c r="D82" s="94"/>
      <c r="E82" s="210"/>
      <c r="F82" s="95"/>
      <c r="G82" s="95"/>
      <c r="H82" s="377"/>
      <c r="I82" s="221"/>
      <c r="J82" s="194" t="e">
        <f>IF(AND(Q82="",#REF!&gt;0,#REF!&lt;5),K82,)</f>
        <v>#REF!</v>
      </c>
      <c r="K82" s="192" t="str">
        <f>IF(D82="","ZZZ9",IF(AND(#REF!&gt;0,#REF!&lt;5),D82&amp;#REF!,D82&amp;"9"))</f>
        <v>ZZZ9</v>
      </c>
      <c r="L82" s="196">
        <f t="shared" si="0"/>
        <v>999</v>
      </c>
      <c r="M82" s="220">
        <f t="shared" si="1"/>
        <v>999</v>
      </c>
      <c r="N82" s="216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197">
        <v>77</v>
      </c>
      <c r="B83" s="93"/>
      <c r="C83" s="93"/>
      <c r="D83" s="94"/>
      <c r="E83" s="210"/>
      <c r="F83" s="95"/>
      <c r="G83" s="95"/>
      <c r="H83" s="377"/>
      <c r="I83" s="221"/>
      <c r="J83" s="194" t="e">
        <f>IF(AND(Q83="",#REF!&gt;0,#REF!&lt;5),K83,)</f>
        <v>#REF!</v>
      </c>
      <c r="K83" s="192" t="str">
        <f>IF(D83="","ZZZ9",IF(AND(#REF!&gt;0,#REF!&lt;5),D83&amp;#REF!,D83&amp;"9"))</f>
        <v>ZZZ9</v>
      </c>
      <c r="L83" s="196">
        <f t="shared" si="0"/>
        <v>999</v>
      </c>
      <c r="M83" s="220">
        <f t="shared" si="1"/>
        <v>999</v>
      </c>
      <c r="N83" s="216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197">
        <v>78</v>
      </c>
      <c r="B84" s="93"/>
      <c r="C84" s="93"/>
      <c r="D84" s="94"/>
      <c r="E84" s="210"/>
      <c r="F84" s="95"/>
      <c r="G84" s="95"/>
      <c r="H84" s="377"/>
      <c r="I84" s="221"/>
      <c r="J84" s="194" t="e">
        <f>IF(AND(Q84="",#REF!&gt;0,#REF!&lt;5),K84,)</f>
        <v>#REF!</v>
      </c>
      <c r="K84" s="192" t="str">
        <f>IF(D84="","ZZZ9",IF(AND(#REF!&gt;0,#REF!&lt;5),D84&amp;#REF!,D84&amp;"9"))</f>
        <v>ZZZ9</v>
      </c>
      <c r="L84" s="196">
        <f t="shared" si="0"/>
        <v>999</v>
      </c>
      <c r="M84" s="220">
        <f t="shared" si="1"/>
        <v>999</v>
      </c>
      <c r="N84" s="216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197">
        <v>79</v>
      </c>
      <c r="B85" s="93"/>
      <c r="C85" s="93"/>
      <c r="D85" s="94"/>
      <c r="E85" s="210"/>
      <c r="F85" s="95"/>
      <c r="G85" s="95"/>
      <c r="H85" s="377"/>
      <c r="I85" s="221"/>
      <c r="J85" s="194" t="e">
        <f>IF(AND(Q85="",#REF!&gt;0,#REF!&lt;5),K85,)</f>
        <v>#REF!</v>
      </c>
      <c r="K85" s="192" t="str">
        <f>IF(D85="","ZZZ9",IF(AND(#REF!&gt;0,#REF!&lt;5),D85&amp;#REF!,D85&amp;"9"))</f>
        <v>ZZZ9</v>
      </c>
      <c r="L85" s="196">
        <f t="shared" si="0"/>
        <v>999</v>
      </c>
      <c r="M85" s="220">
        <f t="shared" si="1"/>
        <v>999</v>
      </c>
      <c r="N85" s="216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197">
        <v>80</v>
      </c>
      <c r="B86" s="93"/>
      <c r="C86" s="93"/>
      <c r="D86" s="94"/>
      <c r="E86" s="210"/>
      <c r="F86" s="95"/>
      <c r="G86" s="95"/>
      <c r="H86" s="377"/>
      <c r="I86" s="221"/>
      <c r="J86" s="194" t="e">
        <f>IF(AND(Q86="",#REF!&gt;0,#REF!&lt;5),K86,)</f>
        <v>#REF!</v>
      </c>
      <c r="K86" s="192" t="str">
        <f>IF(D86="","ZZZ9",IF(AND(#REF!&gt;0,#REF!&lt;5),D86&amp;#REF!,D86&amp;"9"))</f>
        <v>ZZZ9</v>
      </c>
      <c r="L86" s="196">
        <f t="shared" si="0"/>
        <v>999</v>
      </c>
      <c r="M86" s="220">
        <f t="shared" si="1"/>
        <v>999</v>
      </c>
      <c r="N86" s="216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197">
        <v>81</v>
      </c>
      <c r="B87" s="93"/>
      <c r="C87" s="93"/>
      <c r="D87" s="94"/>
      <c r="E87" s="210"/>
      <c r="F87" s="95"/>
      <c r="G87" s="95"/>
      <c r="H87" s="377"/>
      <c r="I87" s="221"/>
      <c r="J87" s="194" t="e">
        <f>IF(AND(Q87="",#REF!&gt;0,#REF!&lt;5),K87,)</f>
        <v>#REF!</v>
      </c>
      <c r="K87" s="192" t="str">
        <f>IF(D87="","ZZZ9",IF(AND(#REF!&gt;0,#REF!&lt;5),D87&amp;#REF!,D87&amp;"9"))</f>
        <v>ZZZ9</v>
      </c>
      <c r="L87" s="196">
        <f t="shared" si="0"/>
        <v>999</v>
      </c>
      <c r="M87" s="220">
        <f t="shared" si="1"/>
        <v>999</v>
      </c>
      <c r="N87" s="216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197">
        <v>82</v>
      </c>
      <c r="B88" s="93"/>
      <c r="C88" s="93"/>
      <c r="D88" s="94"/>
      <c r="E88" s="210"/>
      <c r="F88" s="95"/>
      <c r="G88" s="95"/>
      <c r="H88" s="377"/>
      <c r="I88" s="221"/>
      <c r="J88" s="194" t="e">
        <f>IF(AND(Q88="",#REF!&gt;0,#REF!&lt;5),K88,)</f>
        <v>#REF!</v>
      </c>
      <c r="K88" s="192" t="str">
        <f>IF(D88="","ZZZ9",IF(AND(#REF!&gt;0,#REF!&lt;5),D88&amp;#REF!,D88&amp;"9"))</f>
        <v>ZZZ9</v>
      </c>
      <c r="L88" s="196">
        <f t="shared" si="0"/>
        <v>999</v>
      </c>
      <c r="M88" s="220">
        <f t="shared" si="1"/>
        <v>999</v>
      </c>
      <c r="N88" s="216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197">
        <v>83</v>
      </c>
      <c r="B89" s="93"/>
      <c r="C89" s="93"/>
      <c r="D89" s="94"/>
      <c r="E89" s="210"/>
      <c r="F89" s="95"/>
      <c r="G89" s="95"/>
      <c r="H89" s="377"/>
      <c r="I89" s="221"/>
      <c r="J89" s="194" t="e">
        <f>IF(AND(Q89="",#REF!&gt;0,#REF!&lt;5),K89,)</f>
        <v>#REF!</v>
      </c>
      <c r="K89" s="192" t="str">
        <f>IF(D89="","ZZZ9",IF(AND(#REF!&gt;0,#REF!&lt;5),D89&amp;#REF!,D89&amp;"9"))</f>
        <v>ZZZ9</v>
      </c>
      <c r="L89" s="196">
        <f t="shared" si="0"/>
        <v>999</v>
      </c>
      <c r="M89" s="220">
        <f t="shared" si="1"/>
        <v>999</v>
      </c>
      <c r="N89" s="216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197">
        <v>84</v>
      </c>
      <c r="B90" s="93"/>
      <c r="C90" s="93"/>
      <c r="D90" s="94"/>
      <c r="E90" s="210"/>
      <c r="F90" s="95"/>
      <c r="G90" s="95"/>
      <c r="H90" s="377"/>
      <c r="I90" s="221"/>
      <c r="J90" s="194" t="e">
        <f>IF(AND(Q90="",#REF!&gt;0,#REF!&lt;5),K90,)</f>
        <v>#REF!</v>
      </c>
      <c r="K90" s="192" t="str">
        <f>IF(D90="","ZZZ9",IF(AND(#REF!&gt;0,#REF!&lt;5),D90&amp;#REF!,D90&amp;"9"))</f>
        <v>ZZZ9</v>
      </c>
      <c r="L90" s="196">
        <f t="shared" si="0"/>
        <v>999</v>
      </c>
      <c r="M90" s="220">
        <f t="shared" si="1"/>
        <v>999</v>
      </c>
      <c r="N90" s="216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197">
        <v>85</v>
      </c>
      <c r="B91" s="93"/>
      <c r="C91" s="93"/>
      <c r="D91" s="94"/>
      <c r="E91" s="210"/>
      <c r="F91" s="95"/>
      <c r="G91" s="95"/>
      <c r="H91" s="377"/>
      <c r="I91" s="221"/>
      <c r="J91" s="194" t="e">
        <f>IF(AND(Q91="",#REF!&gt;0,#REF!&lt;5),K91,)</f>
        <v>#REF!</v>
      </c>
      <c r="K91" s="192" t="str">
        <f>IF(D91="","ZZZ9",IF(AND(#REF!&gt;0,#REF!&lt;5),D91&amp;#REF!,D91&amp;"9"))</f>
        <v>ZZZ9</v>
      </c>
      <c r="L91" s="196">
        <f t="shared" si="0"/>
        <v>999</v>
      </c>
      <c r="M91" s="220">
        <f t="shared" si="1"/>
        <v>999</v>
      </c>
      <c r="N91" s="216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197">
        <v>86</v>
      </c>
      <c r="B92" s="93"/>
      <c r="C92" s="93"/>
      <c r="D92" s="94"/>
      <c r="E92" s="210"/>
      <c r="F92" s="95"/>
      <c r="G92" s="95"/>
      <c r="H92" s="377"/>
      <c r="I92" s="221"/>
      <c r="J92" s="194" t="e">
        <f>IF(AND(Q92="",#REF!&gt;0,#REF!&lt;5),K92,)</f>
        <v>#REF!</v>
      </c>
      <c r="K92" s="192" t="str">
        <f>IF(D92="","ZZZ9",IF(AND(#REF!&gt;0,#REF!&lt;5),D92&amp;#REF!,D92&amp;"9"))</f>
        <v>ZZZ9</v>
      </c>
      <c r="L92" s="196">
        <f t="shared" si="0"/>
        <v>999</v>
      </c>
      <c r="M92" s="220">
        <f t="shared" si="1"/>
        <v>999</v>
      </c>
      <c r="N92" s="216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197">
        <v>87</v>
      </c>
      <c r="B93" s="93"/>
      <c r="C93" s="93"/>
      <c r="D93" s="94"/>
      <c r="E93" s="210"/>
      <c r="F93" s="95"/>
      <c r="G93" s="95"/>
      <c r="H93" s="377"/>
      <c r="I93" s="221"/>
      <c r="J93" s="194" t="e">
        <f>IF(AND(Q93="",#REF!&gt;0,#REF!&lt;5),K93,)</f>
        <v>#REF!</v>
      </c>
      <c r="K93" s="192" t="str">
        <f>IF(D93="","ZZZ9",IF(AND(#REF!&gt;0,#REF!&lt;5),D93&amp;#REF!,D93&amp;"9"))</f>
        <v>ZZZ9</v>
      </c>
      <c r="L93" s="196">
        <f t="shared" si="0"/>
        <v>999</v>
      </c>
      <c r="M93" s="220">
        <f t="shared" si="1"/>
        <v>999</v>
      </c>
      <c r="N93" s="216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197">
        <v>88</v>
      </c>
      <c r="B94" s="93"/>
      <c r="C94" s="93"/>
      <c r="D94" s="94"/>
      <c r="E94" s="210"/>
      <c r="F94" s="95"/>
      <c r="G94" s="95"/>
      <c r="H94" s="377"/>
      <c r="I94" s="221"/>
      <c r="J94" s="194" t="e">
        <f>IF(AND(Q94="",#REF!&gt;0,#REF!&lt;5),K94,)</f>
        <v>#REF!</v>
      </c>
      <c r="K94" s="192" t="str">
        <f>IF(D94="","ZZZ9",IF(AND(#REF!&gt;0,#REF!&lt;5),D94&amp;#REF!,D94&amp;"9"))</f>
        <v>ZZZ9</v>
      </c>
      <c r="L94" s="196">
        <f t="shared" si="0"/>
        <v>999</v>
      </c>
      <c r="M94" s="220">
        <f t="shared" si="1"/>
        <v>999</v>
      </c>
      <c r="N94" s="216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197">
        <v>89</v>
      </c>
      <c r="B95" s="93"/>
      <c r="C95" s="93"/>
      <c r="D95" s="94"/>
      <c r="E95" s="210"/>
      <c r="F95" s="95"/>
      <c r="G95" s="95"/>
      <c r="H95" s="377"/>
      <c r="I95" s="221"/>
      <c r="J95" s="194" t="e">
        <f>IF(AND(Q95="",#REF!&gt;0,#REF!&lt;5),K95,)</f>
        <v>#REF!</v>
      </c>
      <c r="K95" s="192" t="str">
        <f>IF(D95="","ZZZ9",IF(AND(#REF!&gt;0,#REF!&lt;5),D95&amp;#REF!,D95&amp;"9"))</f>
        <v>ZZZ9</v>
      </c>
      <c r="L95" s="196">
        <f t="shared" si="0"/>
        <v>999</v>
      </c>
      <c r="M95" s="220">
        <f t="shared" si="1"/>
        <v>999</v>
      </c>
      <c r="N95" s="216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197">
        <v>90</v>
      </c>
      <c r="B96" s="93"/>
      <c r="C96" s="93"/>
      <c r="D96" s="94"/>
      <c r="E96" s="210"/>
      <c r="F96" s="95"/>
      <c r="G96" s="95"/>
      <c r="H96" s="377"/>
      <c r="I96" s="221"/>
      <c r="J96" s="194" t="e">
        <f>IF(AND(Q96="",#REF!&gt;0,#REF!&lt;5),K96,)</f>
        <v>#REF!</v>
      </c>
      <c r="K96" s="192" t="str">
        <f>IF(D96="","ZZZ9",IF(AND(#REF!&gt;0,#REF!&lt;5),D96&amp;#REF!,D96&amp;"9"))</f>
        <v>ZZZ9</v>
      </c>
      <c r="L96" s="196">
        <f t="shared" si="0"/>
        <v>999</v>
      </c>
      <c r="M96" s="220">
        <f t="shared" si="1"/>
        <v>999</v>
      </c>
      <c r="N96" s="216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197">
        <v>91</v>
      </c>
      <c r="B97" s="93"/>
      <c r="C97" s="93"/>
      <c r="D97" s="94"/>
      <c r="E97" s="210"/>
      <c r="F97" s="95"/>
      <c r="G97" s="95"/>
      <c r="H97" s="377"/>
      <c r="I97" s="221"/>
      <c r="J97" s="194" t="e">
        <f>IF(AND(Q97="",#REF!&gt;0,#REF!&lt;5),K97,)</f>
        <v>#REF!</v>
      </c>
      <c r="K97" s="192" t="str">
        <f>IF(D97="","ZZZ9",IF(AND(#REF!&gt;0,#REF!&lt;5),D97&amp;#REF!,D97&amp;"9"))</f>
        <v>ZZZ9</v>
      </c>
      <c r="L97" s="196">
        <f t="shared" si="0"/>
        <v>999</v>
      </c>
      <c r="M97" s="220">
        <f t="shared" si="1"/>
        <v>999</v>
      </c>
      <c r="N97" s="216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197">
        <v>92</v>
      </c>
      <c r="B98" s="93"/>
      <c r="C98" s="93"/>
      <c r="D98" s="94"/>
      <c r="E98" s="210"/>
      <c r="F98" s="95"/>
      <c r="G98" s="95"/>
      <c r="H98" s="377"/>
      <c r="I98" s="221"/>
      <c r="J98" s="194" t="e">
        <f>IF(AND(Q98="",#REF!&gt;0,#REF!&lt;5),K98,)</f>
        <v>#REF!</v>
      </c>
      <c r="K98" s="192" t="str">
        <f>IF(D98="","ZZZ9",IF(AND(#REF!&gt;0,#REF!&lt;5),D98&amp;#REF!,D98&amp;"9"))</f>
        <v>ZZZ9</v>
      </c>
      <c r="L98" s="196">
        <f t="shared" si="0"/>
        <v>999</v>
      </c>
      <c r="M98" s="220">
        <f t="shared" si="1"/>
        <v>999</v>
      </c>
      <c r="N98" s="216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197">
        <v>93</v>
      </c>
      <c r="B99" s="93"/>
      <c r="C99" s="93"/>
      <c r="D99" s="94"/>
      <c r="E99" s="210"/>
      <c r="F99" s="95"/>
      <c r="G99" s="95"/>
      <c r="H99" s="377"/>
      <c r="I99" s="221"/>
      <c r="J99" s="194" t="e">
        <f>IF(AND(Q99="",#REF!&gt;0,#REF!&lt;5),K99,)</f>
        <v>#REF!</v>
      </c>
      <c r="K99" s="192" t="str">
        <f>IF(D99="","ZZZ9",IF(AND(#REF!&gt;0,#REF!&lt;5),D99&amp;#REF!,D99&amp;"9"))</f>
        <v>ZZZ9</v>
      </c>
      <c r="L99" s="196">
        <f t="shared" si="0"/>
        <v>999</v>
      </c>
      <c r="M99" s="220">
        <f t="shared" si="1"/>
        <v>999</v>
      </c>
      <c r="N99" s="216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197">
        <v>94</v>
      </c>
      <c r="B100" s="93"/>
      <c r="C100" s="93"/>
      <c r="D100" s="94"/>
      <c r="E100" s="210"/>
      <c r="F100" s="95"/>
      <c r="G100" s="95"/>
      <c r="H100" s="377"/>
      <c r="I100" s="221"/>
      <c r="J100" s="194" t="e">
        <f>IF(AND(Q100="",#REF!&gt;0,#REF!&lt;5),K100,)</f>
        <v>#REF!</v>
      </c>
      <c r="K100" s="192" t="str">
        <f>IF(D100="","ZZZ9",IF(AND(#REF!&gt;0,#REF!&lt;5),D100&amp;#REF!,D100&amp;"9"))</f>
        <v>ZZZ9</v>
      </c>
      <c r="L100" s="196">
        <f t="shared" si="0"/>
        <v>999</v>
      </c>
      <c r="M100" s="220">
        <f t="shared" si="1"/>
        <v>999</v>
      </c>
      <c r="N100" s="216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197">
        <v>95</v>
      </c>
      <c r="B101" s="93"/>
      <c r="C101" s="93"/>
      <c r="D101" s="94"/>
      <c r="E101" s="210"/>
      <c r="F101" s="95"/>
      <c r="G101" s="95"/>
      <c r="H101" s="377"/>
      <c r="I101" s="221"/>
      <c r="J101" s="194" t="e">
        <f>IF(AND(Q101="",#REF!&gt;0,#REF!&lt;5),K101,)</f>
        <v>#REF!</v>
      </c>
      <c r="K101" s="192" t="str">
        <f>IF(D101="","ZZZ9",IF(AND(#REF!&gt;0,#REF!&lt;5),D101&amp;#REF!,D101&amp;"9"))</f>
        <v>ZZZ9</v>
      </c>
      <c r="L101" s="196">
        <f t="shared" si="0"/>
        <v>999</v>
      </c>
      <c r="M101" s="220">
        <f t="shared" si="1"/>
        <v>999</v>
      </c>
      <c r="N101" s="216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197">
        <v>96</v>
      </c>
      <c r="B102" s="93"/>
      <c r="C102" s="93"/>
      <c r="D102" s="94"/>
      <c r="E102" s="210"/>
      <c r="F102" s="95"/>
      <c r="G102" s="95"/>
      <c r="H102" s="377"/>
      <c r="I102" s="221"/>
      <c r="J102" s="194" t="e">
        <f>IF(AND(Q102="",#REF!&gt;0,#REF!&lt;5),K102,)</f>
        <v>#REF!</v>
      </c>
      <c r="K102" s="192" t="str">
        <f>IF(D102="","ZZZ9",IF(AND(#REF!&gt;0,#REF!&lt;5),D102&amp;#REF!,D102&amp;"9"))</f>
        <v>ZZZ9</v>
      </c>
      <c r="L102" s="196">
        <f t="shared" si="0"/>
        <v>999</v>
      </c>
      <c r="M102" s="220">
        <f t="shared" si="1"/>
        <v>999</v>
      </c>
      <c r="N102" s="216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197">
        <v>97</v>
      </c>
      <c r="B103" s="93"/>
      <c r="C103" s="93"/>
      <c r="D103" s="94"/>
      <c r="E103" s="210"/>
      <c r="F103" s="95"/>
      <c r="G103" s="95"/>
      <c r="H103" s="377"/>
      <c r="I103" s="221"/>
      <c r="J103" s="194" t="e">
        <f>IF(AND(Q103="",#REF!&gt;0,#REF!&lt;5),K103,)</f>
        <v>#REF!</v>
      </c>
      <c r="K103" s="192" t="str">
        <f>IF(D103="","ZZZ9",IF(AND(#REF!&gt;0,#REF!&lt;5),D103&amp;#REF!,D103&amp;"9"))</f>
        <v>ZZZ9</v>
      </c>
      <c r="L103" s="196">
        <f t="shared" si="0"/>
        <v>999</v>
      </c>
      <c r="M103" s="220">
        <f t="shared" si="1"/>
        <v>999</v>
      </c>
      <c r="N103" s="216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197">
        <v>98</v>
      </c>
      <c r="B104" s="93"/>
      <c r="C104" s="93"/>
      <c r="D104" s="94"/>
      <c r="E104" s="210"/>
      <c r="F104" s="95"/>
      <c r="G104" s="95"/>
      <c r="H104" s="377"/>
      <c r="I104" s="221"/>
      <c r="J104" s="194" t="e">
        <f>IF(AND(Q104="",#REF!&gt;0,#REF!&lt;5),K104,)</f>
        <v>#REF!</v>
      </c>
      <c r="K104" s="192" t="str">
        <f>IF(D104="","ZZZ9",IF(AND(#REF!&gt;0,#REF!&lt;5),D104&amp;#REF!,D104&amp;"9"))</f>
        <v>ZZZ9</v>
      </c>
      <c r="L104" s="196">
        <f t="shared" ref="L104:L156" si="3">IF(Q104="",999,Q104)</f>
        <v>999</v>
      </c>
      <c r="M104" s="220">
        <f t="shared" ref="M104:M156" si="4">IF(P104=999,999,1)</f>
        <v>999</v>
      </c>
      <c r="N104" s="216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97">
        <v>99</v>
      </c>
      <c r="B105" s="93"/>
      <c r="C105" s="93"/>
      <c r="D105" s="94"/>
      <c r="E105" s="210"/>
      <c r="F105" s="95"/>
      <c r="G105" s="95"/>
      <c r="H105" s="377"/>
      <c r="I105" s="221"/>
      <c r="J105" s="194" t="e">
        <f>IF(AND(Q105="",#REF!&gt;0,#REF!&lt;5),K105,)</f>
        <v>#REF!</v>
      </c>
      <c r="K105" s="192" t="str">
        <f>IF(D105="","ZZZ9",IF(AND(#REF!&gt;0,#REF!&lt;5),D105&amp;#REF!,D105&amp;"9"))</f>
        <v>ZZZ9</v>
      </c>
      <c r="L105" s="196">
        <f t="shared" si="3"/>
        <v>999</v>
      </c>
      <c r="M105" s="220">
        <f t="shared" si="4"/>
        <v>999</v>
      </c>
      <c r="N105" s="216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197">
        <v>100</v>
      </c>
      <c r="B106" s="93"/>
      <c r="C106" s="93"/>
      <c r="D106" s="94"/>
      <c r="E106" s="210"/>
      <c r="F106" s="95"/>
      <c r="G106" s="95"/>
      <c r="H106" s="377"/>
      <c r="I106" s="221"/>
      <c r="J106" s="194" t="e">
        <f>IF(AND(Q106="",#REF!&gt;0,#REF!&lt;5),K106,)</f>
        <v>#REF!</v>
      </c>
      <c r="K106" s="192" t="str">
        <f>IF(D106="","ZZZ9",IF(AND(#REF!&gt;0,#REF!&lt;5),D106&amp;#REF!,D106&amp;"9"))</f>
        <v>ZZZ9</v>
      </c>
      <c r="L106" s="196">
        <f t="shared" si="3"/>
        <v>999</v>
      </c>
      <c r="M106" s="220">
        <f t="shared" si="4"/>
        <v>999</v>
      </c>
      <c r="N106" s="216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197">
        <v>101</v>
      </c>
      <c r="B107" s="93"/>
      <c r="C107" s="93"/>
      <c r="D107" s="94"/>
      <c r="E107" s="210"/>
      <c r="F107" s="95"/>
      <c r="G107" s="95"/>
      <c r="H107" s="377"/>
      <c r="I107" s="221"/>
      <c r="J107" s="194" t="e">
        <f>IF(AND(Q107="",#REF!&gt;0,#REF!&lt;5),K107,)</f>
        <v>#REF!</v>
      </c>
      <c r="K107" s="192" t="str">
        <f>IF(D107="","ZZZ9",IF(AND(#REF!&gt;0,#REF!&lt;5),D107&amp;#REF!,D107&amp;"9"))</f>
        <v>ZZZ9</v>
      </c>
      <c r="L107" s="196">
        <f t="shared" si="3"/>
        <v>999</v>
      </c>
      <c r="M107" s="220">
        <f t="shared" si="4"/>
        <v>999</v>
      </c>
      <c r="N107" s="216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197">
        <v>102</v>
      </c>
      <c r="B108" s="93"/>
      <c r="C108" s="93"/>
      <c r="D108" s="94"/>
      <c r="E108" s="210"/>
      <c r="F108" s="95"/>
      <c r="G108" s="95"/>
      <c r="H108" s="377"/>
      <c r="I108" s="221"/>
      <c r="J108" s="194" t="e">
        <f>IF(AND(Q108="",#REF!&gt;0,#REF!&lt;5),K108,)</f>
        <v>#REF!</v>
      </c>
      <c r="K108" s="192" t="str">
        <f>IF(D108="","ZZZ9",IF(AND(#REF!&gt;0,#REF!&lt;5),D108&amp;#REF!,D108&amp;"9"))</f>
        <v>ZZZ9</v>
      </c>
      <c r="L108" s="196">
        <f t="shared" si="3"/>
        <v>999</v>
      </c>
      <c r="M108" s="220">
        <f t="shared" si="4"/>
        <v>999</v>
      </c>
      <c r="N108" s="216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197">
        <v>103</v>
      </c>
      <c r="B109" s="93"/>
      <c r="C109" s="93"/>
      <c r="D109" s="94"/>
      <c r="E109" s="210"/>
      <c r="F109" s="95"/>
      <c r="G109" s="95"/>
      <c r="H109" s="377"/>
      <c r="I109" s="221"/>
      <c r="J109" s="194" t="e">
        <f>IF(AND(Q109="",#REF!&gt;0,#REF!&lt;5),K109,)</f>
        <v>#REF!</v>
      </c>
      <c r="K109" s="192" t="str">
        <f>IF(D109="","ZZZ9",IF(AND(#REF!&gt;0,#REF!&lt;5),D109&amp;#REF!,D109&amp;"9"))</f>
        <v>ZZZ9</v>
      </c>
      <c r="L109" s="196">
        <f t="shared" si="3"/>
        <v>999</v>
      </c>
      <c r="M109" s="220">
        <f t="shared" si="4"/>
        <v>999</v>
      </c>
      <c r="N109" s="216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197">
        <v>104</v>
      </c>
      <c r="B110" s="93"/>
      <c r="C110" s="93"/>
      <c r="D110" s="94"/>
      <c r="E110" s="210"/>
      <c r="F110" s="95"/>
      <c r="G110" s="95"/>
      <c r="H110" s="377"/>
      <c r="I110" s="221"/>
      <c r="J110" s="194" t="e">
        <f>IF(AND(Q110="",#REF!&gt;0,#REF!&lt;5),K110,)</f>
        <v>#REF!</v>
      </c>
      <c r="K110" s="192" t="str">
        <f>IF(D110="","ZZZ9",IF(AND(#REF!&gt;0,#REF!&lt;5),D110&amp;#REF!,D110&amp;"9"))</f>
        <v>ZZZ9</v>
      </c>
      <c r="L110" s="196">
        <f t="shared" si="3"/>
        <v>999</v>
      </c>
      <c r="M110" s="220">
        <f t="shared" si="4"/>
        <v>999</v>
      </c>
      <c r="N110" s="216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197">
        <v>105</v>
      </c>
      <c r="B111" s="93"/>
      <c r="C111" s="93"/>
      <c r="D111" s="94"/>
      <c r="E111" s="210"/>
      <c r="F111" s="95"/>
      <c r="G111" s="95"/>
      <c r="H111" s="377"/>
      <c r="I111" s="221"/>
      <c r="J111" s="194" t="e">
        <f>IF(AND(Q111="",#REF!&gt;0,#REF!&lt;5),K111,)</f>
        <v>#REF!</v>
      </c>
      <c r="K111" s="192" t="str">
        <f>IF(D111="","ZZZ9",IF(AND(#REF!&gt;0,#REF!&lt;5),D111&amp;#REF!,D111&amp;"9"))</f>
        <v>ZZZ9</v>
      </c>
      <c r="L111" s="196">
        <f t="shared" si="3"/>
        <v>999</v>
      </c>
      <c r="M111" s="220">
        <f t="shared" si="4"/>
        <v>999</v>
      </c>
      <c r="N111" s="216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197">
        <v>106</v>
      </c>
      <c r="B112" s="93"/>
      <c r="C112" s="93"/>
      <c r="D112" s="94"/>
      <c r="E112" s="210"/>
      <c r="F112" s="95"/>
      <c r="G112" s="95"/>
      <c r="H112" s="377"/>
      <c r="I112" s="221"/>
      <c r="J112" s="194" t="e">
        <f>IF(AND(Q112="",#REF!&gt;0,#REF!&lt;5),K112,)</f>
        <v>#REF!</v>
      </c>
      <c r="K112" s="192" t="str">
        <f>IF(D112="","ZZZ9",IF(AND(#REF!&gt;0,#REF!&lt;5),D112&amp;#REF!,D112&amp;"9"))</f>
        <v>ZZZ9</v>
      </c>
      <c r="L112" s="196">
        <f t="shared" si="3"/>
        <v>999</v>
      </c>
      <c r="M112" s="220">
        <f t="shared" si="4"/>
        <v>999</v>
      </c>
      <c r="N112" s="216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197">
        <v>107</v>
      </c>
      <c r="B113" s="93"/>
      <c r="C113" s="93"/>
      <c r="D113" s="94"/>
      <c r="E113" s="210"/>
      <c r="F113" s="95"/>
      <c r="G113" s="95"/>
      <c r="H113" s="377"/>
      <c r="I113" s="221"/>
      <c r="J113" s="194" t="e">
        <f>IF(AND(Q113="",#REF!&gt;0,#REF!&lt;5),K113,)</f>
        <v>#REF!</v>
      </c>
      <c r="K113" s="192" t="str">
        <f>IF(D113="","ZZZ9",IF(AND(#REF!&gt;0,#REF!&lt;5),D113&amp;#REF!,D113&amp;"9"))</f>
        <v>ZZZ9</v>
      </c>
      <c r="L113" s="196">
        <f t="shared" si="3"/>
        <v>999</v>
      </c>
      <c r="M113" s="220">
        <f t="shared" si="4"/>
        <v>999</v>
      </c>
      <c r="N113" s="216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197">
        <v>108</v>
      </c>
      <c r="B114" s="93"/>
      <c r="C114" s="93"/>
      <c r="D114" s="94"/>
      <c r="E114" s="210"/>
      <c r="F114" s="95"/>
      <c r="G114" s="95"/>
      <c r="H114" s="377"/>
      <c r="I114" s="221"/>
      <c r="J114" s="194" t="e">
        <f>IF(AND(Q114="",#REF!&gt;0,#REF!&lt;5),K114,)</f>
        <v>#REF!</v>
      </c>
      <c r="K114" s="192" t="str">
        <f>IF(D114="","ZZZ9",IF(AND(#REF!&gt;0,#REF!&lt;5),D114&amp;#REF!,D114&amp;"9"))</f>
        <v>ZZZ9</v>
      </c>
      <c r="L114" s="196">
        <f t="shared" si="3"/>
        <v>999</v>
      </c>
      <c r="M114" s="220">
        <f t="shared" si="4"/>
        <v>999</v>
      </c>
      <c r="N114" s="216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197">
        <v>109</v>
      </c>
      <c r="B115" s="93"/>
      <c r="C115" s="93"/>
      <c r="D115" s="94"/>
      <c r="E115" s="210"/>
      <c r="F115" s="95"/>
      <c r="G115" s="95"/>
      <c r="H115" s="377"/>
      <c r="I115" s="221"/>
      <c r="J115" s="194" t="e">
        <f>IF(AND(Q115="",#REF!&gt;0,#REF!&lt;5),K115,)</f>
        <v>#REF!</v>
      </c>
      <c r="K115" s="192" t="str">
        <f>IF(D115="","ZZZ9",IF(AND(#REF!&gt;0,#REF!&lt;5),D115&amp;#REF!,D115&amp;"9"))</f>
        <v>ZZZ9</v>
      </c>
      <c r="L115" s="196">
        <f t="shared" si="3"/>
        <v>999</v>
      </c>
      <c r="M115" s="220">
        <f t="shared" si="4"/>
        <v>999</v>
      </c>
      <c r="N115" s="216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197">
        <v>110</v>
      </c>
      <c r="B116" s="93"/>
      <c r="C116" s="93"/>
      <c r="D116" s="94"/>
      <c r="E116" s="210"/>
      <c r="F116" s="95"/>
      <c r="G116" s="95"/>
      <c r="H116" s="377"/>
      <c r="I116" s="221"/>
      <c r="J116" s="194" t="e">
        <f>IF(AND(Q116="",#REF!&gt;0,#REF!&lt;5),K116,)</f>
        <v>#REF!</v>
      </c>
      <c r="K116" s="192" t="str">
        <f>IF(D116="","ZZZ9",IF(AND(#REF!&gt;0,#REF!&lt;5),D116&amp;#REF!,D116&amp;"9"))</f>
        <v>ZZZ9</v>
      </c>
      <c r="L116" s="196">
        <f t="shared" si="3"/>
        <v>999</v>
      </c>
      <c r="M116" s="220">
        <f t="shared" si="4"/>
        <v>999</v>
      </c>
      <c r="N116" s="216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197">
        <v>111</v>
      </c>
      <c r="B117" s="93"/>
      <c r="C117" s="93"/>
      <c r="D117" s="94"/>
      <c r="E117" s="210"/>
      <c r="F117" s="95"/>
      <c r="G117" s="95"/>
      <c r="H117" s="377"/>
      <c r="I117" s="221"/>
      <c r="J117" s="194" t="e">
        <f>IF(AND(Q117="",#REF!&gt;0,#REF!&lt;5),K117,)</f>
        <v>#REF!</v>
      </c>
      <c r="K117" s="192" t="str">
        <f>IF(D117="","ZZZ9",IF(AND(#REF!&gt;0,#REF!&lt;5),D117&amp;#REF!,D117&amp;"9"))</f>
        <v>ZZZ9</v>
      </c>
      <c r="L117" s="196">
        <f t="shared" si="3"/>
        <v>999</v>
      </c>
      <c r="M117" s="220">
        <f t="shared" si="4"/>
        <v>999</v>
      </c>
      <c r="N117" s="216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197">
        <v>112</v>
      </c>
      <c r="B118" s="93"/>
      <c r="C118" s="93"/>
      <c r="D118" s="94"/>
      <c r="E118" s="210"/>
      <c r="F118" s="95"/>
      <c r="G118" s="95"/>
      <c r="H118" s="377"/>
      <c r="I118" s="221"/>
      <c r="J118" s="194" t="e">
        <f>IF(AND(Q118="",#REF!&gt;0,#REF!&lt;5),K118,)</f>
        <v>#REF!</v>
      </c>
      <c r="K118" s="192" t="str">
        <f>IF(D118="","ZZZ9",IF(AND(#REF!&gt;0,#REF!&lt;5),D118&amp;#REF!,D118&amp;"9"))</f>
        <v>ZZZ9</v>
      </c>
      <c r="L118" s="196">
        <f t="shared" si="3"/>
        <v>999</v>
      </c>
      <c r="M118" s="220">
        <f t="shared" si="4"/>
        <v>999</v>
      </c>
      <c r="N118" s="216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197">
        <v>113</v>
      </c>
      <c r="B119" s="93"/>
      <c r="C119" s="93"/>
      <c r="D119" s="94"/>
      <c r="E119" s="210"/>
      <c r="F119" s="95"/>
      <c r="G119" s="95"/>
      <c r="H119" s="377"/>
      <c r="I119" s="221"/>
      <c r="J119" s="194" t="e">
        <f>IF(AND(Q119="",#REF!&gt;0,#REF!&lt;5),K119,)</f>
        <v>#REF!</v>
      </c>
      <c r="K119" s="192" t="str">
        <f>IF(D119="","ZZZ9",IF(AND(#REF!&gt;0,#REF!&lt;5),D119&amp;#REF!,D119&amp;"9"))</f>
        <v>ZZZ9</v>
      </c>
      <c r="L119" s="196">
        <f t="shared" si="3"/>
        <v>999</v>
      </c>
      <c r="M119" s="220">
        <f t="shared" si="4"/>
        <v>999</v>
      </c>
      <c r="N119" s="216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197">
        <v>114</v>
      </c>
      <c r="B120" s="93"/>
      <c r="C120" s="93"/>
      <c r="D120" s="94"/>
      <c r="E120" s="210"/>
      <c r="F120" s="95"/>
      <c r="G120" s="95"/>
      <c r="H120" s="377"/>
      <c r="I120" s="221"/>
      <c r="J120" s="194" t="e">
        <f>IF(AND(Q120="",#REF!&gt;0,#REF!&lt;5),K120,)</f>
        <v>#REF!</v>
      </c>
      <c r="K120" s="192" t="str">
        <f>IF(D120="","ZZZ9",IF(AND(#REF!&gt;0,#REF!&lt;5),D120&amp;#REF!,D120&amp;"9"))</f>
        <v>ZZZ9</v>
      </c>
      <c r="L120" s="196">
        <f t="shared" si="3"/>
        <v>999</v>
      </c>
      <c r="M120" s="220">
        <f t="shared" si="4"/>
        <v>999</v>
      </c>
      <c r="N120" s="216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197">
        <v>115</v>
      </c>
      <c r="B121" s="93"/>
      <c r="C121" s="93"/>
      <c r="D121" s="94"/>
      <c r="E121" s="210"/>
      <c r="F121" s="95"/>
      <c r="G121" s="95"/>
      <c r="H121" s="377"/>
      <c r="I121" s="221"/>
      <c r="J121" s="194" t="e">
        <f>IF(AND(Q121="",#REF!&gt;0,#REF!&lt;5),K121,)</f>
        <v>#REF!</v>
      </c>
      <c r="K121" s="192" t="str">
        <f>IF(D121="","ZZZ9",IF(AND(#REF!&gt;0,#REF!&lt;5),D121&amp;#REF!,D121&amp;"9"))</f>
        <v>ZZZ9</v>
      </c>
      <c r="L121" s="196">
        <f t="shared" si="3"/>
        <v>999</v>
      </c>
      <c r="M121" s="220">
        <f t="shared" si="4"/>
        <v>999</v>
      </c>
      <c r="N121" s="216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197">
        <v>116</v>
      </c>
      <c r="B122" s="93"/>
      <c r="C122" s="93"/>
      <c r="D122" s="94"/>
      <c r="E122" s="210"/>
      <c r="F122" s="95"/>
      <c r="G122" s="95"/>
      <c r="H122" s="377"/>
      <c r="I122" s="221"/>
      <c r="J122" s="194" t="e">
        <f>IF(AND(Q122="",#REF!&gt;0,#REF!&lt;5),K122,)</f>
        <v>#REF!</v>
      </c>
      <c r="K122" s="192" t="str">
        <f>IF(D122="","ZZZ9",IF(AND(#REF!&gt;0,#REF!&lt;5),D122&amp;#REF!,D122&amp;"9"))</f>
        <v>ZZZ9</v>
      </c>
      <c r="L122" s="196">
        <f t="shared" si="3"/>
        <v>999</v>
      </c>
      <c r="M122" s="220">
        <f t="shared" si="4"/>
        <v>999</v>
      </c>
      <c r="N122" s="216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197">
        <v>117</v>
      </c>
      <c r="B123" s="93"/>
      <c r="C123" s="93"/>
      <c r="D123" s="94"/>
      <c r="E123" s="210"/>
      <c r="F123" s="95"/>
      <c r="G123" s="95"/>
      <c r="H123" s="377"/>
      <c r="I123" s="221"/>
      <c r="J123" s="194" t="e">
        <f>IF(AND(Q123="",#REF!&gt;0,#REF!&lt;5),K123,)</f>
        <v>#REF!</v>
      </c>
      <c r="K123" s="192" t="str">
        <f>IF(D123="","ZZZ9",IF(AND(#REF!&gt;0,#REF!&lt;5),D123&amp;#REF!,D123&amp;"9"))</f>
        <v>ZZZ9</v>
      </c>
      <c r="L123" s="196">
        <f t="shared" si="3"/>
        <v>999</v>
      </c>
      <c r="M123" s="220">
        <f t="shared" si="4"/>
        <v>999</v>
      </c>
      <c r="N123" s="216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197">
        <v>118</v>
      </c>
      <c r="B124" s="93"/>
      <c r="C124" s="93"/>
      <c r="D124" s="94"/>
      <c r="E124" s="210"/>
      <c r="F124" s="95"/>
      <c r="G124" s="95"/>
      <c r="H124" s="377"/>
      <c r="I124" s="221"/>
      <c r="J124" s="194" t="e">
        <f>IF(AND(Q124="",#REF!&gt;0,#REF!&lt;5),K124,)</f>
        <v>#REF!</v>
      </c>
      <c r="K124" s="192" t="str">
        <f>IF(D124="","ZZZ9",IF(AND(#REF!&gt;0,#REF!&lt;5),D124&amp;#REF!,D124&amp;"9"))</f>
        <v>ZZZ9</v>
      </c>
      <c r="L124" s="196">
        <f t="shared" si="3"/>
        <v>999</v>
      </c>
      <c r="M124" s="220">
        <f t="shared" si="4"/>
        <v>999</v>
      </c>
      <c r="N124" s="216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197">
        <v>119</v>
      </c>
      <c r="B125" s="93"/>
      <c r="C125" s="93"/>
      <c r="D125" s="94"/>
      <c r="E125" s="210"/>
      <c r="F125" s="95"/>
      <c r="G125" s="95"/>
      <c r="H125" s="377"/>
      <c r="I125" s="221"/>
      <c r="J125" s="194" t="e">
        <f>IF(AND(Q125="",#REF!&gt;0,#REF!&lt;5),K125,)</f>
        <v>#REF!</v>
      </c>
      <c r="K125" s="192" t="str">
        <f>IF(D125="","ZZZ9",IF(AND(#REF!&gt;0,#REF!&lt;5),D125&amp;#REF!,D125&amp;"9"))</f>
        <v>ZZZ9</v>
      </c>
      <c r="L125" s="196">
        <f t="shared" si="3"/>
        <v>999</v>
      </c>
      <c r="M125" s="220">
        <f t="shared" si="4"/>
        <v>999</v>
      </c>
      <c r="N125" s="216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197">
        <v>120</v>
      </c>
      <c r="B126" s="93"/>
      <c r="C126" s="93"/>
      <c r="D126" s="94"/>
      <c r="E126" s="210"/>
      <c r="F126" s="95"/>
      <c r="G126" s="95"/>
      <c r="H126" s="377"/>
      <c r="I126" s="221"/>
      <c r="J126" s="194" t="e">
        <f>IF(AND(Q126="",#REF!&gt;0,#REF!&lt;5),K126,)</f>
        <v>#REF!</v>
      </c>
      <c r="K126" s="192" t="str">
        <f>IF(D126="","ZZZ9",IF(AND(#REF!&gt;0,#REF!&lt;5),D126&amp;#REF!,D126&amp;"9"))</f>
        <v>ZZZ9</v>
      </c>
      <c r="L126" s="196">
        <f t="shared" si="3"/>
        <v>999</v>
      </c>
      <c r="M126" s="220">
        <f t="shared" si="4"/>
        <v>999</v>
      </c>
      <c r="N126" s="216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197">
        <v>121</v>
      </c>
      <c r="B127" s="93"/>
      <c r="C127" s="93"/>
      <c r="D127" s="94"/>
      <c r="E127" s="210"/>
      <c r="F127" s="95"/>
      <c r="G127" s="95"/>
      <c r="H127" s="377"/>
      <c r="I127" s="221"/>
      <c r="J127" s="194" t="e">
        <f>IF(AND(Q127="",#REF!&gt;0,#REF!&lt;5),K127,)</f>
        <v>#REF!</v>
      </c>
      <c r="K127" s="192" t="str">
        <f>IF(D127="","ZZZ9",IF(AND(#REF!&gt;0,#REF!&lt;5),D127&amp;#REF!,D127&amp;"9"))</f>
        <v>ZZZ9</v>
      </c>
      <c r="L127" s="196">
        <f t="shared" si="3"/>
        <v>999</v>
      </c>
      <c r="M127" s="220">
        <f t="shared" si="4"/>
        <v>999</v>
      </c>
      <c r="N127" s="216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197">
        <v>122</v>
      </c>
      <c r="B128" s="93"/>
      <c r="C128" s="93"/>
      <c r="D128" s="94"/>
      <c r="E128" s="210"/>
      <c r="F128" s="95"/>
      <c r="G128" s="95"/>
      <c r="H128" s="377"/>
      <c r="I128" s="221"/>
      <c r="J128" s="194" t="e">
        <f>IF(AND(Q128="",#REF!&gt;0,#REF!&lt;5),K128,)</f>
        <v>#REF!</v>
      </c>
      <c r="K128" s="192" t="str">
        <f>IF(D128="","ZZZ9",IF(AND(#REF!&gt;0,#REF!&lt;5),D128&amp;#REF!,D128&amp;"9"))</f>
        <v>ZZZ9</v>
      </c>
      <c r="L128" s="196">
        <f t="shared" si="3"/>
        <v>999</v>
      </c>
      <c r="M128" s="220">
        <f t="shared" si="4"/>
        <v>999</v>
      </c>
      <c r="N128" s="216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197">
        <v>123</v>
      </c>
      <c r="B129" s="93"/>
      <c r="C129" s="93"/>
      <c r="D129" s="94"/>
      <c r="E129" s="210"/>
      <c r="F129" s="95"/>
      <c r="G129" s="95"/>
      <c r="H129" s="377"/>
      <c r="I129" s="221"/>
      <c r="J129" s="194" t="e">
        <f>IF(AND(Q129="",#REF!&gt;0,#REF!&lt;5),K129,)</f>
        <v>#REF!</v>
      </c>
      <c r="K129" s="192" t="str">
        <f>IF(D129="","ZZZ9",IF(AND(#REF!&gt;0,#REF!&lt;5),D129&amp;#REF!,D129&amp;"9"))</f>
        <v>ZZZ9</v>
      </c>
      <c r="L129" s="196">
        <f t="shared" si="3"/>
        <v>999</v>
      </c>
      <c r="M129" s="220">
        <f t="shared" si="4"/>
        <v>999</v>
      </c>
      <c r="N129" s="216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197">
        <v>124</v>
      </c>
      <c r="B130" s="93"/>
      <c r="C130" s="93"/>
      <c r="D130" s="94"/>
      <c r="E130" s="210"/>
      <c r="F130" s="95"/>
      <c r="G130" s="95"/>
      <c r="H130" s="377"/>
      <c r="I130" s="221"/>
      <c r="J130" s="194" t="e">
        <f>IF(AND(Q130="",#REF!&gt;0,#REF!&lt;5),K130,)</f>
        <v>#REF!</v>
      </c>
      <c r="K130" s="192" t="str">
        <f>IF(D130="","ZZZ9",IF(AND(#REF!&gt;0,#REF!&lt;5),D130&amp;#REF!,D130&amp;"9"))</f>
        <v>ZZZ9</v>
      </c>
      <c r="L130" s="196">
        <f t="shared" si="3"/>
        <v>999</v>
      </c>
      <c r="M130" s="220">
        <f t="shared" si="4"/>
        <v>999</v>
      </c>
      <c r="N130" s="216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197">
        <v>125</v>
      </c>
      <c r="B131" s="93"/>
      <c r="C131" s="93"/>
      <c r="D131" s="94"/>
      <c r="E131" s="210"/>
      <c r="F131" s="95"/>
      <c r="G131" s="95"/>
      <c r="H131" s="377"/>
      <c r="I131" s="221"/>
      <c r="J131" s="194" t="e">
        <f>IF(AND(Q131="",#REF!&gt;0,#REF!&lt;5),K131,)</f>
        <v>#REF!</v>
      </c>
      <c r="K131" s="192" t="str">
        <f>IF(D131="","ZZZ9",IF(AND(#REF!&gt;0,#REF!&lt;5),D131&amp;#REF!,D131&amp;"9"))</f>
        <v>ZZZ9</v>
      </c>
      <c r="L131" s="196">
        <f t="shared" si="3"/>
        <v>999</v>
      </c>
      <c r="M131" s="220">
        <f t="shared" si="4"/>
        <v>999</v>
      </c>
      <c r="N131" s="216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197">
        <v>126</v>
      </c>
      <c r="B132" s="93"/>
      <c r="C132" s="93"/>
      <c r="D132" s="94"/>
      <c r="E132" s="210"/>
      <c r="F132" s="95"/>
      <c r="G132" s="95"/>
      <c r="H132" s="377"/>
      <c r="I132" s="221"/>
      <c r="J132" s="194" t="e">
        <f>IF(AND(Q132="",#REF!&gt;0,#REF!&lt;5),K132,)</f>
        <v>#REF!</v>
      </c>
      <c r="K132" s="192" t="str">
        <f>IF(D132="","ZZZ9",IF(AND(#REF!&gt;0,#REF!&lt;5),D132&amp;#REF!,D132&amp;"9"))</f>
        <v>ZZZ9</v>
      </c>
      <c r="L132" s="196">
        <f t="shared" si="3"/>
        <v>999</v>
      </c>
      <c r="M132" s="220">
        <f t="shared" si="4"/>
        <v>999</v>
      </c>
      <c r="N132" s="216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197">
        <v>127</v>
      </c>
      <c r="B133" s="93"/>
      <c r="C133" s="93"/>
      <c r="D133" s="94"/>
      <c r="E133" s="210"/>
      <c r="F133" s="95"/>
      <c r="G133" s="95"/>
      <c r="H133" s="377"/>
      <c r="I133" s="221"/>
      <c r="J133" s="194" t="e">
        <f>IF(AND(Q133="",#REF!&gt;0,#REF!&lt;5),K133,)</f>
        <v>#REF!</v>
      </c>
      <c r="K133" s="192" t="str">
        <f>IF(D133="","ZZZ9",IF(AND(#REF!&gt;0,#REF!&lt;5),D133&amp;#REF!,D133&amp;"9"))</f>
        <v>ZZZ9</v>
      </c>
      <c r="L133" s="196">
        <f t="shared" si="3"/>
        <v>999</v>
      </c>
      <c r="M133" s="220">
        <f t="shared" si="4"/>
        <v>999</v>
      </c>
      <c r="N133" s="216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197">
        <v>128</v>
      </c>
      <c r="B134" s="93"/>
      <c r="C134" s="93"/>
      <c r="D134" s="94"/>
      <c r="E134" s="210"/>
      <c r="F134" s="95"/>
      <c r="G134" s="95"/>
      <c r="H134" s="377"/>
      <c r="I134" s="221"/>
      <c r="J134" s="194" t="e">
        <f>IF(AND(Q134="",#REF!&gt;0,#REF!&lt;5),K134,)</f>
        <v>#REF!</v>
      </c>
      <c r="K134" s="192" t="str">
        <f>IF(D134="","ZZZ9",IF(AND(#REF!&gt;0,#REF!&lt;5),D134&amp;#REF!,D134&amp;"9"))</f>
        <v>ZZZ9</v>
      </c>
      <c r="L134" s="196">
        <f t="shared" si="3"/>
        <v>999</v>
      </c>
      <c r="M134" s="220">
        <f t="shared" si="4"/>
        <v>999</v>
      </c>
      <c r="N134" s="216"/>
      <c r="O134" s="221"/>
      <c r="P134" s="222">
        <f t="shared" si="5"/>
        <v>999</v>
      </c>
      <c r="Q134" s="221"/>
    </row>
    <row r="135" spans="1:17" x14ac:dyDescent="0.25">
      <c r="A135" s="197">
        <v>129</v>
      </c>
      <c r="B135" s="93"/>
      <c r="C135" s="93"/>
      <c r="D135" s="94"/>
      <c r="E135" s="210"/>
      <c r="F135" s="95"/>
      <c r="G135" s="95"/>
      <c r="H135" s="377"/>
      <c r="I135" s="221"/>
      <c r="J135" s="194" t="e">
        <f>IF(AND(Q135="",#REF!&gt;0,#REF!&lt;5),K135,)</f>
        <v>#REF!</v>
      </c>
      <c r="K135" s="192" t="str">
        <f>IF(D135="","ZZZ9",IF(AND(#REF!&gt;0,#REF!&lt;5),D135&amp;#REF!,D135&amp;"9"))</f>
        <v>ZZZ9</v>
      </c>
      <c r="L135" s="196">
        <f t="shared" si="3"/>
        <v>999</v>
      </c>
      <c r="M135" s="220">
        <f t="shared" si="4"/>
        <v>999</v>
      </c>
      <c r="N135" s="216"/>
      <c r="O135" s="95"/>
      <c r="P135" s="114">
        <f t="shared" si="5"/>
        <v>999</v>
      </c>
      <c r="Q135" s="95"/>
    </row>
    <row r="136" spans="1:17" x14ac:dyDescent="0.25">
      <c r="A136" s="197">
        <v>130</v>
      </c>
      <c r="B136" s="93"/>
      <c r="C136" s="93"/>
      <c r="D136" s="94"/>
      <c r="E136" s="210"/>
      <c r="F136" s="95"/>
      <c r="G136" s="95"/>
      <c r="H136" s="377"/>
      <c r="I136" s="221"/>
      <c r="J136" s="194" t="e">
        <f>IF(AND(Q136="",#REF!&gt;0,#REF!&lt;5),K136,)</f>
        <v>#REF!</v>
      </c>
      <c r="K136" s="192" t="str">
        <f>IF(D136="","ZZZ9",IF(AND(#REF!&gt;0,#REF!&lt;5),D136&amp;#REF!,D136&amp;"9"))</f>
        <v>ZZZ9</v>
      </c>
      <c r="L136" s="196">
        <f t="shared" si="3"/>
        <v>999</v>
      </c>
      <c r="M136" s="220">
        <f t="shared" si="4"/>
        <v>999</v>
      </c>
      <c r="N136" s="216"/>
      <c r="O136" s="95"/>
      <c r="P136" s="114">
        <f t="shared" si="5"/>
        <v>999</v>
      </c>
      <c r="Q136" s="95"/>
    </row>
    <row r="137" spans="1:17" x14ac:dyDescent="0.25">
      <c r="A137" s="197">
        <v>131</v>
      </c>
      <c r="B137" s="93"/>
      <c r="C137" s="93"/>
      <c r="D137" s="94"/>
      <c r="E137" s="210"/>
      <c r="F137" s="95"/>
      <c r="G137" s="95"/>
      <c r="H137" s="377"/>
      <c r="I137" s="221"/>
      <c r="J137" s="194" t="e">
        <f>IF(AND(Q137="",#REF!&gt;0,#REF!&lt;5),K137,)</f>
        <v>#REF!</v>
      </c>
      <c r="K137" s="192" t="str">
        <f>IF(D137="","ZZZ9",IF(AND(#REF!&gt;0,#REF!&lt;5),D137&amp;#REF!,D137&amp;"9"))</f>
        <v>ZZZ9</v>
      </c>
      <c r="L137" s="196">
        <f t="shared" si="3"/>
        <v>999</v>
      </c>
      <c r="M137" s="220">
        <f t="shared" si="4"/>
        <v>999</v>
      </c>
      <c r="N137" s="216"/>
      <c r="O137" s="95"/>
      <c r="P137" s="114">
        <f t="shared" si="5"/>
        <v>999</v>
      </c>
      <c r="Q137" s="95"/>
    </row>
    <row r="138" spans="1:17" x14ac:dyDescent="0.25">
      <c r="A138" s="197">
        <v>132</v>
      </c>
      <c r="B138" s="93"/>
      <c r="C138" s="93"/>
      <c r="D138" s="94"/>
      <c r="E138" s="210"/>
      <c r="F138" s="95"/>
      <c r="G138" s="95"/>
      <c r="H138" s="377"/>
      <c r="I138" s="221"/>
      <c r="J138" s="194" t="e">
        <f>IF(AND(Q138="",#REF!&gt;0,#REF!&lt;5),K138,)</f>
        <v>#REF!</v>
      </c>
      <c r="K138" s="192" t="str">
        <f>IF(D138="","ZZZ9",IF(AND(#REF!&gt;0,#REF!&lt;5),D138&amp;#REF!,D138&amp;"9"))</f>
        <v>ZZZ9</v>
      </c>
      <c r="L138" s="196">
        <f t="shared" si="3"/>
        <v>999</v>
      </c>
      <c r="M138" s="220">
        <f t="shared" si="4"/>
        <v>999</v>
      </c>
      <c r="N138" s="216"/>
      <c r="O138" s="95"/>
      <c r="P138" s="114">
        <f t="shared" si="5"/>
        <v>999</v>
      </c>
      <c r="Q138" s="95"/>
    </row>
    <row r="139" spans="1:17" x14ac:dyDescent="0.25">
      <c r="A139" s="197">
        <v>133</v>
      </c>
      <c r="B139" s="93"/>
      <c r="C139" s="93"/>
      <c r="D139" s="94"/>
      <c r="E139" s="210"/>
      <c r="F139" s="95"/>
      <c r="G139" s="95"/>
      <c r="H139" s="377"/>
      <c r="I139" s="221"/>
      <c r="J139" s="194" t="e">
        <f>IF(AND(Q139="",#REF!&gt;0,#REF!&lt;5),K139,)</f>
        <v>#REF!</v>
      </c>
      <c r="K139" s="192" t="str">
        <f>IF(D139="","ZZZ9",IF(AND(#REF!&gt;0,#REF!&lt;5),D139&amp;#REF!,D139&amp;"9"))</f>
        <v>ZZZ9</v>
      </c>
      <c r="L139" s="196">
        <f t="shared" si="3"/>
        <v>999</v>
      </c>
      <c r="M139" s="220">
        <f t="shared" si="4"/>
        <v>999</v>
      </c>
      <c r="N139" s="216"/>
      <c r="O139" s="95"/>
      <c r="P139" s="114">
        <f t="shared" si="5"/>
        <v>999</v>
      </c>
      <c r="Q139" s="95"/>
    </row>
    <row r="140" spans="1:17" x14ac:dyDescent="0.25">
      <c r="A140" s="197">
        <v>134</v>
      </c>
      <c r="B140" s="93"/>
      <c r="C140" s="93"/>
      <c r="D140" s="94"/>
      <c r="E140" s="210"/>
      <c r="F140" s="95"/>
      <c r="G140" s="95"/>
      <c r="H140" s="377"/>
      <c r="I140" s="221"/>
      <c r="J140" s="194" t="e">
        <f>IF(AND(Q140="",#REF!&gt;0,#REF!&lt;5),K140,)</f>
        <v>#REF!</v>
      </c>
      <c r="K140" s="192" t="str">
        <f>IF(D140="","ZZZ9",IF(AND(#REF!&gt;0,#REF!&lt;5),D140&amp;#REF!,D140&amp;"9"))</f>
        <v>ZZZ9</v>
      </c>
      <c r="L140" s="196">
        <f t="shared" si="3"/>
        <v>999</v>
      </c>
      <c r="M140" s="220">
        <f t="shared" si="4"/>
        <v>999</v>
      </c>
      <c r="N140" s="216"/>
      <c r="O140" s="95"/>
      <c r="P140" s="114">
        <f t="shared" si="5"/>
        <v>999</v>
      </c>
      <c r="Q140" s="95"/>
    </row>
    <row r="141" spans="1:17" x14ac:dyDescent="0.25">
      <c r="A141" s="197">
        <v>135</v>
      </c>
      <c r="B141" s="93"/>
      <c r="C141" s="93"/>
      <c r="D141" s="94"/>
      <c r="E141" s="210"/>
      <c r="F141" s="95"/>
      <c r="G141" s="95"/>
      <c r="H141" s="377"/>
      <c r="I141" s="221"/>
      <c r="J141" s="194" t="e">
        <f>IF(AND(Q141="",#REF!&gt;0,#REF!&lt;5),K141,)</f>
        <v>#REF!</v>
      </c>
      <c r="K141" s="192" t="str">
        <f>IF(D141="","ZZZ9",IF(AND(#REF!&gt;0,#REF!&lt;5),D141&amp;#REF!,D141&amp;"9"))</f>
        <v>ZZZ9</v>
      </c>
      <c r="L141" s="196">
        <f t="shared" si="3"/>
        <v>999</v>
      </c>
      <c r="M141" s="220">
        <f t="shared" si="4"/>
        <v>999</v>
      </c>
      <c r="N141" s="216"/>
      <c r="O141" s="221"/>
      <c r="P141" s="222">
        <f t="shared" si="5"/>
        <v>999</v>
      </c>
      <c r="Q141" s="221"/>
    </row>
    <row r="142" spans="1:17" x14ac:dyDescent="0.25">
      <c r="A142" s="197">
        <v>136</v>
      </c>
      <c r="B142" s="93"/>
      <c r="C142" s="93"/>
      <c r="D142" s="94"/>
      <c r="E142" s="210"/>
      <c r="F142" s="95"/>
      <c r="G142" s="95"/>
      <c r="H142" s="377"/>
      <c r="I142" s="221"/>
      <c r="J142" s="194" t="e">
        <f>IF(AND(Q142="",#REF!&gt;0,#REF!&lt;5),K142,)</f>
        <v>#REF!</v>
      </c>
      <c r="K142" s="192" t="str">
        <f>IF(D142="","ZZZ9",IF(AND(#REF!&gt;0,#REF!&lt;5),D142&amp;#REF!,D142&amp;"9"))</f>
        <v>ZZZ9</v>
      </c>
      <c r="L142" s="196">
        <f t="shared" si="3"/>
        <v>999</v>
      </c>
      <c r="M142" s="220">
        <f t="shared" si="4"/>
        <v>999</v>
      </c>
      <c r="N142" s="216"/>
      <c r="O142" s="95"/>
      <c r="P142" s="114">
        <f t="shared" si="5"/>
        <v>999</v>
      </c>
      <c r="Q142" s="95"/>
    </row>
    <row r="143" spans="1:17" x14ac:dyDescent="0.25">
      <c r="A143" s="197">
        <v>137</v>
      </c>
      <c r="B143" s="93"/>
      <c r="C143" s="93"/>
      <c r="D143" s="94"/>
      <c r="E143" s="210"/>
      <c r="F143" s="95"/>
      <c r="G143" s="95"/>
      <c r="H143" s="377"/>
      <c r="I143" s="221"/>
      <c r="J143" s="194" t="e">
        <f>IF(AND(Q143="",#REF!&gt;0,#REF!&lt;5),K143,)</f>
        <v>#REF!</v>
      </c>
      <c r="K143" s="192" t="str">
        <f>IF(D143="","ZZZ9",IF(AND(#REF!&gt;0,#REF!&lt;5),D143&amp;#REF!,D143&amp;"9"))</f>
        <v>ZZZ9</v>
      </c>
      <c r="L143" s="196">
        <f t="shared" si="3"/>
        <v>999</v>
      </c>
      <c r="M143" s="220">
        <f t="shared" si="4"/>
        <v>999</v>
      </c>
      <c r="N143" s="216"/>
      <c r="O143" s="95"/>
      <c r="P143" s="114">
        <f t="shared" si="5"/>
        <v>999</v>
      </c>
      <c r="Q143" s="95"/>
    </row>
    <row r="144" spans="1:17" x14ac:dyDescent="0.25">
      <c r="A144" s="197">
        <v>138</v>
      </c>
      <c r="B144" s="93"/>
      <c r="C144" s="93"/>
      <c r="D144" s="94"/>
      <c r="E144" s="210"/>
      <c r="F144" s="95"/>
      <c r="G144" s="95"/>
      <c r="H144" s="377"/>
      <c r="I144" s="221"/>
      <c r="J144" s="194" t="e">
        <f>IF(AND(Q144="",#REF!&gt;0,#REF!&lt;5),K144,)</f>
        <v>#REF!</v>
      </c>
      <c r="K144" s="192" t="str">
        <f>IF(D144="","ZZZ9",IF(AND(#REF!&gt;0,#REF!&lt;5),D144&amp;#REF!,D144&amp;"9"))</f>
        <v>ZZZ9</v>
      </c>
      <c r="L144" s="196">
        <f t="shared" si="3"/>
        <v>999</v>
      </c>
      <c r="M144" s="220">
        <f t="shared" si="4"/>
        <v>999</v>
      </c>
      <c r="N144" s="216"/>
      <c r="O144" s="95"/>
      <c r="P144" s="114">
        <f t="shared" si="5"/>
        <v>999</v>
      </c>
      <c r="Q144" s="95"/>
    </row>
    <row r="145" spans="1:17" x14ac:dyDescent="0.25">
      <c r="A145" s="197">
        <v>139</v>
      </c>
      <c r="B145" s="93"/>
      <c r="C145" s="93"/>
      <c r="D145" s="94"/>
      <c r="E145" s="210"/>
      <c r="F145" s="95"/>
      <c r="G145" s="95"/>
      <c r="H145" s="377"/>
      <c r="I145" s="221"/>
      <c r="J145" s="194" t="e">
        <f>IF(AND(Q145="",#REF!&gt;0,#REF!&lt;5),K145,)</f>
        <v>#REF!</v>
      </c>
      <c r="K145" s="192" t="str">
        <f>IF(D145="","ZZZ9",IF(AND(#REF!&gt;0,#REF!&lt;5),D145&amp;#REF!,D145&amp;"9"))</f>
        <v>ZZZ9</v>
      </c>
      <c r="L145" s="196">
        <f t="shared" si="3"/>
        <v>999</v>
      </c>
      <c r="M145" s="220">
        <f t="shared" si="4"/>
        <v>999</v>
      </c>
      <c r="N145" s="216"/>
      <c r="O145" s="95"/>
      <c r="P145" s="114">
        <f t="shared" si="5"/>
        <v>999</v>
      </c>
      <c r="Q145" s="95"/>
    </row>
    <row r="146" spans="1:17" x14ac:dyDescent="0.25">
      <c r="A146" s="197">
        <v>140</v>
      </c>
      <c r="B146" s="93"/>
      <c r="C146" s="93"/>
      <c r="D146" s="94"/>
      <c r="E146" s="210"/>
      <c r="F146" s="95"/>
      <c r="G146" s="95"/>
      <c r="H146" s="377"/>
      <c r="I146" s="221"/>
      <c r="J146" s="194" t="e">
        <f>IF(AND(Q146="",#REF!&gt;0,#REF!&lt;5),K146,)</f>
        <v>#REF!</v>
      </c>
      <c r="K146" s="192" t="str">
        <f>IF(D146="","ZZZ9",IF(AND(#REF!&gt;0,#REF!&lt;5),D146&amp;#REF!,D146&amp;"9"))</f>
        <v>ZZZ9</v>
      </c>
      <c r="L146" s="196">
        <f t="shared" si="3"/>
        <v>999</v>
      </c>
      <c r="M146" s="220">
        <f t="shared" si="4"/>
        <v>999</v>
      </c>
      <c r="N146" s="216"/>
      <c r="O146" s="95"/>
      <c r="P146" s="114">
        <f t="shared" si="5"/>
        <v>999</v>
      </c>
      <c r="Q146" s="95"/>
    </row>
    <row r="147" spans="1:17" x14ac:dyDescent="0.25">
      <c r="A147" s="197">
        <v>141</v>
      </c>
      <c r="B147" s="93"/>
      <c r="C147" s="93"/>
      <c r="D147" s="94"/>
      <c r="E147" s="210"/>
      <c r="F147" s="95"/>
      <c r="G147" s="95"/>
      <c r="H147" s="377"/>
      <c r="I147" s="221"/>
      <c r="J147" s="194" t="e">
        <f>IF(AND(Q147="",#REF!&gt;0,#REF!&lt;5),K147,)</f>
        <v>#REF!</v>
      </c>
      <c r="K147" s="192" t="str">
        <f>IF(D147="","ZZZ9",IF(AND(#REF!&gt;0,#REF!&lt;5),D147&amp;#REF!,D147&amp;"9"))</f>
        <v>ZZZ9</v>
      </c>
      <c r="L147" s="196">
        <f t="shared" si="3"/>
        <v>999</v>
      </c>
      <c r="M147" s="220">
        <f t="shared" si="4"/>
        <v>999</v>
      </c>
      <c r="N147" s="216"/>
      <c r="O147" s="95"/>
      <c r="P147" s="114">
        <f t="shared" si="5"/>
        <v>999</v>
      </c>
      <c r="Q147" s="95"/>
    </row>
    <row r="148" spans="1:17" x14ac:dyDescent="0.25">
      <c r="A148" s="197">
        <v>142</v>
      </c>
      <c r="B148" s="93"/>
      <c r="C148" s="93"/>
      <c r="D148" s="94"/>
      <c r="E148" s="210"/>
      <c r="F148" s="95"/>
      <c r="G148" s="95"/>
      <c r="H148" s="377"/>
      <c r="I148" s="221"/>
      <c r="J148" s="194" t="e">
        <f>IF(AND(Q148="",#REF!&gt;0,#REF!&lt;5),K148,)</f>
        <v>#REF!</v>
      </c>
      <c r="K148" s="192" t="str">
        <f>IF(D148="","ZZZ9",IF(AND(#REF!&gt;0,#REF!&lt;5),D148&amp;#REF!,D148&amp;"9"))</f>
        <v>ZZZ9</v>
      </c>
      <c r="L148" s="196">
        <f t="shared" si="3"/>
        <v>999</v>
      </c>
      <c r="M148" s="220">
        <f t="shared" si="4"/>
        <v>999</v>
      </c>
      <c r="N148" s="216"/>
      <c r="O148" s="221"/>
      <c r="P148" s="222">
        <f t="shared" si="5"/>
        <v>999</v>
      </c>
      <c r="Q148" s="221"/>
    </row>
    <row r="149" spans="1:17" x14ac:dyDescent="0.25">
      <c r="A149" s="197">
        <v>143</v>
      </c>
      <c r="B149" s="93"/>
      <c r="C149" s="93"/>
      <c r="D149" s="94"/>
      <c r="E149" s="210"/>
      <c r="F149" s="95"/>
      <c r="G149" s="95"/>
      <c r="H149" s="377"/>
      <c r="I149" s="221"/>
      <c r="J149" s="194" t="e">
        <f>IF(AND(Q149="",#REF!&gt;0,#REF!&lt;5),K149,)</f>
        <v>#REF!</v>
      </c>
      <c r="K149" s="192" t="str">
        <f>IF(D149="","ZZZ9",IF(AND(#REF!&gt;0,#REF!&lt;5),D149&amp;#REF!,D149&amp;"9"))</f>
        <v>ZZZ9</v>
      </c>
      <c r="L149" s="196">
        <f t="shared" si="3"/>
        <v>999</v>
      </c>
      <c r="M149" s="220">
        <f t="shared" si="4"/>
        <v>999</v>
      </c>
      <c r="N149" s="216"/>
      <c r="O149" s="95"/>
      <c r="P149" s="114">
        <f t="shared" si="5"/>
        <v>999</v>
      </c>
      <c r="Q149" s="95"/>
    </row>
    <row r="150" spans="1:17" x14ac:dyDescent="0.25">
      <c r="A150" s="197">
        <v>144</v>
      </c>
      <c r="B150" s="93"/>
      <c r="C150" s="93"/>
      <c r="D150" s="94"/>
      <c r="E150" s="210"/>
      <c r="F150" s="95"/>
      <c r="G150" s="95"/>
      <c r="H150" s="377"/>
      <c r="I150" s="221"/>
      <c r="J150" s="194" t="e">
        <f>IF(AND(Q150="",#REF!&gt;0,#REF!&lt;5),K150,)</f>
        <v>#REF!</v>
      </c>
      <c r="K150" s="192" t="str">
        <f>IF(D150="","ZZZ9",IF(AND(#REF!&gt;0,#REF!&lt;5),D150&amp;#REF!,D150&amp;"9"))</f>
        <v>ZZZ9</v>
      </c>
      <c r="L150" s="196">
        <f t="shared" si="3"/>
        <v>999</v>
      </c>
      <c r="M150" s="220">
        <f t="shared" si="4"/>
        <v>999</v>
      </c>
      <c r="N150" s="216"/>
      <c r="O150" s="95"/>
      <c r="P150" s="114">
        <f t="shared" si="5"/>
        <v>999</v>
      </c>
      <c r="Q150" s="95"/>
    </row>
    <row r="151" spans="1:17" x14ac:dyDescent="0.25">
      <c r="A151" s="197">
        <v>145</v>
      </c>
      <c r="B151" s="93"/>
      <c r="C151" s="93"/>
      <c r="D151" s="94"/>
      <c r="E151" s="210"/>
      <c r="F151" s="95"/>
      <c r="G151" s="95"/>
      <c r="H151" s="377"/>
      <c r="I151" s="221"/>
      <c r="J151" s="194" t="e">
        <f>IF(AND(Q151="",#REF!&gt;0,#REF!&lt;5),K151,)</f>
        <v>#REF!</v>
      </c>
      <c r="K151" s="192" t="str">
        <f>IF(D151="","ZZZ9",IF(AND(#REF!&gt;0,#REF!&lt;5),D151&amp;#REF!,D151&amp;"9"))</f>
        <v>ZZZ9</v>
      </c>
      <c r="L151" s="196">
        <f t="shared" si="3"/>
        <v>999</v>
      </c>
      <c r="M151" s="220">
        <f t="shared" si="4"/>
        <v>999</v>
      </c>
      <c r="N151" s="216"/>
      <c r="O151" s="95"/>
      <c r="P151" s="114">
        <f t="shared" si="5"/>
        <v>999</v>
      </c>
      <c r="Q151" s="95"/>
    </row>
    <row r="152" spans="1:17" x14ac:dyDescent="0.25">
      <c r="A152" s="197">
        <v>146</v>
      </c>
      <c r="B152" s="93"/>
      <c r="C152" s="93"/>
      <c r="D152" s="94"/>
      <c r="E152" s="210"/>
      <c r="F152" s="95"/>
      <c r="G152" s="95"/>
      <c r="H152" s="377"/>
      <c r="I152" s="221"/>
      <c r="J152" s="194" t="e">
        <f>IF(AND(Q152="",#REF!&gt;0,#REF!&lt;5),K152,)</f>
        <v>#REF!</v>
      </c>
      <c r="K152" s="192" t="str">
        <f>IF(D152="","ZZZ9",IF(AND(#REF!&gt;0,#REF!&lt;5),D152&amp;#REF!,D152&amp;"9"))</f>
        <v>ZZZ9</v>
      </c>
      <c r="L152" s="196">
        <f t="shared" si="3"/>
        <v>999</v>
      </c>
      <c r="M152" s="220">
        <f t="shared" si="4"/>
        <v>999</v>
      </c>
      <c r="N152" s="216"/>
      <c r="O152" s="95"/>
      <c r="P152" s="114">
        <f t="shared" si="5"/>
        <v>999</v>
      </c>
      <c r="Q152" s="95"/>
    </row>
    <row r="153" spans="1:17" x14ac:dyDescent="0.25">
      <c r="A153" s="197">
        <v>147</v>
      </c>
      <c r="B153" s="93"/>
      <c r="C153" s="93"/>
      <c r="D153" s="94"/>
      <c r="E153" s="210"/>
      <c r="F153" s="95"/>
      <c r="G153" s="95"/>
      <c r="H153" s="377"/>
      <c r="I153" s="221"/>
      <c r="J153" s="194" t="e">
        <f>IF(AND(Q153="",#REF!&gt;0,#REF!&lt;5),K153,)</f>
        <v>#REF!</v>
      </c>
      <c r="K153" s="192" t="str">
        <f>IF(D153="","ZZZ9",IF(AND(#REF!&gt;0,#REF!&lt;5),D153&amp;#REF!,D153&amp;"9"))</f>
        <v>ZZZ9</v>
      </c>
      <c r="L153" s="196">
        <f t="shared" si="3"/>
        <v>999</v>
      </c>
      <c r="M153" s="220">
        <f t="shared" si="4"/>
        <v>999</v>
      </c>
      <c r="N153" s="216"/>
      <c r="O153" s="95"/>
      <c r="P153" s="114">
        <f t="shared" si="5"/>
        <v>999</v>
      </c>
      <c r="Q153" s="95"/>
    </row>
    <row r="154" spans="1:17" x14ac:dyDescent="0.25">
      <c r="A154" s="197">
        <v>148</v>
      </c>
      <c r="B154" s="93"/>
      <c r="C154" s="93"/>
      <c r="D154" s="94"/>
      <c r="E154" s="210"/>
      <c r="F154" s="95"/>
      <c r="G154" s="95"/>
      <c r="H154" s="377"/>
      <c r="I154" s="221"/>
      <c r="J154" s="194" t="e">
        <f>IF(AND(Q154="",#REF!&gt;0,#REF!&lt;5),K154,)</f>
        <v>#REF!</v>
      </c>
      <c r="K154" s="192" t="str">
        <f>IF(D154="","ZZZ9",IF(AND(#REF!&gt;0,#REF!&lt;5),D154&amp;#REF!,D154&amp;"9"))</f>
        <v>ZZZ9</v>
      </c>
      <c r="L154" s="196">
        <f t="shared" si="3"/>
        <v>999</v>
      </c>
      <c r="M154" s="220">
        <f t="shared" si="4"/>
        <v>999</v>
      </c>
      <c r="N154" s="216"/>
      <c r="O154" s="95"/>
      <c r="P154" s="114">
        <f t="shared" si="5"/>
        <v>999</v>
      </c>
      <c r="Q154" s="95"/>
    </row>
    <row r="155" spans="1:17" x14ac:dyDescent="0.25">
      <c r="A155" s="197">
        <v>149</v>
      </c>
      <c r="B155" s="93"/>
      <c r="C155" s="93"/>
      <c r="D155" s="94"/>
      <c r="E155" s="210"/>
      <c r="F155" s="95"/>
      <c r="G155" s="95"/>
      <c r="H155" s="377"/>
      <c r="I155" s="221"/>
      <c r="J155" s="194" t="e">
        <f>IF(AND(Q155="",#REF!&gt;0,#REF!&lt;5),K155,)</f>
        <v>#REF!</v>
      </c>
      <c r="K155" s="192" t="str">
        <f>IF(D155="","ZZZ9",IF(AND(#REF!&gt;0,#REF!&lt;5),D155&amp;#REF!,D155&amp;"9"))</f>
        <v>ZZZ9</v>
      </c>
      <c r="L155" s="196">
        <f t="shared" si="3"/>
        <v>999</v>
      </c>
      <c r="M155" s="220">
        <f t="shared" si="4"/>
        <v>999</v>
      </c>
      <c r="N155" s="216"/>
      <c r="O155" s="95"/>
      <c r="P155" s="114">
        <f t="shared" si="5"/>
        <v>999</v>
      </c>
      <c r="Q155" s="95"/>
    </row>
    <row r="156" spans="1:17" x14ac:dyDescent="0.25">
      <c r="A156" s="197">
        <v>150</v>
      </c>
      <c r="B156" s="93"/>
      <c r="C156" s="93"/>
      <c r="D156" s="94"/>
      <c r="E156" s="210"/>
      <c r="F156" s="95"/>
      <c r="G156" s="95"/>
      <c r="H156" s="377"/>
      <c r="I156" s="221"/>
      <c r="J156" s="194" t="e">
        <f>IF(AND(Q156="",#REF!&gt;0,#REF!&lt;5),K156,)</f>
        <v>#REF!</v>
      </c>
      <c r="K156" s="192" t="str">
        <f>IF(D156="","ZZZ9",IF(AND(#REF!&gt;0,#REF!&lt;5),D156&amp;#REF!,D156&amp;"9"))</f>
        <v>ZZZ9</v>
      </c>
      <c r="L156" s="196">
        <f t="shared" si="3"/>
        <v>999</v>
      </c>
      <c r="M156" s="220">
        <f t="shared" si="4"/>
        <v>999</v>
      </c>
      <c r="N156" s="216"/>
      <c r="O156" s="95"/>
      <c r="P156" s="114">
        <f t="shared" si="5"/>
        <v>999</v>
      </c>
      <c r="Q156" s="95"/>
    </row>
  </sheetData>
  <conditionalFormatting sqref="A7:D156">
    <cfRule type="expression" dxfId="98" priority="18" stopIfTrue="1">
      <formula>$Q7&gt;=1</formula>
    </cfRule>
  </conditionalFormatting>
  <conditionalFormatting sqref="B7:D37">
    <cfRule type="expression" dxfId="97" priority="1" stopIfTrue="1">
      <formula>$Q7&gt;=1</formula>
    </cfRule>
  </conditionalFormatting>
  <conditionalFormatting sqref="E7:E14">
    <cfRule type="expression" dxfId="96" priority="6" stopIfTrue="1">
      <formula>AND(ROUNDDOWN(($A$4-E7)/365.25,0)&lt;=13,G7&lt;&gt;"OK")</formula>
    </cfRule>
    <cfRule type="expression" dxfId="95" priority="7" stopIfTrue="1">
      <formula>AND(ROUNDDOWN(($A$4-E7)/365.25,0)&lt;=14,G7&lt;&gt;"OK")</formula>
    </cfRule>
    <cfRule type="expression" dxfId="94" priority="8" stopIfTrue="1">
      <formula>AND(ROUNDDOWN(($A$4-E7)/365.25,0)&lt;=17,G7&lt;&gt;"OK")</formula>
    </cfRule>
    <cfRule type="expression" dxfId="93" priority="11" stopIfTrue="1">
      <formula>AND(ROUNDDOWN(($A$4-E7)/365.25,0)&lt;=13,G7&lt;&gt;"OK")</formula>
    </cfRule>
    <cfRule type="expression" dxfId="92" priority="12" stopIfTrue="1">
      <formula>AND(ROUNDDOWN(($A$4-E7)/365.25,0)&lt;=14,G7&lt;&gt;"OK")</formula>
    </cfRule>
    <cfRule type="expression" dxfId="91" priority="13" stopIfTrue="1">
      <formula>AND(ROUNDDOWN(($A$4-E7)/365.25,0)&lt;=17,G7&lt;&gt;"OK")</formula>
    </cfRule>
  </conditionalFormatting>
  <conditionalFormatting sqref="E7:E27 E29:E37">
    <cfRule type="expression" dxfId="90" priority="2" stopIfTrue="1">
      <formula>AND(ROUNDDOWN(($A$4-E7)/365.25,0)&lt;=13,G7&lt;&gt;"OK")</formula>
    </cfRule>
    <cfRule type="expression" dxfId="89" priority="3" stopIfTrue="1">
      <formula>AND(ROUNDDOWN(($A$4-E7)/365.25,0)&lt;=14,G7&lt;&gt;"OK")</formula>
    </cfRule>
    <cfRule type="expression" dxfId="88" priority="4" stopIfTrue="1">
      <formula>AND(ROUNDDOWN(($A$4-E7)/365.25,0)&lt;=17,G7&lt;&gt;"OK")</formula>
    </cfRule>
  </conditionalFormatting>
  <conditionalFormatting sqref="E7:E156">
    <cfRule type="expression" dxfId="87" priority="14" stopIfTrue="1">
      <formula>AND(ROUNDDOWN(($A$4-E7)/365.25,0)&lt;=13,G7&lt;&gt;"OK")</formula>
    </cfRule>
    <cfRule type="expression" dxfId="86" priority="15" stopIfTrue="1">
      <formula>AND(ROUNDDOWN(($A$4-E7)/365.25,0)&lt;=14,G7&lt;&gt;"OK")</formula>
    </cfRule>
    <cfRule type="expression" dxfId="85" priority="16" stopIfTrue="1">
      <formula>AND(ROUNDDOWN(($A$4-E7)/365.25,0)&lt;=17,G7&lt;&gt;"OK")</formula>
    </cfRule>
  </conditionalFormatting>
  <conditionalFormatting sqref="J7:J156">
    <cfRule type="cellIs" dxfId="84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9052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213360</xdr:colOff>
                    <xdr:row>0</xdr:row>
                    <xdr:rowOff>68580</xdr:rowOff>
                  </from>
                  <to>
                    <xdr:col>14</xdr:col>
                    <xdr:colOff>137160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Munka64">
    <tabColor rgb="FFFFC000"/>
  </sheetPr>
  <dimension ref="A1:AK47"/>
  <sheetViews>
    <sheetView topLeftCell="A7" workbookViewId="0">
      <selection activeCell="L31" sqref="L31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519" t="str">
        <f>Altalanos!$A$6</f>
        <v>SOMOGY VÁRMEGYE DIÁKOLIMPIA</v>
      </c>
      <c r="B1" s="519"/>
      <c r="C1" s="519"/>
      <c r="D1" s="519"/>
      <c r="E1" s="519"/>
      <c r="F1" s="519"/>
      <c r="G1" s="228"/>
      <c r="H1" s="231" t="s">
        <v>54</v>
      </c>
      <c r="I1" s="229"/>
      <c r="J1" s="230"/>
      <c r="L1" s="232"/>
      <c r="M1" s="233"/>
      <c r="N1" s="119"/>
      <c r="O1" s="119" t="s">
        <v>13</v>
      </c>
      <c r="P1" s="119"/>
      <c r="Q1" s="118"/>
      <c r="R1" s="119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34" t="s">
        <v>53</v>
      </c>
      <c r="B2" s="235"/>
      <c r="C2" s="235"/>
      <c r="D2" s="235"/>
      <c r="E2" s="235" t="s">
        <v>327</v>
      </c>
      <c r="F2" s="235"/>
      <c r="G2" s="236"/>
      <c r="H2" s="237"/>
      <c r="I2" s="237"/>
      <c r="J2" s="238"/>
      <c r="K2" s="232"/>
      <c r="L2" s="232"/>
      <c r="M2" s="232"/>
      <c r="N2" s="120"/>
      <c r="O2" s="97"/>
      <c r="P2" s="120"/>
      <c r="Q2" s="97"/>
      <c r="R2" s="120"/>
      <c r="Y2" s="358"/>
      <c r="Z2" s="357"/>
      <c r="AA2" s="357" t="s">
        <v>66</v>
      </c>
      <c r="AB2" s="348">
        <v>150</v>
      </c>
      <c r="AC2" s="348">
        <v>120</v>
      </c>
      <c r="AD2" s="348">
        <v>100</v>
      </c>
      <c r="AE2" s="348">
        <v>80</v>
      </c>
      <c r="AF2" s="348">
        <v>70</v>
      </c>
      <c r="AG2" s="348">
        <v>60</v>
      </c>
      <c r="AH2" s="348">
        <v>55</v>
      </c>
      <c r="AI2" s="348">
        <v>50</v>
      </c>
      <c r="AJ2" s="348">
        <v>45</v>
      </c>
      <c r="AK2" s="348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21"/>
      <c r="K3" s="50"/>
      <c r="L3" s="51" t="s">
        <v>30</v>
      </c>
      <c r="M3" s="50"/>
      <c r="N3" s="306"/>
      <c r="O3" s="305"/>
      <c r="P3" s="306"/>
      <c r="Y3" s="357">
        <f>IF(H4="OB","A",IF(H4="IX","W",H4))</f>
        <v>0</v>
      </c>
      <c r="Z3" s="357"/>
      <c r="AA3" s="357" t="s">
        <v>96</v>
      </c>
      <c r="AB3" s="348">
        <v>120</v>
      </c>
      <c r="AC3" s="348">
        <v>90</v>
      </c>
      <c r="AD3" s="348">
        <v>65</v>
      </c>
      <c r="AE3" s="348">
        <v>55</v>
      </c>
      <c r="AF3" s="348">
        <v>50</v>
      </c>
      <c r="AG3" s="348">
        <v>45</v>
      </c>
      <c r="AH3" s="348">
        <v>40</v>
      </c>
      <c r="AI3" s="348">
        <v>35</v>
      </c>
      <c r="AJ3" s="348">
        <v>25</v>
      </c>
      <c r="AK3" s="348">
        <v>20</v>
      </c>
    </row>
    <row r="4" spans="1:37" ht="13.8" thickBot="1" x14ac:dyDescent="0.3">
      <c r="A4" s="520">
        <f>Altalanos!$A$10</f>
        <v>45775</v>
      </c>
      <c r="B4" s="520"/>
      <c r="C4" s="520"/>
      <c r="D4" s="239"/>
      <c r="E4" s="240" t="str">
        <f>Altalanos!$C$10</f>
        <v>Balatonboglár</v>
      </c>
      <c r="F4" s="240"/>
      <c r="G4" s="240"/>
      <c r="H4" s="243"/>
      <c r="I4" s="240"/>
      <c r="J4" s="242"/>
      <c r="K4" s="243"/>
      <c r="L4" s="245" t="str">
        <f>Altalanos!$E$10</f>
        <v>Paszér Éva</v>
      </c>
      <c r="M4" s="243"/>
      <c r="N4" s="308"/>
      <c r="O4" s="309"/>
      <c r="P4" s="308"/>
      <c r="Y4" s="357"/>
      <c r="Z4" s="357"/>
      <c r="AA4" s="357" t="s">
        <v>97</v>
      </c>
      <c r="AB4" s="348">
        <v>90</v>
      </c>
      <c r="AC4" s="348">
        <v>60</v>
      </c>
      <c r="AD4" s="348">
        <v>45</v>
      </c>
      <c r="AE4" s="348">
        <v>34</v>
      </c>
      <c r="AF4" s="348">
        <v>27</v>
      </c>
      <c r="AG4" s="348">
        <v>22</v>
      </c>
      <c r="AH4" s="348">
        <v>18</v>
      </c>
      <c r="AI4" s="348">
        <v>15</v>
      </c>
      <c r="AJ4" s="348">
        <v>12</v>
      </c>
      <c r="AK4" s="348">
        <v>9</v>
      </c>
    </row>
    <row r="5" spans="1:37" x14ac:dyDescent="0.25">
      <c r="A5" s="33"/>
      <c r="B5" s="33" t="s">
        <v>51</v>
      </c>
      <c r="C5" s="301" t="s">
        <v>64</v>
      </c>
      <c r="D5" s="33" t="s">
        <v>45</v>
      </c>
      <c r="E5" s="33" t="s">
        <v>69</v>
      </c>
      <c r="F5" s="33"/>
      <c r="G5" s="33" t="s">
        <v>28</v>
      </c>
      <c r="H5" s="33"/>
      <c r="I5" s="33" t="s">
        <v>31</v>
      </c>
      <c r="J5" s="33"/>
      <c r="K5" s="334" t="s">
        <v>70</v>
      </c>
      <c r="L5" s="334" t="s">
        <v>71</v>
      </c>
      <c r="M5" s="334" t="s">
        <v>72</v>
      </c>
      <c r="O5" s="347" t="s">
        <v>80</v>
      </c>
      <c r="P5" s="348" t="s">
        <v>86</v>
      </c>
      <c r="R5" s="347" t="s">
        <v>80</v>
      </c>
      <c r="S5" s="418" t="s">
        <v>118</v>
      </c>
      <c r="Y5" s="357">
        <f>IF(OR(Altalanos!$A$8="F1",Altalanos!$A$8="F2",Altalanos!$A$8="N1",Altalanos!$A$8="N2"),1,2)</f>
        <v>2</v>
      </c>
      <c r="Z5" s="357"/>
      <c r="AA5" s="357" t="s">
        <v>98</v>
      </c>
      <c r="AB5" s="348">
        <v>60</v>
      </c>
      <c r="AC5" s="348">
        <v>40</v>
      </c>
      <c r="AD5" s="348">
        <v>30</v>
      </c>
      <c r="AE5" s="348">
        <v>20</v>
      </c>
      <c r="AF5" s="348">
        <v>18</v>
      </c>
      <c r="AG5" s="348">
        <v>15</v>
      </c>
      <c r="AH5" s="348">
        <v>12</v>
      </c>
      <c r="AI5" s="348">
        <v>10</v>
      </c>
      <c r="AJ5" s="348">
        <v>8</v>
      </c>
      <c r="AK5" s="348">
        <v>6</v>
      </c>
    </row>
    <row r="6" spans="1:37" x14ac:dyDescent="0.25">
      <c r="A6" s="279"/>
      <c r="B6" s="279"/>
      <c r="C6" s="333"/>
      <c r="D6" s="279"/>
      <c r="E6" s="279"/>
      <c r="F6" s="279"/>
      <c r="G6" s="279"/>
      <c r="H6" s="279"/>
      <c r="I6" s="279"/>
      <c r="J6" s="279"/>
      <c r="K6" s="279"/>
      <c r="L6" s="279"/>
      <c r="M6" s="279"/>
      <c r="O6" s="349" t="s">
        <v>87</v>
      </c>
      <c r="P6" s="350" t="s">
        <v>82</v>
      </c>
      <c r="R6" s="349" t="s">
        <v>87</v>
      </c>
      <c r="S6" s="419" t="s">
        <v>119</v>
      </c>
      <c r="Y6" s="357"/>
      <c r="Z6" s="357"/>
      <c r="AA6" s="357" t="s">
        <v>99</v>
      </c>
      <c r="AB6" s="348">
        <v>40</v>
      </c>
      <c r="AC6" s="348">
        <v>25</v>
      </c>
      <c r="AD6" s="348">
        <v>18</v>
      </c>
      <c r="AE6" s="348">
        <v>13</v>
      </c>
      <c r="AF6" s="348">
        <v>10</v>
      </c>
      <c r="AG6" s="348">
        <v>8</v>
      </c>
      <c r="AH6" s="348">
        <v>6</v>
      </c>
      <c r="AI6" s="348">
        <v>5</v>
      </c>
      <c r="AJ6" s="348">
        <v>4</v>
      </c>
      <c r="AK6" s="348">
        <v>3</v>
      </c>
    </row>
    <row r="7" spans="1:37" x14ac:dyDescent="0.25">
      <c r="A7" s="341" t="s">
        <v>66</v>
      </c>
      <c r="B7" s="353"/>
      <c r="C7" s="303"/>
      <c r="D7" s="303"/>
      <c r="E7" s="450" t="s">
        <v>589</v>
      </c>
      <c r="F7" s="302"/>
      <c r="G7" s="450" t="s">
        <v>498</v>
      </c>
      <c r="H7" s="302"/>
      <c r="I7" s="450"/>
      <c r="J7" s="279"/>
      <c r="K7" s="364">
        <v>5</v>
      </c>
      <c r="L7" s="359"/>
      <c r="M7" s="365"/>
      <c r="O7" s="351"/>
      <c r="P7" s="352" t="s">
        <v>84</v>
      </c>
      <c r="R7" s="351" t="s">
        <v>88</v>
      </c>
      <c r="S7" s="420" t="s">
        <v>92</v>
      </c>
      <c r="Y7" s="357"/>
      <c r="Z7" s="357"/>
      <c r="AA7" s="357" t="s">
        <v>100</v>
      </c>
      <c r="AB7" s="348">
        <v>25</v>
      </c>
      <c r="AC7" s="348">
        <v>15</v>
      </c>
      <c r="AD7" s="348">
        <v>13</v>
      </c>
      <c r="AE7" s="348">
        <v>8</v>
      </c>
      <c r="AF7" s="348">
        <v>6</v>
      </c>
      <c r="AG7" s="348">
        <v>4</v>
      </c>
      <c r="AH7" s="348">
        <v>3</v>
      </c>
      <c r="AI7" s="348">
        <v>2</v>
      </c>
      <c r="AJ7" s="348">
        <v>1</v>
      </c>
      <c r="AK7" s="348">
        <v>0</v>
      </c>
    </row>
    <row r="8" spans="1:37" x14ac:dyDescent="0.25">
      <c r="A8" s="310"/>
      <c r="B8" s="354"/>
      <c r="C8" s="311"/>
      <c r="D8" s="311"/>
      <c r="E8" s="311"/>
      <c r="F8" s="311"/>
      <c r="G8" s="311"/>
      <c r="H8" s="311"/>
      <c r="I8" s="311"/>
      <c r="J8" s="279"/>
      <c r="K8" s="310"/>
      <c r="L8" s="310"/>
      <c r="M8" s="366"/>
      <c r="Y8" s="357"/>
      <c r="Z8" s="357"/>
      <c r="AA8" s="357" t="s">
        <v>101</v>
      </c>
      <c r="AB8" s="348">
        <v>15</v>
      </c>
      <c r="AC8" s="348">
        <v>10</v>
      </c>
      <c r="AD8" s="348">
        <v>7</v>
      </c>
      <c r="AE8" s="348">
        <v>5</v>
      </c>
      <c r="AF8" s="348">
        <v>4</v>
      </c>
      <c r="AG8" s="348">
        <v>3</v>
      </c>
      <c r="AH8" s="348">
        <v>2</v>
      </c>
      <c r="AI8" s="348">
        <v>1</v>
      </c>
      <c r="AJ8" s="348">
        <v>0</v>
      </c>
      <c r="AK8" s="348">
        <v>0</v>
      </c>
    </row>
    <row r="9" spans="1:37" x14ac:dyDescent="0.25">
      <c r="A9" s="310" t="s">
        <v>67</v>
      </c>
      <c r="B9" s="355"/>
      <c r="C9" s="303"/>
      <c r="D9" s="303"/>
      <c r="E9" s="443" t="s">
        <v>590</v>
      </c>
      <c r="F9" s="304"/>
      <c r="G9" s="443" t="s">
        <v>282</v>
      </c>
      <c r="H9" s="304"/>
      <c r="I9" s="443"/>
      <c r="J9" s="279"/>
      <c r="K9" s="364">
        <v>3</v>
      </c>
      <c r="L9" s="359"/>
      <c r="M9" s="365"/>
      <c r="Y9" s="357"/>
      <c r="Z9" s="357"/>
      <c r="AA9" s="357" t="s">
        <v>102</v>
      </c>
      <c r="AB9" s="348">
        <v>10</v>
      </c>
      <c r="AC9" s="348">
        <v>6</v>
      </c>
      <c r="AD9" s="348">
        <v>4</v>
      </c>
      <c r="AE9" s="348">
        <v>2</v>
      </c>
      <c r="AF9" s="348">
        <v>1</v>
      </c>
      <c r="AG9" s="348">
        <v>0</v>
      </c>
      <c r="AH9" s="348">
        <v>0</v>
      </c>
      <c r="AI9" s="348">
        <v>0</v>
      </c>
      <c r="AJ9" s="348">
        <v>0</v>
      </c>
      <c r="AK9" s="348">
        <v>0</v>
      </c>
    </row>
    <row r="10" spans="1:37" x14ac:dyDescent="0.25">
      <c r="A10" s="310"/>
      <c r="B10" s="354"/>
      <c r="C10" s="311"/>
      <c r="D10" s="311"/>
      <c r="E10" s="311"/>
      <c r="F10" s="311"/>
      <c r="G10" s="311"/>
      <c r="H10" s="311"/>
      <c r="I10" s="311"/>
      <c r="J10" s="279"/>
      <c r="K10" s="310"/>
      <c r="L10" s="310"/>
      <c r="M10" s="366"/>
      <c r="Y10" s="357"/>
      <c r="Z10" s="357"/>
      <c r="AA10" s="357" t="s">
        <v>103</v>
      </c>
      <c r="AB10" s="348">
        <v>6</v>
      </c>
      <c r="AC10" s="348">
        <v>3</v>
      </c>
      <c r="AD10" s="348">
        <v>2</v>
      </c>
      <c r="AE10" s="348">
        <v>1</v>
      </c>
      <c r="AF10" s="348">
        <v>0</v>
      </c>
      <c r="AG10" s="348">
        <v>0</v>
      </c>
      <c r="AH10" s="348">
        <v>0</v>
      </c>
      <c r="AI10" s="348">
        <v>0</v>
      </c>
      <c r="AJ10" s="348">
        <v>0</v>
      </c>
      <c r="AK10" s="348">
        <v>0</v>
      </c>
    </row>
    <row r="11" spans="1:37" x14ac:dyDescent="0.25">
      <c r="A11" s="310" t="s">
        <v>68</v>
      </c>
      <c r="B11" s="355"/>
      <c r="C11" s="303"/>
      <c r="D11" s="303"/>
      <c r="E11" s="443" t="s">
        <v>206</v>
      </c>
      <c r="F11" s="304"/>
      <c r="G11" s="443" t="s">
        <v>307</v>
      </c>
      <c r="H11" s="304"/>
      <c r="I11" s="443"/>
      <c r="J11" s="279"/>
      <c r="K11" s="364">
        <v>1</v>
      </c>
      <c r="L11" s="359"/>
      <c r="M11" s="365"/>
      <c r="Y11" s="357"/>
      <c r="Z11" s="357"/>
      <c r="AA11" s="357" t="s">
        <v>108</v>
      </c>
      <c r="AB11" s="348">
        <v>3</v>
      </c>
      <c r="AC11" s="348">
        <v>2</v>
      </c>
      <c r="AD11" s="348">
        <v>1</v>
      </c>
      <c r="AE11" s="348">
        <v>0</v>
      </c>
      <c r="AF11" s="348">
        <v>0</v>
      </c>
      <c r="AG11" s="348">
        <v>0</v>
      </c>
      <c r="AH11" s="348">
        <v>0</v>
      </c>
      <c r="AI11" s="348">
        <v>0</v>
      </c>
      <c r="AJ11" s="348">
        <v>0</v>
      </c>
      <c r="AK11" s="348">
        <v>0</v>
      </c>
    </row>
    <row r="12" spans="1:37" x14ac:dyDescent="0.25">
      <c r="A12" s="279"/>
      <c r="B12" s="341"/>
      <c r="C12" s="333"/>
      <c r="D12" s="279"/>
      <c r="E12" s="279"/>
      <c r="F12" s="279"/>
      <c r="G12" s="279"/>
      <c r="H12" s="279"/>
      <c r="I12" s="279"/>
      <c r="J12" s="279"/>
      <c r="K12" s="333"/>
      <c r="L12" s="333"/>
      <c r="M12" s="366"/>
      <c r="Y12" s="357"/>
      <c r="Z12" s="357"/>
      <c r="AA12" s="357" t="s">
        <v>104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341" t="s">
        <v>73</v>
      </c>
      <c r="B13" s="353"/>
      <c r="C13" s="303"/>
      <c r="D13" s="303"/>
      <c r="E13" s="450" t="s">
        <v>591</v>
      </c>
      <c r="F13" s="302"/>
      <c r="G13" s="450" t="s">
        <v>320</v>
      </c>
      <c r="H13" s="302"/>
      <c r="I13" s="450"/>
      <c r="J13" s="279"/>
      <c r="K13" s="364">
        <v>4</v>
      </c>
      <c r="L13" s="359"/>
      <c r="M13" s="365"/>
      <c r="Y13" s="357"/>
      <c r="Z13" s="357"/>
      <c r="AA13" s="357" t="s">
        <v>105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310"/>
      <c r="B14" s="354"/>
      <c r="C14" s="311"/>
      <c r="D14" s="311"/>
      <c r="E14" s="311"/>
      <c r="F14" s="311"/>
      <c r="G14" s="311"/>
      <c r="H14" s="311"/>
      <c r="I14" s="311"/>
      <c r="J14" s="279"/>
      <c r="K14" s="310"/>
      <c r="L14" s="310"/>
      <c r="M14" s="366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</row>
    <row r="15" spans="1:37" x14ac:dyDescent="0.25">
      <c r="A15" s="310" t="s">
        <v>74</v>
      </c>
      <c r="B15" s="355"/>
      <c r="C15" s="303"/>
      <c r="D15" s="303"/>
      <c r="E15" s="443" t="s">
        <v>592</v>
      </c>
      <c r="F15" s="304"/>
      <c r="G15" s="443" t="s">
        <v>308</v>
      </c>
      <c r="H15" s="304"/>
      <c r="I15" s="443"/>
      <c r="J15" s="279"/>
      <c r="K15" s="364">
        <v>2</v>
      </c>
      <c r="L15" s="359"/>
      <c r="M15" s="365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</row>
    <row r="16" spans="1:37" x14ac:dyDescent="0.25">
      <c r="A16" s="310"/>
      <c r="B16" s="354"/>
      <c r="C16" s="311"/>
      <c r="D16" s="311"/>
      <c r="E16" s="311"/>
      <c r="F16" s="311"/>
      <c r="G16" s="311"/>
      <c r="H16" s="311"/>
      <c r="I16" s="311"/>
      <c r="J16" s="279"/>
      <c r="K16" s="310"/>
      <c r="L16" s="310"/>
      <c r="M16" s="366"/>
      <c r="Y16" s="357"/>
      <c r="Z16" s="357"/>
      <c r="AA16" s="357" t="s">
        <v>66</v>
      </c>
      <c r="AB16" s="357">
        <v>300</v>
      </c>
      <c r="AC16" s="357">
        <v>250</v>
      </c>
      <c r="AD16" s="357">
        <v>220</v>
      </c>
      <c r="AE16" s="357">
        <v>180</v>
      </c>
      <c r="AF16" s="357">
        <v>160</v>
      </c>
      <c r="AG16" s="357">
        <v>150</v>
      </c>
      <c r="AH16" s="357">
        <v>140</v>
      </c>
      <c r="AI16" s="357">
        <v>130</v>
      </c>
      <c r="AJ16" s="357">
        <v>120</v>
      </c>
      <c r="AK16" s="357">
        <v>110</v>
      </c>
    </row>
    <row r="17" spans="1:37" x14ac:dyDescent="0.25">
      <c r="A17" s="310" t="s">
        <v>75</v>
      </c>
      <c r="B17" s="355"/>
      <c r="C17" s="303"/>
      <c r="D17" s="303"/>
      <c r="E17" s="443" t="s">
        <v>328</v>
      </c>
      <c r="F17" s="304"/>
      <c r="G17" s="443" t="s">
        <v>593</v>
      </c>
      <c r="H17" s="304"/>
      <c r="I17" s="443"/>
      <c r="J17" s="279"/>
      <c r="K17" s="364">
        <v>5</v>
      </c>
      <c r="L17" s="359"/>
      <c r="M17" s="365"/>
      <c r="Y17" s="357"/>
      <c r="Z17" s="357"/>
      <c r="AA17" s="357" t="s">
        <v>96</v>
      </c>
      <c r="AB17" s="357">
        <v>250</v>
      </c>
      <c r="AC17" s="357">
        <v>200</v>
      </c>
      <c r="AD17" s="357">
        <v>160</v>
      </c>
      <c r="AE17" s="357">
        <v>140</v>
      </c>
      <c r="AF17" s="357">
        <v>120</v>
      </c>
      <c r="AG17" s="357">
        <v>110</v>
      </c>
      <c r="AH17" s="357">
        <v>100</v>
      </c>
      <c r="AI17" s="357">
        <v>90</v>
      </c>
      <c r="AJ17" s="357">
        <v>80</v>
      </c>
      <c r="AK17" s="357">
        <v>70</v>
      </c>
    </row>
    <row r="18" spans="1:37" x14ac:dyDescent="0.25">
      <c r="A18" s="279"/>
      <c r="B18" s="279"/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79"/>
      <c r="Y18" s="357"/>
      <c r="Z18" s="357"/>
      <c r="AA18" s="357" t="s">
        <v>97</v>
      </c>
      <c r="AB18" s="357">
        <v>200</v>
      </c>
      <c r="AC18" s="357">
        <v>150</v>
      </c>
      <c r="AD18" s="357">
        <v>130</v>
      </c>
      <c r="AE18" s="357">
        <v>110</v>
      </c>
      <c r="AF18" s="357">
        <v>95</v>
      </c>
      <c r="AG18" s="357">
        <v>80</v>
      </c>
      <c r="AH18" s="357">
        <v>70</v>
      </c>
      <c r="AI18" s="357">
        <v>60</v>
      </c>
      <c r="AJ18" s="357">
        <v>55</v>
      </c>
      <c r="AK18" s="357">
        <v>50</v>
      </c>
    </row>
    <row r="19" spans="1:37" x14ac:dyDescent="0.25">
      <c r="A19" s="279"/>
      <c r="B19" s="279"/>
      <c r="C19" s="279"/>
      <c r="D19" s="279"/>
      <c r="E19" s="279"/>
      <c r="F19" s="279"/>
      <c r="G19" s="279"/>
      <c r="H19" s="279"/>
      <c r="I19" s="279"/>
      <c r="J19" s="279"/>
      <c r="K19" s="279"/>
      <c r="L19" s="279"/>
      <c r="M19" s="279"/>
      <c r="Y19" s="357"/>
      <c r="Z19" s="357"/>
      <c r="AA19" s="357" t="s">
        <v>98</v>
      </c>
      <c r="AB19" s="357">
        <v>150</v>
      </c>
      <c r="AC19" s="357">
        <v>120</v>
      </c>
      <c r="AD19" s="357">
        <v>100</v>
      </c>
      <c r="AE19" s="357">
        <v>80</v>
      </c>
      <c r="AF19" s="357">
        <v>70</v>
      </c>
      <c r="AG19" s="357">
        <v>60</v>
      </c>
      <c r="AH19" s="357">
        <v>55</v>
      </c>
      <c r="AI19" s="357">
        <v>50</v>
      </c>
      <c r="AJ19" s="357">
        <v>45</v>
      </c>
      <c r="AK19" s="357">
        <v>40</v>
      </c>
    </row>
    <row r="20" spans="1:37" x14ac:dyDescent="0.25">
      <c r="A20" s="279"/>
      <c r="B20" s="279"/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Y20" s="357"/>
      <c r="Z20" s="357"/>
      <c r="AA20" s="357" t="s">
        <v>99</v>
      </c>
      <c r="AB20" s="357">
        <v>120</v>
      </c>
      <c r="AC20" s="357">
        <v>90</v>
      </c>
      <c r="AD20" s="357">
        <v>65</v>
      </c>
      <c r="AE20" s="357">
        <v>55</v>
      </c>
      <c r="AF20" s="357">
        <v>50</v>
      </c>
      <c r="AG20" s="357">
        <v>45</v>
      </c>
      <c r="AH20" s="357">
        <v>40</v>
      </c>
      <c r="AI20" s="357">
        <v>35</v>
      </c>
      <c r="AJ20" s="357">
        <v>25</v>
      </c>
      <c r="AK20" s="357">
        <v>20</v>
      </c>
    </row>
    <row r="21" spans="1:37" x14ac:dyDescent="0.25">
      <c r="A21" s="279"/>
      <c r="B21" s="279"/>
      <c r="C21" s="279"/>
      <c r="D21" s="279"/>
      <c r="E21" s="279"/>
      <c r="F21" s="279"/>
      <c r="G21" s="279"/>
      <c r="H21" s="279"/>
      <c r="I21" s="279"/>
      <c r="J21" s="279"/>
      <c r="K21" s="279"/>
      <c r="L21" s="279"/>
      <c r="M21" s="279"/>
      <c r="Y21" s="357"/>
      <c r="Z21" s="357"/>
      <c r="AA21" s="357" t="s">
        <v>100</v>
      </c>
      <c r="AB21" s="357">
        <v>90</v>
      </c>
      <c r="AC21" s="357">
        <v>60</v>
      </c>
      <c r="AD21" s="357">
        <v>45</v>
      </c>
      <c r="AE21" s="357">
        <v>34</v>
      </c>
      <c r="AF21" s="357">
        <v>27</v>
      </c>
      <c r="AG21" s="357">
        <v>22</v>
      </c>
      <c r="AH21" s="357">
        <v>18</v>
      </c>
      <c r="AI21" s="357">
        <v>15</v>
      </c>
      <c r="AJ21" s="357">
        <v>12</v>
      </c>
      <c r="AK21" s="357">
        <v>9</v>
      </c>
    </row>
    <row r="22" spans="1:37" ht="18.75" customHeight="1" x14ac:dyDescent="0.25">
      <c r="A22" s="279"/>
      <c r="B22" s="521"/>
      <c r="C22" s="521"/>
      <c r="D22" s="522" t="s">
        <v>589</v>
      </c>
      <c r="E22" s="523"/>
      <c r="F22" s="522" t="s">
        <v>590</v>
      </c>
      <c r="G22" s="523"/>
      <c r="H22" s="522" t="s">
        <v>206</v>
      </c>
      <c r="I22" s="523"/>
      <c r="J22" s="279"/>
      <c r="K22" s="279"/>
      <c r="L22" s="279"/>
      <c r="M22" s="342"/>
      <c r="Y22" s="357"/>
      <c r="Z22" s="357"/>
      <c r="AA22" s="357" t="s">
        <v>101</v>
      </c>
      <c r="AB22" s="357">
        <v>60</v>
      </c>
      <c r="AC22" s="357">
        <v>40</v>
      </c>
      <c r="AD22" s="357">
        <v>30</v>
      </c>
      <c r="AE22" s="357">
        <v>20</v>
      </c>
      <c r="AF22" s="357">
        <v>18</v>
      </c>
      <c r="AG22" s="357">
        <v>15</v>
      </c>
      <c r="AH22" s="357">
        <v>12</v>
      </c>
      <c r="AI22" s="357">
        <v>10</v>
      </c>
      <c r="AJ22" s="357">
        <v>8</v>
      </c>
      <c r="AK22" s="357">
        <v>6</v>
      </c>
    </row>
    <row r="23" spans="1:37" ht="18.75" customHeight="1" x14ac:dyDescent="0.25">
      <c r="A23" s="340" t="s">
        <v>66</v>
      </c>
      <c r="B23" s="524" t="s">
        <v>589</v>
      </c>
      <c r="C23" s="525"/>
      <c r="D23" s="526"/>
      <c r="E23" s="526"/>
      <c r="F23" s="529" t="s">
        <v>746</v>
      </c>
      <c r="G23" s="528"/>
      <c r="H23" s="529" t="s">
        <v>747</v>
      </c>
      <c r="I23" s="528"/>
      <c r="J23" s="279"/>
      <c r="K23" s="279"/>
      <c r="L23" s="279"/>
      <c r="M23" s="343"/>
      <c r="Y23" s="357"/>
      <c r="Z23" s="357"/>
      <c r="AA23" s="357" t="s">
        <v>102</v>
      </c>
      <c r="AB23" s="357">
        <v>40</v>
      </c>
      <c r="AC23" s="357">
        <v>25</v>
      </c>
      <c r="AD23" s="357">
        <v>18</v>
      </c>
      <c r="AE23" s="357">
        <v>13</v>
      </c>
      <c r="AF23" s="357">
        <v>8</v>
      </c>
      <c r="AG23" s="357">
        <v>7</v>
      </c>
      <c r="AH23" s="357">
        <v>6</v>
      </c>
      <c r="AI23" s="357">
        <v>5</v>
      </c>
      <c r="AJ23" s="357">
        <v>4</v>
      </c>
      <c r="AK23" s="357">
        <v>3</v>
      </c>
    </row>
    <row r="24" spans="1:37" ht="18.75" customHeight="1" x14ac:dyDescent="0.25">
      <c r="A24" s="340" t="s">
        <v>67</v>
      </c>
      <c r="B24" s="524" t="s">
        <v>590</v>
      </c>
      <c r="C24" s="525"/>
      <c r="D24" s="529" t="s">
        <v>741</v>
      </c>
      <c r="E24" s="528"/>
      <c r="F24" s="526"/>
      <c r="G24" s="526"/>
      <c r="H24" s="529" t="s">
        <v>722</v>
      </c>
      <c r="I24" s="528"/>
      <c r="J24" s="279"/>
      <c r="K24" s="279"/>
      <c r="L24" s="279"/>
      <c r="M24" s="343"/>
      <c r="Y24" s="357"/>
      <c r="Z24" s="357"/>
      <c r="AA24" s="357" t="s">
        <v>103</v>
      </c>
      <c r="AB24" s="357">
        <v>25</v>
      </c>
      <c r="AC24" s="357">
        <v>15</v>
      </c>
      <c r="AD24" s="357">
        <v>13</v>
      </c>
      <c r="AE24" s="357">
        <v>7</v>
      </c>
      <c r="AF24" s="357">
        <v>6</v>
      </c>
      <c r="AG24" s="357">
        <v>5</v>
      </c>
      <c r="AH24" s="357">
        <v>4</v>
      </c>
      <c r="AI24" s="357">
        <v>3</v>
      </c>
      <c r="AJ24" s="357">
        <v>2</v>
      </c>
      <c r="AK24" s="357">
        <v>1</v>
      </c>
    </row>
    <row r="25" spans="1:37" ht="18.75" customHeight="1" x14ac:dyDescent="0.25">
      <c r="A25" s="340" t="s">
        <v>68</v>
      </c>
      <c r="B25" s="524" t="s">
        <v>206</v>
      </c>
      <c r="C25" s="525"/>
      <c r="D25" s="529" t="s">
        <v>748</v>
      </c>
      <c r="E25" s="528"/>
      <c r="F25" s="529" t="s">
        <v>741</v>
      </c>
      <c r="G25" s="528"/>
      <c r="H25" s="526"/>
      <c r="I25" s="526"/>
      <c r="J25" s="279"/>
      <c r="K25" s="279"/>
      <c r="L25" s="279"/>
      <c r="M25" s="343"/>
      <c r="Y25" s="357"/>
      <c r="Z25" s="357"/>
      <c r="AA25" s="357" t="s">
        <v>108</v>
      </c>
      <c r="AB25" s="357">
        <v>15</v>
      </c>
      <c r="AC25" s="357">
        <v>10</v>
      </c>
      <c r="AD25" s="357">
        <v>8</v>
      </c>
      <c r="AE25" s="357">
        <v>4</v>
      </c>
      <c r="AF25" s="357">
        <v>3</v>
      </c>
      <c r="AG25" s="357">
        <v>2</v>
      </c>
      <c r="AH25" s="357">
        <v>1</v>
      </c>
      <c r="AI25" s="357">
        <v>0</v>
      </c>
      <c r="AJ25" s="357">
        <v>0</v>
      </c>
      <c r="AK25" s="357">
        <v>0</v>
      </c>
    </row>
    <row r="26" spans="1:37" x14ac:dyDescent="0.25">
      <c r="A26" s="279"/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344"/>
      <c r="Y26" s="357"/>
      <c r="Z26" s="357"/>
      <c r="AA26" s="357" t="s">
        <v>104</v>
      </c>
      <c r="AB26" s="357">
        <v>10</v>
      </c>
      <c r="AC26" s="357">
        <v>6</v>
      </c>
      <c r="AD26" s="357">
        <v>4</v>
      </c>
      <c r="AE26" s="357">
        <v>2</v>
      </c>
      <c r="AF26" s="357">
        <v>1</v>
      </c>
      <c r="AG26" s="357">
        <v>0</v>
      </c>
      <c r="AH26" s="357">
        <v>0</v>
      </c>
      <c r="AI26" s="357">
        <v>0</v>
      </c>
      <c r="AJ26" s="357">
        <v>0</v>
      </c>
      <c r="AK26" s="357">
        <v>0</v>
      </c>
    </row>
    <row r="27" spans="1:37" ht="18.75" customHeight="1" x14ac:dyDescent="0.25">
      <c r="A27" s="279"/>
      <c r="B27" s="521"/>
      <c r="C27" s="521"/>
      <c r="D27" s="522" t="s">
        <v>591</v>
      </c>
      <c r="E27" s="523"/>
      <c r="F27" s="522" t="s">
        <v>592</v>
      </c>
      <c r="G27" s="523"/>
      <c r="H27" s="522" t="s">
        <v>328</v>
      </c>
      <c r="I27" s="523"/>
      <c r="J27" s="279"/>
      <c r="K27" s="279"/>
      <c r="L27" s="279"/>
      <c r="M27" s="344"/>
      <c r="Y27" s="357"/>
      <c r="Z27" s="357"/>
      <c r="AA27" s="357" t="s">
        <v>105</v>
      </c>
      <c r="AB27" s="357">
        <v>3</v>
      </c>
      <c r="AC27" s="357">
        <v>2</v>
      </c>
      <c r="AD27" s="357">
        <v>1</v>
      </c>
      <c r="AE27" s="357">
        <v>0</v>
      </c>
      <c r="AF27" s="357">
        <v>0</v>
      </c>
      <c r="AG27" s="357">
        <v>0</v>
      </c>
      <c r="AH27" s="357">
        <v>0</v>
      </c>
      <c r="AI27" s="357">
        <v>0</v>
      </c>
      <c r="AJ27" s="357">
        <v>0</v>
      </c>
      <c r="AK27" s="357">
        <v>0</v>
      </c>
    </row>
    <row r="28" spans="1:37" ht="18.75" customHeight="1" x14ac:dyDescent="0.25">
      <c r="A28" s="340" t="s">
        <v>73</v>
      </c>
      <c r="B28" s="524" t="s">
        <v>591</v>
      </c>
      <c r="C28" s="525"/>
      <c r="D28" s="526"/>
      <c r="E28" s="526"/>
      <c r="F28" s="529" t="s">
        <v>730</v>
      </c>
      <c r="G28" s="528"/>
      <c r="H28" s="529" t="s">
        <v>749</v>
      </c>
      <c r="I28" s="528"/>
      <c r="J28" s="279"/>
      <c r="K28" s="279"/>
      <c r="L28" s="279"/>
      <c r="M28" s="343"/>
    </row>
    <row r="29" spans="1:37" ht="18.75" customHeight="1" x14ac:dyDescent="0.25">
      <c r="A29" s="340" t="s">
        <v>74</v>
      </c>
      <c r="B29" s="524" t="s">
        <v>592</v>
      </c>
      <c r="C29" s="525"/>
      <c r="D29" s="529" t="s">
        <v>714</v>
      </c>
      <c r="E29" s="528"/>
      <c r="F29" s="526"/>
      <c r="G29" s="526"/>
      <c r="H29" s="529" t="s">
        <v>752</v>
      </c>
      <c r="I29" s="528"/>
      <c r="J29" s="279"/>
      <c r="K29" s="279"/>
      <c r="L29" s="279"/>
      <c r="M29" s="343"/>
    </row>
    <row r="30" spans="1:37" ht="18.75" customHeight="1" x14ac:dyDescent="0.25">
      <c r="A30" s="340" t="s">
        <v>75</v>
      </c>
      <c r="B30" s="524" t="s">
        <v>328</v>
      </c>
      <c r="C30" s="525"/>
      <c r="D30" s="529" t="s">
        <v>750</v>
      </c>
      <c r="E30" s="528"/>
      <c r="F30" s="529" t="s">
        <v>751</v>
      </c>
      <c r="G30" s="528"/>
      <c r="H30" s="526"/>
      <c r="I30" s="526"/>
      <c r="J30" s="279"/>
      <c r="K30" s="279"/>
      <c r="L30" s="279"/>
      <c r="M30" s="343"/>
    </row>
    <row r="31" spans="1:37" x14ac:dyDescent="0.25">
      <c r="A31" s="279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</row>
    <row r="32" spans="1:37" x14ac:dyDescent="0.25">
      <c r="A32" s="279" t="s">
        <v>60</v>
      </c>
      <c r="B32" s="279"/>
      <c r="C32" s="534" t="s">
        <v>206</v>
      </c>
      <c r="D32" s="535"/>
      <c r="E32" s="310"/>
      <c r="F32" s="534" t="s">
        <v>592</v>
      </c>
      <c r="G32" s="535"/>
      <c r="H32" s="279"/>
      <c r="I32" s="462" t="s">
        <v>743</v>
      </c>
      <c r="J32" s="279"/>
      <c r="K32" s="279"/>
      <c r="L32" s="279"/>
      <c r="M32" s="279"/>
    </row>
    <row r="33" spans="1:18" x14ac:dyDescent="0.25">
      <c r="A33" s="279"/>
      <c r="B33" s="279"/>
      <c r="C33" s="279"/>
      <c r="D33" s="279"/>
      <c r="E33" s="279"/>
      <c r="F33" s="310"/>
      <c r="G33" s="310"/>
      <c r="H33" s="279"/>
      <c r="I33" s="279"/>
      <c r="J33" s="279"/>
      <c r="K33" s="279"/>
      <c r="L33" s="279"/>
      <c r="M33" s="279"/>
    </row>
    <row r="34" spans="1:18" x14ac:dyDescent="0.25">
      <c r="A34" s="279" t="s">
        <v>76</v>
      </c>
      <c r="B34" s="279"/>
      <c r="C34" s="534" t="s">
        <v>590</v>
      </c>
      <c r="D34" s="535"/>
      <c r="E34" s="310"/>
      <c r="F34" s="534" t="s">
        <v>328</v>
      </c>
      <c r="G34" s="535"/>
      <c r="H34" s="279"/>
      <c r="I34" s="462" t="s">
        <v>728</v>
      </c>
      <c r="J34" s="279"/>
      <c r="K34" s="279"/>
      <c r="L34" s="279"/>
      <c r="M34" s="279"/>
    </row>
    <row r="35" spans="1:18" x14ac:dyDescent="0.25">
      <c r="A35" s="279"/>
      <c r="B35" s="279"/>
      <c r="C35" s="310"/>
      <c r="D35" s="310"/>
      <c r="E35" s="310"/>
      <c r="F35" s="310"/>
      <c r="G35" s="310"/>
      <c r="H35" s="279"/>
      <c r="I35" s="279"/>
      <c r="J35" s="279"/>
      <c r="K35" s="279"/>
      <c r="L35" s="279"/>
      <c r="M35" s="279"/>
    </row>
    <row r="36" spans="1:18" x14ac:dyDescent="0.25">
      <c r="A36" s="279" t="s">
        <v>78</v>
      </c>
      <c r="B36" s="279"/>
      <c r="C36" s="534"/>
      <c r="D36" s="535"/>
      <c r="E36" s="310"/>
      <c r="F36" s="534"/>
      <c r="G36" s="535"/>
      <c r="H36" s="279"/>
      <c r="I36" s="462"/>
      <c r="J36" s="279"/>
      <c r="K36" s="279"/>
      <c r="L36" s="279"/>
      <c r="M36" s="279"/>
    </row>
    <row r="37" spans="1:18" x14ac:dyDescent="0.25">
      <c r="A37" s="279"/>
      <c r="B37" s="27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</row>
    <row r="38" spans="1:18" x14ac:dyDescent="0.25">
      <c r="A38" s="279"/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L38" s="257"/>
      <c r="M38" s="279"/>
    </row>
    <row r="39" spans="1:18" x14ac:dyDescent="0.25">
      <c r="A39" s="142" t="s">
        <v>45</v>
      </c>
      <c r="B39" s="143"/>
      <c r="C39" s="214"/>
      <c r="D39" s="316"/>
      <c r="E39" s="317"/>
      <c r="F39" s="331"/>
      <c r="G39" s="316"/>
      <c r="H39" s="317"/>
      <c r="I39" s="170"/>
      <c r="J39" s="317"/>
      <c r="K39" s="169"/>
      <c r="L39" s="33"/>
      <c r="M39" s="331"/>
      <c r="P39" s="312"/>
      <c r="Q39" s="312"/>
      <c r="R39" s="313"/>
    </row>
    <row r="40" spans="1:18" x14ac:dyDescent="0.25">
      <c r="A40" s="290" t="s">
        <v>46</v>
      </c>
      <c r="B40" s="291"/>
      <c r="C40" s="293"/>
      <c r="D40" s="318"/>
      <c r="E40" s="536"/>
      <c r="F40" s="536"/>
      <c r="G40" s="325"/>
      <c r="H40" s="291"/>
      <c r="I40" s="319"/>
      <c r="J40" s="326"/>
      <c r="K40" s="285"/>
      <c r="L40" s="332"/>
      <c r="M40" s="320"/>
      <c r="P40" s="314"/>
      <c r="Q40" s="314"/>
      <c r="R40" s="155"/>
    </row>
    <row r="41" spans="1:18" x14ac:dyDescent="0.25">
      <c r="A41" s="294" t="s">
        <v>55</v>
      </c>
      <c r="B41" s="168"/>
      <c r="C41" s="296"/>
      <c r="D41" s="321"/>
      <c r="E41" s="537"/>
      <c r="F41" s="537"/>
      <c r="G41" s="327"/>
      <c r="H41" s="83"/>
      <c r="I41" s="283"/>
      <c r="J41" s="84"/>
      <c r="K41" s="329"/>
      <c r="L41" s="257"/>
      <c r="M41" s="324"/>
      <c r="P41" s="155"/>
      <c r="Q41" s="153"/>
      <c r="R41" s="155"/>
    </row>
    <row r="42" spans="1:18" x14ac:dyDescent="0.25">
      <c r="A42" s="183"/>
      <c r="B42" s="184"/>
      <c r="C42" s="185"/>
      <c r="D42" s="321"/>
      <c r="E42" s="85"/>
      <c r="F42" s="279"/>
      <c r="G42" s="327"/>
      <c r="H42" s="83"/>
      <c r="I42" s="283"/>
      <c r="J42" s="84"/>
      <c r="K42" s="285"/>
      <c r="L42" s="332"/>
      <c r="M42" s="320"/>
      <c r="P42" s="314"/>
      <c r="Q42" s="314"/>
      <c r="R42" s="155"/>
    </row>
    <row r="43" spans="1:18" x14ac:dyDescent="0.25">
      <c r="A43" s="156"/>
      <c r="B43" s="122"/>
      <c r="C43" s="157"/>
      <c r="D43" s="321"/>
      <c r="E43" s="85"/>
      <c r="F43" s="279"/>
      <c r="G43" s="327"/>
      <c r="H43" s="83"/>
      <c r="I43" s="283"/>
      <c r="J43" s="84"/>
      <c r="K43" s="330"/>
      <c r="L43" s="279"/>
      <c r="M43" s="322"/>
      <c r="P43" s="155"/>
      <c r="Q43" s="153"/>
      <c r="R43" s="155"/>
    </row>
    <row r="44" spans="1:18" x14ac:dyDescent="0.25">
      <c r="A44" s="172"/>
      <c r="B44" s="186"/>
      <c r="C44" s="213"/>
      <c r="D44" s="321"/>
      <c r="E44" s="85"/>
      <c r="F44" s="279"/>
      <c r="G44" s="327"/>
      <c r="H44" s="83"/>
      <c r="I44" s="283"/>
      <c r="J44" s="84"/>
      <c r="K44" s="294"/>
      <c r="L44" s="257"/>
      <c r="M44" s="324"/>
      <c r="P44" s="155"/>
      <c r="Q44" s="153"/>
      <c r="R44" s="155"/>
    </row>
    <row r="45" spans="1:18" x14ac:dyDescent="0.25">
      <c r="A45" s="173"/>
      <c r="B45" s="22"/>
      <c r="C45" s="157"/>
      <c r="D45" s="321"/>
      <c r="E45" s="85"/>
      <c r="F45" s="279"/>
      <c r="G45" s="327"/>
      <c r="H45" s="83"/>
      <c r="I45" s="283"/>
      <c r="J45" s="84"/>
      <c r="K45" s="285"/>
      <c r="L45" s="332"/>
      <c r="M45" s="320"/>
      <c r="P45" s="314"/>
      <c r="Q45" s="314"/>
      <c r="R45" s="155"/>
    </row>
    <row r="46" spans="1:18" x14ac:dyDescent="0.25">
      <c r="A46" s="173"/>
      <c r="B46" s="22"/>
      <c r="C46" s="181"/>
      <c r="D46" s="321"/>
      <c r="E46" s="85"/>
      <c r="F46" s="279"/>
      <c r="G46" s="327" t="s">
        <v>11</v>
      </c>
      <c r="H46" s="83"/>
      <c r="I46" s="283"/>
      <c r="J46" s="84"/>
      <c r="K46" s="330"/>
      <c r="L46" s="279"/>
      <c r="M46" s="322"/>
      <c r="P46" s="155"/>
      <c r="Q46" s="153"/>
      <c r="R46" s="155"/>
    </row>
    <row r="47" spans="1:18" x14ac:dyDescent="0.25">
      <c r="A47" s="174"/>
      <c r="B47" s="171"/>
      <c r="C47" s="182"/>
      <c r="D47" s="323"/>
      <c r="E47" s="158"/>
      <c r="F47" s="257"/>
      <c r="G47" s="328" t="s">
        <v>12</v>
      </c>
      <c r="H47" s="168"/>
      <c r="I47" s="287"/>
      <c r="J47" s="160"/>
      <c r="K47" s="294" t="str">
        <f>L4</f>
        <v>Paszér Éva</v>
      </c>
      <c r="L47" s="257"/>
      <c r="M47" s="324"/>
      <c r="P47" s="155"/>
      <c r="Q47" s="153"/>
      <c r="R47" s="315">
        <f>MIN(4,'I. KCS LÁNY B ELŐ'!Q5)</f>
        <v>4</v>
      </c>
    </row>
  </sheetData>
  <mergeCells count="42"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H22:I22"/>
    <mergeCell ref="A1:F1"/>
    <mergeCell ref="A4:C4"/>
    <mergeCell ref="B22:C22"/>
    <mergeCell ref="D22:E22"/>
    <mergeCell ref="F22:G22"/>
  </mergeCells>
  <conditionalFormatting sqref="E7 E9 E11 E13 E15 E17">
    <cfRule type="cellIs" dxfId="83" priority="2" stopIfTrue="1" operator="equal">
      <formula>"Bye"</formula>
    </cfRule>
  </conditionalFormatting>
  <conditionalFormatting sqref="R47">
    <cfRule type="expression" dxfId="82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Munka66">
    <tabColor theme="4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D17" sqref="D17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40" customWidth="1"/>
    <col min="5" max="5" width="10.5546875" style="394" customWidth="1"/>
    <col min="6" max="6" width="6.109375" style="91" hidden="1" customWidth="1"/>
    <col min="7" max="7" width="28.66406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91" t="str">
        <f>Altalanos!$A$6</f>
        <v>SOMOGY VÁRMEGYE DIÁKOLIMPIA</v>
      </c>
      <c r="B1" s="86"/>
      <c r="C1" s="86"/>
      <c r="D1" s="187"/>
      <c r="E1" s="207" t="s">
        <v>54</v>
      </c>
      <c r="F1" s="105"/>
      <c r="G1" s="198"/>
      <c r="H1" s="87"/>
      <c r="I1" s="87"/>
      <c r="J1" s="199"/>
      <c r="K1" s="199"/>
      <c r="L1" s="199"/>
      <c r="M1" s="199"/>
      <c r="N1" s="199"/>
      <c r="O1" s="199"/>
      <c r="P1" s="199"/>
      <c r="Q1" s="200"/>
    </row>
    <row r="2" spans="1:17" ht="13.8" thickBot="1" x14ac:dyDescent="0.3">
      <c r="B2" s="88" t="s">
        <v>53</v>
      </c>
      <c r="C2" s="88" t="s">
        <v>329</v>
      </c>
      <c r="D2" s="105"/>
      <c r="E2" s="207" t="s">
        <v>35</v>
      </c>
      <c r="F2" s="92"/>
      <c r="G2" s="92"/>
      <c r="H2" s="381"/>
      <c r="I2" s="381"/>
      <c r="J2" s="87"/>
      <c r="K2" s="87"/>
      <c r="L2" s="87"/>
      <c r="M2" s="87"/>
      <c r="N2" s="98"/>
      <c r="O2" s="80"/>
      <c r="P2" s="80"/>
      <c r="Q2" s="98"/>
    </row>
    <row r="3" spans="1:17" s="2" customFormat="1" ht="13.8" thickBot="1" x14ac:dyDescent="0.3">
      <c r="A3" s="373" t="s">
        <v>52</v>
      </c>
      <c r="B3" s="379"/>
      <c r="C3" s="379"/>
      <c r="D3" s="379"/>
      <c r="E3" s="379"/>
      <c r="F3" s="379"/>
      <c r="G3" s="379"/>
      <c r="H3" s="379"/>
      <c r="I3" s="380"/>
      <c r="J3" s="99"/>
      <c r="K3" s="106"/>
      <c r="L3" s="106"/>
      <c r="M3" s="106"/>
      <c r="N3" s="226" t="s">
        <v>33</v>
      </c>
      <c r="O3" s="100"/>
      <c r="P3" s="107"/>
      <c r="Q3" s="208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8"/>
      <c r="H4" s="404" t="s">
        <v>30</v>
      </c>
      <c r="I4" s="385"/>
      <c r="J4" s="109"/>
      <c r="K4" s="110"/>
      <c r="L4" s="110"/>
      <c r="M4" s="110"/>
      <c r="N4" s="109"/>
      <c r="O4" s="209"/>
      <c r="P4" s="209"/>
      <c r="Q4" s="111"/>
    </row>
    <row r="5" spans="1:17" s="2" customFormat="1" ht="13.8" thickBot="1" x14ac:dyDescent="0.3">
      <c r="A5" s="201">
        <v>45775</v>
      </c>
      <c r="B5" s="201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23" t="str">
        <f>Altalanos!$E$10</f>
        <v>Paszér Éva</v>
      </c>
      <c r="I5" s="405"/>
      <c r="J5" s="112"/>
      <c r="K5" s="82"/>
      <c r="L5" s="82"/>
      <c r="M5" s="82"/>
      <c r="N5" s="112"/>
      <c r="O5" s="90"/>
      <c r="P5" s="90"/>
      <c r="Q5" s="415"/>
    </row>
    <row r="6" spans="1:17" ht="30" customHeight="1" thickBot="1" x14ac:dyDescent="0.3">
      <c r="A6" s="190" t="s">
        <v>36</v>
      </c>
      <c r="B6" s="495" t="s">
        <v>27</v>
      </c>
      <c r="C6" s="101" t="s">
        <v>28</v>
      </c>
      <c r="D6" s="101" t="s">
        <v>31</v>
      </c>
      <c r="E6" s="102" t="s">
        <v>32</v>
      </c>
      <c r="F6" s="102" t="s">
        <v>37</v>
      </c>
      <c r="G6" s="102" t="s">
        <v>115</v>
      </c>
      <c r="H6" s="382" t="s">
        <v>38</v>
      </c>
      <c r="I6" s="383"/>
      <c r="J6" s="193" t="s">
        <v>16</v>
      </c>
      <c r="K6" s="103" t="s">
        <v>14</v>
      </c>
      <c r="L6" s="195" t="s">
        <v>1</v>
      </c>
      <c r="M6" s="163" t="s">
        <v>15</v>
      </c>
      <c r="N6" s="215" t="s">
        <v>50</v>
      </c>
      <c r="O6" s="205" t="s">
        <v>40</v>
      </c>
      <c r="P6" s="206" t="s">
        <v>2</v>
      </c>
      <c r="Q6" s="102" t="s">
        <v>41</v>
      </c>
    </row>
    <row r="7" spans="1:17" s="11" customFormat="1" ht="18.899999999999999" customHeight="1" x14ac:dyDescent="0.25">
      <c r="A7" s="197">
        <v>1</v>
      </c>
      <c r="B7" s="473" t="s">
        <v>504</v>
      </c>
      <c r="C7" s="93" t="s">
        <v>315</v>
      </c>
      <c r="D7" s="483" t="s">
        <v>210</v>
      </c>
      <c r="E7" s="487" t="s">
        <v>151</v>
      </c>
      <c r="F7" s="375"/>
      <c r="G7" s="376"/>
      <c r="H7" s="94"/>
      <c r="I7" s="94"/>
      <c r="J7" s="194"/>
      <c r="K7" s="192"/>
      <c r="L7" s="196"/>
      <c r="M7" s="192"/>
      <c r="N7" s="189"/>
      <c r="O7" s="94"/>
      <c r="P7" s="114"/>
      <c r="Q7" s="95"/>
    </row>
    <row r="8" spans="1:17" s="11" customFormat="1" ht="18.899999999999999" customHeight="1" x14ac:dyDescent="0.25">
      <c r="A8" s="197">
        <v>2</v>
      </c>
      <c r="B8" s="473" t="s">
        <v>505</v>
      </c>
      <c r="C8" s="93" t="s">
        <v>310</v>
      </c>
      <c r="D8" s="476" t="s">
        <v>210</v>
      </c>
      <c r="E8" s="491" t="s">
        <v>151</v>
      </c>
      <c r="F8" s="377"/>
      <c r="G8" s="221"/>
      <c r="H8" s="94"/>
      <c r="I8" s="94"/>
      <c r="J8" s="194"/>
      <c r="K8" s="192"/>
      <c r="L8" s="196"/>
      <c r="M8" s="192"/>
      <c r="N8" s="189"/>
      <c r="O8" s="94"/>
      <c r="P8" s="114"/>
      <c r="Q8" s="95"/>
    </row>
    <row r="9" spans="1:17" s="11" customFormat="1" ht="18.899999999999999" customHeight="1" x14ac:dyDescent="0.25">
      <c r="A9" s="197">
        <v>3</v>
      </c>
      <c r="B9" s="473" t="s">
        <v>506</v>
      </c>
      <c r="C9" s="93" t="s">
        <v>314</v>
      </c>
      <c r="D9" s="476" t="s">
        <v>412</v>
      </c>
      <c r="E9" s="491" t="s">
        <v>171</v>
      </c>
      <c r="F9" s="377"/>
      <c r="G9" s="221"/>
      <c r="H9" s="94"/>
      <c r="I9" s="94"/>
      <c r="J9" s="194"/>
      <c r="K9" s="192"/>
      <c r="L9" s="196"/>
      <c r="M9" s="192"/>
      <c r="N9" s="189"/>
      <c r="O9" s="94"/>
      <c r="P9" s="387"/>
      <c r="Q9" s="216"/>
    </row>
    <row r="10" spans="1:17" s="11" customFormat="1" ht="18.899999999999999" customHeight="1" x14ac:dyDescent="0.25">
      <c r="A10" s="197">
        <v>4</v>
      </c>
      <c r="B10" s="478"/>
      <c r="C10" s="93"/>
      <c r="D10" s="164"/>
      <c r="E10" s="444"/>
      <c r="F10" s="480"/>
      <c r="G10" s="447"/>
      <c r="H10" s="94"/>
      <c r="I10" s="94"/>
      <c r="J10" s="194"/>
      <c r="K10" s="192"/>
      <c r="L10" s="196"/>
      <c r="M10" s="192"/>
      <c r="N10" s="189"/>
      <c r="O10" s="94"/>
      <c r="P10" s="386"/>
      <c r="Q10" s="384"/>
    </row>
    <row r="11" spans="1:17" s="11" customFormat="1" ht="18.899999999999999" customHeight="1" x14ac:dyDescent="0.25">
      <c r="A11" s="197">
        <v>5</v>
      </c>
      <c r="B11" s="93"/>
      <c r="C11" s="93"/>
      <c r="D11" s="164"/>
      <c r="E11" s="444"/>
      <c r="F11" s="445"/>
      <c r="G11" s="446"/>
      <c r="H11" s="94"/>
      <c r="I11" s="94"/>
      <c r="J11" s="194"/>
      <c r="K11" s="192"/>
      <c r="L11" s="196"/>
      <c r="M11" s="192"/>
      <c r="N11" s="189"/>
      <c r="O11" s="94"/>
      <c r="P11" s="386"/>
      <c r="Q11" s="384"/>
    </row>
    <row r="12" spans="1:17" s="11" customFormat="1" ht="18.899999999999999" customHeight="1" x14ac:dyDescent="0.25">
      <c r="A12" s="197">
        <v>6</v>
      </c>
      <c r="B12" s="93"/>
      <c r="C12" s="93"/>
      <c r="D12" s="164"/>
      <c r="E12" s="444"/>
      <c r="F12" s="445"/>
      <c r="G12" s="446"/>
      <c r="H12" s="94"/>
      <c r="I12" s="94"/>
      <c r="J12" s="194"/>
      <c r="K12" s="192"/>
      <c r="L12" s="196"/>
      <c r="M12" s="192"/>
      <c r="N12" s="189"/>
      <c r="O12" s="94"/>
      <c r="P12" s="386"/>
      <c r="Q12" s="384"/>
    </row>
    <row r="13" spans="1:17" s="11" customFormat="1" ht="18.899999999999999" customHeight="1" x14ac:dyDescent="0.25">
      <c r="A13" s="197">
        <v>7</v>
      </c>
      <c r="B13" s="93"/>
      <c r="C13" s="93"/>
      <c r="D13" s="164"/>
      <c r="E13" s="444"/>
      <c r="F13" s="445"/>
      <c r="G13" s="446"/>
      <c r="H13" s="94"/>
      <c r="I13" s="94"/>
      <c r="J13" s="194"/>
      <c r="K13" s="192"/>
      <c r="L13" s="196"/>
      <c r="M13" s="192"/>
      <c r="N13" s="189"/>
      <c r="O13" s="94"/>
      <c r="P13" s="386"/>
      <c r="Q13" s="384"/>
    </row>
    <row r="14" spans="1:17" s="11" customFormat="1" ht="18.899999999999999" customHeight="1" x14ac:dyDescent="0.25">
      <c r="A14" s="197">
        <v>8</v>
      </c>
      <c r="B14" s="93"/>
      <c r="C14" s="93"/>
      <c r="D14" s="164"/>
      <c r="E14" s="444"/>
      <c r="F14" s="445"/>
      <c r="G14" s="446"/>
      <c r="H14" s="94"/>
      <c r="I14" s="94"/>
      <c r="J14" s="194"/>
      <c r="K14" s="192"/>
      <c r="L14" s="196"/>
      <c r="M14" s="192"/>
      <c r="N14" s="189"/>
      <c r="O14" s="94"/>
      <c r="P14" s="386"/>
      <c r="Q14" s="384"/>
    </row>
    <row r="15" spans="1:17" s="11" customFormat="1" ht="18.899999999999999" customHeight="1" x14ac:dyDescent="0.25">
      <c r="A15" s="197">
        <v>9</v>
      </c>
      <c r="B15" s="93"/>
      <c r="C15" s="93"/>
      <c r="D15" s="164"/>
      <c r="E15" s="444"/>
      <c r="F15" s="447"/>
      <c r="G15" s="447"/>
      <c r="H15" s="94"/>
      <c r="I15" s="94"/>
      <c r="J15" s="194"/>
      <c r="K15" s="192"/>
      <c r="L15" s="196"/>
      <c r="M15" s="220"/>
      <c r="N15" s="189"/>
      <c r="O15" s="94"/>
      <c r="P15" s="95"/>
      <c r="Q15" s="95"/>
    </row>
    <row r="16" spans="1:17" s="11" customFormat="1" ht="18.899999999999999" customHeight="1" x14ac:dyDescent="0.25">
      <c r="A16" s="197">
        <v>10</v>
      </c>
      <c r="B16" s="424"/>
      <c r="C16" s="93"/>
      <c r="D16" s="164"/>
      <c r="E16" s="444"/>
      <c r="F16" s="447"/>
      <c r="G16" s="447"/>
      <c r="H16" s="94"/>
      <c r="I16" s="94"/>
      <c r="J16" s="194"/>
      <c r="K16" s="192"/>
      <c r="L16" s="196"/>
      <c r="M16" s="220"/>
      <c r="N16" s="189"/>
      <c r="O16" s="94"/>
      <c r="P16" s="114"/>
      <c r="Q16" s="95"/>
    </row>
    <row r="17" spans="1:17" s="11" customFormat="1" ht="18.899999999999999" customHeight="1" x14ac:dyDescent="0.25">
      <c r="A17" s="197">
        <v>11</v>
      </c>
      <c r="B17" s="93"/>
      <c r="C17" s="93"/>
      <c r="D17" s="164"/>
      <c r="E17" s="444"/>
      <c r="F17" s="447"/>
      <c r="G17" s="447"/>
      <c r="H17" s="94"/>
      <c r="I17" s="94"/>
      <c r="J17" s="194"/>
      <c r="K17" s="192"/>
      <c r="L17" s="196"/>
      <c r="M17" s="220"/>
      <c r="N17" s="189"/>
      <c r="O17" s="94"/>
      <c r="P17" s="114"/>
      <c r="Q17" s="95"/>
    </row>
    <row r="18" spans="1:17" s="11" customFormat="1" ht="18.899999999999999" customHeight="1" x14ac:dyDescent="0.25">
      <c r="A18" s="197">
        <v>12</v>
      </c>
      <c r="B18" s="93"/>
      <c r="C18" s="93"/>
      <c r="D18" s="164"/>
      <c r="E18" s="444"/>
      <c r="F18" s="447"/>
      <c r="G18" s="447"/>
      <c r="H18" s="94"/>
      <c r="I18" s="94"/>
      <c r="J18" s="194"/>
      <c r="K18" s="192"/>
      <c r="L18" s="196"/>
      <c r="M18" s="220"/>
      <c r="N18" s="189"/>
      <c r="O18" s="94"/>
      <c r="P18" s="114"/>
      <c r="Q18" s="95"/>
    </row>
    <row r="19" spans="1:17" s="11" customFormat="1" ht="18.899999999999999" customHeight="1" x14ac:dyDescent="0.25">
      <c r="A19" s="197">
        <v>13</v>
      </c>
      <c r="B19" s="93"/>
      <c r="C19" s="93"/>
      <c r="D19" s="164"/>
      <c r="E19" s="444"/>
      <c r="F19" s="447"/>
      <c r="G19" s="447"/>
      <c r="H19" s="94"/>
      <c r="I19" s="94"/>
      <c r="J19" s="194"/>
      <c r="K19" s="192"/>
      <c r="L19" s="196"/>
      <c r="M19" s="220"/>
      <c r="N19" s="189"/>
      <c r="O19" s="94"/>
      <c r="P19" s="114"/>
      <c r="Q19" s="95"/>
    </row>
    <row r="20" spans="1:17" s="11" customFormat="1" ht="18.899999999999999" customHeight="1" x14ac:dyDescent="0.25">
      <c r="A20" s="197">
        <v>14</v>
      </c>
      <c r="B20" s="93"/>
      <c r="C20" s="93"/>
      <c r="D20" s="94"/>
      <c r="E20" s="210"/>
      <c r="F20" s="95"/>
      <c r="G20" s="95"/>
      <c r="H20" s="94"/>
      <c r="I20" s="94"/>
      <c r="J20" s="194"/>
      <c r="K20" s="192"/>
      <c r="L20" s="196"/>
      <c r="M20" s="220"/>
      <c r="N20" s="189"/>
      <c r="O20" s="94"/>
      <c r="P20" s="114"/>
      <c r="Q20" s="95"/>
    </row>
    <row r="21" spans="1:17" s="11" customFormat="1" ht="18.899999999999999" customHeight="1" x14ac:dyDescent="0.25">
      <c r="A21" s="197">
        <v>15</v>
      </c>
      <c r="B21" s="93"/>
      <c r="C21" s="93"/>
      <c r="D21" s="94"/>
      <c r="E21" s="210"/>
      <c r="F21" s="95"/>
      <c r="G21" s="95"/>
      <c r="H21" s="94"/>
      <c r="I21" s="94"/>
      <c r="J21" s="194"/>
      <c r="K21" s="192"/>
      <c r="L21" s="196"/>
      <c r="M21" s="220"/>
      <c r="N21" s="189"/>
      <c r="O21" s="94"/>
      <c r="P21" s="114"/>
      <c r="Q21" s="95"/>
    </row>
    <row r="22" spans="1:17" s="11" customFormat="1" ht="18.899999999999999" customHeight="1" x14ac:dyDescent="0.25">
      <c r="A22" s="197">
        <v>16</v>
      </c>
      <c r="B22" s="93"/>
      <c r="C22" s="93"/>
      <c r="D22" s="94"/>
      <c r="E22" s="210"/>
      <c r="F22" s="95"/>
      <c r="G22" s="95"/>
      <c r="H22" s="94"/>
      <c r="I22" s="94"/>
      <c r="J22" s="194"/>
      <c r="K22" s="192"/>
      <c r="L22" s="196"/>
      <c r="M22" s="220"/>
      <c r="N22" s="189"/>
      <c r="O22" s="94"/>
      <c r="P22" s="114"/>
      <c r="Q22" s="95"/>
    </row>
    <row r="23" spans="1:17" s="11" customFormat="1" ht="18.899999999999999" customHeight="1" x14ac:dyDescent="0.25">
      <c r="A23" s="197">
        <v>17</v>
      </c>
      <c r="B23" s="93"/>
      <c r="C23" s="93"/>
      <c r="D23" s="94"/>
      <c r="E23" s="210"/>
      <c r="F23" s="95"/>
      <c r="G23" s="95"/>
      <c r="H23" s="94"/>
      <c r="I23" s="94"/>
      <c r="J23" s="194"/>
      <c r="K23" s="192"/>
      <c r="L23" s="196"/>
      <c r="M23" s="220"/>
      <c r="N23" s="189"/>
      <c r="O23" s="94"/>
      <c r="P23" s="114"/>
      <c r="Q23" s="95"/>
    </row>
    <row r="24" spans="1:17" s="11" customFormat="1" ht="18.899999999999999" customHeight="1" x14ac:dyDescent="0.25">
      <c r="A24" s="197">
        <v>18</v>
      </c>
      <c r="B24" s="93"/>
      <c r="C24" s="93"/>
      <c r="D24" s="94"/>
      <c r="E24" s="210"/>
      <c r="F24" s="95"/>
      <c r="G24" s="95"/>
      <c r="H24" s="94"/>
      <c r="I24" s="94"/>
      <c r="J24" s="194"/>
      <c r="K24" s="192"/>
      <c r="L24" s="196"/>
      <c r="M24" s="220"/>
      <c r="N24" s="189"/>
      <c r="O24" s="94"/>
      <c r="P24" s="114"/>
      <c r="Q24" s="95"/>
    </row>
    <row r="25" spans="1:17" s="11" customFormat="1" ht="18.899999999999999" customHeight="1" x14ac:dyDescent="0.25">
      <c r="A25" s="197">
        <v>19</v>
      </c>
      <c r="B25" s="93"/>
      <c r="C25" s="93"/>
      <c r="D25" s="94"/>
      <c r="E25" s="210"/>
      <c r="F25" s="95"/>
      <c r="G25" s="95"/>
      <c r="H25" s="94"/>
      <c r="I25" s="94"/>
      <c r="J25" s="194"/>
      <c r="K25" s="192"/>
      <c r="L25" s="196"/>
      <c r="M25" s="220"/>
      <c r="N25" s="189"/>
      <c r="O25" s="94"/>
      <c r="P25" s="114"/>
      <c r="Q25" s="95"/>
    </row>
    <row r="26" spans="1:17" s="11" customFormat="1" ht="18.899999999999999" customHeight="1" x14ac:dyDescent="0.25">
      <c r="A26" s="197">
        <v>20</v>
      </c>
      <c r="B26" s="93"/>
      <c r="C26" s="93"/>
      <c r="D26" s="94"/>
      <c r="E26" s="210"/>
      <c r="F26" s="95"/>
      <c r="G26" s="95"/>
      <c r="H26" s="94"/>
      <c r="I26" s="94"/>
      <c r="J26" s="194"/>
      <c r="K26" s="192"/>
      <c r="L26" s="196"/>
      <c r="M26" s="220"/>
      <c r="N26" s="189"/>
      <c r="O26" s="94"/>
      <c r="P26" s="114"/>
      <c r="Q26" s="95"/>
    </row>
    <row r="27" spans="1:17" s="11" customFormat="1" ht="18.899999999999999" customHeight="1" x14ac:dyDescent="0.25">
      <c r="A27" s="197">
        <v>21</v>
      </c>
      <c r="B27" s="93"/>
      <c r="C27" s="93"/>
      <c r="D27" s="94"/>
      <c r="E27" s="210"/>
      <c r="F27" s="95"/>
      <c r="G27" s="95"/>
      <c r="H27" s="94"/>
      <c r="I27" s="94"/>
      <c r="J27" s="194"/>
      <c r="K27" s="192"/>
      <c r="L27" s="196"/>
      <c r="M27" s="220"/>
      <c r="N27" s="189"/>
      <c r="O27" s="94"/>
      <c r="P27" s="114"/>
      <c r="Q27" s="95"/>
    </row>
    <row r="28" spans="1:17" s="11" customFormat="1" ht="18.899999999999999" customHeight="1" x14ac:dyDescent="0.25">
      <c r="A28" s="197">
        <v>22</v>
      </c>
      <c r="B28" s="93"/>
      <c r="C28" s="93"/>
      <c r="D28" s="94"/>
      <c r="E28" s="426"/>
      <c r="F28" s="388"/>
      <c r="G28" s="216"/>
      <c r="H28" s="94"/>
      <c r="I28" s="94"/>
      <c r="J28" s="194"/>
      <c r="K28" s="192"/>
      <c r="L28" s="196"/>
      <c r="M28" s="220"/>
      <c r="N28" s="189"/>
      <c r="O28" s="94"/>
      <c r="P28" s="114"/>
      <c r="Q28" s="95"/>
    </row>
    <row r="29" spans="1:17" s="11" customFormat="1" ht="18.899999999999999" customHeight="1" x14ac:dyDescent="0.25">
      <c r="A29" s="197">
        <v>23</v>
      </c>
      <c r="B29" s="93"/>
      <c r="C29" s="93"/>
      <c r="D29" s="94"/>
      <c r="E29" s="427"/>
      <c r="F29" s="95"/>
      <c r="G29" s="95"/>
      <c r="H29" s="94"/>
      <c r="I29" s="94"/>
      <c r="J29" s="194"/>
      <c r="K29" s="192"/>
      <c r="L29" s="196"/>
      <c r="M29" s="220"/>
      <c r="N29" s="189"/>
      <c r="O29" s="94"/>
      <c r="P29" s="114"/>
      <c r="Q29" s="95"/>
    </row>
    <row r="30" spans="1:17" s="11" customFormat="1" ht="18.899999999999999" customHeight="1" x14ac:dyDescent="0.25">
      <c r="A30" s="197">
        <v>24</v>
      </c>
      <c r="B30" s="93"/>
      <c r="C30" s="93"/>
      <c r="D30" s="94"/>
      <c r="E30" s="210"/>
      <c r="F30" s="95"/>
      <c r="G30" s="95"/>
      <c r="H30" s="94"/>
      <c r="I30" s="94"/>
      <c r="J30" s="194"/>
      <c r="K30" s="192"/>
      <c r="L30" s="196"/>
      <c r="M30" s="220"/>
      <c r="N30" s="189"/>
      <c r="O30" s="94"/>
      <c r="P30" s="114"/>
      <c r="Q30" s="95"/>
    </row>
    <row r="31" spans="1:17" s="11" customFormat="1" ht="18.899999999999999" customHeight="1" x14ac:dyDescent="0.25">
      <c r="A31" s="197">
        <v>25</v>
      </c>
      <c r="B31" s="93"/>
      <c r="C31" s="93"/>
      <c r="D31" s="94"/>
      <c r="E31" s="210"/>
      <c r="F31" s="95"/>
      <c r="G31" s="95"/>
      <c r="H31" s="94"/>
      <c r="I31" s="94"/>
      <c r="J31" s="194"/>
      <c r="K31" s="192"/>
      <c r="L31" s="196"/>
      <c r="M31" s="220"/>
      <c r="N31" s="189"/>
      <c r="O31" s="94"/>
      <c r="P31" s="114"/>
      <c r="Q31" s="95"/>
    </row>
    <row r="32" spans="1:17" s="11" customFormat="1" ht="18.899999999999999" customHeight="1" x14ac:dyDescent="0.25">
      <c r="A32" s="197">
        <v>26</v>
      </c>
      <c r="B32" s="93"/>
      <c r="C32" s="93"/>
      <c r="D32" s="94"/>
      <c r="E32" s="403"/>
      <c r="F32" s="95"/>
      <c r="G32" s="95"/>
      <c r="H32" s="94"/>
      <c r="I32" s="94"/>
      <c r="J32" s="194"/>
      <c r="K32" s="192"/>
      <c r="L32" s="196"/>
      <c r="M32" s="220"/>
      <c r="N32" s="189"/>
      <c r="O32" s="94"/>
      <c r="P32" s="114"/>
      <c r="Q32" s="95"/>
    </row>
    <row r="33" spans="1:17" s="11" customFormat="1" ht="18.899999999999999" customHeight="1" x14ac:dyDescent="0.25">
      <c r="A33" s="197">
        <v>27</v>
      </c>
      <c r="B33" s="93"/>
      <c r="C33" s="93"/>
      <c r="D33" s="94"/>
      <c r="E33" s="210"/>
      <c r="F33" s="95"/>
      <c r="G33" s="95"/>
      <c r="H33" s="94"/>
      <c r="I33" s="94"/>
      <c r="J33" s="194"/>
      <c r="K33" s="192"/>
      <c r="L33" s="196"/>
      <c r="M33" s="220"/>
      <c r="N33" s="189"/>
      <c r="O33" s="94"/>
      <c r="P33" s="114"/>
      <c r="Q33" s="95"/>
    </row>
    <row r="34" spans="1:17" s="11" customFormat="1" ht="18.899999999999999" customHeight="1" x14ac:dyDescent="0.25">
      <c r="A34" s="197">
        <v>28</v>
      </c>
      <c r="B34" s="93"/>
      <c r="C34" s="93"/>
      <c r="D34" s="94"/>
      <c r="E34" s="210"/>
      <c r="F34" s="95"/>
      <c r="G34" s="95"/>
      <c r="H34" s="94"/>
      <c r="I34" s="94"/>
      <c r="J34" s="194"/>
      <c r="K34" s="192"/>
      <c r="L34" s="196"/>
      <c r="M34" s="220"/>
      <c r="N34" s="189"/>
      <c r="O34" s="94"/>
      <c r="P34" s="114"/>
      <c r="Q34" s="95"/>
    </row>
    <row r="35" spans="1:17" s="11" customFormat="1" ht="18.899999999999999" customHeight="1" x14ac:dyDescent="0.25">
      <c r="A35" s="197">
        <v>29</v>
      </c>
      <c r="B35" s="93"/>
      <c r="C35" s="93"/>
      <c r="D35" s="94"/>
      <c r="E35" s="210"/>
      <c r="F35" s="95"/>
      <c r="G35" s="95"/>
      <c r="H35" s="94"/>
      <c r="I35" s="94"/>
      <c r="J35" s="194"/>
      <c r="K35" s="192"/>
      <c r="L35" s="196"/>
      <c r="M35" s="220"/>
      <c r="N35" s="189"/>
      <c r="O35" s="94"/>
      <c r="P35" s="114"/>
      <c r="Q35" s="95"/>
    </row>
    <row r="36" spans="1:17" s="11" customFormat="1" ht="18.899999999999999" customHeight="1" x14ac:dyDescent="0.25">
      <c r="A36" s="197">
        <v>30</v>
      </c>
      <c r="B36" s="93"/>
      <c r="C36" s="93"/>
      <c r="D36" s="94"/>
      <c r="E36" s="210"/>
      <c r="F36" s="95"/>
      <c r="G36" s="95"/>
      <c r="H36" s="94"/>
      <c r="I36" s="94"/>
      <c r="J36" s="194"/>
      <c r="K36" s="192"/>
      <c r="L36" s="196"/>
      <c r="M36" s="220"/>
      <c r="N36" s="189"/>
      <c r="O36" s="94"/>
      <c r="P36" s="114"/>
      <c r="Q36" s="95"/>
    </row>
    <row r="37" spans="1:17" s="11" customFormat="1" ht="18.899999999999999" customHeight="1" x14ac:dyDescent="0.25">
      <c r="A37" s="197">
        <v>31</v>
      </c>
      <c r="B37" s="93"/>
      <c r="C37" s="93"/>
      <c r="D37" s="94"/>
      <c r="E37" s="210"/>
      <c r="F37" s="95"/>
      <c r="G37" s="95"/>
      <c r="H37" s="94"/>
      <c r="I37" s="94"/>
      <c r="J37" s="194"/>
      <c r="K37" s="192"/>
      <c r="L37" s="196"/>
      <c r="M37" s="220"/>
      <c r="N37" s="189"/>
      <c r="O37" s="94"/>
      <c r="P37" s="114"/>
      <c r="Q37" s="95"/>
    </row>
    <row r="38" spans="1:17" s="11" customFormat="1" ht="18.899999999999999" customHeight="1" x14ac:dyDescent="0.25">
      <c r="A38" s="197">
        <v>32</v>
      </c>
      <c r="B38" s="93"/>
      <c r="C38" s="93"/>
      <c r="D38" s="94"/>
      <c r="E38" s="210"/>
      <c r="F38" s="95"/>
      <c r="G38" s="95"/>
      <c r="H38" s="377"/>
      <c r="I38" s="221"/>
      <c r="J38" s="194"/>
      <c r="K38" s="192"/>
      <c r="L38" s="196"/>
      <c r="M38" s="220"/>
      <c r="N38" s="189"/>
      <c r="O38" s="95"/>
      <c r="P38" s="114"/>
      <c r="Q38" s="95"/>
    </row>
    <row r="39" spans="1:17" s="11" customFormat="1" ht="18.899999999999999" customHeight="1" x14ac:dyDescent="0.25">
      <c r="A39" s="197">
        <v>33</v>
      </c>
      <c r="B39" s="93"/>
      <c r="C39" s="93"/>
      <c r="D39" s="94"/>
      <c r="E39" s="210"/>
      <c r="F39" s="95"/>
      <c r="G39" s="95"/>
      <c r="H39" s="377"/>
      <c r="I39" s="221"/>
      <c r="J39" s="194"/>
      <c r="K39" s="192"/>
      <c r="L39" s="196"/>
      <c r="M39" s="220"/>
      <c r="N39" s="216"/>
      <c r="O39" s="95"/>
      <c r="P39" s="114"/>
      <c r="Q39" s="95"/>
    </row>
    <row r="40" spans="1:17" s="11" customFormat="1" ht="18.899999999999999" customHeight="1" x14ac:dyDescent="0.25">
      <c r="A40" s="197">
        <v>34</v>
      </c>
      <c r="B40" s="93"/>
      <c r="C40" s="93"/>
      <c r="D40" s="94"/>
      <c r="E40" s="210"/>
      <c r="F40" s="95"/>
      <c r="G40" s="95"/>
      <c r="H40" s="377"/>
      <c r="I40" s="221"/>
      <c r="J40" s="194" t="e">
        <f>IF(AND(Q40="",#REF!&gt;0,#REF!&lt;5),K40,)</f>
        <v>#REF!</v>
      </c>
      <c r="K40" s="192" t="str">
        <f>IF(D40="","ZZZ9",IF(AND(#REF!&gt;0,#REF!&lt;5),D40&amp;#REF!,D40&amp;"9"))</f>
        <v>ZZZ9</v>
      </c>
      <c r="L40" s="196">
        <f t="shared" ref="L40:L103" si="0">IF(Q40="",999,Q40)</f>
        <v>999</v>
      </c>
      <c r="M40" s="220">
        <f t="shared" ref="M40:M103" si="1">IF(P40=999,999,1)</f>
        <v>999</v>
      </c>
      <c r="N40" s="216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97">
        <v>35</v>
      </c>
      <c r="B41" s="93"/>
      <c r="C41" s="93"/>
      <c r="D41" s="94"/>
      <c r="E41" s="210"/>
      <c r="F41" s="95"/>
      <c r="G41" s="95"/>
      <c r="H41" s="377"/>
      <c r="I41" s="221"/>
      <c r="J41" s="194" t="e">
        <f>IF(AND(Q41="",#REF!&gt;0,#REF!&lt;5),K41,)</f>
        <v>#REF!</v>
      </c>
      <c r="K41" s="192" t="str">
        <f>IF(D41="","ZZZ9",IF(AND(#REF!&gt;0,#REF!&lt;5),D41&amp;#REF!,D41&amp;"9"))</f>
        <v>ZZZ9</v>
      </c>
      <c r="L41" s="196">
        <f t="shared" si="0"/>
        <v>999</v>
      </c>
      <c r="M41" s="220">
        <f t="shared" si="1"/>
        <v>999</v>
      </c>
      <c r="N41" s="216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197">
        <v>36</v>
      </c>
      <c r="B42" s="93"/>
      <c r="C42" s="93"/>
      <c r="D42" s="94"/>
      <c r="E42" s="210"/>
      <c r="F42" s="95"/>
      <c r="G42" s="95"/>
      <c r="H42" s="377"/>
      <c r="I42" s="221"/>
      <c r="J42" s="194" t="e">
        <f>IF(AND(Q42="",#REF!&gt;0,#REF!&lt;5),K42,)</f>
        <v>#REF!</v>
      </c>
      <c r="K42" s="192" t="str">
        <f>IF(D42="","ZZZ9",IF(AND(#REF!&gt;0,#REF!&lt;5),D42&amp;#REF!,D42&amp;"9"))</f>
        <v>ZZZ9</v>
      </c>
      <c r="L42" s="196">
        <f t="shared" si="0"/>
        <v>999</v>
      </c>
      <c r="M42" s="220">
        <f t="shared" si="1"/>
        <v>999</v>
      </c>
      <c r="N42" s="216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197">
        <v>37</v>
      </c>
      <c r="B43" s="93"/>
      <c r="C43" s="93"/>
      <c r="D43" s="94"/>
      <c r="E43" s="210"/>
      <c r="F43" s="95"/>
      <c r="G43" s="95"/>
      <c r="H43" s="377"/>
      <c r="I43" s="221"/>
      <c r="J43" s="194" t="e">
        <f>IF(AND(Q43="",#REF!&gt;0,#REF!&lt;5),K43,)</f>
        <v>#REF!</v>
      </c>
      <c r="K43" s="192" t="str">
        <f>IF(D43="","ZZZ9",IF(AND(#REF!&gt;0,#REF!&lt;5),D43&amp;#REF!,D43&amp;"9"))</f>
        <v>ZZZ9</v>
      </c>
      <c r="L43" s="196">
        <f t="shared" si="0"/>
        <v>999</v>
      </c>
      <c r="M43" s="220">
        <f t="shared" si="1"/>
        <v>999</v>
      </c>
      <c r="N43" s="216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197">
        <v>38</v>
      </c>
      <c r="B44" s="93"/>
      <c r="C44" s="93"/>
      <c r="D44" s="94"/>
      <c r="E44" s="210"/>
      <c r="F44" s="95"/>
      <c r="G44" s="95"/>
      <c r="H44" s="377"/>
      <c r="I44" s="221"/>
      <c r="J44" s="194" t="e">
        <f>IF(AND(Q44="",#REF!&gt;0,#REF!&lt;5),K44,)</f>
        <v>#REF!</v>
      </c>
      <c r="K44" s="192" t="str">
        <f>IF(D44="","ZZZ9",IF(AND(#REF!&gt;0,#REF!&lt;5),D44&amp;#REF!,D44&amp;"9"))</f>
        <v>ZZZ9</v>
      </c>
      <c r="L44" s="196">
        <f t="shared" si="0"/>
        <v>999</v>
      </c>
      <c r="M44" s="220">
        <f t="shared" si="1"/>
        <v>999</v>
      </c>
      <c r="N44" s="216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197">
        <v>39</v>
      </c>
      <c r="B45" s="93"/>
      <c r="C45" s="93"/>
      <c r="D45" s="94"/>
      <c r="E45" s="210"/>
      <c r="F45" s="95"/>
      <c r="G45" s="95"/>
      <c r="H45" s="377"/>
      <c r="I45" s="221"/>
      <c r="J45" s="194" t="e">
        <f>IF(AND(Q45="",#REF!&gt;0,#REF!&lt;5),K45,)</f>
        <v>#REF!</v>
      </c>
      <c r="K45" s="192" t="str">
        <f>IF(D45="","ZZZ9",IF(AND(#REF!&gt;0,#REF!&lt;5),D45&amp;#REF!,D45&amp;"9"))</f>
        <v>ZZZ9</v>
      </c>
      <c r="L45" s="196">
        <f t="shared" si="0"/>
        <v>999</v>
      </c>
      <c r="M45" s="220">
        <f t="shared" si="1"/>
        <v>999</v>
      </c>
      <c r="N45" s="216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197">
        <v>40</v>
      </c>
      <c r="B46" s="93"/>
      <c r="C46" s="93"/>
      <c r="D46" s="94"/>
      <c r="E46" s="210"/>
      <c r="F46" s="95"/>
      <c r="G46" s="95"/>
      <c r="H46" s="377"/>
      <c r="I46" s="221"/>
      <c r="J46" s="194" t="e">
        <f>IF(AND(Q46="",#REF!&gt;0,#REF!&lt;5),K46,)</f>
        <v>#REF!</v>
      </c>
      <c r="K46" s="192" t="str">
        <f>IF(D46="","ZZZ9",IF(AND(#REF!&gt;0,#REF!&lt;5),D46&amp;#REF!,D46&amp;"9"))</f>
        <v>ZZZ9</v>
      </c>
      <c r="L46" s="196">
        <f t="shared" si="0"/>
        <v>999</v>
      </c>
      <c r="M46" s="220">
        <f t="shared" si="1"/>
        <v>999</v>
      </c>
      <c r="N46" s="216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197">
        <v>41</v>
      </c>
      <c r="B47" s="93"/>
      <c r="C47" s="93"/>
      <c r="D47" s="94"/>
      <c r="E47" s="210"/>
      <c r="F47" s="95"/>
      <c r="G47" s="95"/>
      <c r="H47" s="377"/>
      <c r="I47" s="221"/>
      <c r="J47" s="194" t="e">
        <f>IF(AND(Q47="",#REF!&gt;0,#REF!&lt;5),K47,)</f>
        <v>#REF!</v>
      </c>
      <c r="K47" s="192" t="str">
        <f>IF(D47="","ZZZ9",IF(AND(#REF!&gt;0,#REF!&lt;5),D47&amp;#REF!,D47&amp;"9"))</f>
        <v>ZZZ9</v>
      </c>
      <c r="L47" s="196">
        <f t="shared" si="0"/>
        <v>999</v>
      </c>
      <c r="M47" s="220">
        <f t="shared" si="1"/>
        <v>999</v>
      </c>
      <c r="N47" s="216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197">
        <v>42</v>
      </c>
      <c r="B48" s="93"/>
      <c r="C48" s="93"/>
      <c r="D48" s="94"/>
      <c r="E48" s="210"/>
      <c r="F48" s="95"/>
      <c r="G48" s="95"/>
      <c r="H48" s="377"/>
      <c r="I48" s="221"/>
      <c r="J48" s="194" t="e">
        <f>IF(AND(Q48="",#REF!&gt;0,#REF!&lt;5),K48,)</f>
        <v>#REF!</v>
      </c>
      <c r="K48" s="192" t="str">
        <f>IF(D48="","ZZZ9",IF(AND(#REF!&gt;0,#REF!&lt;5),D48&amp;#REF!,D48&amp;"9"))</f>
        <v>ZZZ9</v>
      </c>
      <c r="L48" s="196">
        <f t="shared" si="0"/>
        <v>999</v>
      </c>
      <c r="M48" s="220">
        <f t="shared" si="1"/>
        <v>999</v>
      </c>
      <c r="N48" s="216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197">
        <v>43</v>
      </c>
      <c r="B49" s="93"/>
      <c r="C49" s="93"/>
      <c r="D49" s="94"/>
      <c r="E49" s="210"/>
      <c r="F49" s="95"/>
      <c r="G49" s="95"/>
      <c r="H49" s="377"/>
      <c r="I49" s="221"/>
      <c r="J49" s="194" t="e">
        <f>IF(AND(Q49="",#REF!&gt;0,#REF!&lt;5),K49,)</f>
        <v>#REF!</v>
      </c>
      <c r="K49" s="192" t="str">
        <f>IF(D49="","ZZZ9",IF(AND(#REF!&gt;0,#REF!&lt;5),D49&amp;#REF!,D49&amp;"9"))</f>
        <v>ZZZ9</v>
      </c>
      <c r="L49" s="196">
        <f t="shared" si="0"/>
        <v>999</v>
      </c>
      <c r="M49" s="220">
        <f t="shared" si="1"/>
        <v>999</v>
      </c>
      <c r="N49" s="216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197">
        <v>44</v>
      </c>
      <c r="B50" s="93"/>
      <c r="C50" s="93"/>
      <c r="D50" s="94"/>
      <c r="E50" s="210"/>
      <c r="F50" s="95"/>
      <c r="G50" s="95"/>
      <c r="H50" s="377"/>
      <c r="I50" s="221"/>
      <c r="J50" s="194" t="e">
        <f>IF(AND(Q50="",#REF!&gt;0,#REF!&lt;5),K50,)</f>
        <v>#REF!</v>
      </c>
      <c r="K50" s="192" t="str">
        <f>IF(D50="","ZZZ9",IF(AND(#REF!&gt;0,#REF!&lt;5),D50&amp;#REF!,D50&amp;"9"))</f>
        <v>ZZZ9</v>
      </c>
      <c r="L50" s="196">
        <f t="shared" si="0"/>
        <v>999</v>
      </c>
      <c r="M50" s="220">
        <f t="shared" si="1"/>
        <v>999</v>
      </c>
      <c r="N50" s="216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197">
        <v>45</v>
      </c>
      <c r="B51" s="93"/>
      <c r="C51" s="93"/>
      <c r="D51" s="94"/>
      <c r="E51" s="210"/>
      <c r="F51" s="95"/>
      <c r="G51" s="95"/>
      <c r="H51" s="377"/>
      <c r="I51" s="221"/>
      <c r="J51" s="194" t="e">
        <f>IF(AND(Q51="",#REF!&gt;0,#REF!&lt;5),K51,)</f>
        <v>#REF!</v>
      </c>
      <c r="K51" s="192" t="str">
        <f>IF(D51="","ZZZ9",IF(AND(#REF!&gt;0,#REF!&lt;5),D51&amp;#REF!,D51&amp;"9"))</f>
        <v>ZZZ9</v>
      </c>
      <c r="L51" s="196">
        <f t="shared" si="0"/>
        <v>999</v>
      </c>
      <c r="M51" s="220">
        <f t="shared" si="1"/>
        <v>999</v>
      </c>
      <c r="N51" s="216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197">
        <v>46</v>
      </c>
      <c r="B52" s="93"/>
      <c r="C52" s="93"/>
      <c r="D52" s="94"/>
      <c r="E52" s="210"/>
      <c r="F52" s="95"/>
      <c r="G52" s="95"/>
      <c r="H52" s="377"/>
      <c r="I52" s="221"/>
      <c r="J52" s="194" t="e">
        <f>IF(AND(Q52="",#REF!&gt;0,#REF!&lt;5),K52,)</f>
        <v>#REF!</v>
      </c>
      <c r="K52" s="192" t="str">
        <f>IF(D52="","ZZZ9",IF(AND(#REF!&gt;0,#REF!&lt;5),D52&amp;#REF!,D52&amp;"9"))</f>
        <v>ZZZ9</v>
      </c>
      <c r="L52" s="196">
        <f t="shared" si="0"/>
        <v>999</v>
      </c>
      <c r="M52" s="220">
        <f t="shared" si="1"/>
        <v>999</v>
      </c>
      <c r="N52" s="216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197">
        <v>47</v>
      </c>
      <c r="B53" s="93"/>
      <c r="C53" s="93"/>
      <c r="D53" s="94"/>
      <c r="E53" s="210"/>
      <c r="F53" s="95"/>
      <c r="G53" s="95"/>
      <c r="H53" s="377"/>
      <c r="I53" s="221"/>
      <c r="J53" s="194" t="e">
        <f>IF(AND(Q53="",#REF!&gt;0,#REF!&lt;5),K53,)</f>
        <v>#REF!</v>
      </c>
      <c r="K53" s="192" t="str">
        <f>IF(D53="","ZZZ9",IF(AND(#REF!&gt;0,#REF!&lt;5),D53&amp;#REF!,D53&amp;"9"))</f>
        <v>ZZZ9</v>
      </c>
      <c r="L53" s="196">
        <f t="shared" si="0"/>
        <v>999</v>
      </c>
      <c r="M53" s="220">
        <f t="shared" si="1"/>
        <v>999</v>
      </c>
      <c r="N53" s="216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197">
        <v>48</v>
      </c>
      <c r="B54" s="93"/>
      <c r="C54" s="93"/>
      <c r="D54" s="94"/>
      <c r="E54" s="210"/>
      <c r="F54" s="95"/>
      <c r="G54" s="95"/>
      <c r="H54" s="377"/>
      <c r="I54" s="221"/>
      <c r="J54" s="194" t="e">
        <f>IF(AND(Q54="",#REF!&gt;0,#REF!&lt;5),K54,)</f>
        <v>#REF!</v>
      </c>
      <c r="K54" s="192" t="str">
        <f>IF(D54="","ZZZ9",IF(AND(#REF!&gt;0,#REF!&lt;5),D54&amp;#REF!,D54&amp;"9"))</f>
        <v>ZZZ9</v>
      </c>
      <c r="L54" s="196">
        <f t="shared" si="0"/>
        <v>999</v>
      </c>
      <c r="M54" s="220">
        <f t="shared" si="1"/>
        <v>999</v>
      </c>
      <c r="N54" s="216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197">
        <v>49</v>
      </c>
      <c r="B55" s="93"/>
      <c r="C55" s="93"/>
      <c r="D55" s="94"/>
      <c r="E55" s="210"/>
      <c r="F55" s="95"/>
      <c r="G55" s="95"/>
      <c r="H55" s="377"/>
      <c r="I55" s="221"/>
      <c r="J55" s="194" t="e">
        <f>IF(AND(Q55="",#REF!&gt;0,#REF!&lt;5),K55,)</f>
        <v>#REF!</v>
      </c>
      <c r="K55" s="192" t="str">
        <f>IF(D55="","ZZZ9",IF(AND(#REF!&gt;0,#REF!&lt;5),D55&amp;#REF!,D55&amp;"9"))</f>
        <v>ZZZ9</v>
      </c>
      <c r="L55" s="196">
        <f t="shared" si="0"/>
        <v>999</v>
      </c>
      <c r="M55" s="220">
        <f t="shared" si="1"/>
        <v>999</v>
      </c>
      <c r="N55" s="216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197">
        <v>50</v>
      </c>
      <c r="B56" s="93"/>
      <c r="C56" s="93"/>
      <c r="D56" s="94"/>
      <c r="E56" s="210"/>
      <c r="F56" s="95"/>
      <c r="G56" s="95"/>
      <c r="H56" s="377"/>
      <c r="I56" s="221"/>
      <c r="J56" s="194" t="e">
        <f>IF(AND(Q56="",#REF!&gt;0,#REF!&lt;5),K56,)</f>
        <v>#REF!</v>
      </c>
      <c r="K56" s="192" t="str">
        <f>IF(D56="","ZZZ9",IF(AND(#REF!&gt;0,#REF!&lt;5),D56&amp;#REF!,D56&amp;"9"))</f>
        <v>ZZZ9</v>
      </c>
      <c r="L56" s="196">
        <f t="shared" si="0"/>
        <v>999</v>
      </c>
      <c r="M56" s="220">
        <f t="shared" si="1"/>
        <v>999</v>
      </c>
      <c r="N56" s="216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197">
        <v>51</v>
      </c>
      <c r="B57" s="93"/>
      <c r="C57" s="93"/>
      <c r="D57" s="94"/>
      <c r="E57" s="210"/>
      <c r="F57" s="95"/>
      <c r="G57" s="95"/>
      <c r="H57" s="377"/>
      <c r="I57" s="221"/>
      <c r="J57" s="194" t="e">
        <f>IF(AND(Q57="",#REF!&gt;0,#REF!&lt;5),K57,)</f>
        <v>#REF!</v>
      </c>
      <c r="K57" s="192" t="str">
        <f>IF(D57="","ZZZ9",IF(AND(#REF!&gt;0,#REF!&lt;5),D57&amp;#REF!,D57&amp;"9"))</f>
        <v>ZZZ9</v>
      </c>
      <c r="L57" s="196">
        <f t="shared" si="0"/>
        <v>999</v>
      </c>
      <c r="M57" s="220">
        <f t="shared" si="1"/>
        <v>999</v>
      </c>
      <c r="N57" s="216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197">
        <v>52</v>
      </c>
      <c r="B58" s="93"/>
      <c r="C58" s="93"/>
      <c r="D58" s="94"/>
      <c r="E58" s="210"/>
      <c r="F58" s="95"/>
      <c r="G58" s="95"/>
      <c r="H58" s="377"/>
      <c r="I58" s="221"/>
      <c r="J58" s="194" t="e">
        <f>IF(AND(Q58="",#REF!&gt;0,#REF!&lt;5),K58,)</f>
        <v>#REF!</v>
      </c>
      <c r="K58" s="192" t="str">
        <f>IF(D58="","ZZZ9",IF(AND(#REF!&gt;0,#REF!&lt;5),D58&amp;#REF!,D58&amp;"9"))</f>
        <v>ZZZ9</v>
      </c>
      <c r="L58" s="196">
        <f t="shared" si="0"/>
        <v>999</v>
      </c>
      <c r="M58" s="220">
        <f t="shared" si="1"/>
        <v>999</v>
      </c>
      <c r="N58" s="216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197">
        <v>53</v>
      </c>
      <c r="B59" s="93"/>
      <c r="C59" s="93"/>
      <c r="D59" s="94"/>
      <c r="E59" s="210"/>
      <c r="F59" s="95"/>
      <c r="G59" s="95"/>
      <c r="H59" s="377"/>
      <c r="I59" s="221"/>
      <c r="J59" s="194" t="e">
        <f>IF(AND(Q59="",#REF!&gt;0,#REF!&lt;5),K59,)</f>
        <v>#REF!</v>
      </c>
      <c r="K59" s="192" t="str">
        <f>IF(D59="","ZZZ9",IF(AND(#REF!&gt;0,#REF!&lt;5),D59&amp;#REF!,D59&amp;"9"))</f>
        <v>ZZZ9</v>
      </c>
      <c r="L59" s="196">
        <f t="shared" si="0"/>
        <v>999</v>
      </c>
      <c r="M59" s="220">
        <f t="shared" si="1"/>
        <v>999</v>
      </c>
      <c r="N59" s="216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197">
        <v>54</v>
      </c>
      <c r="B60" s="93"/>
      <c r="C60" s="93"/>
      <c r="D60" s="94"/>
      <c r="E60" s="210"/>
      <c r="F60" s="95"/>
      <c r="G60" s="95"/>
      <c r="H60" s="377"/>
      <c r="I60" s="221"/>
      <c r="J60" s="194" t="e">
        <f>IF(AND(Q60="",#REF!&gt;0,#REF!&lt;5),K60,)</f>
        <v>#REF!</v>
      </c>
      <c r="K60" s="192" t="str">
        <f>IF(D60="","ZZZ9",IF(AND(#REF!&gt;0,#REF!&lt;5),D60&amp;#REF!,D60&amp;"9"))</f>
        <v>ZZZ9</v>
      </c>
      <c r="L60" s="196">
        <f t="shared" si="0"/>
        <v>999</v>
      </c>
      <c r="M60" s="220">
        <f t="shared" si="1"/>
        <v>999</v>
      </c>
      <c r="N60" s="216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197">
        <v>55</v>
      </c>
      <c r="B61" s="93"/>
      <c r="C61" s="93"/>
      <c r="D61" s="94"/>
      <c r="E61" s="210"/>
      <c r="F61" s="95"/>
      <c r="G61" s="95"/>
      <c r="H61" s="377"/>
      <c r="I61" s="221"/>
      <c r="J61" s="194" t="e">
        <f>IF(AND(Q61="",#REF!&gt;0,#REF!&lt;5),K61,)</f>
        <v>#REF!</v>
      </c>
      <c r="K61" s="192" t="str">
        <f>IF(D61="","ZZZ9",IF(AND(#REF!&gt;0,#REF!&lt;5),D61&amp;#REF!,D61&amp;"9"))</f>
        <v>ZZZ9</v>
      </c>
      <c r="L61" s="196">
        <f t="shared" si="0"/>
        <v>999</v>
      </c>
      <c r="M61" s="220">
        <f t="shared" si="1"/>
        <v>999</v>
      </c>
      <c r="N61" s="216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197">
        <v>56</v>
      </c>
      <c r="B62" s="93"/>
      <c r="C62" s="93"/>
      <c r="D62" s="94"/>
      <c r="E62" s="210"/>
      <c r="F62" s="95"/>
      <c r="G62" s="95"/>
      <c r="H62" s="377"/>
      <c r="I62" s="221"/>
      <c r="J62" s="194" t="e">
        <f>IF(AND(Q62="",#REF!&gt;0,#REF!&lt;5),K62,)</f>
        <v>#REF!</v>
      </c>
      <c r="K62" s="192" t="str">
        <f>IF(D62="","ZZZ9",IF(AND(#REF!&gt;0,#REF!&lt;5),D62&amp;#REF!,D62&amp;"9"))</f>
        <v>ZZZ9</v>
      </c>
      <c r="L62" s="196">
        <f t="shared" si="0"/>
        <v>999</v>
      </c>
      <c r="M62" s="220">
        <f t="shared" si="1"/>
        <v>999</v>
      </c>
      <c r="N62" s="216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197">
        <v>57</v>
      </c>
      <c r="B63" s="93"/>
      <c r="C63" s="93"/>
      <c r="D63" s="94"/>
      <c r="E63" s="210"/>
      <c r="F63" s="95"/>
      <c r="G63" s="95"/>
      <c r="H63" s="377"/>
      <c r="I63" s="221"/>
      <c r="J63" s="194" t="e">
        <f>IF(AND(Q63="",#REF!&gt;0,#REF!&lt;5),K63,)</f>
        <v>#REF!</v>
      </c>
      <c r="K63" s="192" t="str">
        <f>IF(D63="","ZZZ9",IF(AND(#REF!&gt;0,#REF!&lt;5),D63&amp;#REF!,D63&amp;"9"))</f>
        <v>ZZZ9</v>
      </c>
      <c r="L63" s="196">
        <f t="shared" si="0"/>
        <v>999</v>
      </c>
      <c r="M63" s="220">
        <f t="shared" si="1"/>
        <v>999</v>
      </c>
      <c r="N63" s="216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197">
        <v>58</v>
      </c>
      <c r="B64" s="93"/>
      <c r="C64" s="93"/>
      <c r="D64" s="94"/>
      <c r="E64" s="210"/>
      <c r="F64" s="95"/>
      <c r="G64" s="95"/>
      <c r="H64" s="377"/>
      <c r="I64" s="221"/>
      <c r="J64" s="194" t="e">
        <f>IF(AND(Q64="",#REF!&gt;0,#REF!&lt;5),K64,)</f>
        <v>#REF!</v>
      </c>
      <c r="K64" s="192" t="str">
        <f>IF(D64="","ZZZ9",IF(AND(#REF!&gt;0,#REF!&lt;5),D64&amp;#REF!,D64&amp;"9"))</f>
        <v>ZZZ9</v>
      </c>
      <c r="L64" s="196">
        <f t="shared" si="0"/>
        <v>999</v>
      </c>
      <c r="M64" s="220">
        <f t="shared" si="1"/>
        <v>999</v>
      </c>
      <c r="N64" s="216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197">
        <v>59</v>
      </c>
      <c r="B65" s="93"/>
      <c r="C65" s="93"/>
      <c r="D65" s="94"/>
      <c r="E65" s="210"/>
      <c r="F65" s="95"/>
      <c r="G65" s="95"/>
      <c r="H65" s="377"/>
      <c r="I65" s="221"/>
      <c r="J65" s="194" t="e">
        <f>IF(AND(Q65="",#REF!&gt;0,#REF!&lt;5),K65,)</f>
        <v>#REF!</v>
      </c>
      <c r="K65" s="192" t="str">
        <f>IF(D65="","ZZZ9",IF(AND(#REF!&gt;0,#REF!&lt;5),D65&amp;#REF!,D65&amp;"9"))</f>
        <v>ZZZ9</v>
      </c>
      <c r="L65" s="196">
        <f t="shared" si="0"/>
        <v>999</v>
      </c>
      <c r="M65" s="220">
        <f t="shared" si="1"/>
        <v>999</v>
      </c>
      <c r="N65" s="216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197">
        <v>60</v>
      </c>
      <c r="B66" s="93"/>
      <c r="C66" s="93"/>
      <c r="D66" s="94"/>
      <c r="E66" s="210"/>
      <c r="F66" s="95"/>
      <c r="G66" s="95"/>
      <c r="H66" s="377"/>
      <c r="I66" s="221"/>
      <c r="J66" s="194" t="e">
        <f>IF(AND(Q66="",#REF!&gt;0,#REF!&lt;5),K66,)</f>
        <v>#REF!</v>
      </c>
      <c r="K66" s="192" t="str">
        <f>IF(D66="","ZZZ9",IF(AND(#REF!&gt;0,#REF!&lt;5),D66&amp;#REF!,D66&amp;"9"))</f>
        <v>ZZZ9</v>
      </c>
      <c r="L66" s="196">
        <f t="shared" si="0"/>
        <v>999</v>
      </c>
      <c r="M66" s="220">
        <f t="shared" si="1"/>
        <v>999</v>
      </c>
      <c r="N66" s="216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197">
        <v>61</v>
      </c>
      <c r="B67" s="93"/>
      <c r="C67" s="93"/>
      <c r="D67" s="94"/>
      <c r="E67" s="210"/>
      <c r="F67" s="95"/>
      <c r="G67" s="95"/>
      <c r="H67" s="377"/>
      <c r="I67" s="221"/>
      <c r="J67" s="194" t="e">
        <f>IF(AND(Q67="",#REF!&gt;0,#REF!&lt;5),K67,)</f>
        <v>#REF!</v>
      </c>
      <c r="K67" s="192" t="str">
        <f>IF(D67="","ZZZ9",IF(AND(#REF!&gt;0,#REF!&lt;5),D67&amp;#REF!,D67&amp;"9"))</f>
        <v>ZZZ9</v>
      </c>
      <c r="L67" s="196">
        <f t="shared" si="0"/>
        <v>999</v>
      </c>
      <c r="M67" s="220">
        <f t="shared" si="1"/>
        <v>999</v>
      </c>
      <c r="N67" s="216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197">
        <v>62</v>
      </c>
      <c r="B68" s="93"/>
      <c r="C68" s="93"/>
      <c r="D68" s="94"/>
      <c r="E68" s="210"/>
      <c r="F68" s="95"/>
      <c r="G68" s="95"/>
      <c r="H68" s="377"/>
      <c r="I68" s="221"/>
      <c r="J68" s="194" t="e">
        <f>IF(AND(Q68="",#REF!&gt;0,#REF!&lt;5),K68,)</f>
        <v>#REF!</v>
      </c>
      <c r="K68" s="192" t="str">
        <f>IF(D68="","ZZZ9",IF(AND(#REF!&gt;0,#REF!&lt;5),D68&amp;#REF!,D68&amp;"9"))</f>
        <v>ZZZ9</v>
      </c>
      <c r="L68" s="196">
        <f t="shared" si="0"/>
        <v>999</v>
      </c>
      <c r="M68" s="220">
        <f t="shared" si="1"/>
        <v>999</v>
      </c>
      <c r="N68" s="216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197">
        <v>63</v>
      </c>
      <c r="B69" s="93"/>
      <c r="C69" s="93"/>
      <c r="D69" s="94"/>
      <c r="E69" s="210"/>
      <c r="F69" s="95"/>
      <c r="G69" s="95"/>
      <c r="H69" s="377"/>
      <c r="I69" s="221"/>
      <c r="J69" s="194" t="e">
        <f>IF(AND(Q69="",#REF!&gt;0,#REF!&lt;5),K69,)</f>
        <v>#REF!</v>
      </c>
      <c r="K69" s="192" t="str">
        <f>IF(D69="","ZZZ9",IF(AND(#REF!&gt;0,#REF!&lt;5),D69&amp;#REF!,D69&amp;"9"))</f>
        <v>ZZZ9</v>
      </c>
      <c r="L69" s="196">
        <f t="shared" si="0"/>
        <v>999</v>
      </c>
      <c r="M69" s="220">
        <f t="shared" si="1"/>
        <v>999</v>
      </c>
      <c r="N69" s="216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197">
        <v>64</v>
      </c>
      <c r="B70" s="93"/>
      <c r="C70" s="93"/>
      <c r="D70" s="94"/>
      <c r="E70" s="210"/>
      <c r="F70" s="95"/>
      <c r="G70" s="95"/>
      <c r="H70" s="377"/>
      <c r="I70" s="221"/>
      <c r="J70" s="194" t="e">
        <f>IF(AND(Q70="",#REF!&gt;0,#REF!&lt;5),K70,)</f>
        <v>#REF!</v>
      </c>
      <c r="K70" s="192" t="str">
        <f>IF(D70="","ZZZ9",IF(AND(#REF!&gt;0,#REF!&lt;5),D70&amp;#REF!,D70&amp;"9"))</f>
        <v>ZZZ9</v>
      </c>
      <c r="L70" s="196">
        <f t="shared" si="0"/>
        <v>999</v>
      </c>
      <c r="M70" s="220">
        <f t="shared" si="1"/>
        <v>999</v>
      </c>
      <c r="N70" s="216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197">
        <v>65</v>
      </c>
      <c r="B71" s="93"/>
      <c r="C71" s="93"/>
      <c r="D71" s="94"/>
      <c r="E71" s="210"/>
      <c r="F71" s="95"/>
      <c r="G71" s="95"/>
      <c r="H71" s="377"/>
      <c r="I71" s="221"/>
      <c r="J71" s="194" t="e">
        <f>IF(AND(Q71="",#REF!&gt;0,#REF!&lt;5),K71,)</f>
        <v>#REF!</v>
      </c>
      <c r="K71" s="192" t="str">
        <f>IF(D71="","ZZZ9",IF(AND(#REF!&gt;0,#REF!&lt;5),D71&amp;#REF!,D71&amp;"9"))</f>
        <v>ZZZ9</v>
      </c>
      <c r="L71" s="196">
        <f t="shared" si="0"/>
        <v>999</v>
      </c>
      <c r="M71" s="220">
        <f t="shared" si="1"/>
        <v>999</v>
      </c>
      <c r="N71" s="216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197">
        <v>66</v>
      </c>
      <c r="B72" s="93"/>
      <c r="C72" s="93"/>
      <c r="D72" s="94"/>
      <c r="E72" s="210"/>
      <c r="F72" s="95"/>
      <c r="G72" s="95"/>
      <c r="H72" s="377"/>
      <c r="I72" s="221"/>
      <c r="J72" s="194" t="e">
        <f>IF(AND(Q72="",#REF!&gt;0,#REF!&lt;5),K72,)</f>
        <v>#REF!</v>
      </c>
      <c r="K72" s="192" t="str">
        <f>IF(D72="","ZZZ9",IF(AND(#REF!&gt;0,#REF!&lt;5),D72&amp;#REF!,D72&amp;"9"))</f>
        <v>ZZZ9</v>
      </c>
      <c r="L72" s="196">
        <f t="shared" si="0"/>
        <v>999</v>
      </c>
      <c r="M72" s="220">
        <f t="shared" si="1"/>
        <v>999</v>
      </c>
      <c r="N72" s="216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197">
        <v>67</v>
      </c>
      <c r="B73" s="93"/>
      <c r="C73" s="93"/>
      <c r="D73" s="94"/>
      <c r="E73" s="210"/>
      <c r="F73" s="95"/>
      <c r="G73" s="95"/>
      <c r="H73" s="377"/>
      <c r="I73" s="221"/>
      <c r="J73" s="194" t="e">
        <f>IF(AND(Q73="",#REF!&gt;0,#REF!&lt;5),K73,)</f>
        <v>#REF!</v>
      </c>
      <c r="K73" s="192" t="str">
        <f>IF(D73="","ZZZ9",IF(AND(#REF!&gt;0,#REF!&lt;5),D73&amp;#REF!,D73&amp;"9"))</f>
        <v>ZZZ9</v>
      </c>
      <c r="L73" s="196">
        <f t="shared" si="0"/>
        <v>999</v>
      </c>
      <c r="M73" s="220">
        <f t="shared" si="1"/>
        <v>999</v>
      </c>
      <c r="N73" s="216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197">
        <v>68</v>
      </c>
      <c r="B74" s="93"/>
      <c r="C74" s="93"/>
      <c r="D74" s="94"/>
      <c r="E74" s="210"/>
      <c r="F74" s="95"/>
      <c r="G74" s="95"/>
      <c r="H74" s="377"/>
      <c r="I74" s="221"/>
      <c r="J74" s="194" t="e">
        <f>IF(AND(Q74="",#REF!&gt;0,#REF!&lt;5),K74,)</f>
        <v>#REF!</v>
      </c>
      <c r="K74" s="192" t="str">
        <f>IF(D74="","ZZZ9",IF(AND(#REF!&gt;0,#REF!&lt;5),D74&amp;#REF!,D74&amp;"9"))</f>
        <v>ZZZ9</v>
      </c>
      <c r="L74" s="196">
        <f t="shared" si="0"/>
        <v>999</v>
      </c>
      <c r="M74" s="220">
        <f t="shared" si="1"/>
        <v>999</v>
      </c>
      <c r="N74" s="216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197">
        <v>69</v>
      </c>
      <c r="B75" s="93"/>
      <c r="C75" s="93"/>
      <c r="D75" s="94"/>
      <c r="E75" s="210"/>
      <c r="F75" s="95"/>
      <c r="G75" s="95"/>
      <c r="H75" s="377"/>
      <c r="I75" s="221"/>
      <c r="J75" s="194" t="e">
        <f>IF(AND(Q75="",#REF!&gt;0,#REF!&lt;5),K75,)</f>
        <v>#REF!</v>
      </c>
      <c r="K75" s="192" t="str">
        <f>IF(D75="","ZZZ9",IF(AND(#REF!&gt;0,#REF!&lt;5),D75&amp;#REF!,D75&amp;"9"))</f>
        <v>ZZZ9</v>
      </c>
      <c r="L75" s="196">
        <f t="shared" si="0"/>
        <v>999</v>
      </c>
      <c r="M75" s="220">
        <f t="shared" si="1"/>
        <v>999</v>
      </c>
      <c r="N75" s="216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197">
        <v>70</v>
      </c>
      <c r="B76" s="93"/>
      <c r="C76" s="93"/>
      <c r="D76" s="94"/>
      <c r="E76" s="210"/>
      <c r="F76" s="95"/>
      <c r="G76" s="95"/>
      <c r="H76" s="377"/>
      <c r="I76" s="221"/>
      <c r="J76" s="194" t="e">
        <f>IF(AND(Q76="",#REF!&gt;0,#REF!&lt;5),K76,)</f>
        <v>#REF!</v>
      </c>
      <c r="K76" s="192" t="str">
        <f>IF(D76="","ZZZ9",IF(AND(#REF!&gt;0,#REF!&lt;5),D76&amp;#REF!,D76&amp;"9"))</f>
        <v>ZZZ9</v>
      </c>
      <c r="L76" s="196">
        <f t="shared" si="0"/>
        <v>999</v>
      </c>
      <c r="M76" s="220">
        <f t="shared" si="1"/>
        <v>999</v>
      </c>
      <c r="N76" s="216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197">
        <v>71</v>
      </c>
      <c r="B77" s="93"/>
      <c r="C77" s="93"/>
      <c r="D77" s="94"/>
      <c r="E77" s="210"/>
      <c r="F77" s="95"/>
      <c r="G77" s="95"/>
      <c r="H77" s="377"/>
      <c r="I77" s="221"/>
      <c r="J77" s="194" t="e">
        <f>IF(AND(Q77="",#REF!&gt;0,#REF!&lt;5),K77,)</f>
        <v>#REF!</v>
      </c>
      <c r="K77" s="192" t="str">
        <f>IF(D77="","ZZZ9",IF(AND(#REF!&gt;0,#REF!&lt;5),D77&amp;#REF!,D77&amp;"9"))</f>
        <v>ZZZ9</v>
      </c>
      <c r="L77" s="196">
        <f t="shared" si="0"/>
        <v>999</v>
      </c>
      <c r="M77" s="220">
        <f t="shared" si="1"/>
        <v>999</v>
      </c>
      <c r="N77" s="216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197">
        <v>72</v>
      </c>
      <c r="B78" s="93"/>
      <c r="C78" s="93"/>
      <c r="D78" s="94"/>
      <c r="E78" s="210"/>
      <c r="F78" s="95"/>
      <c r="G78" s="95"/>
      <c r="H78" s="377"/>
      <c r="I78" s="221"/>
      <c r="J78" s="194" t="e">
        <f>IF(AND(Q78="",#REF!&gt;0,#REF!&lt;5),K78,)</f>
        <v>#REF!</v>
      </c>
      <c r="K78" s="192" t="str">
        <f>IF(D78="","ZZZ9",IF(AND(#REF!&gt;0,#REF!&lt;5),D78&amp;#REF!,D78&amp;"9"))</f>
        <v>ZZZ9</v>
      </c>
      <c r="L78" s="196">
        <f t="shared" si="0"/>
        <v>999</v>
      </c>
      <c r="M78" s="220">
        <f t="shared" si="1"/>
        <v>999</v>
      </c>
      <c r="N78" s="216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197">
        <v>73</v>
      </c>
      <c r="B79" s="93"/>
      <c r="C79" s="93"/>
      <c r="D79" s="94"/>
      <c r="E79" s="210"/>
      <c r="F79" s="95"/>
      <c r="G79" s="95"/>
      <c r="H79" s="377"/>
      <c r="I79" s="221"/>
      <c r="J79" s="194" t="e">
        <f>IF(AND(Q79="",#REF!&gt;0,#REF!&lt;5),K79,)</f>
        <v>#REF!</v>
      </c>
      <c r="K79" s="192" t="str">
        <f>IF(D79="","ZZZ9",IF(AND(#REF!&gt;0,#REF!&lt;5),D79&amp;#REF!,D79&amp;"9"))</f>
        <v>ZZZ9</v>
      </c>
      <c r="L79" s="196">
        <f t="shared" si="0"/>
        <v>999</v>
      </c>
      <c r="M79" s="220">
        <f t="shared" si="1"/>
        <v>999</v>
      </c>
      <c r="N79" s="216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197">
        <v>74</v>
      </c>
      <c r="B80" s="93"/>
      <c r="C80" s="93"/>
      <c r="D80" s="94"/>
      <c r="E80" s="210"/>
      <c r="F80" s="95"/>
      <c r="G80" s="95"/>
      <c r="H80" s="377"/>
      <c r="I80" s="221"/>
      <c r="J80" s="194" t="e">
        <f>IF(AND(Q80="",#REF!&gt;0,#REF!&lt;5),K80,)</f>
        <v>#REF!</v>
      </c>
      <c r="K80" s="192" t="str">
        <f>IF(D80="","ZZZ9",IF(AND(#REF!&gt;0,#REF!&lt;5),D80&amp;#REF!,D80&amp;"9"))</f>
        <v>ZZZ9</v>
      </c>
      <c r="L80" s="196">
        <f t="shared" si="0"/>
        <v>999</v>
      </c>
      <c r="M80" s="220">
        <f t="shared" si="1"/>
        <v>999</v>
      </c>
      <c r="N80" s="216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197">
        <v>75</v>
      </c>
      <c r="B81" s="93"/>
      <c r="C81" s="93"/>
      <c r="D81" s="94"/>
      <c r="E81" s="210"/>
      <c r="F81" s="95"/>
      <c r="G81" s="95"/>
      <c r="H81" s="377"/>
      <c r="I81" s="221"/>
      <c r="J81" s="194" t="e">
        <f>IF(AND(Q81="",#REF!&gt;0,#REF!&lt;5),K81,)</f>
        <v>#REF!</v>
      </c>
      <c r="K81" s="192" t="str">
        <f>IF(D81="","ZZZ9",IF(AND(#REF!&gt;0,#REF!&lt;5),D81&amp;#REF!,D81&amp;"9"))</f>
        <v>ZZZ9</v>
      </c>
      <c r="L81" s="196">
        <f t="shared" si="0"/>
        <v>999</v>
      </c>
      <c r="M81" s="220">
        <f t="shared" si="1"/>
        <v>999</v>
      </c>
      <c r="N81" s="216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197">
        <v>76</v>
      </c>
      <c r="B82" s="93"/>
      <c r="C82" s="93"/>
      <c r="D82" s="94"/>
      <c r="E82" s="210"/>
      <c r="F82" s="95"/>
      <c r="G82" s="95"/>
      <c r="H82" s="377"/>
      <c r="I82" s="221"/>
      <c r="J82" s="194" t="e">
        <f>IF(AND(Q82="",#REF!&gt;0,#REF!&lt;5),K82,)</f>
        <v>#REF!</v>
      </c>
      <c r="K82" s="192" t="str">
        <f>IF(D82="","ZZZ9",IF(AND(#REF!&gt;0,#REF!&lt;5),D82&amp;#REF!,D82&amp;"9"))</f>
        <v>ZZZ9</v>
      </c>
      <c r="L82" s="196">
        <f t="shared" si="0"/>
        <v>999</v>
      </c>
      <c r="M82" s="220">
        <f t="shared" si="1"/>
        <v>999</v>
      </c>
      <c r="N82" s="216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197">
        <v>77</v>
      </c>
      <c r="B83" s="93"/>
      <c r="C83" s="93"/>
      <c r="D83" s="94"/>
      <c r="E83" s="210"/>
      <c r="F83" s="95"/>
      <c r="G83" s="95"/>
      <c r="H83" s="377"/>
      <c r="I83" s="221"/>
      <c r="J83" s="194" t="e">
        <f>IF(AND(Q83="",#REF!&gt;0,#REF!&lt;5),K83,)</f>
        <v>#REF!</v>
      </c>
      <c r="K83" s="192" t="str">
        <f>IF(D83="","ZZZ9",IF(AND(#REF!&gt;0,#REF!&lt;5),D83&amp;#REF!,D83&amp;"9"))</f>
        <v>ZZZ9</v>
      </c>
      <c r="L83" s="196">
        <f t="shared" si="0"/>
        <v>999</v>
      </c>
      <c r="M83" s="220">
        <f t="shared" si="1"/>
        <v>999</v>
      </c>
      <c r="N83" s="216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197">
        <v>78</v>
      </c>
      <c r="B84" s="93"/>
      <c r="C84" s="93"/>
      <c r="D84" s="94"/>
      <c r="E84" s="210"/>
      <c r="F84" s="95"/>
      <c r="G84" s="95"/>
      <c r="H84" s="377"/>
      <c r="I84" s="221"/>
      <c r="J84" s="194" t="e">
        <f>IF(AND(Q84="",#REF!&gt;0,#REF!&lt;5),K84,)</f>
        <v>#REF!</v>
      </c>
      <c r="K84" s="192" t="str">
        <f>IF(D84="","ZZZ9",IF(AND(#REF!&gt;0,#REF!&lt;5),D84&amp;#REF!,D84&amp;"9"))</f>
        <v>ZZZ9</v>
      </c>
      <c r="L84" s="196">
        <f t="shared" si="0"/>
        <v>999</v>
      </c>
      <c r="M84" s="220">
        <f t="shared" si="1"/>
        <v>999</v>
      </c>
      <c r="N84" s="216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197">
        <v>79</v>
      </c>
      <c r="B85" s="93"/>
      <c r="C85" s="93"/>
      <c r="D85" s="94"/>
      <c r="E85" s="210"/>
      <c r="F85" s="95"/>
      <c r="G85" s="95"/>
      <c r="H85" s="377"/>
      <c r="I85" s="221"/>
      <c r="J85" s="194" t="e">
        <f>IF(AND(Q85="",#REF!&gt;0,#REF!&lt;5),K85,)</f>
        <v>#REF!</v>
      </c>
      <c r="K85" s="192" t="str">
        <f>IF(D85="","ZZZ9",IF(AND(#REF!&gt;0,#REF!&lt;5),D85&amp;#REF!,D85&amp;"9"))</f>
        <v>ZZZ9</v>
      </c>
      <c r="L85" s="196">
        <f t="shared" si="0"/>
        <v>999</v>
      </c>
      <c r="M85" s="220">
        <f t="shared" si="1"/>
        <v>999</v>
      </c>
      <c r="N85" s="216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197">
        <v>80</v>
      </c>
      <c r="B86" s="93"/>
      <c r="C86" s="93"/>
      <c r="D86" s="94"/>
      <c r="E86" s="210"/>
      <c r="F86" s="95"/>
      <c r="G86" s="95"/>
      <c r="H86" s="377"/>
      <c r="I86" s="221"/>
      <c r="J86" s="194" t="e">
        <f>IF(AND(Q86="",#REF!&gt;0,#REF!&lt;5),K86,)</f>
        <v>#REF!</v>
      </c>
      <c r="K86" s="192" t="str">
        <f>IF(D86="","ZZZ9",IF(AND(#REF!&gt;0,#REF!&lt;5),D86&amp;#REF!,D86&amp;"9"))</f>
        <v>ZZZ9</v>
      </c>
      <c r="L86" s="196">
        <f t="shared" si="0"/>
        <v>999</v>
      </c>
      <c r="M86" s="220">
        <f t="shared" si="1"/>
        <v>999</v>
      </c>
      <c r="N86" s="216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197">
        <v>81</v>
      </c>
      <c r="B87" s="93"/>
      <c r="C87" s="93"/>
      <c r="D87" s="94"/>
      <c r="E87" s="210"/>
      <c r="F87" s="95"/>
      <c r="G87" s="95"/>
      <c r="H87" s="377"/>
      <c r="I87" s="221"/>
      <c r="J87" s="194" t="e">
        <f>IF(AND(Q87="",#REF!&gt;0,#REF!&lt;5),K87,)</f>
        <v>#REF!</v>
      </c>
      <c r="K87" s="192" t="str">
        <f>IF(D87="","ZZZ9",IF(AND(#REF!&gt;0,#REF!&lt;5),D87&amp;#REF!,D87&amp;"9"))</f>
        <v>ZZZ9</v>
      </c>
      <c r="L87" s="196">
        <f t="shared" si="0"/>
        <v>999</v>
      </c>
      <c r="M87" s="220">
        <f t="shared" si="1"/>
        <v>999</v>
      </c>
      <c r="N87" s="216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197">
        <v>82</v>
      </c>
      <c r="B88" s="93"/>
      <c r="C88" s="93"/>
      <c r="D88" s="94"/>
      <c r="E88" s="210"/>
      <c r="F88" s="95"/>
      <c r="G88" s="95"/>
      <c r="H88" s="377"/>
      <c r="I88" s="221"/>
      <c r="J88" s="194" t="e">
        <f>IF(AND(Q88="",#REF!&gt;0,#REF!&lt;5),K88,)</f>
        <v>#REF!</v>
      </c>
      <c r="K88" s="192" t="str">
        <f>IF(D88="","ZZZ9",IF(AND(#REF!&gt;0,#REF!&lt;5),D88&amp;#REF!,D88&amp;"9"))</f>
        <v>ZZZ9</v>
      </c>
      <c r="L88" s="196">
        <f t="shared" si="0"/>
        <v>999</v>
      </c>
      <c r="M88" s="220">
        <f t="shared" si="1"/>
        <v>999</v>
      </c>
      <c r="N88" s="216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197">
        <v>83</v>
      </c>
      <c r="B89" s="93"/>
      <c r="C89" s="93"/>
      <c r="D89" s="94"/>
      <c r="E89" s="210"/>
      <c r="F89" s="95"/>
      <c r="G89" s="95"/>
      <c r="H89" s="377"/>
      <c r="I89" s="221"/>
      <c r="J89" s="194" t="e">
        <f>IF(AND(Q89="",#REF!&gt;0,#REF!&lt;5),K89,)</f>
        <v>#REF!</v>
      </c>
      <c r="K89" s="192" t="str">
        <f>IF(D89="","ZZZ9",IF(AND(#REF!&gt;0,#REF!&lt;5),D89&amp;#REF!,D89&amp;"9"))</f>
        <v>ZZZ9</v>
      </c>
      <c r="L89" s="196">
        <f t="shared" si="0"/>
        <v>999</v>
      </c>
      <c r="M89" s="220">
        <f t="shared" si="1"/>
        <v>999</v>
      </c>
      <c r="N89" s="216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197">
        <v>84</v>
      </c>
      <c r="B90" s="93"/>
      <c r="C90" s="93"/>
      <c r="D90" s="94"/>
      <c r="E90" s="210"/>
      <c r="F90" s="95"/>
      <c r="G90" s="95"/>
      <c r="H90" s="377"/>
      <c r="I90" s="221"/>
      <c r="J90" s="194" t="e">
        <f>IF(AND(Q90="",#REF!&gt;0,#REF!&lt;5),K90,)</f>
        <v>#REF!</v>
      </c>
      <c r="K90" s="192" t="str">
        <f>IF(D90="","ZZZ9",IF(AND(#REF!&gt;0,#REF!&lt;5),D90&amp;#REF!,D90&amp;"9"))</f>
        <v>ZZZ9</v>
      </c>
      <c r="L90" s="196">
        <f t="shared" si="0"/>
        <v>999</v>
      </c>
      <c r="M90" s="220">
        <f t="shared" si="1"/>
        <v>999</v>
      </c>
      <c r="N90" s="216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197">
        <v>85</v>
      </c>
      <c r="B91" s="93"/>
      <c r="C91" s="93"/>
      <c r="D91" s="94"/>
      <c r="E91" s="210"/>
      <c r="F91" s="95"/>
      <c r="G91" s="95"/>
      <c r="H91" s="377"/>
      <c r="I91" s="221"/>
      <c r="J91" s="194" t="e">
        <f>IF(AND(Q91="",#REF!&gt;0,#REF!&lt;5),K91,)</f>
        <v>#REF!</v>
      </c>
      <c r="K91" s="192" t="str">
        <f>IF(D91="","ZZZ9",IF(AND(#REF!&gt;0,#REF!&lt;5),D91&amp;#REF!,D91&amp;"9"))</f>
        <v>ZZZ9</v>
      </c>
      <c r="L91" s="196">
        <f t="shared" si="0"/>
        <v>999</v>
      </c>
      <c r="M91" s="220">
        <f t="shared" si="1"/>
        <v>999</v>
      </c>
      <c r="N91" s="216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197">
        <v>86</v>
      </c>
      <c r="B92" s="93"/>
      <c r="C92" s="93"/>
      <c r="D92" s="94"/>
      <c r="E92" s="210"/>
      <c r="F92" s="95"/>
      <c r="G92" s="95"/>
      <c r="H92" s="377"/>
      <c r="I92" s="221"/>
      <c r="J92" s="194" t="e">
        <f>IF(AND(Q92="",#REF!&gt;0,#REF!&lt;5),K92,)</f>
        <v>#REF!</v>
      </c>
      <c r="K92" s="192" t="str">
        <f>IF(D92="","ZZZ9",IF(AND(#REF!&gt;0,#REF!&lt;5),D92&amp;#REF!,D92&amp;"9"))</f>
        <v>ZZZ9</v>
      </c>
      <c r="L92" s="196">
        <f t="shared" si="0"/>
        <v>999</v>
      </c>
      <c r="M92" s="220">
        <f t="shared" si="1"/>
        <v>999</v>
      </c>
      <c r="N92" s="216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197">
        <v>87</v>
      </c>
      <c r="B93" s="93"/>
      <c r="C93" s="93"/>
      <c r="D93" s="94"/>
      <c r="E93" s="210"/>
      <c r="F93" s="95"/>
      <c r="G93" s="95"/>
      <c r="H93" s="377"/>
      <c r="I93" s="221"/>
      <c r="J93" s="194" t="e">
        <f>IF(AND(Q93="",#REF!&gt;0,#REF!&lt;5),K93,)</f>
        <v>#REF!</v>
      </c>
      <c r="K93" s="192" t="str">
        <f>IF(D93="","ZZZ9",IF(AND(#REF!&gt;0,#REF!&lt;5),D93&amp;#REF!,D93&amp;"9"))</f>
        <v>ZZZ9</v>
      </c>
      <c r="L93" s="196">
        <f t="shared" si="0"/>
        <v>999</v>
      </c>
      <c r="M93" s="220">
        <f t="shared" si="1"/>
        <v>999</v>
      </c>
      <c r="N93" s="216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197">
        <v>88</v>
      </c>
      <c r="B94" s="93"/>
      <c r="C94" s="93"/>
      <c r="D94" s="94"/>
      <c r="E94" s="210"/>
      <c r="F94" s="95"/>
      <c r="G94" s="95"/>
      <c r="H94" s="377"/>
      <c r="I94" s="221"/>
      <c r="J94" s="194" t="e">
        <f>IF(AND(Q94="",#REF!&gt;0,#REF!&lt;5),K94,)</f>
        <v>#REF!</v>
      </c>
      <c r="K94" s="192" t="str">
        <f>IF(D94="","ZZZ9",IF(AND(#REF!&gt;0,#REF!&lt;5),D94&amp;#REF!,D94&amp;"9"))</f>
        <v>ZZZ9</v>
      </c>
      <c r="L94" s="196">
        <f t="shared" si="0"/>
        <v>999</v>
      </c>
      <c r="M94" s="220">
        <f t="shared" si="1"/>
        <v>999</v>
      </c>
      <c r="N94" s="216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197">
        <v>89</v>
      </c>
      <c r="B95" s="93"/>
      <c r="C95" s="93"/>
      <c r="D95" s="94"/>
      <c r="E95" s="210"/>
      <c r="F95" s="95"/>
      <c r="G95" s="95"/>
      <c r="H95" s="377"/>
      <c r="I95" s="221"/>
      <c r="J95" s="194" t="e">
        <f>IF(AND(Q95="",#REF!&gt;0,#REF!&lt;5),K95,)</f>
        <v>#REF!</v>
      </c>
      <c r="K95" s="192" t="str">
        <f>IF(D95="","ZZZ9",IF(AND(#REF!&gt;0,#REF!&lt;5),D95&amp;#REF!,D95&amp;"9"))</f>
        <v>ZZZ9</v>
      </c>
      <c r="L95" s="196">
        <f t="shared" si="0"/>
        <v>999</v>
      </c>
      <c r="M95" s="220">
        <f t="shared" si="1"/>
        <v>999</v>
      </c>
      <c r="N95" s="216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197">
        <v>90</v>
      </c>
      <c r="B96" s="93"/>
      <c r="C96" s="93"/>
      <c r="D96" s="94"/>
      <c r="E96" s="210"/>
      <c r="F96" s="95"/>
      <c r="G96" s="95"/>
      <c r="H96" s="377"/>
      <c r="I96" s="221"/>
      <c r="J96" s="194" t="e">
        <f>IF(AND(Q96="",#REF!&gt;0,#REF!&lt;5),K96,)</f>
        <v>#REF!</v>
      </c>
      <c r="K96" s="192" t="str">
        <f>IF(D96="","ZZZ9",IF(AND(#REF!&gt;0,#REF!&lt;5),D96&amp;#REF!,D96&amp;"9"))</f>
        <v>ZZZ9</v>
      </c>
      <c r="L96" s="196">
        <f t="shared" si="0"/>
        <v>999</v>
      </c>
      <c r="M96" s="220">
        <f t="shared" si="1"/>
        <v>999</v>
      </c>
      <c r="N96" s="216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197">
        <v>91</v>
      </c>
      <c r="B97" s="93"/>
      <c r="C97" s="93"/>
      <c r="D97" s="94"/>
      <c r="E97" s="210"/>
      <c r="F97" s="95"/>
      <c r="G97" s="95"/>
      <c r="H97" s="377"/>
      <c r="I97" s="221"/>
      <c r="J97" s="194" t="e">
        <f>IF(AND(Q97="",#REF!&gt;0,#REF!&lt;5),K97,)</f>
        <v>#REF!</v>
      </c>
      <c r="K97" s="192" t="str">
        <f>IF(D97="","ZZZ9",IF(AND(#REF!&gt;0,#REF!&lt;5),D97&amp;#REF!,D97&amp;"9"))</f>
        <v>ZZZ9</v>
      </c>
      <c r="L97" s="196">
        <f t="shared" si="0"/>
        <v>999</v>
      </c>
      <c r="M97" s="220">
        <f t="shared" si="1"/>
        <v>999</v>
      </c>
      <c r="N97" s="216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197">
        <v>92</v>
      </c>
      <c r="B98" s="93"/>
      <c r="C98" s="93"/>
      <c r="D98" s="94"/>
      <c r="E98" s="210"/>
      <c r="F98" s="95"/>
      <c r="G98" s="95"/>
      <c r="H98" s="377"/>
      <c r="I98" s="221"/>
      <c r="J98" s="194" t="e">
        <f>IF(AND(Q98="",#REF!&gt;0,#REF!&lt;5),K98,)</f>
        <v>#REF!</v>
      </c>
      <c r="K98" s="192" t="str">
        <f>IF(D98="","ZZZ9",IF(AND(#REF!&gt;0,#REF!&lt;5),D98&amp;#REF!,D98&amp;"9"))</f>
        <v>ZZZ9</v>
      </c>
      <c r="L98" s="196">
        <f t="shared" si="0"/>
        <v>999</v>
      </c>
      <c r="M98" s="220">
        <f t="shared" si="1"/>
        <v>999</v>
      </c>
      <c r="N98" s="216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197">
        <v>93</v>
      </c>
      <c r="B99" s="93"/>
      <c r="C99" s="93"/>
      <c r="D99" s="94"/>
      <c r="E99" s="210"/>
      <c r="F99" s="95"/>
      <c r="G99" s="95"/>
      <c r="H99" s="377"/>
      <c r="I99" s="221"/>
      <c r="J99" s="194" t="e">
        <f>IF(AND(Q99="",#REF!&gt;0,#REF!&lt;5),K99,)</f>
        <v>#REF!</v>
      </c>
      <c r="K99" s="192" t="str">
        <f>IF(D99="","ZZZ9",IF(AND(#REF!&gt;0,#REF!&lt;5),D99&amp;#REF!,D99&amp;"9"))</f>
        <v>ZZZ9</v>
      </c>
      <c r="L99" s="196">
        <f t="shared" si="0"/>
        <v>999</v>
      </c>
      <c r="M99" s="220">
        <f t="shared" si="1"/>
        <v>999</v>
      </c>
      <c r="N99" s="216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197">
        <v>94</v>
      </c>
      <c r="B100" s="93"/>
      <c r="C100" s="93"/>
      <c r="D100" s="94"/>
      <c r="E100" s="210"/>
      <c r="F100" s="95"/>
      <c r="G100" s="95"/>
      <c r="H100" s="377"/>
      <c r="I100" s="221"/>
      <c r="J100" s="194" t="e">
        <f>IF(AND(Q100="",#REF!&gt;0,#REF!&lt;5),K100,)</f>
        <v>#REF!</v>
      </c>
      <c r="K100" s="192" t="str">
        <f>IF(D100="","ZZZ9",IF(AND(#REF!&gt;0,#REF!&lt;5),D100&amp;#REF!,D100&amp;"9"))</f>
        <v>ZZZ9</v>
      </c>
      <c r="L100" s="196">
        <f t="shared" si="0"/>
        <v>999</v>
      </c>
      <c r="M100" s="220">
        <f t="shared" si="1"/>
        <v>999</v>
      </c>
      <c r="N100" s="216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197">
        <v>95</v>
      </c>
      <c r="B101" s="93"/>
      <c r="C101" s="93"/>
      <c r="D101" s="94"/>
      <c r="E101" s="210"/>
      <c r="F101" s="95"/>
      <c r="G101" s="95"/>
      <c r="H101" s="377"/>
      <c r="I101" s="221"/>
      <c r="J101" s="194" t="e">
        <f>IF(AND(Q101="",#REF!&gt;0,#REF!&lt;5),K101,)</f>
        <v>#REF!</v>
      </c>
      <c r="K101" s="192" t="str">
        <f>IF(D101="","ZZZ9",IF(AND(#REF!&gt;0,#REF!&lt;5),D101&amp;#REF!,D101&amp;"9"))</f>
        <v>ZZZ9</v>
      </c>
      <c r="L101" s="196">
        <f t="shared" si="0"/>
        <v>999</v>
      </c>
      <c r="M101" s="220">
        <f t="shared" si="1"/>
        <v>999</v>
      </c>
      <c r="N101" s="216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197">
        <v>96</v>
      </c>
      <c r="B102" s="93"/>
      <c r="C102" s="93"/>
      <c r="D102" s="94"/>
      <c r="E102" s="210"/>
      <c r="F102" s="95"/>
      <c r="G102" s="95"/>
      <c r="H102" s="377"/>
      <c r="I102" s="221"/>
      <c r="J102" s="194" t="e">
        <f>IF(AND(Q102="",#REF!&gt;0,#REF!&lt;5),K102,)</f>
        <v>#REF!</v>
      </c>
      <c r="K102" s="192" t="str">
        <f>IF(D102="","ZZZ9",IF(AND(#REF!&gt;0,#REF!&lt;5),D102&amp;#REF!,D102&amp;"9"))</f>
        <v>ZZZ9</v>
      </c>
      <c r="L102" s="196">
        <f t="shared" si="0"/>
        <v>999</v>
      </c>
      <c r="M102" s="220">
        <f t="shared" si="1"/>
        <v>999</v>
      </c>
      <c r="N102" s="216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197">
        <v>97</v>
      </c>
      <c r="B103" s="93"/>
      <c r="C103" s="93"/>
      <c r="D103" s="94"/>
      <c r="E103" s="210"/>
      <c r="F103" s="95"/>
      <c r="G103" s="95"/>
      <c r="H103" s="377"/>
      <c r="I103" s="221"/>
      <c r="J103" s="194" t="e">
        <f>IF(AND(Q103="",#REF!&gt;0,#REF!&lt;5),K103,)</f>
        <v>#REF!</v>
      </c>
      <c r="K103" s="192" t="str">
        <f>IF(D103="","ZZZ9",IF(AND(#REF!&gt;0,#REF!&lt;5),D103&amp;#REF!,D103&amp;"9"))</f>
        <v>ZZZ9</v>
      </c>
      <c r="L103" s="196">
        <f t="shared" si="0"/>
        <v>999</v>
      </c>
      <c r="M103" s="220">
        <f t="shared" si="1"/>
        <v>999</v>
      </c>
      <c r="N103" s="216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197">
        <v>98</v>
      </c>
      <c r="B104" s="93"/>
      <c r="C104" s="93"/>
      <c r="D104" s="94"/>
      <c r="E104" s="210"/>
      <c r="F104" s="95"/>
      <c r="G104" s="95"/>
      <c r="H104" s="377"/>
      <c r="I104" s="221"/>
      <c r="J104" s="194" t="e">
        <f>IF(AND(Q104="",#REF!&gt;0,#REF!&lt;5),K104,)</f>
        <v>#REF!</v>
      </c>
      <c r="K104" s="192" t="str">
        <f>IF(D104="","ZZZ9",IF(AND(#REF!&gt;0,#REF!&lt;5),D104&amp;#REF!,D104&amp;"9"))</f>
        <v>ZZZ9</v>
      </c>
      <c r="L104" s="196">
        <f t="shared" ref="L104:L156" si="3">IF(Q104="",999,Q104)</f>
        <v>999</v>
      </c>
      <c r="M104" s="220">
        <f t="shared" ref="M104:M156" si="4">IF(P104=999,999,1)</f>
        <v>999</v>
      </c>
      <c r="N104" s="216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97">
        <v>99</v>
      </c>
      <c r="B105" s="93"/>
      <c r="C105" s="93"/>
      <c r="D105" s="94"/>
      <c r="E105" s="210"/>
      <c r="F105" s="95"/>
      <c r="G105" s="95"/>
      <c r="H105" s="377"/>
      <c r="I105" s="221"/>
      <c r="J105" s="194" t="e">
        <f>IF(AND(Q105="",#REF!&gt;0,#REF!&lt;5),K105,)</f>
        <v>#REF!</v>
      </c>
      <c r="K105" s="192" t="str">
        <f>IF(D105="","ZZZ9",IF(AND(#REF!&gt;0,#REF!&lt;5),D105&amp;#REF!,D105&amp;"9"))</f>
        <v>ZZZ9</v>
      </c>
      <c r="L105" s="196">
        <f t="shared" si="3"/>
        <v>999</v>
      </c>
      <c r="M105" s="220">
        <f t="shared" si="4"/>
        <v>999</v>
      </c>
      <c r="N105" s="216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197">
        <v>100</v>
      </c>
      <c r="B106" s="93"/>
      <c r="C106" s="93"/>
      <c r="D106" s="94"/>
      <c r="E106" s="210"/>
      <c r="F106" s="95"/>
      <c r="G106" s="95"/>
      <c r="H106" s="377"/>
      <c r="I106" s="221"/>
      <c r="J106" s="194" t="e">
        <f>IF(AND(Q106="",#REF!&gt;0,#REF!&lt;5),K106,)</f>
        <v>#REF!</v>
      </c>
      <c r="K106" s="192" t="str">
        <f>IF(D106="","ZZZ9",IF(AND(#REF!&gt;0,#REF!&lt;5),D106&amp;#REF!,D106&amp;"9"))</f>
        <v>ZZZ9</v>
      </c>
      <c r="L106" s="196">
        <f t="shared" si="3"/>
        <v>999</v>
      </c>
      <c r="M106" s="220">
        <f t="shared" si="4"/>
        <v>999</v>
      </c>
      <c r="N106" s="216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197">
        <v>101</v>
      </c>
      <c r="B107" s="93"/>
      <c r="C107" s="93"/>
      <c r="D107" s="94"/>
      <c r="E107" s="210"/>
      <c r="F107" s="95"/>
      <c r="G107" s="95"/>
      <c r="H107" s="377"/>
      <c r="I107" s="221"/>
      <c r="J107" s="194" t="e">
        <f>IF(AND(Q107="",#REF!&gt;0,#REF!&lt;5),K107,)</f>
        <v>#REF!</v>
      </c>
      <c r="K107" s="192" t="str">
        <f>IF(D107="","ZZZ9",IF(AND(#REF!&gt;0,#REF!&lt;5),D107&amp;#REF!,D107&amp;"9"))</f>
        <v>ZZZ9</v>
      </c>
      <c r="L107" s="196">
        <f t="shared" si="3"/>
        <v>999</v>
      </c>
      <c r="M107" s="220">
        <f t="shared" si="4"/>
        <v>999</v>
      </c>
      <c r="N107" s="216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197">
        <v>102</v>
      </c>
      <c r="B108" s="93"/>
      <c r="C108" s="93"/>
      <c r="D108" s="94"/>
      <c r="E108" s="210"/>
      <c r="F108" s="95"/>
      <c r="G108" s="95"/>
      <c r="H108" s="377"/>
      <c r="I108" s="221"/>
      <c r="J108" s="194" t="e">
        <f>IF(AND(Q108="",#REF!&gt;0,#REF!&lt;5),K108,)</f>
        <v>#REF!</v>
      </c>
      <c r="K108" s="192" t="str">
        <f>IF(D108="","ZZZ9",IF(AND(#REF!&gt;0,#REF!&lt;5),D108&amp;#REF!,D108&amp;"9"))</f>
        <v>ZZZ9</v>
      </c>
      <c r="L108" s="196">
        <f t="shared" si="3"/>
        <v>999</v>
      </c>
      <c r="M108" s="220">
        <f t="shared" si="4"/>
        <v>999</v>
      </c>
      <c r="N108" s="216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197">
        <v>103</v>
      </c>
      <c r="B109" s="93"/>
      <c r="C109" s="93"/>
      <c r="D109" s="94"/>
      <c r="E109" s="210"/>
      <c r="F109" s="95"/>
      <c r="G109" s="95"/>
      <c r="H109" s="377"/>
      <c r="I109" s="221"/>
      <c r="J109" s="194" t="e">
        <f>IF(AND(Q109="",#REF!&gt;0,#REF!&lt;5),K109,)</f>
        <v>#REF!</v>
      </c>
      <c r="K109" s="192" t="str">
        <f>IF(D109="","ZZZ9",IF(AND(#REF!&gt;0,#REF!&lt;5),D109&amp;#REF!,D109&amp;"9"))</f>
        <v>ZZZ9</v>
      </c>
      <c r="L109" s="196">
        <f t="shared" si="3"/>
        <v>999</v>
      </c>
      <c r="M109" s="220">
        <f t="shared" si="4"/>
        <v>999</v>
      </c>
      <c r="N109" s="216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197">
        <v>104</v>
      </c>
      <c r="B110" s="93"/>
      <c r="C110" s="93"/>
      <c r="D110" s="94"/>
      <c r="E110" s="210"/>
      <c r="F110" s="95"/>
      <c r="G110" s="95"/>
      <c r="H110" s="377"/>
      <c r="I110" s="221"/>
      <c r="J110" s="194" t="e">
        <f>IF(AND(Q110="",#REF!&gt;0,#REF!&lt;5),K110,)</f>
        <v>#REF!</v>
      </c>
      <c r="K110" s="192" t="str">
        <f>IF(D110="","ZZZ9",IF(AND(#REF!&gt;0,#REF!&lt;5),D110&amp;#REF!,D110&amp;"9"))</f>
        <v>ZZZ9</v>
      </c>
      <c r="L110" s="196">
        <f t="shared" si="3"/>
        <v>999</v>
      </c>
      <c r="M110" s="220">
        <f t="shared" si="4"/>
        <v>999</v>
      </c>
      <c r="N110" s="216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197">
        <v>105</v>
      </c>
      <c r="B111" s="93"/>
      <c r="C111" s="93"/>
      <c r="D111" s="94"/>
      <c r="E111" s="210"/>
      <c r="F111" s="95"/>
      <c r="G111" s="95"/>
      <c r="H111" s="377"/>
      <c r="I111" s="221"/>
      <c r="J111" s="194" t="e">
        <f>IF(AND(Q111="",#REF!&gt;0,#REF!&lt;5),K111,)</f>
        <v>#REF!</v>
      </c>
      <c r="K111" s="192" t="str">
        <f>IF(D111="","ZZZ9",IF(AND(#REF!&gt;0,#REF!&lt;5),D111&amp;#REF!,D111&amp;"9"))</f>
        <v>ZZZ9</v>
      </c>
      <c r="L111" s="196">
        <f t="shared" si="3"/>
        <v>999</v>
      </c>
      <c r="M111" s="220">
        <f t="shared" si="4"/>
        <v>999</v>
      </c>
      <c r="N111" s="216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197">
        <v>106</v>
      </c>
      <c r="B112" s="93"/>
      <c r="C112" s="93"/>
      <c r="D112" s="94"/>
      <c r="E112" s="210"/>
      <c r="F112" s="95"/>
      <c r="G112" s="95"/>
      <c r="H112" s="377"/>
      <c r="I112" s="221"/>
      <c r="J112" s="194" t="e">
        <f>IF(AND(Q112="",#REF!&gt;0,#REF!&lt;5),K112,)</f>
        <v>#REF!</v>
      </c>
      <c r="K112" s="192" t="str">
        <f>IF(D112="","ZZZ9",IF(AND(#REF!&gt;0,#REF!&lt;5),D112&amp;#REF!,D112&amp;"9"))</f>
        <v>ZZZ9</v>
      </c>
      <c r="L112" s="196">
        <f t="shared" si="3"/>
        <v>999</v>
      </c>
      <c r="M112" s="220">
        <f t="shared" si="4"/>
        <v>999</v>
      </c>
      <c r="N112" s="216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197">
        <v>107</v>
      </c>
      <c r="B113" s="93"/>
      <c r="C113" s="93"/>
      <c r="D113" s="94"/>
      <c r="E113" s="210"/>
      <c r="F113" s="95"/>
      <c r="G113" s="95"/>
      <c r="H113" s="377"/>
      <c r="I113" s="221"/>
      <c r="J113" s="194" t="e">
        <f>IF(AND(Q113="",#REF!&gt;0,#REF!&lt;5),K113,)</f>
        <v>#REF!</v>
      </c>
      <c r="K113" s="192" t="str">
        <f>IF(D113="","ZZZ9",IF(AND(#REF!&gt;0,#REF!&lt;5),D113&amp;#REF!,D113&amp;"9"))</f>
        <v>ZZZ9</v>
      </c>
      <c r="L113" s="196">
        <f t="shared" si="3"/>
        <v>999</v>
      </c>
      <c r="M113" s="220">
        <f t="shared" si="4"/>
        <v>999</v>
      </c>
      <c r="N113" s="216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197">
        <v>108</v>
      </c>
      <c r="B114" s="93"/>
      <c r="C114" s="93"/>
      <c r="D114" s="94"/>
      <c r="E114" s="210"/>
      <c r="F114" s="95"/>
      <c r="G114" s="95"/>
      <c r="H114" s="377"/>
      <c r="I114" s="221"/>
      <c r="J114" s="194" t="e">
        <f>IF(AND(Q114="",#REF!&gt;0,#REF!&lt;5),K114,)</f>
        <v>#REF!</v>
      </c>
      <c r="K114" s="192" t="str">
        <f>IF(D114="","ZZZ9",IF(AND(#REF!&gt;0,#REF!&lt;5),D114&amp;#REF!,D114&amp;"9"))</f>
        <v>ZZZ9</v>
      </c>
      <c r="L114" s="196">
        <f t="shared" si="3"/>
        <v>999</v>
      </c>
      <c r="M114" s="220">
        <f t="shared" si="4"/>
        <v>999</v>
      </c>
      <c r="N114" s="216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197">
        <v>109</v>
      </c>
      <c r="B115" s="93"/>
      <c r="C115" s="93"/>
      <c r="D115" s="94"/>
      <c r="E115" s="210"/>
      <c r="F115" s="95"/>
      <c r="G115" s="95"/>
      <c r="H115" s="377"/>
      <c r="I115" s="221"/>
      <c r="J115" s="194" t="e">
        <f>IF(AND(Q115="",#REF!&gt;0,#REF!&lt;5),K115,)</f>
        <v>#REF!</v>
      </c>
      <c r="K115" s="192" t="str">
        <f>IF(D115="","ZZZ9",IF(AND(#REF!&gt;0,#REF!&lt;5),D115&amp;#REF!,D115&amp;"9"))</f>
        <v>ZZZ9</v>
      </c>
      <c r="L115" s="196">
        <f t="shared" si="3"/>
        <v>999</v>
      </c>
      <c r="M115" s="220">
        <f t="shared" si="4"/>
        <v>999</v>
      </c>
      <c r="N115" s="216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197">
        <v>110</v>
      </c>
      <c r="B116" s="93"/>
      <c r="C116" s="93"/>
      <c r="D116" s="94"/>
      <c r="E116" s="210"/>
      <c r="F116" s="95"/>
      <c r="G116" s="95"/>
      <c r="H116" s="377"/>
      <c r="I116" s="221"/>
      <c r="J116" s="194" t="e">
        <f>IF(AND(Q116="",#REF!&gt;0,#REF!&lt;5),K116,)</f>
        <v>#REF!</v>
      </c>
      <c r="K116" s="192" t="str">
        <f>IF(D116="","ZZZ9",IF(AND(#REF!&gt;0,#REF!&lt;5),D116&amp;#REF!,D116&amp;"9"))</f>
        <v>ZZZ9</v>
      </c>
      <c r="L116" s="196">
        <f t="shared" si="3"/>
        <v>999</v>
      </c>
      <c r="M116" s="220">
        <f t="shared" si="4"/>
        <v>999</v>
      </c>
      <c r="N116" s="216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197">
        <v>111</v>
      </c>
      <c r="B117" s="93"/>
      <c r="C117" s="93"/>
      <c r="D117" s="94"/>
      <c r="E117" s="210"/>
      <c r="F117" s="95"/>
      <c r="G117" s="95"/>
      <c r="H117" s="377"/>
      <c r="I117" s="221"/>
      <c r="J117" s="194" t="e">
        <f>IF(AND(Q117="",#REF!&gt;0,#REF!&lt;5),K117,)</f>
        <v>#REF!</v>
      </c>
      <c r="K117" s="192" t="str">
        <f>IF(D117="","ZZZ9",IF(AND(#REF!&gt;0,#REF!&lt;5),D117&amp;#REF!,D117&amp;"9"))</f>
        <v>ZZZ9</v>
      </c>
      <c r="L117" s="196">
        <f t="shared" si="3"/>
        <v>999</v>
      </c>
      <c r="M117" s="220">
        <f t="shared" si="4"/>
        <v>999</v>
      </c>
      <c r="N117" s="216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197">
        <v>112</v>
      </c>
      <c r="B118" s="93"/>
      <c r="C118" s="93"/>
      <c r="D118" s="94"/>
      <c r="E118" s="210"/>
      <c r="F118" s="95"/>
      <c r="G118" s="95"/>
      <c r="H118" s="377"/>
      <c r="I118" s="221"/>
      <c r="J118" s="194" t="e">
        <f>IF(AND(Q118="",#REF!&gt;0,#REF!&lt;5),K118,)</f>
        <v>#REF!</v>
      </c>
      <c r="K118" s="192" t="str">
        <f>IF(D118="","ZZZ9",IF(AND(#REF!&gt;0,#REF!&lt;5),D118&amp;#REF!,D118&amp;"9"))</f>
        <v>ZZZ9</v>
      </c>
      <c r="L118" s="196">
        <f t="shared" si="3"/>
        <v>999</v>
      </c>
      <c r="M118" s="220">
        <f t="shared" si="4"/>
        <v>999</v>
      </c>
      <c r="N118" s="216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197">
        <v>113</v>
      </c>
      <c r="B119" s="93"/>
      <c r="C119" s="93"/>
      <c r="D119" s="94"/>
      <c r="E119" s="210"/>
      <c r="F119" s="95"/>
      <c r="G119" s="95"/>
      <c r="H119" s="377"/>
      <c r="I119" s="221"/>
      <c r="J119" s="194" t="e">
        <f>IF(AND(Q119="",#REF!&gt;0,#REF!&lt;5),K119,)</f>
        <v>#REF!</v>
      </c>
      <c r="K119" s="192" t="str">
        <f>IF(D119="","ZZZ9",IF(AND(#REF!&gt;0,#REF!&lt;5),D119&amp;#REF!,D119&amp;"9"))</f>
        <v>ZZZ9</v>
      </c>
      <c r="L119" s="196">
        <f t="shared" si="3"/>
        <v>999</v>
      </c>
      <c r="M119" s="220">
        <f t="shared" si="4"/>
        <v>999</v>
      </c>
      <c r="N119" s="216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197">
        <v>114</v>
      </c>
      <c r="B120" s="93"/>
      <c r="C120" s="93"/>
      <c r="D120" s="94"/>
      <c r="E120" s="210"/>
      <c r="F120" s="95"/>
      <c r="G120" s="95"/>
      <c r="H120" s="377"/>
      <c r="I120" s="221"/>
      <c r="J120" s="194" t="e">
        <f>IF(AND(Q120="",#REF!&gt;0,#REF!&lt;5),K120,)</f>
        <v>#REF!</v>
      </c>
      <c r="K120" s="192" t="str">
        <f>IF(D120="","ZZZ9",IF(AND(#REF!&gt;0,#REF!&lt;5),D120&amp;#REF!,D120&amp;"9"))</f>
        <v>ZZZ9</v>
      </c>
      <c r="L120" s="196">
        <f t="shared" si="3"/>
        <v>999</v>
      </c>
      <c r="M120" s="220">
        <f t="shared" si="4"/>
        <v>999</v>
      </c>
      <c r="N120" s="216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197">
        <v>115</v>
      </c>
      <c r="B121" s="93"/>
      <c r="C121" s="93"/>
      <c r="D121" s="94"/>
      <c r="E121" s="210"/>
      <c r="F121" s="95"/>
      <c r="G121" s="95"/>
      <c r="H121" s="377"/>
      <c r="I121" s="221"/>
      <c r="J121" s="194" t="e">
        <f>IF(AND(Q121="",#REF!&gt;0,#REF!&lt;5),K121,)</f>
        <v>#REF!</v>
      </c>
      <c r="K121" s="192" t="str">
        <f>IF(D121="","ZZZ9",IF(AND(#REF!&gt;0,#REF!&lt;5),D121&amp;#REF!,D121&amp;"9"))</f>
        <v>ZZZ9</v>
      </c>
      <c r="L121" s="196">
        <f t="shared" si="3"/>
        <v>999</v>
      </c>
      <c r="M121" s="220">
        <f t="shared" si="4"/>
        <v>999</v>
      </c>
      <c r="N121" s="216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197">
        <v>116</v>
      </c>
      <c r="B122" s="93"/>
      <c r="C122" s="93"/>
      <c r="D122" s="94"/>
      <c r="E122" s="210"/>
      <c r="F122" s="95"/>
      <c r="G122" s="95"/>
      <c r="H122" s="377"/>
      <c r="I122" s="221"/>
      <c r="J122" s="194" t="e">
        <f>IF(AND(Q122="",#REF!&gt;0,#REF!&lt;5),K122,)</f>
        <v>#REF!</v>
      </c>
      <c r="K122" s="192" t="str">
        <f>IF(D122="","ZZZ9",IF(AND(#REF!&gt;0,#REF!&lt;5),D122&amp;#REF!,D122&amp;"9"))</f>
        <v>ZZZ9</v>
      </c>
      <c r="L122" s="196">
        <f t="shared" si="3"/>
        <v>999</v>
      </c>
      <c r="M122" s="220">
        <f t="shared" si="4"/>
        <v>999</v>
      </c>
      <c r="N122" s="216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197">
        <v>117</v>
      </c>
      <c r="B123" s="93"/>
      <c r="C123" s="93"/>
      <c r="D123" s="94"/>
      <c r="E123" s="210"/>
      <c r="F123" s="95"/>
      <c r="G123" s="95"/>
      <c r="H123" s="377"/>
      <c r="I123" s="221"/>
      <c r="J123" s="194" t="e">
        <f>IF(AND(Q123="",#REF!&gt;0,#REF!&lt;5),K123,)</f>
        <v>#REF!</v>
      </c>
      <c r="K123" s="192" t="str">
        <f>IF(D123="","ZZZ9",IF(AND(#REF!&gt;0,#REF!&lt;5),D123&amp;#REF!,D123&amp;"9"))</f>
        <v>ZZZ9</v>
      </c>
      <c r="L123" s="196">
        <f t="shared" si="3"/>
        <v>999</v>
      </c>
      <c r="M123" s="220">
        <f t="shared" si="4"/>
        <v>999</v>
      </c>
      <c r="N123" s="216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197">
        <v>118</v>
      </c>
      <c r="B124" s="93"/>
      <c r="C124" s="93"/>
      <c r="D124" s="94"/>
      <c r="E124" s="210"/>
      <c r="F124" s="95"/>
      <c r="G124" s="95"/>
      <c r="H124" s="377"/>
      <c r="I124" s="221"/>
      <c r="J124" s="194" t="e">
        <f>IF(AND(Q124="",#REF!&gt;0,#REF!&lt;5),K124,)</f>
        <v>#REF!</v>
      </c>
      <c r="K124" s="192" t="str">
        <f>IF(D124="","ZZZ9",IF(AND(#REF!&gt;0,#REF!&lt;5),D124&amp;#REF!,D124&amp;"9"))</f>
        <v>ZZZ9</v>
      </c>
      <c r="L124" s="196">
        <f t="shared" si="3"/>
        <v>999</v>
      </c>
      <c r="M124" s="220">
        <f t="shared" si="4"/>
        <v>999</v>
      </c>
      <c r="N124" s="216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197">
        <v>119</v>
      </c>
      <c r="B125" s="93"/>
      <c r="C125" s="93"/>
      <c r="D125" s="94"/>
      <c r="E125" s="210"/>
      <c r="F125" s="95"/>
      <c r="G125" s="95"/>
      <c r="H125" s="377"/>
      <c r="I125" s="221"/>
      <c r="J125" s="194" t="e">
        <f>IF(AND(Q125="",#REF!&gt;0,#REF!&lt;5),K125,)</f>
        <v>#REF!</v>
      </c>
      <c r="K125" s="192" t="str">
        <f>IF(D125="","ZZZ9",IF(AND(#REF!&gt;0,#REF!&lt;5),D125&amp;#REF!,D125&amp;"9"))</f>
        <v>ZZZ9</v>
      </c>
      <c r="L125" s="196">
        <f t="shared" si="3"/>
        <v>999</v>
      </c>
      <c r="M125" s="220">
        <f t="shared" si="4"/>
        <v>999</v>
      </c>
      <c r="N125" s="216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197">
        <v>120</v>
      </c>
      <c r="B126" s="93"/>
      <c r="C126" s="93"/>
      <c r="D126" s="94"/>
      <c r="E126" s="210"/>
      <c r="F126" s="95"/>
      <c r="G126" s="95"/>
      <c r="H126" s="377"/>
      <c r="I126" s="221"/>
      <c r="J126" s="194" t="e">
        <f>IF(AND(Q126="",#REF!&gt;0,#REF!&lt;5),K126,)</f>
        <v>#REF!</v>
      </c>
      <c r="K126" s="192" t="str">
        <f>IF(D126="","ZZZ9",IF(AND(#REF!&gt;0,#REF!&lt;5),D126&amp;#REF!,D126&amp;"9"))</f>
        <v>ZZZ9</v>
      </c>
      <c r="L126" s="196">
        <f t="shared" si="3"/>
        <v>999</v>
      </c>
      <c r="M126" s="220">
        <f t="shared" si="4"/>
        <v>999</v>
      </c>
      <c r="N126" s="216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197">
        <v>121</v>
      </c>
      <c r="B127" s="93"/>
      <c r="C127" s="93"/>
      <c r="D127" s="94"/>
      <c r="E127" s="210"/>
      <c r="F127" s="95"/>
      <c r="G127" s="95"/>
      <c r="H127" s="377"/>
      <c r="I127" s="221"/>
      <c r="J127" s="194" t="e">
        <f>IF(AND(Q127="",#REF!&gt;0,#REF!&lt;5),K127,)</f>
        <v>#REF!</v>
      </c>
      <c r="K127" s="192" t="str">
        <f>IF(D127="","ZZZ9",IF(AND(#REF!&gt;0,#REF!&lt;5),D127&amp;#REF!,D127&amp;"9"))</f>
        <v>ZZZ9</v>
      </c>
      <c r="L127" s="196">
        <f t="shared" si="3"/>
        <v>999</v>
      </c>
      <c r="M127" s="220">
        <f t="shared" si="4"/>
        <v>999</v>
      </c>
      <c r="N127" s="216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197">
        <v>122</v>
      </c>
      <c r="B128" s="93"/>
      <c r="C128" s="93"/>
      <c r="D128" s="94"/>
      <c r="E128" s="210"/>
      <c r="F128" s="95"/>
      <c r="G128" s="95"/>
      <c r="H128" s="377"/>
      <c r="I128" s="221"/>
      <c r="J128" s="194" t="e">
        <f>IF(AND(Q128="",#REF!&gt;0,#REF!&lt;5),K128,)</f>
        <v>#REF!</v>
      </c>
      <c r="K128" s="192" t="str">
        <f>IF(D128="","ZZZ9",IF(AND(#REF!&gt;0,#REF!&lt;5),D128&amp;#REF!,D128&amp;"9"))</f>
        <v>ZZZ9</v>
      </c>
      <c r="L128" s="196">
        <f t="shared" si="3"/>
        <v>999</v>
      </c>
      <c r="M128" s="220">
        <f t="shared" si="4"/>
        <v>999</v>
      </c>
      <c r="N128" s="216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197">
        <v>123</v>
      </c>
      <c r="B129" s="93"/>
      <c r="C129" s="93"/>
      <c r="D129" s="94"/>
      <c r="E129" s="210"/>
      <c r="F129" s="95"/>
      <c r="G129" s="95"/>
      <c r="H129" s="377"/>
      <c r="I129" s="221"/>
      <c r="J129" s="194" t="e">
        <f>IF(AND(Q129="",#REF!&gt;0,#REF!&lt;5),K129,)</f>
        <v>#REF!</v>
      </c>
      <c r="K129" s="192" t="str">
        <f>IF(D129="","ZZZ9",IF(AND(#REF!&gt;0,#REF!&lt;5),D129&amp;#REF!,D129&amp;"9"))</f>
        <v>ZZZ9</v>
      </c>
      <c r="L129" s="196">
        <f t="shared" si="3"/>
        <v>999</v>
      </c>
      <c r="M129" s="220">
        <f t="shared" si="4"/>
        <v>999</v>
      </c>
      <c r="N129" s="216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197">
        <v>124</v>
      </c>
      <c r="B130" s="93"/>
      <c r="C130" s="93"/>
      <c r="D130" s="94"/>
      <c r="E130" s="210"/>
      <c r="F130" s="95"/>
      <c r="G130" s="95"/>
      <c r="H130" s="377"/>
      <c r="I130" s="221"/>
      <c r="J130" s="194" t="e">
        <f>IF(AND(Q130="",#REF!&gt;0,#REF!&lt;5),K130,)</f>
        <v>#REF!</v>
      </c>
      <c r="K130" s="192" t="str">
        <f>IF(D130="","ZZZ9",IF(AND(#REF!&gt;0,#REF!&lt;5),D130&amp;#REF!,D130&amp;"9"))</f>
        <v>ZZZ9</v>
      </c>
      <c r="L130" s="196">
        <f t="shared" si="3"/>
        <v>999</v>
      </c>
      <c r="M130" s="220">
        <f t="shared" si="4"/>
        <v>999</v>
      </c>
      <c r="N130" s="216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197">
        <v>125</v>
      </c>
      <c r="B131" s="93"/>
      <c r="C131" s="93"/>
      <c r="D131" s="94"/>
      <c r="E131" s="210"/>
      <c r="F131" s="95"/>
      <c r="G131" s="95"/>
      <c r="H131" s="377"/>
      <c r="I131" s="221"/>
      <c r="J131" s="194" t="e">
        <f>IF(AND(Q131="",#REF!&gt;0,#REF!&lt;5),K131,)</f>
        <v>#REF!</v>
      </c>
      <c r="K131" s="192" t="str">
        <f>IF(D131="","ZZZ9",IF(AND(#REF!&gt;0,#REF!&lt;5),D131&amp;#REF!,D131&amp;"9"))</f>
        <v>ZZZ9</v>
      </c>
      <c r="L131" s="196">
        <f t="shared" si="3"/>
        <v>999</v>
      </c>
      <c r="M131" s="220">
        <f t="shared" si="4"/>
        <v>999</v>
      </c>
      <c r="N131" s="216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197">
        <v>126</v>
      </c>
      <c r="B132" s="93"/>
      <c r="C132" s="93"/>
      <c r="D132" s="94"/>
      <c r="E132" s="210"/>
      <c r="F132" s="95"/>
      <c r="G132" s="95"/>
      <c r="H132" s="377"/>
      <c r="I132" s="221"/>
      <c r="J132" s="194" t="e">
        <f>IF(AND(Q132="",#REF!&gt;0,#REF!&lt;5),K132,)</f>
        <v>#REF!</v>
      </c>
      <c r="K132" s="192" t="str">
        <f>IF(D132="","ZZZ9",IF(AND(#REF!&gt;0,#REF!&lt;5),D132&amp;#REF!,D132&amp;"9"))</f>
        <v>ZZZ9</v>
      </c>
      <c r="L132" s="196">
        <f t="shared" si="3"/>
        <v>999</v>
      </c>
      <c r="M132" s="220">
        <f t="shared" si="4"/>
        <v>999</v>
      </c>
      <c r="N132" s="216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197">
        <v>127</v>
      </c>
      <c r="B133" s="93"/>
      <c r="C133" s="93"/>
      <c r="D133" s="94"/>
      <c r="E133" s="210"/>
      <c r="F133" s="95"/>
      <c r="G133" s="95"/>
      <c r="H133" s="377"/>
      <c r="I133" s="221"/>
      <c r="J133" s="194" t="e">
        <f>IF(AND(Q133="",#REF!&gt;0,#REF!&lt;5),K133,)</f>
        <v>#REF!</v>
      </c>
      <c r="K133" s="192" t="str">
        <f>IF(D133="","ZZZ9",IF(AND(#REF!&gt;0,#REF!&lt;5),D133&amp;#REF!,D133&amp;"9"))</f>
        <v>ZZZ9</v>
      </c>
      <c r="L133" s="196">
        <f t="shared" si="3"/>
        <v>999</v>
      </c>
      <c r="M133" s="220">
        <f t="shared" si="4"/>
        <v>999</v>
      </c>
      <c r="N133" s="216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197">
        <v>128</v>
      </c>
      <c r="B134" s="93"/>
      <c r="C134" s="93"/>
      <c r="D134" s="94"/>
      <c r="E134" s="210"/>
      <c r="F134" s="95"/>
      <c r="G134" s="95"/>
      <c r="H134" s="377"/>
      <c r="I134" s="221"/>
      <c r="J134" s="194" t="e">
        <f>IF(AND(Q134="",#REF!&gt;0,#REF!&lt;5),K134,)</f>
        <v>#REF!</v>
      </c>
      <c r="K134" s="192" t="str">
        <f>IF(D134="","ZZZ9",IF(AND(#REF!&gt;0,#REF!&lt;5),D134&amp;#REF!,D134&amp;"9"))</f>
        <v>ZZZ9</v>
      </c>
      <c r="L134" s="196">
        <f t="shared" si="3"/>
        <v>999</v>
      </c>
      <c r="M134" s="220">
        <f t="shared" si="4"/>
        <v>999</v>
      </c>
      <c r="N134" s="216"/>
      <c r="O134" s="221"/>
      <c r="P134" s="222">
        <f t="shared" si="5"/>
        <v>999</v>
      </c>
      <c r="Q134" s="221"/>
    </row>
    <row r="135" spans="1:17" x14ac:dyDescent="0.25">
      <c r="A135" s="197">
        <v>129</v>
      </c>
      <c r="B135" s="93"/>
      <c r="C135" s="93"/>
      <c r="D135" s="94"/>
      <c r="E135" s="210"/>
      <c r="F135" s="95"/>
      <c r="G135" s="95"/>
      <c r="H135" s="377"/>
      <c r="I135" s="221"/>
      <c r="J135" s="194" t="e">
        <f>IF(AND(Q135="",#REF!&gt;0,#REF!&lt;5),K135,)</f>
        <v>#REF!</v>
      </c>
      <c r="K135" s="192" t="str">
        <f>IF(D135="","ZZZ9",IF(AND(#REF!&gt;0,#REF!&lt;5),D135&amp;#REF!,D135&amp;"9"))</f>
        <v>ZZZ9</v>
      </c>
      <c r="L135" s="196">
        <f t="shared" si="3"/>
        <v>999</v>
      </c>
      <c r="M135" s="220">
        <f t="shared" si="4"/>
        <v>999</v>
      </c>
      <c r="N135" s="216"/>
      <c r="O135" s="95"/>
      <c r="P135" s="114">
        <f t="shared" si="5"/>
        <v>999</v>
      </c>
      <c r="Q135" s="95"/>
    </row>
    <row r="136" spans="1:17" x14ac:dyDescent="0.25">
      <c r="A136" s="197">
        <v>130</v>
      </c>
      <c r="B136" s="93"/>
      <c r="C136" s="93"/>
      <c r="D136" s="94"/>
      <c r="E136" s="210"/>
      <c r="F136" s="95"/>
      <c r="G136" s="95"/>
      <c r="H136" s="377"/>
      <c r="I136" s="221"/>
      <c r="J136" s="194" t="e">
        <f>IF(AND(Q136="",#REF!&gt;0,#REF!&lt;5),K136,)</f>
        <v>#REF!</v>
      </c>
      <c r="K136" s="192" t="str">
        <f>IF(D136="","ZZZ9",IF(AND(#REF!&gt;0,#REF!&lt;5),D136&amp;#REF!,D136&amp;"9"))</f>
        <v>ZZZ9</v>
      </c>
      <c r="L136" s="196">
        <f t="shared" si="3"/>
        <v>999</v>
      </c>
      <c r="M136" s="220">
        <f t="shared" si="4"/>
        <v>999</v>
      </c>
      <c r="N136" s="216"/>
      <c r="O136" s="95"/>
      <c r="P136" s="114">
        <f t="shared" si="5"/>
        <v>999</v>
      </c>
      <c r="Q136" s="95"/>
    </row>
    <row r="137" spans="1:17" x14ac:dyDescent="0.25">
      <c r="A137" s="197">
        <v>131</v>
      </c>
      <c r="B137" s="93"/>
      <c r="C137" s="93"/>
      <c r="D137" s="94"/>
      <c r="E137" s="210"/>
      <c r="F137" s="95"/>
      <c r="G137" s="95"/>
      <c r="H137" s="377"/>
      <c r="I137" s="221"/>
      <c r="J137" s="194" t="e">
        <f>IF(AND(Q137="",#REF!&gt;0,#REF!&lt;5),K137,)</f>
        <v>#REF!</v>
      </c>
      <c r="K137" s="192" t="str">
        <f>IF(D137="","ZZZ9",IF(AND(#REF!&gt;0,#REF!&lt;5),D137&amp;#REF!,D137&amp;"9"))</f>
        <v>ZZZ9</v>
      </c>
      <c r="L137" s="196">
        <f t="shared" si="3"/>
        <v>999</v>
      </c>
      <c r="M137" s="220">
        <f t="shared" si="4"/>
        <v>999</v>
      </c>
      <c r="N137" s="216"/>
      <c r="O137" s="95"/>
      <c r="P137" s="114">
        <f t="shared" si="5"/>
        <v>999</v>
      </c>
      <c r="Q137" s="95"/>
    </row>
    <row r="138" spans="1:17" x14ac:dyDescent="0.25">
      <c r="A138" s="197">
        <v>132</v>
      </c>
      <c r="B138" s="93"/>
      <c r="C138" s="93"/>
      <c r="D138" s="94"/>
      <c r="E138" s="210"/>
      <c r="F138" s="95"/>
      <c r="G138" s="95"/>
      <c r="H138" s="377"/>
      <c r="I138" s="221"/>
      <c r="J138" s="194" t="e">
        <f>IF(AND(Q138="",#REF!&gt;0,#REF!&lt;5),K138,)</f>
        <v>#REF!</v>
      </c>
      <c r="K138" s="192" t="str">
        <f>IF(D138="","ZZZ9",IF(AND(#REF!&gt;0,#REF!&lt;5),D138&amp;#REF!,D138&amp;"9"))</f>
        <v>ZZZ9</v>
      </c>
      <c r="L138" s="196">
        <f t="shared" si="3"/>
        <v>999</v>
      </c>
      <c r="M138" s="220">
        <f t="shared" si="4"/>
        <v>999</v>
      </c>
      <c r="N138" s="216"/>
      <c r="O138" s="95"/>
      <c r="P138" s="114">
        <f t="shared" si="5"/>
        <v>999</v>
      </c>
      <c r="Q138" s="95"/>
    </row>
    <row r="139" spans="1:17" x14ac:dyDescent="0.25">
      <c r="A139" s="197">
        <v>133</v>
      </c>
      <c r="B139" s="93"/>
      <c r="C139" s="93"/>
      <c r="D139" s="94"/>
      <c r="E139" s="210"/>
      <c r="F139" s="95"/>
      <c r="G139" s="95"/>
      <c r="H139" s="377"/>
      <c r="I139" s="221"/>
      <c r="J139" s="194" t="e">
        <f>IF(AND(Q139="",#REF!&gt;0,#REF!&lt;5),K139,)</f>
        <v>#REF!</v>
      </c>
      <c r="K139" s="192" t="str">
        <f>IF(D139="","ZZZ9",IF(AND(#REF!&gt;0,#REF!&lt;5),D139&amp;#REF!,D139&amp;"9"))</f>
        <v>ZZZ9</v>
      </c>
      <c r="L139" s="196">
        <f t="shared" si="3"/>
        <v>999</v>
      </c>
      <c r="M139" s="220">
        <f t="shared" si="4"/>
        <v>999</v>
      </c>
      <c r="N139" s="216"/>
      <c r="O139" s="95"/>
      <c r="P139" s="114">
        <f t="shared" si="5"/>
        <v>999</v>
      </c>
      <c r="Q139" s="95"/>
    </row>
    <row r="140" spans="1:17" x14ac:dyDescent="0.25">
      <c r="A140" s="197">
        <v>134</v>
      </c>
      <c r="B140" s="93"/>
      <c r="C140" s="93"/>
      <c r="D140" s="94"/>
      <c r="E140" s="210"/>
      <c r="F140" s="95"/>
      <c r="G140" s="95"/>
      <c r="H140" s="377"/>
      <c r="I140" s="221"/>
      <c r="J140" s="194" t="e">
        <f>IF(AND(Q140="",#REF!&gt;0,#REF!&lt;5),K140,)</f>
        <v>#REF!</v>
      </c>
      <c r="K140" s="192" t="str">
        <f>IF(D140="","ZZZ9",IF(AND(#REF!&gt;0,#REF!&lt;5),D140&amp;#REF!,D140&amp;"9"))</f>
        <v>ZZZ9</v>
      </c>
      <c r="L140" s="196">
        <f t="shared" si="3"/>
        <v>999</v>
      </c>
      <c r="M140" s="220">
        <f t="shared" si="4"/>
        <v>999</v>
      </c>
      <c r="N140" s="216"/>
      <c r="O140" s="95"/>
      <c r="P140" s="114">
        <f t="shared" si="5"/>
        <v>999</v>
      </c>
      <c r="Q140" s="95"/>
    </row>
    <row r="141" spans="1:17" x14ac:dyDescent="0.25">
      <c r="A141" s="197">
        <v>135</v>
      </c>
      <c r="B141" s="93"/>
      <c r="C141" s="93"/>
      <c r="D141" s="94"/>
      <c r="E141" s="210"/>
      <c r="F141" s="95"/>
      <c r="G141" s="95"/>
      <c r="H141" s="377"/>
      <c r="I141" s="221"/>
      <c r="J141" s="194" t="e">
        <f>IF(AND(Q141="",#REF!&gt;0,#REF!&lt;5),K141,)</f>
        <v>#REF!</v>
      </c>
      <c r="K141" s="192" t="str">
        <f>IF(D141="","ZZZ9",IF(AND(#REF!&gt;0,#REF!&lt;5),D141&amp;#REF!,D141&amp;"9"))</f>
        <v>ZZZ9</v>
      </c>
      <c r="L141" s="196">
        <f t="shared" si="3"/>
        <v>999</v>
      </c>
      <c r="M141" s="220">
        <f t="shared" si="4"/>
        <v>999</v>
      </c>
      <c r="N141" s="216"/>
      <c r="O141" s="221"/>
      <c r="P141" s="222">
        <f t="shared" si="5"/>
        <v>999</v>
      </c>
      <c r="Q141" s="221"/>
    </row>
    <row r="142" spans="1:17" x14ac:dyDescent="0.25">
      <c r="A142" s="197">
        <v>136</v>
      </c>
      <c r="B142" s="93"/>
      <c r="C142" s="93"/>
      <c r="D142" s="94"/>
      <c r="E142" s="210"/>
      <c r="F142" s="95"/>
      <c r="G142" s="95"/>
      <c r="H142" s="377"/>
      <c r="I142" s="221"/>
      <c r="J142" s="194" t="e">
        <f>IF(AND(Q142="",#REF!&gt;0,#REF!&lt;5),K142,)</f>
        <v>#REF!</v>
      </c>
      <c r="K142" s="192" t="str">
        <f>IF(D142="","ZZZ9",IF(AND(#REF!&gt;0,#REF!&lt;5),D142&amp;#REF!,D142&amp;"9"))</f>
        <v>ZZZ9</v>
      </c>
      <c r="L142" s="196">
        <f t="shared" si="3"/>
        <v>999</v>
      </c>
      <c r="M142" s="220">
        <f t="shared" si="4"/>
        <v>999</v>
      </c>
      <c r="N142" s="216"/>
      <c r="O142" s="95"/>
      <c r="P142" s="114">
        <f t="shared" si="5"/>
        <v>999</v>
      </c>
      <c r="Q142" s="95"/>
    </row>
    <row r="143" spans="1:17" x14ac:dyDescent="0.25">
      <c r="A143" s="197">
        <v>137</v>
      </c>
      <c r="B143" s="93"/>
      <c r="C143" s="93"/>
      <c r="D143" s="94"/>
      <c r="E143" s="210"/>
      <c r="F143" s="95"/>
      <c r="G143" s="95"/>
      <c r="H143" s="377"/>
      <c r="I143" s="221"/>
      <c r="J143" s="194" t="e">
        <f>IF(AND(Q143="",#REF!&gt;0,#REF!&lt;5),K143,)</f>
        <v>#REF!</v>
      </c>
      <c r="K143" s="192" t="str">
        <f>IF(D143="","ZZZ9",IF(AND(#REF!&gt;0,#REF!&lt;5),D143&amp;#REF!,D143&amp;"9"))</f>
        <v>ZZZ9</v>
      </c>
      <c r="L143" s="196">
        <f t="shared" si="3"/>
        <v>999</v>
      </c>
      <c r="M143" s="220">
        <f t="shared" si="4"/>
        <v>999</v>
      </c>
      <c r="N143" s="216"/>
      <c r="O143" s="95"/>
      <c r="P143" s="114">
        <f t="shared" si="5"/>
        <v>999</v>
      </c>
      <c r="Q143" s="95"/>
    </row>
    <row r="144" spans="1:17" x14ac:dyDescent="0.25">
      <c r="A144" s="197">
        <v>138</v>
      </c>
      <c r="B144" s="93"/>
      <c r="C144" s="93"/>
      <c r="D144" s="94"/>
      <c r="E144" s="210"/>
      <c r="F144" s="95"/>
      <c r="G144" s="95"/>
      <c r="H144" s="377"/>
      <c r="I144" s="221"/>
      <c r="J144" s="194" t="e">
        <f>IF(AND(Q144="",#REF!&gt;0,#REF!&lt;5),K144,)</f>
        <v>#REF!</v>
      </c>
      <c r="K144" s="192" t="str">
        <f>IF(D144="","ZZZ9",IF(AND(#REF!&gt;0,#REF!&lt;5),D144&amp;#REF!,D144&amp;"9"))</f>
        <v>ZZZ9</v>
      </c>
      <c r="L144" s="196">
        <f t="shared" si="3"/>
        <v>999</v>
      </c>
      <c r="M144" s="220">
        <f t="shared" si="4"/>
        <v>999</v>
      </c>
      <c r="N144" s="216"/>
      <c r="O144" s="95"/>
      <c r="P144" s="114">
        <f t="shared" si="5"/>
        <v>999</v>
      </c>
      <c r="Q144" s="95"/>
    </row>
    <row r="145" spans="1:17" x14ac:dyDescent="0.25">
      <c r="A145" s="197">
        <v>139</v>
      </c>
      <c r="B145" s="93"/>
      <c r="C145" s="93"/>
      <c r="D145" s="94"/>
      <c r="E145" s="210"/>
      <c r="F145" s="95"/>
      <c r="G145" s="95"/>
      <c r="H145" s="377"/>
      <c r="I145" s="221"/>
      <c r="J145" s="194" t="e">
        <f>IF(AND(Q145="",#REF!&gt;0,#REF!&lt;5),K145,)</f>
        <v>#REF!</v>
      </c>
      <c r="K145" s="192" t="str">
        <f>IF(D145="","ZZZ9",IF(AND(#REF!&gt;0,#REF!&lt;5),D145&amp;#REF!,D145&amp;"9"))</f>
        <v>ZZZ9</v>
      </c>
      <c r="L145" s="196">
        <f t="shared" si="3"/>
        <v>999</v>
      </c>
      <c r="M145" s="220">
        <f t="shared" si="4"/>
        <v>999</v>
      </c>
      <c r="N145" s="216"/>
      <c r="O145" s="95"/>
      <c r="P145" s="114">
        <f t="shared" si="5"/>
        <v>999</v>
      </c>
      <c r="Q145" s="95"/>
    </row>
    <row r="146" spans="1:17" x14ac:dyDescent="0.25">
      <c r="A146" s="197">
        <v>140</v>
      </c>
      <c r="B146" s="93"/>
      <c r="C146" s="93"/>
      <c r="D146" s="94"/>
      <c r="E146" s="210"/>
      <c r="F146" s="95"/>
      <c r="G146" s="95"/>
      <c r="H146" s="377"/>
      <c r="I146" s="221"/>
      <c r="J146" s="194" t="e">
        <f>IF(AND(Q146="",#REF!&gt;0,#REF!&lt;5),K146,)</f>
        <v>#REF!</v>
      </c>
      <c r="K146" s="192" t="str">
        <f>IF(D146="","ZZZ9",IF(AND(#REF!&gt;0,#REF!&lt;5),D146&amp;#REF!,D146&amp;"9"))</f>
        <v>ZZZ9</v>
      </c>
      <c r="L146" s="196">
        <f t="shared" si="3"/>
        <v>999</v>
      </c>
      <c r="M146" s="220">
        <f t="shared" si="4"/>
        <v>999</v>
      </c>
      <c r="N146" s="216"/>
      <c r="O146" s="95"/>
      <c r="P146" s="114">
        <f t="shared" si="5"/>
        <v>999</v>
      </c>
      <c r="Q146" s="95"/>
    </row>
    <row r="147" spans="1:17" x14ac:dyDescent="0.25">
      <c r="A147" s="197">
        <v>141</v>
      </c>
      <c r="B147" s="93"/>
      <c r="C147" s="93"/>
      <c r="D147" s="94"/>
      <c r="E147" s="210"/>
      <c r="F147" s="95"/>
      <c r="G147" s="95"/>
      <c r="H147" s="377"/>
      <c r="I147" s="221"/>
      <c r="J147" s="194" t="e">
        <f>IF(AND(Q147="",#REF!&gt;0,#REF!&lt;5),K147,)</f>
        <v>#REF!</v>
      </c>
      <c r="K147" s="192" t="str">
        <f>IF(D147="","ZZZ9",IF(AND(#REF!&gt;0,#REF!&lt;5),D147&amp;#REF!,D147&amp;"9"))</f>
        <v>ZZZ9</v>
      </c>
      <c r="L147" s="196">
        <f t="shared" si="3"/>
        <v>999</v>
      </c>
      <c r="M147" s="220">
        <f t="shared" si="4"/>
        <v>999</v>
      </c>
      <c r="N147" s="216"/>
      <c r="O147" s="95"/>
      <c r="P147" s="114">
        <f t="shared" si="5"/>
        <v>999</v>
      </c>
      <c r="Q147" s="95"/>
    </row>
    <row r="148" spans="1:17" x14ac:dyDescent="0.25">
      <c r="A148" s="197">
        <v>142</v>
      </c>
      <c r="B148" s="93"/>
      <c r="C148" s="93"/>
      <c r="D148" s="94"/>
      <c r="E148" s="210"/>
      <c r="F148" s="95"/>
      <c r="G148" s="95"/>
      <c r="H148" s="377"/>
      <c r="I148" s="221"/>
      <c r="J148" s="194" t="e">
        <f>IF(AND(Q148="",#REF!&gt;0,#REF!&lt;5),K148,)</f>
        <v>#REF!</v>
      </c>
      <c r="K148" s="192" t="str">
        <f>IF(D148="","ZZZ9",IF(AND(#REF!&gt;0,#REF!&lt;5),D148&amp;#REF!,D148&amp;"9"))</f>
        <v>ZZZ9</v>
      </c>
      <c r="L148" s="196">
        <f t="shared" si="3"/>
        <v>999</v>
      </c>
      <c r="M148" s="220">
        <f t="shared" si="4"/>
        <v>999</v>
      </c>
      <c r="N148" s="216"/>
      <c r="O148" s="221"/>
      <c r="P148" s="222">
        <f t="shared" si="5"/>
        <v>999</v>
      </c>
      <c r="Q148" s="221"/>
    </row>
    <row r="149" spans="1:17" x14ac:dyDescent="0.25">
      <c r="A149" s="197">
        <v>143</v>
      </c>
      <c r="B149" s="93"/>
      <c r="C149" s="93"/>
      <c r="D149" s="94"/>
      <c r="E149" s="210"/>
      <c r="F149" s="95"/>
      <c r="G149" s="95"/>
      <c r="H149" s="377"/>
      <c r="I149" s="221"/>
      <c r="J149" s="194" t="e">
        <f>IF(AND(Q149="",#REF!&gt;0,#REF!&lt;5),K149,)</f>
        <v>#REF!</v>
      </c>
      <c r="K149" s="192" t="str">
        <f>IF(D149="","ZZZ9",IF(AND(#REF!&gt;0,#REF!&lt;5),D149&amp;#REF!,D149&amp;"9"))</f>
        <v>ZZZ9</v>
      </c>
      <c r="L149" s="196">
        <f t="shared" si="3"/>
        <v>999</v>
      </c>
      <c r="M149" s="220">
        <f t="shared" si="4"/>
        <v>999</v>
      </c>
      <c r="N149" s="216"/>
      <c r="O149" s="95"/>
      <c r="P149" s="114">
        <f t="shared" si="5"/>
        <v>999</v>
      </c>
      <c r="Q149" s="95"/>
    </row>
    <row r="150" spans="1:17" x14ac:dyDescent="0.25">
      <c r="A150" s="197">
        <v>144</v>
      </c>
      <c r="B150" s="93"/>
      <c r="C150" s="93"/>
      <c r="D150" s="94"/>
      <c r="E150" s="210"/>
      <c r="F150" s="95"/>
      <c r="G150" s="95"/>
      <c r="H150" s="377"/>
      <c r="I150" s="221"/>
      <c r="J150" s="194" t="e">
        <f>IF(AND(Q150="",#REF!&gt;0,#REF!&lt;5),K150,)</f>
        <v>#REF!</v>
      </c>
      <c r="K150" s="192" t="str">
        <f>IF(D150="","ZZZ9",IF(AND(#REF!&gt;0,#REF!&lt;5),D150&amp;#REF!,D150&amp;"9"))</f>
        <v>ZZZ9</v>
      </c>
      <c r="L150" s="196">
        <f t="shared" si="3"/>
        <v>999</v>
      </c>
      <c r="M150" s="220">
        <f t="shared" si="4"/>
        <v>999</v>
      </c>
      <c r="N150" s="216"/>
      <c r="O150" s="95"/>
      <c r="P150" s="114">
        <f t="shared" si="5"/>
        <v>999</v>
      </c>
      <c r="Q150" s="95"/>
    </row>
    <row r="151" spans="1:17" x14ac:dyDescent="0.25">
      <c r="A151" s="197">
        <v>145</v>
      </c>
      <c r="B151" s="93"/>
      <c r="C151" s="93"/>
      <c r="D151" s="94"/>
      <c r="E151" s="210"/>
      <c r="F151" s="95"/>
      <c r="G151" s="95"/>
      <c r="H151" s="377"/>
      <c r="I151" s="221"/>
      <c r="J151" s="194" t="e">
        <f>IF(AND(Q151="",#REF!&gt;0,#REF!&lt;5),K151,)</f>
        <v>#REF!</v>
      </c>
      <c r="K151" s="192" t="str">
        <f>IF(D151="","ZZZ9",IF(AND(#REF!&gt;0,#REF!&lt;5),D151&amp;#REF!,D151&amp;"9"))</f>
        <v>ZZZ9</v>
      </c>
      <c r="L151" s="196">
        <f t="shared" si="3"/>
        <v>999</v>
      </c>
      <c r="M151" s="220">
        <f t="shared" si="4"/>
        <v>999</v>
      </c>
      <c r="N151" s="216"/>
      <c r="O151" s="95"/>
      <c r="P151" s="114">
        <f t="shared" si="5"/>
        <v>999</v>
      </c>
      <c r="Q151" s="95"/>
    </row>
    <row r="152" spans="1:17" x14ac:dyDescent="0.25">
      <c r="A152" s="197">
        <v>146</v>
      </c>
      <c r="B152" s="93"/>
      <c r="C152" s="93"/>
      <c r="D152" s="94"/>
      <c r="E152" s="210"/>
      <c r="F152" s="95"/>
      <c r="G152" s="95"/>
      <c r="H152" s="377"/>
      <c r="I152" s="221"/>
      <c r="J152" s="194" t="e">
        <f>IF(AND(Q152="",#REF!&gt;0,#REF!&lt;5),K152,)</f>
        <v>#REF!</v>
      </c>
      <c r="K152" s="192" t="str">
        <f>IF(D152="","ZZZ9",IF(AND(#REF!&gt;0,#REF!&lt;5),D152&amp;#REF!,D152&amp;"9"))</f>
        <v>ZZZ9</v>
      </c>
      <c r="L152" s="196">
        <f t="shared" si="3"/>
        <v>999</v>
      </c>
      <c r="M152" s="220">
        <f t="shared" si="4"/>
        <v>999</v>
      </c>
      <c r="N152" s="216"/>
      <c r="O152" s="95"/>
      <c r="P152" s="114">
        <f t="shared" si="5"/>
        <v>999</v>
      </c>
      <c r="Q152" s="95"/>
    </row>
    <row r="153" spans="1:17" x14ac:dyDescent="0.25">
      <c r="A153" s="197">
        <v>147</v>
      </c>
      <c r="B153" s="93"/>
      <c r="C153" s="93"/>
      <c r="D153" s="94"/>
      <c r="E153" s="210"/>
      <c r="F153" s="95"/>
      <c r="G153" s="95"/>
      <c r="H153" s="377"/>
      <c r="I153" s="221"/>
      <c r="J153" s="194" t="e">
        <f>IF(AND(Q153="",#REF!&gt;0,#REF!&lt;5),K153,)</f>
        <v>#REF!</v>
      </c>
      <c r="K153" s="192" t="str">
        <f>IF(D153="","ZZZ9",IF(AND(#REF!&gt;0,#REF!&lt;5),D153&amp;#REF!,D153&amp;"9"))</f>
        <v>ZZZ9</v>
      </c>
      <c r="L153" s="196">
        <f t="shared" si="3"/>
        <v>999</v>
      </c>
      <c r="M153" s="220">
        <f t="shared" si="4"/>
        <v>999</v>
      </c>
      <c r="N153" s="216"/>
      <c r="O153" s="95"/>
      <c r="P153" s="114">
        <f t="shared" si="5"/>
        <v>999</v>
      </c>
      <c r="Q153" s="95"/>
    </row>
    <row r="154" spans="1:17" x14ac:dyDescent="0.25">
      <c r="A154" s="197">
        <v>148</v>
      </c>
      <c r="B154" s="93"/>
      <c r="C154" s="93"/>
      <c r="D154" s="94"/>
      <c r="E154" s="210"/>
      <c r="F154" s="95"/>
      <c r="G154" s="95"/>
      <c r="H154" s="377"/>
      <c r="I154" s="221"/>
      <c r="J154" s="194" t="e">
        <f>IF(AND(Q154="",#REF!&gt;0,#REF!&lt;5),K154,)</f>
        <v>#REF!</v>
      </c>
      <c r="K154" s="192" t="str">
        <f>IF(D154="","ZZZ9",IF(AND(#REF!&gt;0,#REF!&lt;5),D154&amp;#REF!,D154&amp;"9"))</f>
        <v>ZZZ9</v>
      </c>
      <c r="L154" s="196">
        <f t="shared" si="3"/>
        <v>999</v>
      </c>
      <c r="M154" s="220">
        <f t="shared" si="4"/>
        <v>999</v>
      </c>
      <c r="N154" s="216"/>
      <c r="O154" s="95"/>
      <c r="P154" s="114">
        <f t="shared" si="5"/>
        <v>999</v>
      </c>
      <c r="Q154" s="95"/>
    </row>
    <row r="155" spans="1:17" x14ac:dyDescent="0.25">
      <c r="A155" s="197">
        <v>149</v>
      </c>
      <c r="B155" s="93"/>
      <c r="C155" s="93"/>
      <c r="D155" s="94"/>
      <c r="E155" s="210"/>
      <c r="F155" s="95"/>
      <c r="G155" s="95"/>
      <c r="H155" s="377"/>
      <c r="I155" s="221"/>
      <c r="J155" s="194" t="e">
        <f>IF(AND(Q155="",#REF!&gt;0,#REF!&lt;5),K155,)</f>
        <v>#REF!</v>
      </c>
      <c r="K155" s="192" t="str">
        <f>IF(D155="","ZZZ9",IF(AND(#REF!&gt;0,#REF!&lt;5),D155&amp;#REF!,D155&amp;"9"))</f>
        <v>ZZZ9</v>
      </c>
      <c r="L155" s="196">
        <f t="shared" si="3"/>
        <v>999</v>
      </c>
      <c r="M155" s="220">
        <f t="shared" si="4"/>
        <v>999</v>
      </c>
      <c r="N155" s="216"/>
      <c r="O155" s="95"/>
      <c r="P155" s="114">
        <f t="shared" si="5"/>
        <v>999</v>
      </c>
      <c r="Q155" s="95"/>
    </row>
    <row r="156" spans="1:17" x14ac:dyDescent="0.25">
      <c r="A156" s="197">
        <v>150</v>
      </c>
      <c r="B156" s="93"/>
      <c r="C156" s="93"/>
      <c r="D156" s="94"/>
      <c r="E156" s="210"/>
      <c r="F156" s="95"/>
      <c r="G156" s="95"/>
      <c r="H156" s="377"/>
      <c r="I156" s="221"/>
      <c r="J156" s="194" t="e">
        <f>IF(AND(Q156="",#REF!&gt;0,#REF!&lt;5),K156,)</f>
        <v>#REF!</v>
      </c>
      <c r="K156" s="192" t="str">
        <f>IF(D156="","ZZZ9",IF(AND(#REF!&gt;0,#REF!&lt;5),D156&amp;#REF!,D156&amp;"9"))</f>
        <v>ZZZ9</v>
      </c>
      <c r="L156" s="196">
        <f t="shared" si="3"/>
        <v>999</v>
      </c>
      <c r="M156" s="220">
        <f t="shared" si="4"/>
        <v>999</v>
      </c>
      <c r="N156" s="216"/>
      <c r="O156" s="95"/>
      <c r="P156" s="114">
        <f t="shared" si="5"/>
        <v>999</v>
      </c>
      <c r="Q156" s="95"/>
    </row>
  </sheetData>
  <conditionalFormatting sqref="A7:D156">
    <cfRule type="expression" dxfId="81" priority="18" stopIfTrue="1">
      <formula>$Q7&gt;=1</formula>
    </cfRule>
  </conditionalFormatting>
  <conditionalFormatting sqref="B7:D37">
    <cfRule type="expression" dxfId="80" priority="1" stopIfTrue="1">
      <formula>$Q7&gt;=1</formula>
    </cfRule>
  </conditionalFormatting>
  <conditionalFormatting sqref="E7:E14">
    <cfRule type="expression" dxfId="79" priority="6" stopIfTrue="1">
      <formula>AND(ROUNDDOWN(($A$4-E7)/365.25,0)&lt;=13,G7&lt;&gt;"OK")</formula>
    </cfRule>
    <cfRule type="expression" dxfId="78" priority="7" stopIfTrue="1">
      <formula>AND(ROUNDDOWN(($A$4-E7)/365.25,0)&lt;=14,G7&lt;&gt;"OK")</formula>
    </cfRule>
    <cfRule type="expression" dxfId="77" priority="8" stopIfTrue="1">
      <formula>AND(ROUNDDOWN(($A$4-E7)/365.25,0)&lt;=17,G7&lt;&gt;"OK")</formula>
    </cfRule>
    <cfRule type="expression" dxfId="76" priority="11" stopIfTrue="1">
      <formula>AND(ROUNDDOWN(($A$4-E7)/365.25,0)&lt;=13,G7&lt;&gt;"OK")</formula>
    </cfRule>
    <cfRule type="expression" dxfId="75" priority="12" stopIfTrue="1">
      <formula>AND(ROUNDDOWN(($A$4-E7)/365.25,0)&lt;=14,G7&lt;&gt;"OK")</formula>
    </cfRule>
    <cfRule type="expression" dxfId="74" priority="13" stopIfTrue="1">
      <formula>AND(ROUNDDOWN(($A$4-E7)/365.25,0)&lt;=17,G7&lt;&gt;"OK")</formula>
    </cfRule>
  </conditionalFormatting>
  <conditionalFormatting sqref="E7:E27 E29:E37">
    <cfRule type="expression" dxfId="73" priority="2" stopIfTrue="1">
      <formula>AND(ROUNDDOWN(($A$4-E7)/365.25,0)&lt;=13,G7&lt;&gt;"OK")</formula>
    </cfRule>
    <cfRule type="expression" dxfId="72" priority="3" stopIfTrue="1">
      <formula>AND(ROUNDDOWN(($A$4-E7)/365.25,0)&lt;=14,G7&lt;&gt;"OK")</formula>
    </cfRule>
    <cfRule type="expression" dxfId="71" priority="4" stopIfTrue="1">
      <formula>AND(ROUNDDOWN(($A$4-E7)/365.25,0)&lt;=17,G7&lt;&gt;"OK")</formula>
    </cfRule>
  </conditionalFormatting>
  <conditionalFormatting sqref="E7:E156">
    <cfRule type="expression" dxfId="70" priority="14" stopIfTrue="1">
      <formula>AND(ROUNDDOWN(($A$4-E7)/365.25,0)&lt;=13,G7&lt;&gt;"OK")</formula>
    </cfRule>
    <cfRule type="expression" dxfId="69" priority="15" stopIfTrue="1">
      <formula>AND(ROUNDDOWN(($A$4-E7)/365.25,0)&lt;=14,G7&lt;&gt;"OK")</formula>
    </cfRule>
    <cfRule type="expression" dxfId="68" priority="16" stopIfTrue="1">
      <formula>AND(ROUNDDOWN(($A$4-E7)/365.25,0)&lt;=17,G7&lt;&gt;"OK")</formula>
    </cfRule>
  </conditionalFormatting>
  <conditionalFormatting sqref="J7:J156">
    <cfRule type="cellIs" dxfId="67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94625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213360</xdr:colOff>
                    <xdr:row>0</xdr:row>
                    <xdr:rowOff>68580</xdr:rowOff>
                  </from>
                  <to>
                    <xdr:col>14</xdr:col>
                    <xdr:colOff>137160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4"/>
  </sheetPr>
  <dimension ref="A1:AK41"/>
  <sheetViews>
    <sheetView topLeftCell="A10" workbookViewId="0">
      <selection activeCell="L21" sqref="L2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19" t="str">
        <f>Altalanos!$A$6</f>
        <v>SOMOGY VÁRMEGYE DIÁKOLIMPIA</v>
      </c>
      <c r="B1" s="519"/>
      <c r="C1" s="519"/>
      <c r="D1" s="519"/>
      <c r="E1" s="519"/>
      <c r="F1" s="519"/>
      <c r="G1" s="228"/>
      <c r="H1" s="231" t="s">
        <v>54</v>
      </c>
      <c r="I1" s="229"/>
      <c r="J1" s="230"/>
      <c r="L1" s="232"/>
      <c r="M1" s="233"/>
      <c r="N1" s="119"/>
      <c r="O1" s="119" t="s">
        <v>13</v>
      </c>
      <c r="P1" s="119"/>
      <c r="Q1" s="118"/>
      <c r="R1" s="119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34" t="s">
        <v>53</v>
      </c>
      <c r="B2" s="235"/>
      <c r="C2" s="235"/>
      <c r="D2" s="235"/>
      <c r="E2" s="235" t="s">
        <v>603</v>
      </c>
      <c r="F2" s="235"/>
      <c r="G2" s="236"/>
      <c r="H2" s="237"/>
      <c r="I2" s="237"/>
      <c r="J2" s="238"/>
      <c r="K2" s="232"/>
      <c r="L2" s="232"/>
      <c r="M2" s="232"/>
      <c r="N2" s="120"/>
      <c r="O2" s="97"/>
      <c r="P2" s="120"/>
      <c r="Q2" s="97"/>
      <c r="R2" s="120"/>
      <c r="Y2" s="358"/>
      <c r="Z2" s="357"/>
      <c r="AA2" s="357" t="s">
        <v>66</v>
      </c>
      <c r="AB2" s="348">
        <v>150</v>
      </c>
      <c r="AC2" s="348">
        <v>120</v>
      </c>
      <c r="AD2" s="348">
        <v>100</v>
      </c>
      <c r="AE2" s="348">
        <v>80</v>
      </c>
      <c r="AF2" s="348">
        <v>70</v>
      </c>
      <c r="AG2" s="348">
        <v>60</v>
      </c>
      <c r="AH2" s="348">
        <v>55</v>
      </c>
      <c r="AI2" s="348">
        <v>50</v>
      </c>
      <c r="AJ2" s="348">
        <v>45</v>
      </c>
      <c r="AK2" s="348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21"/>
      <c r="K3" s="50"/>
      <c r="L3" s="51" t="s">
        <v>30</v>
      </c>
      <c r="M3" s="50"/>
      <c r="N3" s="306"/>
      <c r="O3" s="305"/>
      <c r="P3" s="306"/>
      <c r="Q3" s="347" t="s">
        <v>80</v>
      </c>
      <c r="R3" s="348" t="s">
        <v>86</v>
      </c>
      <c r="Y3" s="357">
        <f>IF(H4="OB","A",IF(H4="IX","W",H4))</f>
        <v>0</v>
      </c>
      <c r="Z3" s="357"/>
      <c r="AA3" s="357" t="s">
        <v>96</v>
      </c>
      <c r="AB3" s="348">
        <v>120</v>
      </c>
      <c r="AC3" s="348">
        <v>90</v>
      </c>
      <c r="AD3" s="348">
        <v>65</v>
      </c>
      <c r="AE3" s="348">
        <v>55</v>
      </c>
      <c r="AF3" s="348">
        <v>50</v>
      </c>
      <c r="AG3" s="348">
        <v>45</v>
      </c>
      <c r="AH3" s="348">
        <v>40</v>
      </c>
      <c r="AI3" s="348">
        <v>35</v>
      </c>
      <c r="AJ3" s="348">
        <v>25</v>
      </c>
      <c r="AK3" s="348">
        <v>20</v>
      </c>
    </row>
    <row r="4" spans="1:37" ht="13.8" thickBot="1" x14ac:dyDescent="0.3">
      <c r="A4" s="520">
        <f>Altalanos!$A$10</f>
        <v>45775</v>
      </c>
      <c r="B4" s="520"/>
      <c r="C4" s="520"/>
      <c r="D4" s="239"/>
      <c r="E4" s="240" t="str">
        <f>Altalanos!$C$10</f>
        <v>Balatonboglár</v>
      </c>
      <c r="F4" s="240"/>
      <c r="G4" s="240"/>
      <c r="H4" s="243"/>
      <c r="I4" s="240"/>
      <c r="J4" s="242"/>
      <c r="K4" s="243"/>
      <c r="L4" s="245" t="str">
        <f>Altalanos!$E$10</f>
        <v>Paszér Éva</v>
      </c>
      <c r="M4" s="243"/>
      <c r="N4" s="308"/>
      <c r="O4" s="309"/>
      <c r="P4" s="308"/>
      <c r="Q4" s="349" t="s">
        <v>87</v>
      </c>
      <c r="R4" s="350" t="s">
        <v>82</v>
      </c>
      <c r="Y4" s="357"/>
      <c r="Z4" s="357"/>
      <c r="AA4" s="357" t="s">
        <v>97</v>
      </c>
      <c r="AB4" s="348">
        <v>90</v>
      </c>
      <c r="AC4" s="348">
        <v>60</v>
      </c>
      <c r="AD4" s="348">
        <v>45</v>
      </c>
      <c r="AE4" s="348">
        <v>34</v>
      </c>
      <c r="AF4" s="348">
        <v>27</v>
      </c>
      <c r="AG4" s="348">
        <v>22</v>
      </c>
      <c r="AH4" s="348">
        <v>18</v>
      </c>
      <c r="AI4" s="348">
        <v>15</v>
      </c>
      <c r="AJ4" s="348">
        <v>12</v>
      </c>
      <c r="AK4" s="348">
        <v>9</v>
      </c>
    </row>
    <row r="5" spans="1:37" x14ac:dyDescent="0.25">
      <c r="A5" s="33"/>
      <c r="B5" s="33" t="s">
        <v>51</v>
      </c>
      <c r="C5" s="301" t="s">
        <v>64</v>
      </c>
      <c r="D5" s="33" t="s">
        <v>45</v>
      </c>
      <c r="E5" s="33" t="s">
        <v>69</v>
      </c>
      <c r="F5" s="33"/>
      <c r="G5" s="33" t="s">
        <v>28</v>
      </c>
      <c r="H5" s="33"/>
      <c r="I5" s="33" t="s">
        <v>31</v>
      </c>
      <c r="J5" s="33"/>
      <c r="K5" s="334" t="s">
        <v>70</v>
      </c>
      <c r="L5" s="334" t="s">
        <v>71</v>
      </c>
      <c r="M5" s="334" t="s">
        <v>72</v>
      </c>
      <c r="Q5" s="351" t="s">
        <v>88</v>
      </c>
      <c r="R5" s="352" t="s">
        <v>84</v>
      </c>
      <c r="Y5" s="357">
        <f>IF(OR(Altalanos!$A$8="F1",Altalanos!$A$8="F2",Altalanos!$A$8="N1",Altalanos!$A$8="N2"),1,2)</f>
        <v>2</v>
      </c>
      <c r="Z5" s="357"/>
      <c r="AA5" s="357" t="s">
        <v>98</v>
      </c>
      <c r="AB5" s="348">
        <v>60</v>
      </c>
      <c r="AC5" s="348">
        <v>40</v>
      </c>
      <c r="AD5" s="348">
        <v>30</v>
      </c>
      <c r="AE5" s="348">
        <v>20</v>
      </c>
      <c r="AF5" s="348">
        <v>18</v>
      </c>
      <c r="AG5" s="348">
        <v>15</v>
      </c>
      <c r="AH5" s="348">
        <v>12</v>
      </c>
      <c r="AI5" s="348">
        <v>10</v>
      </c>
      <c r="AJ5" s="348">
        <v>8</v>
      </c>
      <c r="AK5" s="348">
        <v>6</v>
      </c>
    </row>
    <row r="6" spans="1:37" x14ac:dyDescent="0.25">
      <c r="A6" s="279"/>
      <c r="B6" s="279"/>
      <c r="C6" s="333"/>
      <c r="D6" s="279"/>
      <c r="E6" s="279"/>
      <c r="F6" s="279"/>
      <c r="G6" s="279"/>
      <c r="H6" s="279"/>
      <c r="I6" s="279"/>
      <c r="J6" s="279"/>
      <c r="K6" s="279"/>
      <c r="L6" s="279"/>
      <c r="M6" s="279"/>
      <c r="Y6" s="357"/>
      <c r="Z6" s="357"/>
      <c r="AA6" s="357" t="s">
        <v>99</v>
      </c>
      <c r="AB6" s="348">
        <v>40</v>
      </c>
      <c r="AC6" s="348">
        <v>25</v>
      </c>
      <c r="AD6" s="348">
        <v>18</v>
      </c>
      <c r="AE6" s="348">
        <v>13</v>
      </c>
      <c r="AF6" s="348">
        <v>10</v>
      </c>
      <c r="AG6" s="348">
        <v>8</v>
      </c>
      <c r="AH6" s="348">
        <v>6</v>
      </c>
      <c r="AI6" s="348">
        <v>5</v>
      </c>
      <c r="AJ6" s="348">
        <v>4</v>
      </c>
      <c r="AK6" s="348">
        <v>3</v>
      </c>
    </row>
    <row r="7" spans="1:37" x14ac:dyDescent="0.25">
      <c r="A7" s="310" t="s">
        <v>66</v>
      </c>
      <c r="B7" s="335"/>
      <c r="C7" s="303"/>
      <c r="D7" s="303"/>
      <c r="E7" s="443" t="s">
        <v>594</v>
      </c>
      <c r="F7" s="304"/>
      <c r="G7" s="443" t="s">
        <v>315</v>
      </c>
      <c r="H7" s="304"/>
      <c r="I7" s="443"/>
      <c r="J7" s="279"/>
      <c r="K7" s="364">
        <v>3</v>
      </c>
      <c r="L7" s="359"/>
      <c r="M7" s="365"/>
      <c r="Y7" s="357"/>
      <c r="Z7" s="357"/>
      <c r="AA7" s="357" t="s">
        <v>100</v>
      </c>
      <c r="AB7" s="348">
        <v>25</v>
      </c>
      <c r="AC7" s="348">
        <v>15</v>
      </c>
      <c r="AD7" s="348">
        <v>13</v>
      </c>
      <c r="AE7" s="348">
        <v>8</v>
      </c>
      <c r="AF7" s="348">
        <v>6</v>
      </c>
      <c r="AG7" s="348">
        <v>4</v>
      </c>
      <c r="AH7" s="348">
        <v>3</v>
      </c>
      <c r="AI7" s="348">
        <v>2</v>
      </c>
      <c r="AJ7" s="348">
        <v>1</v>
      </c>
      <c r="AK7" s="348">
        <v>0</v>
      </c>
    </row>
    <row r="8" spans="1:37" x14ac:dyDescent="0.25">
      <c r="A8" s="310"/>
      <c r="B8" s="336"/>
      <c r="C8" s="311"/>
      <c r="D8" s="311"/>
      <c r="E8" s="311"/>
      <c r="F8" s="311"/>
      <c r="G8" s="311"/>
      <c r="H8" s="311"/>
      <c r="I8" s="311"/>
      <c r="J8" s="279"/>
      <c r="K8" s="310"/>
      <c r="L8" s="310"/>
      <c r="M8" s="366"/>
      <c r="Y8" s="357"/>
      <c r="Z8" s="357"/>
      <c r="AA8" s="357" t="s">
        <v>101</v>
      </c>
      <c r="AB8" s="348">
        <v>15</v>
      </c>
      <c r="AC8" s="348">
        <v>10</v>
      </c>
      <c r="AD8" s="348">
        <v>7</v>
      </c>
      <c r="AE8" s="348">
        <v>5</v>
      </c>
      <c r="AF8" s="348">
        <v>4</v>
      </c>
      <c r="AG8" s="348">
        <v>3</v>
      </c>
      <c r="AH8" s="348">
        <v>2</v>
      </c>
      <c r="AI8" s="348">
        <v>1</v>
      </c>
      <c r="AJ8" s="348">
        <v>0</v>
      </c>
      <c r="AK8" s="348">
        <v>0</v>
      </c>
    </row>
    <row r="9" spans="1:37" x14ac:dyDescent="0.25">
      <c r="A9" s="310" t="s">
        <v>67</v>
      </c>
      <c r="B9" s="335"/>
      <c r="C9" s="303"/>
      <c r="D9" s="303"/>
      <c r="E9" s="443" t="s">
        <v>595</v>
      </c>
      <c r="F9" s="304"/>
      <c r="G9" s="443" t="s">
        <v>314</v>
      </c>
      <c r="H9" s="304"/>
      <c r="I9" s="443"/>
      <c r="J9" s="279"/>
      <c r="K9" s="364">
        <v>2</v>
      </c>
      <c r="L9" s="359"/>
      <c r="M9" s="365"/>
      <c r="Y9" s="357"/>
      <c r="Z9" s="357"/>
      <c r="AA9" s="357" t="s">
        <v>102</v>
      </c>
      <c r="AB9" s="348">
        <v>10</v>
      </c>
      <c r="AC9" s="348">
        <v>6</v>
      </c>
      <c r="AD9" s="348">
        <v>4</v>
      </c>
      <c r="AE9" s="348">
        <v>2</v>
      </c>
      <c r="AF9" s="348">
        <v>1</v>
      </c>
      <c r="AG9" s="348">
        <v>0</v>
      </c>
      <c r="AH9" s="348">
        <v>0</v>
      </c>
      <c r="AI9" s="348">
        <v>0</v>
      </c>
      <c r="AJ9" s="348">
        <v>0</v>
      </c>
      <c r="AK9" s="348">
        <v>0</v>
      </c>
    </row>
    <row r="10" spans="1:37" x14ac:dyDescent="0.25">
      <c r="A10" s="310"/>
      <c r="B10" s="336"/>
      <c r="C10" s="311"/>
      <c r="D10" s="311"/>
      <c r="E10" s="311"/>
      <c r="F10" s="311"/>
      <c r="G10" s="311"/>
      <c r="H10" s="311"/>
      <c r="I10" s="311"/>
      <c r="J10" s="279"/>
      <c r="K10" s="310"/>
      <c r="L10" s="310"/>
      <c r="M10" s="366"/>
      <c r="Y10" s="357"/>
      <c r="Z10" s="357"/>
      <c r="AA10" s="357" t="s">
        <v>103</v>
      </c>
      <c r="AB10" s="348">
        <v>6</v>
      </c>
      <c r="AC10" s="348">
        <v>3</v>
      </c>
      <c r="AD10" s="348">
        <v>2</v>
      </c>
      <c r="AE10" s="348">
        <v>1</v>
      </c>
      <c r="AF10" s="348">
        <v>0</v>
      </c>
      <c r="AG10" s="348">
        <v>0</v>
      </c>
      <c r="AH10" s="348">
        <v>0</v>
      </c>
      <c r="AI10" s="348">
        <v>0</v>
      </c>
      <c r="AJ10" s="348">
        <v>0</v>
      </c>
      <c r="AK10" s="348">
        <v>0</v>
      </c>
    </row>
    <row r="11" spans="1:37" x14ac:dyDescent="0.25">
      <c r="A11" s="310" t="s">
        <v>68</v>
      </c>
      <c r="B11" s="335"/>
      <c r="C11" s="303"/>
      <c r="D11" s="303"/>
      <c r="E11" s="443" t="s">
        <v>596</v>
      </c>
      <c r="F11" s="304"/>
      <c r="G11" s="443" t="s">
        <v>541</v>
      </c>
      <c r="H11" s="304"/>
      <c r="I11" s="443"/>
      <c r="J11" s="279"/>
      <c r="K11" s="364">
        <v>1</v>
      </c>
      <c r="L11" s="359"/>
      <c r="M11" s="365"/>
      <c r="Y11" s="357"/>
      <c r="Z11" s="357"/>
      <c r="AA11" s="357" t="s">
        <v>108</v>
      </c>
      <c r="AB11" s="348">
        <v>3</v>
      </c>
      <c r="AC11" s="348">
        <v>2</v>
      </c>
      <c r="AD11" s="348">
        <v>1</v>
      </c>
      <c r="AE11" s="348">
        <v>0</v>
      </c>
      <c r="AF11" s="348">
        <v>0</v>
      </c>
      <c r="AG11" s="348">
        <v>0</v>
      </c>
      <c r="AH11" s="348">
        <v>0</v>
      </c>
      <c r="AI11" s="348">
        <v>0</v>
      </c>
      <c r="AJ11" s="348">
        <v>0</v>
      </c>
      <c r="AK11" s="348">
        <v>0</v>
      </c>
    </row>
    <row r="12" spans="1:37" x14ac:dyDescent="0.25">
      <c r="A12" s="279"/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Y12" s="357"/>
      <c r="Z12" s="357"/>
      <c r="AA12" s="357" t="s">
        <v>104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279"/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  <c r="Y13" s="357"/>
      <c r="Z13" s="357"/>
      <c r="AA13" s="357" t="s">
        <v>105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279"/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79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</row>
    <row r="15" spans="1:37" x14ac:dyDescent="0.25">
      <c r="A15" s="279"/>
      <c r="B15" s="279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</row>
    <row r="16" spans="1:37" x14ac:dyDescent="0.25">
      <c r="A16" s="279"/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Y16" s="357"/>
      <c r="Z16" s="357"/>
      <c r="AA16" s="357" t="s">
        <v>66</v>
      </c>
      <c r="AB16" s="357">
        <v>300</v>
      </c>
      <c r="AC16" s="357">
        <v>250</v>
      </c>
      <c r="AD16" s="357">
        <v>220</v>
      </c>
      <c r="AE16" s="357">
        <v>180</v>
      </c>
      <c r="AF16" s="357">
        <v>160</v>
      </c>
      <c r="AG16" s="357">
        <v>150</v>
      </c>
      <c r="AH16" s="357">
        <v>140</v>
      </c>
      <c r="AI16" s="357">
        <v>130</v>
      </c>
      <c r="AJ16" s="357">
        <v>120</v>
      </c>
      <c r="AK16" s="357">
        <v>110</v>
      </c>
    </row>
    <row r="17" spans="1:37" x14ac:dyDescent="0.25">
      <c r="A17" s="279"/>
      <c r="B17" s="279"/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Y17" s="357"/>
      <c r="Z17" s="357"/>
      <c r="AA17" s="357" t="s">
        <v>96</v>
      </c>
      <c r="AB17" s="357">
        <v>250</v>
      </c>
      <c r="AC17" s="357">
        <v>200</v>
      </c>
      <c r="AD17" s="357">
        <v>160</v>
      </c>
      <c r="AE17" s="357">
        <v>140</v>
      </c>
      <c r="AF17" s="357">
        <v>120</v>
      </c>
      <c r="AG17" s="357">
        <v>110</v>
      </c>
      <c r="AH17" s="357">
        <v>100</v>
      </c>
      <c r="AI17" s="357">
        <v>90</v>
      </c>
      <c r="AJ17" s="357">
        <v>80</v>
      </c>
      <c r="AK17" s="357">
        <v>70</v>
      </c>
    </row>
    <row r="18" spans="1:37" ht="18.75" customHeight="1" x14ac:dyDescent="0.25">
      <c r="A18" s="279"/>
      <c r="B18" s="521"/>
      <c r="C18" s="521"/>
      <c r="D18" s="523" t="str">
        <f>E7</f>
        <v>Kovács</v>
      </c>
      <c r="E18" s="523"/>
      <c r="F18" s="523" t="str">
        <f>E9</f>
        <v>Stefler</v>
      </c>
      <c r="G18" s="523"/>
      <c r="H18" s="523" t="str">
        <f>E11</f>
        <v>Körmendi</v>
      </c>
      <c r="I18" s="523"/>
      <c r="J18" s="279"/>
      <c r="K18" s="279"/>
      <c r="L18" s="279"/>
      <c r="M18" s="279"/>
      <c r="Y18" s="357"/>
      <c r="Z18" s="357"/>
      <c r="AA18" s="357" t="s">
        <v>97</v>
      </c>
      <c r="AB18" s="357">
        <v>200</v>
      </c>
      <c r="AC18" s="357">
        <v>150</v>
      </c>
      <c r="AD18" s="357">
        <v>130</v>
      </c>
      <c r="AE18" s="357">
        <v>110</v>
      </c>
      <c r="AF18" s="357">
        <v>95</v>
      </c>
      <c r="AG18" s="357">
        <v>80</v>
      </c>
      <c r="AH18" s="357">
        <v>70</v>
      </c>
      <c r="AI18" s="357">
        <v>60</v>
      </c>
      <c r="AJ18" s="357">
        <v>55</v>
      </c>
      <c r="AK18" s="357">
        <v>50</v>
      </c>
    </row>
    <row r="19" spans="1:37" ht="18.75" customHeight="1" x14ac:dyDescent="0.25">
      <c r="A19" s="340" t="s">
        <v>66</v>
      </c>
      <c r="B19" s="522" t="s">
        <v>594</v>
      </c>
      <c r="C19" s="523"/>
      <c r="D19" s="526"/>
      <c r="E19" s="526"/>
      <c r="F19" s="529" t="s">
        <v>708</v>
      </c>
      <c r="G19" s="528"/>
      <c r="H19" s="529" t="s">
        <v>753</v>
      </c>
      <c r="I19" s="528"/>
      <c r="J19" s="279"/>
      <c r="K19" s="279"/>
      <c r="L19" s="279"/>
      <c r="M19" s="279"/>
      <c r="Y19" s="357"/>
      <c r="Z19" s="357"/>
      <c r="AA19" s="357" t="s">
        <v>98</v>
      </c>
      <c r="AB19" s="357">
        <v>150</v>
      </c>
      <c r="AC19" s="357">
        <v>120</v>
      </c>
      <c r="AD19" s="357">
        <v>100</v>
      </c>
      <c r="AE19" s="357">
        <v>80</v>
      </c>
      <c r="AF19" s="357">
        <v>70</v>
      </c>
      <c r="AG19" s="357">
        <v>60</v>
      </c>
      <c r="AH19" s="357">
        <v>55</v>
      </c>
      <c r="AI19" s="357">
        <v>50</v>
      </c>
      <c r="AJ19" s="357">
        <v>45</v>
      </c>
      <c r="AK19" s="357">
        <v>40</v>
      </c>
    </row>
    <row r="20" spans="1:37" ht="18.75" customHeight="1" x14ac:dyDescent="0.25">
      <c r="A20" s="340" t="s">
        <v>67</v>
      </c>
      <c r="B20" s="522" t="s">
        <v>595</v>
      </c>
      <c r="C20" s="523"/>
      <c r="D20" s="529" t="s">
        <v>726</v>
      </c>
      <c r="E20" s="528"/>
      <c r="F20" s="526"/>
      <c r="G20" s="526"/>
      <c r="H20" s="529" t="s">
        <v>708</v>
      </c>
      <c r="I20" s="528"/>
      <c r="J20" s="279"/>
      <c r="K20" s="279"/>
      <c r="L20" s="279"/>
      <c r="M20" s="279"/>
      <c r="Y20" s="357"/>
      <c r="Z20" s="357"/>
      <c r="AA20" s="357" t="s">
        <v>99</v>
      </c>
      <c r="AB20" s="357">
        <v>120</v>
      </c>
      <c r="AC20" s="357">
        <v>90</v>
      </c>
      <c r="AD20" s="357">
        <v>65</v>
      </c>
      <c r="AE20" s="357">
        <v>55</v>
      </c>
      <c r="AF20" s="357">
        <v>50</v>
      </c>
      <c r="AG20" s="357">
        <v>45</v>
      </c>
      <c r="AH20" s="357">
        <v>40</v>
      </c>
      <c r="AI20" s="357">
        <v>35</v>
      </c>
      <c r="AJ20" s="357">
        <v>25</v>
      </c>
      <c r="AK20" s="357">
        <v>20</v>
      </c>
    </row>
    <row r="21" spans="1:37" ht="18.75" customHeight="1" x14ac:dyDescent="0.25">
      <c r="A21" s="340" t="s">
        <v>68</v>
      </c>
      <c r="B21" s="522" t="s">
        <v>628</v>
      </c>
      <c r="C21" s="523"/>
      <c r="D21" s="529" t="s">
        <v>741</v>
      </c>
      <c r="E21" s="528"/>
      <c r="F21" s="529" t="s">
        <v>726</v>
      </c>
      <c r="G21" s="528"/>
      <c r="H21" s="526"/>
      <c r="I21" s="526"/>
      <c r="J21" s="279"/>
      <c r="K21" s="279"/>
      <c r="L21" s="279"/>
      <c r="M21" s="279"/>
      <c r="Y21" s="357"/>
      <c r="Z21" s="357"/>
      <c r="AA21" s="357" t="s">
        <v>100</v>
      </c>
      <c r="AB21" s="357">
        <v>90</v>
      </c>
      <c r="AC21" s="357">
        <v>60</v>
      </c>
      <c r="AD21" s="357">
        <v>45</v>
      </c>
      <c r="AE21" s="357">
        <v>34</v>
      </c>
      <c r="AF21" s="357">
        <v>27</v>
      </c>
      <c r="AG21" s="357">
        <v>22</v>
      </c>
      <c r="AH21" s="357">
        <v>18</v>
      </c>
      <c r="AI21" s="357">
        <v>15</v>
      </c>
      <c r="AJ21" s="357">
        <v>12</v>
      </c>
      <c r="AK21" s="357">
        <v>9</v>
      </c>
    </row>
    <row r="22" spans="1:37" x14ac:dyDescent="0.25">
      <c r="A22" s="279"/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Y22" s="357"/>
      <c r="Z22" s="357"/>
      <c r="AA22" s="357" t="s">
        <v>101</v>
      </c>
      <c r="AB22" s="357">
        <v>60</v>
      </c>
      <c r="AC22" s="357">
        <v>40</v>
      </c>
      <c r="AD22" s="357">
        <v>30</v>
      </c>
      <c r="AE22" s="357">
        <v>20</v>
      </c>
      <c r="AF22" s="357">
        <v>18</v>
      </c>
      <c r="AG22" s="357">
        <v>15</v>
      </c>
      <c r="AH22" s="357">
        <v>12</v>
      </c>
      <c r="AI22" s="357">
        <v>10</v>
      </c>
      <c r="AJ22" s="357">
        <v>8</v>
      </c>
      <c r="AK22" s="357">
        <v>6</v>
      </c>
    </row>
    <row r="23" spans="1:37" x14ac:dyDescent="0.25">
      <c r="A23" s="279"/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Y23" s="357"/>
      <c r="Z23" s="357"/>
      <c r="AA23" s="357" t="s">
        <v>102</v>
      </c>
      <c r="AB23" s="357">
        <v>40</v>
      </c>
      <c r="AC23" s="357">
        <v>25</v>
      </c>
      <c r="AD23" s="357">
        <v>18</v>
      </c>
      <c r="AE23" s="357">
        <v>13</v>
      </c>
      <c r="AF23" s="357">
        <v>8</v>
      </c>
      <c r="AG23" s="357">
        <v>7</v>
      </c>
      <c r="AH23" s="357">
        <v>6</v>
      </c>
      <c r="AI23" s="357">
        <v>5</v>
      </c>
      <c r="AJ23" s="357">
        <v>4</v>
      </c>
      <c r="AK23" s="357">
        <v>3</v>
      </c>
    </row>
    <row r="24" spans="1:37" x14ac:dyDescent="0.25">
      <c r="A24" s="279"/>
      <c r="B24" s="279"/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Y24" s="357"/>
      <c r="Z24" s="357"/>
      <c r="AA24" s="357" t="s">
        <v>103</v>
      </c>
      <c r="AB24" s="357">
        <v>25</v>
      </c>
      <c r="AC24" s="357">
        <v>15</v>
      </c>
      <c r="AD24" s="357">
        <v>13</v>
      </c>
      <c r="AE24" s="357">
        <v>7</v>
      </c>
      <c r="AF24" s="357">
        <v>6</v>
      </c>
      <c r="AG24" s="357">
        <v>5</v>
      </c>
      <c r="AH24" s="357">
        <v>4</v>
      </c>
      <c r="AI24" s="357">
        <v>3</v>
      </c>
      <c r="AJ24" s="357">
        <v>2</v>
      </c>
      <c r="AK24" s="357">
        <v>1</v>
      </c>
    </row>
    <row r="25" spans="1:37" x14ac:dyDescent="0.25">
      <c r="A25" s="279"/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Y25" s="357"/>
      <c r="Z25" s="357"/>
      <c r="AA25" s="357" t="s">
        <v>108</v>
      </c>
      <c r="AB25" s="357">
        <v>15</v>
      </c>
      <c r="AC25" s="357">
        <v>10</v>
      </c>
      <c r="AD25" s="357">
        <v>8</v>
      </c>
      <c r="AE25" s="357">
        <v>4</v>
      </c>
      <c r="AF25" s="357">
        <v>3</v>
      </c>
      <c r="AG25" s="357">
        <v>2</v>
      </c>
      <c r="AH25" s="357">
        <v>1</v>
      </c>
      <c r="AI25" s="357">
        <v>0</v>
      </c>
      <c r="AJ25" s="357">
        <v>0</v>
      </c>
      <c r="AK25" s="357">
        <v>0</v>
      </c>
    </row>
    <row r="26" spans="1:37" x14ac:dyDescent="0.25">
      <c r="A26" s="279"/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Y26" s="357"/>
      <c r="Z26" s="357"/>
      <c r="AA26" s="357" t="s">
        <v>104</v>
      </c>
      <c r="AB26" s="357">
        <v>10</v>
      </c>
      <c r="AC26" s="357">
        <v>6</v>
      </c>
      <c r="AD26" s="357">
        <v>4</v>
      </c>
      <c r="AE26" s="357">
        <v>2</v>
      </c>
      <c r="AF26" s="357">
        <v>1</v>
      </c>
      <c r="AG26" s="357">
        <v>0</v>
      </c>
      <c r="AH26" s="357">
        <v>0</v>
      </c>
      <c r="AI26" s="357">
        <v>0</v>
      </c>
      <c r="AJ26" s="357">
        <v>0</v>
      </c>
      <c r="AK26" s="357">
        <v>0</v>
      </c>
    </row>
    <row r="27" spans="1:37" x14ac:dyDescent="0.25">
      <c r="A27" s="279"/>
      <c r="B27" s="279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Y27" s="357"/>
      <c r="Z27" s="357"/>
      <c r="AA27" s="357" t="s">
        <v>105</v>
      </c>
      <c r="AB27" s="357">
        <v>3</v>
      </c>
      <c r="AC27" s="357">
        <v>2</v>
      </c>
      <c r="AD27" s="357">
        <v>1</v>
      </c>
      <c r="AE27" s="357">
        <v>0</v>
      </c>
      <c r="AF27" s="357">
        <v>0</v>
      </c>
      <c r="AG27" s="357">
        <v>0</v>
      </c>
      <c r="AH27" s="357">
        <v>0</v>
      </c>
      <c r="AI27" s="357">
        <v>0</v>
      </c>
      <c r="AJ27" s="357">
        <v>0</v>
      </c>
      <c r="AK27" s="357">
        <v>0</v>
      </c>
    </row>
    <row r="28" spans="1:37" x14ac:dyDescent="0.25">
      <c r="A28" s="279"/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</row>
    <row r="29" spans="1:37" x14ac:dyDescent="0.25">
      <c r="A29" s="279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</row>
    <row r="30" spans="1:37" x14ac:dyDescent="0.25">
      <c r="A30" s="279"/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</row>
    <row r="31" spans="1:37" x14ac:dyDescent="0.25">
      <c r="A31" s="279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</row>
    <row r="32" spans="1:37" x14ac:dyDescent="0.25">
      <c r="A32" s="279"/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57"/>
      <c r="M32" s="257"/>
    </row>
    <row r="33" spans="1:18" x14ac:dyDescent="0.25">
      <c r="A33" s="142" t="s">
        <v>45</v>
      </c>
      <c r="B33" s="143"/>
      <c r="C33" s="214"/>
      <c r="D33" s="316" t="s">
        <v>4</v>
      </c>
      <c r="E33" s="317" t="s">
        <v>47</v>
      </c>
      <c r="F33" s="331"/>
      <c r="G33" s="316" t="s">
        <v>4</v>
      </c>
      <c r="H33" s="317" t="s">
        <v>56</v>
      </c>
      <c r="I33" s="170"/>
      <c r="J33" s="317" t="s">
        <v>57</v>
      </c>
      <c r="K33" s="169" t="s">
        <v>58</v>
      </c>
      <c r="L33" s="33"/>
      <c r="M33" s="417"/>
      <c r="N33" s="416"/>
      <c r="P33" s="312"/>
      <c r="Q33" s="312"/>
      <c r="R33" s="313"/>
    </row>
    <row r="34" spans="1:18" x14ac:dyDescent="0.25">
      <c r="A34" s="290" t="s">
        <v>46</v>
      </c>
      <c r="B34" s="291"/>
      <c r="C34" s="293"/>
      <c r="D34" s="318"/>
      <c r="E34" s="536"/>
      <c r="F34" s="536"/>
      <c r="G34" s="325" t="s">
        <v>5</v>
      </c>
      <c r="H34" s="291"/>
      <c r="I34" s="319"/>
      <c r="J34" s="326"/>
      <c r="K34" s="285" t="s">
        <v>48</v>
      </c>
      <c r="L34" s="332"/>
      <c r="M34" s="322"/>
      <c r="P34" s="314"/>
      <c r="Q34" s="314"/>
      <c r="R34" s="155"/>
    </row>
    <row r="35" spans="1:18" x14ac:dyDescent="0.25">
      <c r="A35" s="294" t="s">
        <v>55</v>
      </c>
      <c r="B35" s="168"/>
      <c r="C35" s="296"/>
      <c r="D35" s="321"/>
      <c r="E35" s="537"/>
      <c r="F35" s="537"/>
      <c r="G35" s="327" t="s">
        <v>6</v>
      </c>
      <c r="H35" s="83"/>
      <c r="I35" s="283"/>
      <c r="J35" s="84"/>
      <c r="K35" s="329"/>
      <c r="L35" s="257"/>
      <c r="M35" s="324"/>
      <c r="P35" s="155"/>
      <c r="Q35" s="153"/>
      <c r="R35" s="155"/>
    </row>
    <row r="36" spans="1:18" x14ac:dyDescent="0.25">
      <c r="A36" s="183"/>
      <c r="B36" s="184"/>
      <c r="C36" s="185"/>
      <c r="D36" s="321"/>
      <c r="E36" s="85"/>
      <c r="F36" s="279"/>
      <c r="G36" s="327" t="s">
        <v>7</v>
      </c>
      <c r="H36" s="83"/>
      <c r="I36" s="283"/>
      <c r="J36" s="84"/>
      <c r="K36" s="285" t="s">
        <v>49</v>
      </c>
      <c r="L36" s="332"/>
      <c r="M36" s="320"/>
      <c r="P36" s="314"/>
      <c r="Q36" s="314"/>
      <c r="R36" s="155"/>
    </row>
    <row r="37" spans="1:18" x14ac:dyDescent="0.25">
      <c r="A37" s="156"/>
      <c r="B37" s="122"/>
      <c r="C37" s="157"/>
      <c r="D37" s="321"/>
      <c r="E37" s="85"/>
      <c r="F37" s="279"/>
      <c r="G37" s="327" t="s">
        <v>8</v>
      </c>
      <c r="H37" s="83"/>
      <c r="I37" s="283"/>
      <c r="J37" s="84"/>
      <c r="K37" s="330"/>
      <c r="L37" s="279"/>
      <c r="M37" s="322"/>
      <c r="P37" s="155"/>
      <c r="Q37" s="153"/>
      <c r="R37" s="155"/>
    </row>
    <row r="38" spans="1:18" x14ac:dyDescent="0.25">
      <c r="A38" s="172"/>
      <c r="B38" s="186"/>
      <c r="C38" s="213"/>
      <c r="D38" s="321"/>
      <c r="E38" s="85"/>
      <c r="F38" s="279"/>
      <c r="G38" s="327" t="s">
        <v>9</v>
      </c>
      <c r="H38" s="83"/>
      <c r="I38" s="283"/>
      <c r="J38" s="84"/>
      <c r="K38" s="294"/>
      <c r="L38" s="257"/>
      <c r="M38" s="324"/>
      <c r="P38" s="155"/>
      <c r="Q38" s="153"/>
      <c r="R38" s="155"/>
    </row>
    <row r="39" spans="1:18" x14ac:dyDescent="0.25">
      <c r="A39" s="173"/>
      <c r="B39" s="22"/>
      <c r="C39" s="157"/>
      <c r="D39" s="321"/>
      <c r="E39" s="85"/>
      <c r="F39" s="279"/>
      <c r="G39" s="327" t="s">
        <v>10</v>
      </c>
      <c r="H39" s="83"/>
      <c r="I39" s="283"/>
      <c r="J39" s="84"/>
      <c r="K39" s="285" t="s">
        <v>33</v>
      </c>
      <c r="L39" s="332"/>
      <c r="M39" s="320"/>
      <c r="P39" s="314"/>
      <c r="Q39" s="314"/>
      <c r="R39" s="155"/>
    </row>
    <row r="40" spans="1:18" x14ac:dyDescent="0.25">
      <c r="A40" s="173"/>
      <c r="B40" s="22"/>
      <c r="C40" s="181"/>
      <c r="D40" s="321"/>
      <c r="E40" s="85"/>
      <c r="F40" s="279"/>
      <c r="G40" s="327" t="s">
        <v>11</v>
      </c>
      <c r="H40" s="83"/>
      <c r="I40" s="283"/>
      <c r="J40" s="84"/>
      <c r="K40" s="330"/>
      <c r="L40" s="279"/>
      <c r="M40" s="322"/>
      <c r="P40" s="155"/>
      <c r="Q40" s="153"/>
      <c r="R40" s="155"/>
    </row>
    <row r="41" spans="1:18" x14ac:dyDescent="0.25">
      <c r="A41" s="174"/>
      <c r="B41" s="171"/>
      <c r="C41" s="182"/>
      <c r="D41" s="323"/>
      <c r="E41" s="158"/>
      <c r="F41" s="257"/>
      <c r="G41" s="328" t="s">
        <v>12</v>
      </c>
      <c r="H41" s="168"/>
      <c r="I41" s="287"/>
      <c r="J41" s="160"/>
      <c r="K41" s="294" t="str">
        <f>L4</f>
        <v>Paszér Éva</v>
      </c>
      <c r="L41" s="257"/>
      <c r="M41" s="324"/>
      <c r="P41" s="155"/>
      <c r="Q41" s="153"/>
      <c r="R41" s="315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66" priority="1" stopIfTrue="1" operator="equal">
      <formula>"Bye"</formula>
    </cfRule>
  </conditionalFormatting>
  <conditionalFormatting sqref="R41">
    <cfRule type="expression" dxfId="65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Munka68">
    <tabColor rgb="FFFFFF00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G12" sqref="G12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40" customWidth="1"/>
    <col min="5" max="5" width="10.5546875" style="394" customWidth="1"/>
    <col min="6" max="6" width="6.109375" style="91" hidden="1" customWidth="1"/>
    <col min="7" max="7" width="28.66406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91" t="str">
        <f>Altalanos!$A$6</f>
        <v>SOMOGY VÁRMEGYE DIÁKOLIMPIA</v>
      </c>
      <c r="B1" s="86"/>
      <c r="C1" s="86"/>
      <c r="D1" s="187"/>
      <c r="E1" s="207" t="s">
        <v>54</v>
      </c>
      <c r="F1" s="105"/>
      <c r="G1" s="198"/>
      <c r="H1" s="87"/>
      <c r="I1" s="87"/>
      <c r="J1" s="199"/>
      <c r="K1" s="199"/>
      <c r="L1" s="199"/>
      <c r="M1" s="199"/>
      <c r="N1" s="199"/>
      <c r="O1" s="199"/>
      <c r="P1" s="199"/>
      <c r="Q1" s="200"/>
    </row>
    <row r="2" spans="1:17" ht="13.8" thickBot="1" x14ac:dyDescent="0.3">
      <c r="B2" s="88" t="s">
        <v>53</v>
      </c>
      <c r="C2" s="88" t="s">
        <v>330</v>
      </c>
      <c r="D2" s="105"/>
      <c r="E2" s="207" t="s">
        <v>35</v>
      </c>
      <c r="F2" s="92"/>
      <c r="G2" s="92"/>
      <c r="H2" s="381"/>
      <c r="I2" s="381"/>
      <c r="J2" s="87"/>
      <c r="K2" s="87"/>
      <c r="L2" s="87"/>
      <c r="M2" s="87"/>
      <c r="N2" s="98"/>
      <c r="O2" s="80"/>
      <c r="P2" s="80"/>
      <c r="Q2" s="98"/>
    </row>
    <row r="3" spans="1:17" s="2" customFormat="1" ht="13.8" thickBot="1" x14ac:dyDescent="0.3">
      <c r="A3" s="373" t="s">
        <v>52</v>
      </c>
      <c r="B3" s="379"/>
      <c r="C3" s="379"/>
      <c r="D3" s="379"/>
      <c r="E3" s="379"/>
      <c r="F3" s="379"/>
      <c r="G3" s="379"/>
      <c r="H3" s="379"/>
      <c r="I3" s="380"/>
      <c r="J3" s="99"/>
      <c r="K3" s="106"/>
      <c r="L3" s="106"/>
      <c r="M3" s="106"/>
      <c r="N3" s="226" t="s">
        <v>33</v>
      </c>
      <c r="O3" s="100"/>
      <c r="P3" s="107"/>
      <c r="Q3" s="208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8"/>
      <c r="H4" s="404" t="s">
        <v>30</v>
      </c>
      <c r="I4" s="385"/>
      <c r="J4" s="109"/>
      <c r="K4" s="110"/>
      <c r="L4" s="110"/>
      <c r="M4" s="110"/>
      <c r="N4" s="109"/>
      <c r="O4" s="209"/>
      <c r="P4" s="209"/>
      <c r="Q4" s="111"/>
    </row>
    <row r="5" spans="1:17" s="2" customFormat="1" ht="13.8" thickBot="1" x14ac:dyDescent="0.3">
      <c r="A5" s="201">
        <v>45775</v>
      </c>
      <c r="B5" s="201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23" t="str">
        <f>Altalanos!$E$10</f>
        <v>Paszér Éva</v>
      </c>
      <c r="I5" s="405"/>
      <c r="J5" s="112"/>
      <c r="K5" s="82"/>
      <c r="L5" s="82"/>
      <c r="M5" s="82"/>
      <c r="N5" s="112"/>
      <c r="O5" s="90"/>
      <c r="P5" s="90"/>
      <c r="Q5" s="415"/>
    </row>
    <row r="6" spans="1:17" ht="30" customHeight="1" thickBot="1" x14ac:dyDescent="0.3">
      <c r="A6" s="190" t="s">
        <v>36</v>
      </c>
      <c r="B6" s="472" t="s">
        <v>27</v>
      </c>
      <c r="C6" s="101" t="s">
        <v>28</v>
      </c>
      <c r="D6" s="101" t="s">
        <v>31</v>
      </c>
      <c r="E6" s="102" t="s">
        <v>32</v>
      </c>
      <c r="F6" s="102" t="s">
        <v>37</v>
      </c>
      <c r="G6" s="102" t="s">
        <v>115</v>
      </c>
      <c r="H6" s="382" t="s">
        <v>38</v>
      </c>
      <c r="I6" s="383"/>
      <c r="J6" s="193" t="s">
        <v>16</v>
      </c>
      <c r="K6" s="103" t="s">
        <v>14</v>
      </c>
      <c r="L6" s="195" t="s">
        <v>1</v>
      </c>
      <c r="M6" s="163" t="s">
        <v>15</v>
      </c>
      <c r="N6" s="215" t="s">
        <v>50</v>
      </c>
      <c r="O6" s="205" t="s">
        <v>40</v>
      </c>
      <c r="P6" s="206" t="s">
        <v>2</v>
      </c>
      <c r="Q6" s="102" t="s">
        <v>41</v>
      </c>
    </row>
    <row r="7" spans="1:17" s="11" customFormat="1" ht="18.899999999999999" customHeight="1" x14ac:dyDescent="0.25">
      <c r="A7" s="197">
        <v>1</v>
      </c>
      <c r="B7" s="473" t="s">
        <v>510</v>
      </c>
      <c r="C7" s="93" t="s">
        <v>265</v>
      </c>
      <c r="D7" s="93" t="s">
        <v>210</v>
      </c>
      <c r="E7" s="444" t="s">
        <v>151</v>
      </c>
      <c r="F7" s="447"/>
      <c r="G7" s="447"/>
      <c r="H7" s="94"/>
      <c r="I7" s="94"/>
      <c r="J7" s="194"/>
      <c r="K7" s="192"/>
      <c r="L7" s="196"/>
      <c r="M7" s="192"/>
      <c r="N7" s="189"/>
      <c r="O7" s="94"/>
      <c r="P7" s="114"/>
      <c r="Q7" s="95"/>
    </row>
    <row r="8" spans="1:17" s="11" customFormat="1" ht="18.899999999999999" customHeight="1" x14ac:dyDescent="0.25">
      <c r="A8" s="197">
        <v>2</v>
      </c>
      <c r="B8" s="473" t="s">
        <v>514</v>
      </c>
      <c r="C8" s="93" t="s">
        <v>266</v>
      </c>
      <c r="D8" s="93" t="s">
        <v>210</v>
      </c>
      <c r="E8" s="444" t="s">
        <v>151</v>
      </c>
      <c r="F8" s="447"/>
      <c r="G8" s="447"/>
      <c r="H8" s="94"/>
      <c r="I8" s="94"/>
      <c r="J8" s="194"/>
      <c r="K8" s="192"/>
      <c r="L8" s="196"/>
      <c r="M8" s="192"/>
      <c r="N8" s="189"/>
      <c r="O8" s="94"/>
      <c r="P8" s="114"/>
      <c r="Q8" s="95"/>
    </row>
    <row r="9" spans="1:17" s="11" customFormat="1" ht="18.899999999999999" customHeight="1" x14ac:dyDescent="0.25">
      <c r="A9" s="197">
        <v>3</v>
      </c>
      <c r="B9" s="473" t="s">
        <v>437</v>
      </c>
      <c r="C9" s="93" t="s">
        <v>292</v>
      </c>
      <c r="D9" s="93" t="s">
        <v>210</v>
      </c>
      <c r="E9" s="444" t="s">
        <v>151</v>
      </c>
      <c r="F9" s="447"/>
      <c r="G9" s="447"/>
      <c r="H9" s="94"/>
      <c r="I9" s="94"/>
      <c r="J9" s="194"/>
      <c r="K9" s="192"/>
      <c r="L9" s="196"/>
      <c r="M9" s="192"/>
      <c r="N9" s="189"/>
      <c r="O9" s="94"/>
      <c r="P9" s="387"/>
      <c r="Q9" s="216"/>
    </row>
    <row r="10" spans="1:17" s="11" customFormat="1" ht="18.899999999999999" customHeight="1" x14ac:dyDescent="0.25">
      <c r="A10" s="197">
        <v>4</v>
      </c>
      <c r="B10" s="473" t="s">
        <v>323</v>
      </c>
      <c r="C10" s="93" t="s">
        <v>324</v>
      </c>
      <c r="D10" s="93" t="s">
        <v>225</v>
      </c>
      <c r="E10" s="444" t="s">
        <v>171</v>
      </c>
      <c r="F10" s="447"/>
      <c r="G10" s="447"/>
      <c r="H10" s="94"/>
      <c r="I10" s="94"/>
      <c r="J10" s="194"/>
      <c r="K10" s="192"/>
      <c r="L10" s="196"/>
      <c r="M10" s="192"/>
      <c r="N10" s="189"/>
      <c r="O10" s="94"/>
      <c r="P10" s="386"/>
      <c r="Q10" s="384"/>
    </row>
    <row r="11" spans="1:17" s="11" customFormat="1" ht="18.899999999999999" customHeight="1" x14ac:dyDescent="0.25">
      <c r="A11" s="197">
        <v>5</v>
      </c>
      <c r="B11" s="473" t="s">
        <v>511</v>
      </c>
      <c r="C11" s="93" t="s">
        <v>507</v>
      </c>
      <c r="D11" s="93" t="s">
        <v>400</v>
      </c>
      <c r="E11" s="210" t="s">
        <v>401</v>
      </c>
      <c r="F11" s="95"/>
      <c r="G11" s="95"/>
      <c r="H11" s="94"/>
      <c r="I11" s="94"/>
      <c r="J11" s="194"/>
      <c r="K11" s="192"/>
      <c r="L11" s="196"/>
      <c r="M11" s="192"/>
      <c r="N11" s="189"/>
      <c r="O11" s="94"/>
      <c r="P11" s="386"/>
      <c r="Q11" s="384"/>
    </row>
    <row r="12" spans="1:17" s="11" customFormat="1" ht="18.899999999999999" customHeight="1" x14ac:dyDescent="0.25">
      <c r="A12" s="197">
        <v>6</v>
      </c>
      <c r="B12" s="473" t="s">
        <v>512</v>
      </c>
      <c r="C12" s="93" t="s">
        <v>508</v>
      </c>
      <c r="D12" s="93" t="s">
        <v>225</v>
      </c>
      <c r="E12" s="210" t="s">
        <v>171</v>
      </c>
      <c r="F12" s="95"/>
      <c r="G12" s="95"/>
      <c r="H12" s="94"/>
      <c r="I12" s="94"/>
      <c r="J12" s="194"/>
      <c r="K12" s="192"/>
      <c r="L12" s="196"/>
      <c r="M12" s="192"/>
      <c r="N12" s="189"/>
      <c r="O12" s="94"/>
      <c r="P12" s="386"/>
      <c r="Q12" s="384"/>
    </row>
    <row r="13" spans="1:17" s="11" customFormat="1" ht="18.899999999999999" customHeight="1" x14ac:dyDescent="0.25">
      <c r="A13" s="197">
        <v>7</v>
      </c>
      <c r="B13" s="473" t="s">
        <v>513</v>
      </c>
      <c r="C13" s="93" t="s">
        <v>509</v>
      </c>
      <c r="D13" s="93" t="s">
        <v>198</v>
      </c>
      <c r="E13" s="210" t="s">
        <v>171</v>
      </c>
      <c r="F13" s="95"/>
      <c r="G13" s="95"/>
      <c r="H13" s="94"/>
      <c r="I13" s="94"/>
      <c r="J13" s="194"/>
      <c r="K13" s="192"/>
      <c r="L13" s="196"/>
      <c r="M13" s="192"/>
      <c r="N13" s="189"/>
      <c r="O13" s="94"/>
      <c r="P13" s="386"/>
      <c r="Q13" s="384"/>
    </row>
    <row r="14" spans="1:17" s="11" customFormat="1" ht="18.899999999999999" customHeight="1" x14ac:dyDescent="0.25">
      <c r="A14" s="197">
        <v>8</v>
      </c>
      <c r="B14" s="93"/>
      <c r="C14" s="93"/>
      <c r="D14" s="94"/>
      <c r="E14" s="210"/>
      <c r="F14" s="95"/>
      <c r="G14" s="95"/>
      <c r="H14" s="94"/>
      <c r="I14" s="94"/>
      <c r="J14" s="194"/>
      <c r="K14" s="192"/>
      <c r="L14" s="196"/>
      <c r="M14" s="192"/>
      <c r="N14" s="189"/>
      <c r="O14" s="94"/>
      <c r="P14" s="386"/>
      <c r="Q14" s="384"/>
    </row>
    <row r="15" spans="1:17" s="11" customFormat="1" ht="18.899999999999999" customHeight="1" x14ac:dyDescent="0.25">
      <c r="A15" s="197">
        <v>9</v>
      </c>
      <c r="B15" s="93"/>
      <c r="C15" s="93"/>
      <c r="D15" s="164"/>
      <c r="E15" s="444"/>
      <c r="F15" s="447"/>
      <c r="G15" s="447"/>
      <c r="H15" s="94"/>
      <c r="I15" s="94"/>
      <c r="J15" s="194"/>
      <c r="K15" s="192"/>
      <c r="L15" s="196"/>
      <c r="M15" s="220"/>
      <c r="N15" s="189"/>
      <c r="O15" s="94"/>
      <c r="P15" s="95"/>
      <c r="Q15" s="95"/>
    </row>
    <row r="16" spans="1:17" s="11" customFormat="1" ht="18.899999999999999" customHeight="1" x14ac:dyDescent="0.25">
      <c r="A16" s="197">
        <v>10</v>
      </c>
      <c r="B16" s="424"/>
      <c r="C16" s="93"/>
      <c r="D16" s="164"/>
      <c r="E16" s="444"/>
      <c r="F16" s="447"/>
      <c r="G16" s="447"/>
      <c r="H16" s="94"/>
      <c r="I16" s="94"/>
      <c r="J16" s="194"/>
      <c r="K16" s="192"/>
      <c r="L16" s="196"/>
      <c r="M16" s="220"/>
      <c r="N16" s="189"/>
      <c r="O16" s="94"/>
      <c r="P16" s="114"/>
      <c r="Q16" s="95"/>
    </row>
    <row r="17" spans="1:17" s="11" customFormat="1" ht="18.899999999999999" customHeight="1" x14ac:dyDescent="0.25">
      <c r="A17" s="197">
        <v>11</v>
      </c>
      <c r="B17" s="93"/>
      <c r="C17" s="93"/>
      <c r="D17" s="164"/>
      <c r="E17" s="444"/>
      <c r="F17" s="447"/>
      <c r="G17" s="447"/>
      <c r="H17" s="94"/>
      <c r="I17" s="94"/>
      <c r="J17" s="194"/>
      <c r="K17" s="192"/>
      <c r="L17" s="196"/>
      <c r="M17" s="220"/>
      <c r="N17" s="189"/>
      <c r="O17" s="94"/>
      <c r="P17" s="114"/>
      <c r="Q17" s="95"/>
    </row>
    <row r="18" spans="1:17" s="11" customFormat="1" ht="18.899999999999999" customHeight="1" x14ac:dyDescent="0.25">
      <c r="A18" s="197">
        <v>12</v>
      </c>
      <c r="B18" s="93"/>
      <c r="C18" s="93"/>
      <c r="D18" s="164"/>
      <c r="E18" s="444"/>
      <c r="F18" s="447"/>
      <c r="G18" s="447"/>
      <c r="H18" s="94"/>
      <c r="I18" s="94"/>
      <c r="J18" s="194"/>
      <c r="K18" s="192"/>
      <c r="L18" s="196"/>
      <c r="M18" s="220"/>
      <c r="N18" s="189"/>
      <c r="O18" s="94"/>
      <c r="P18" s="114"/>
      <c r="Q18" s="95"/>
    </row>
    <row r="19" spans="1:17" s="11" customFormat="1" ht="18.899999999999999" customHeight="1" x14ac:dyDescent="0.25">
      <c r="A19" s="197">
        <v>13</v>
      </c>
      <c r="B19" s="93"/>
      <c r="C19" s="93"/>
      <c r="D19" s="164"/>
      <c r="E19" s="444"/>
      <c r="F19" s="447"/>
      <c r="G19" s="447"/>
      <c r="H19" s="94"/>
      <c r="I19" s="94"/>
      <c r="J19" s="194"/>
      <c r="K19" s="192"/>
      <c r="L19" s="196"/>
      <c r="M19" s="220"/>
      <c r="N19" s="189"/>
      <c r="O19" s="94"/>
      <c r="P19" s="114"/>
      <c r="Q19" s="95"/>
    </row>
    <row r="20" spans="1:17" s="11" customFormat="1" ht="18.899999999999999" customHeight="1" x14ac:dyDescent="0.25">
      <c r="A20" s="197">
        <v>14</v>
      </c>
      <c r="B20" s="93"/>
      <c r="C20" s="93"/>
      <c r="D20" s="94"/>
      <c r="E20" s="210"/>
      <c r="F20" s="95"/>
      <c r="G20" s="95"/>
      <c r="H20" s="94"/>
      <c r="I20" s="94"/>
      <c r="J20" s="194"/>
      <c r="K20" s="192"/>
      <c r="L20" s="196"/>
      <c r="M20" s="220"/>
      <c r="N20" s="189"/>
      <c r="O20" s="94"/>
      <c r="P20" s="114"/>
      <c r="Q20" s="95"/>
    </row>
    <row r="21" spans="1:17" s="11" customFormat="1" ht="18.899999999999999" customHeight="1" x14ac:dyDescent="0.25">
      <c r="A21" s="197">
        <v>15</v>
      </c>
      <c r="B21" s="93"/>
      <c r="C21" s="93"/>
      <c r="D21" s="94"/>
      <c r="E21" s="210"/>
      <c r="F21" s="95"/>
      <c r="G21" s="95"/>
      <c r="H21" s="94"/>
      <c r="I21" s="94"/>
      <c r="J21" s="194"/>
      <c r="K21" s="192"/>
      <c r="L21" s="196"/>
      <c r="M21" s="220"/>
      <c r="N21" s="189"/>
      <c r="O21" s="94"/>
      <c r="P21" s="114"/>
      <c r="Q21" s="95"/>
    </row>
    <row r="22" spans="1:17" s="11" customFormat="1" ht="18.899999999999999" customHeight="1" x14ac:dyDescent="0.25">
      <c r="A22" s="197">
        <v>16</v>
      </c>
      <c r="B22" s="93"/>
      <c r="C22" s="93"/>
      <c r="D22" s="94"/>
      <c r="E22" s="210"/>
      <c r="F22" s="95"/>
      <c r="G22" s="95"/>
      <c r="H22" s="94"/>
      <c r="I22" s="94"/>
      <c r="J22" s="194"/>
      <c r="K22" s="192"/>
      <c r="L22" s="196"/>
      <c r="M22" s="220"/>
      <c r="N22" s="189"/>
      <c r="O22" s="94"/>
      <c r="P22" s="114"/>
      <c r="Q22" s="95"/>
    </row>
    <row r="23" spans="1:17" s="11" customFormat="1" ht="18.899999999999999" customHeight="1" x14ac:dyDescent="0.25">
      <c r="A23" s="197">
        <v>17</v>
      </c>
      <c r="B23" s="93"/>
      <c r="C23" s="93"/>
      <c r="D23" s="94"/>
      <c r="E23" s="210"/>
      <c r="F23" s="95"/>
      <c r="G23" s="95"/>
      <c r="H23" s="94"/>
      <c r="I23" s="94"/>
      <c r="J23" s="194"/>
      <c r="K23" s="192"/>
      <c r="L23" s="196"/>
      <c r="M23" s="220"/>
      <c r="N23" s="189"/>
      <c r="O23" s="94"/>
      <c r="P23" s="114"/>
      <c r="Q23" s="95"/>
    </row>
    <row r="24" spans="1:17" s="11" customFormat="1" ht="18.899999999999999" customHeight="1" x14ac:dyDescent="0.25">
      <c r="A24" s="197">
        <v>18</v>
      </c>
      <c r="B24" s="93"/>
      <c r="C24" s="93"/>
      <c r="D24" s="94"/>
      <c r="E24" s="210"/>
      <c r="F24" s="95"/>
      <c r="G24" s="95"/>
      <c r="H24" s="94"/>
      <c r="I24" s="94"/>
      <c r="J24" s="194"/>
      <c r="K24" s="192"/>
      <c r="L24" s="196"/>
      <c r="M24" s="220"/>
      <c r="N24" s="189"/>
      <c r="O24" s="94"/>
      <c r="P24" s="114"/>
      <c r="Q24" s="95"/>
    </row>
    <row r="25" spans="1:17" s="11" customFormat="1" ht="18.899999999999999" customHeight="1" x14ac:dyDescent="0.25">
      <c r="A25" s="197">
        <v>19</v>
      </c>
      <c r="B25" s="93"/>
      <c r="C25" s="93"/>
      <c r="D25" s="94"/>
      <c r="E25" s="210"/>
      <c r="F25" s="95"/>
      <c r="G25" s="95"/>
      <c r="H25" s="94"/>
      <c r="I25" s="94"/>
      <c r="J25" s="194"/>
      <c r="K25" s="192"/>
      <c r="L25" s="196"/>
      <c r="M25" s="220"/>
      <c r="N25" s="189"/>
      <c r="O25" s="94"/>
      <c r="P25" s="114"/>
      <c r="Q25" s="95"/>
    </row>
    <row r="26" spans="1:17" s="11" customFormat="1" ht="18.899999999999999" customHeight="1" x14ac:dyDescent="0.25">
      <c r="A26" s="197">
        <v>20</v>
      </c>
      <c r="B26" s="93"/>
      <c r="C26" s="93"/>
      <c r="D26" s="94"/>
      <c r="E26" s="210"/>
      <c r="F26" s="95"/>
      <c r="G26" s="95"/>
      <c r="H26" s="94"/>
      <c r="I26" s="94"/>
      <c r="J26" s="194"/>
      <c r="K26" s="192"/>
      <c r="L26" s="196"/>
      <c r="M26" s="220"/>
      <c r="N26" s="189"/>
      <c r="O26" s="94"/>
      <c r="P26" s="114"/>
      <c r="Q26" s="95"/>
    </row>
    <row r="27" spans="1:17" s="11" customFormat="1" ht="18.899999999999999" customHeight="1" x14ac:dyDescent="0.25">
      <c r="A27" s="197">
        <v>21</v>
      </c>
      <c r="B27" s="93"/>
      <c r="C27" s="93"/>
      <c r="D27" s="94"/>
      <c r="E27" s="210"/>
      <c r="F27" s="95"/>
      <c r="G27" s="95"/>
      <c r="H27" s="94"/>
      <c r="I27" s="94"/>
      <c r="J27" s="194"/>
      <c r="K27" s="192"/>
      <c r="L27" s="196"/>
      <c r="M27" s="220"/>
      <c r="N27" s="189"/>
      <c r="O27" s="94"/>
      <c r="P27" s="114"/>
      <c r="Q27" s="95"/>
    </row>
    <row r="28" spans="1:17" s="11" customFormat="1" ht="18.899999999999999" customHeight="1" x14ac:dyDescent="0.25">
      <c r="A28" s="197">
        <v>22</v>
      </c>
      <c r="B28" s="93"/>
      <c r="C28" s="93"/>
      <c r="D28" s="94"/>
      <c r="E28" s="426"/>
      <c r="F28" s="388"/>
      <c r="G28" s="216"/>
      <c r="H28" s="94"/>
      <c r="I28" s="94"/>
      <c r="J28" s="194"/>
      <c r="K28" s="192"/>
      <c r="L28" s="196"/>
      <c r="M28" s="220"/>
      <c r="N28" s="189"/>
      <c r="O28" s="94"/>
      <c r="P28" s="114"/>
      <c r="Q28" s="95"/>
    </row>
    <row r="29" spans="1:17" s="11" customFormat="1" ht="18.899999999999999" customHeight="1" x14ac:dyDescent="0.25">
      <c r="A29" s="197">
        <v>23</v>
      </c>
      <c r="B29" s="93"/>
      <c r="C29" s="93"/>
      <c r="D29" s="94"/>
      <c r="E29" s="427"/>
      <c r="F29" s="95"/>
      <c r="G29" s="95"/>
      <c r="H29" s="94"/>
      <c r="I29" s="94"/>
      <c r="J29" s="194"/>
      <c r="K29" s="192"/>
      <c r="L29" s="196"/>
      <c r="M29" s="220"/>
      <c r="N29" s="189"/>
      <c r="O29" s="94"/>
      <c r="P29" s="114"/>
      <c r="Q29" s="95"/>
    </row>
    <row r="30" spans="1:17" s="11" customFormat="1" ht="18.899999999999999" customHeight="1" x14ac:dyDescent="0.25">
      <c r="A30" s="197">
        <v>24</v>
      </c>
      <c r="B30" s="93"/>
      <c r="C30" s="93"/>
      <c r="D30" s="94"/>
      <c r="E30" s="210"/>
      <c r="F30" s="95"/>
      <c r="G30" s="95"/>
      <c r="H30" s="94"/>
      <c r="I30" s="94"/>
      <c r="J30" s="194"/>
      <c r="K30" s="192"/>
      <c r="L30" s="196"/>
      <c r="M30" s="220"/>
      <c r="N30" s="189"/>
      <c r="O30" s="94"/>
      <c r="P30" s="114"/>
      <c r="Q30" s="95"/>
    </row>
    <row r="31" spans="1:17" s="11" customFormat="1" ht="18.899999999999999" customHeight="1" x14ac:dyDescent="0.25">
      <c r="A31" s="197">
        <v>25</v>
      </c>
      <c r="B31" s="93"/>
      <c r="C31" s="93"/>
      <c r="D31" s="94"/>
      <c r="E31" s="210"/>
      <c r="F31" s="95"/>
      <c r="G31" s="95"/>
      <c r="H31" s="94"/>
      <c r="I31" s="94"/>
      <c r="J31" s="194"/>
      <c r="K31" s="192"/>
      <c r="L31" s="196"/>
      <c r="M31" s="220"/>
      <c r="N31" s="189"/>
      <c r="O31" s="94"/>
      <c r="P31" s="114"/>
      <c r="Q31" s="95"/>
    </row>
    <row r="32" spans="1:17" s="11" customFormat="1" ht="18.899999999999999" customHeight="1" x14ac:dyDescent="0.25">
      <c r="A32" s="197">
        <v>26</v>
      </c>
      <c r="B32" s="93"/>
      <c r="C32" s="93"/>
      <c r="D32" s="94"/>
      <c r="E32" s="403"/>
      <c r="F32" s="95"/>
      <c r="G32" s="95"/>
      <c r="H32" s="94"/>
      <c r="I32" s="94"/>
      <c r="J32" s="194"/>
      <c r="K32" s="192"/>
      <c r="L32" s="196"/>
      <c r="M32" s="220"/>
      <c r="N32" s="189"/>
      <c r="O32" s="94"/>
      <c r="P32" s="114"/>
      <c r="Q32" s="95"/>
    </row>
    <row r="33" spans="1:17" s="11" customFormat="1" ht="18.899999999999999" customHeight="1" x14ac:dyDescent="0.25">
      <c r="A33" s="197">
        <v>27</v>
      </c>
      <c r="B33" s="93"/>
      <c r="C33" s="93"/>
      <c r="D33" s="94"/>
      <c r="E33" s="210"/>
      <c r="F33" s="95"/>
      <c r="G33" s="95"/>
      <c r="H33" s="94"/>
      <c r="I33" s="94"/>
      <c r="J33" s="194"/>
      <c r="K33" s="192"/>
      <c r="L33" s="196"/>
      <c r="M33" s="220"/>
      <c r="N33" s="189"/>
      <c r="O33" s="94"/>
      <c r="P33" s="114"/>
      <c r="Q33" s="95"/>
    </row>
    <row r="34" spans="1:17" s="11" customFormat="1" ht="18.899999999999999" customHeight="1" x14ac:dyDescent="0.25">
      <c r="A34" s="197">
        <v>28</v>
      </c>
      <c r="B34" s="93"/>
      <c r="C34" s="93"/>
      <c r="D34" s="94"/>
      <c r="E34" s="210"/>
      <c r="F34" s="95"/>
      <c r="G34" s="95"/>
      <c r="H34" s="94"/>
      <c r="I34" s="94"/>
      <c r="J34" s="194"/>
      <c r="K34" s="192"/>
      <c r="L34" s="196"/>
      <c r="M34" s="220"/>
      <c r="N34" s="189"/>
      <c r="O34" s="94"/>
      <c r="P34" s="114"/>
      <c r="Q34" s="95"/>
    </row>
    <row r="35" spans="1:17" s="11" customFormat="1" ht="18.899999999999999" customHeight="1" x14ac:dyDescent="0.25">
      <c r="A35" s="197">
        <v>29</v>
      </c>
      <c r="B35" s="93"/>
      <c r="C35" s="93"/>
      <c r="D35" s="94"/>
      <c r="E35" s="210"/>
      <c r="F35" s="95"/>
      <c r="G35" s="95"/>
      <c r="H35" s="94"/>
      <c r="I35" s="94"/>
      <c r="J35" s="194"/>
      <c r="K35" s="192"/>
      <c r="L35" s="196"/>
      <c r="M35" s="220"/>
      <c r="N35" s="189"/>
      <c r="O35" s="94"/>
      <c r="P35" s="114"/>
      <c r="Q35" s="95"/>
    </row>
    <row r="36" spans="1:17" s="11" customFormat="1" ht="18.899999999999999" customHeight="1" x14ac:dyDescent="0.25">
      <c r="A36" s="197">
        <v>30</v>
      </c>
      <c r="B36" s="93"/>
      <c r="C36" s="93"/>
      <c r="D36" s="94"/>
      <c r="E36" s="210"/>
      <c r="F36" s="95"/>
      <c r="G36" s="95"/>
      <c r="H36" s="94"/>
      <c r="I36" s="94"/>
      <c r="J36" s="194"/>
      <c r="K36" s="192"/>
      <c r="L36" s="196"/>
      <c r="M36" s="220"/>
      <c r="N36" s="189"/>
      <c r="O36" s="94"/>
      <c r="P36" s="114"/>
      <c r="Q36" s="95"/>
    </row>
    <row r="37" spans="1:17" s="11" customFormat="1" ht="18.899999999999999" customHeight="1" x14ac:dyDescent="0.25">
      <c r="A37" s="197">
        <v>31</v>
      </c>
      <c r="B37" s="93"/>
      <c r="C37" s="93"/>
      <c r="D37" s="94"/>
      <c r="E37" s="210"/>
      <c r="F37" s="95"/>
      <c r="G37" s="95"/>
      <c r="H37" s="94"/>
      <c r="I37" s="94"/>
      <c r="J37" s="194"/>
      <c r="K37" s="192"/>
      <c r="L37" s="196"/>
      <c r="M37" s="220"/>
      <c r="N37" s="189"/>
      <c r="O37" s="94"/>
      <c r="P37" s="114"/>
      <c r="Q37" s="95"/>
    </row>
    <row r="38" spans="1:17" s="11" customFormat="1" ht="18.899999999999999" customHeight="1" x14ac:dyDescent="0.25">
      <c r="A38" s="197">
        <v>32</v>
      </c>
      <c r="B38" s="93"/>
      <c r="C38" s="93"/>
      <c r="D38" s="94"/>
      <c r="E38" s="210"/>
      <c r="F38" s="95"/>
      <c r="G38" s="95"/>
      <c r="H38" s="377"/>
      <c r="I38" s="221"/>
      <c r="J38" s="194"/>
      <c r="K38" s="192"/>
      <c r="L38" s="196"/>
      <c r="M38" s="220"/>
      <c r="N38" s="189"/>
      <c r="O38" s="95"/>
      <c r="P38" s="114"/>
      <c r="Q38" s="95"/>
    </row>
    <row r="39" spans="1:17" s="11" customFormat="1" ht="18.899999999999999" customHeight="1" x14ac:dyDescent="0.25">
      <c r="A39" s="197">
        <v>33</v>
      </c>
      <c r="B39" s="93"/>
      <c r="C39" s="93"/>
      <c r="D39" s="94"/>
      <c r="E39" s="210"/>
      <c r="F39" s="95"/>
      <c r="G39" s="95"/>
      <c r="H39" s="377"/>
      <c r="I39" s="221"/>
      <c r="J39" s="194"/>
      <c r="K39" s="192"/>
      <c r="L39" s="196"/>
      <c r="M39" s="220"/>
      <c r="N39" s="216"/>
      <c r="O39" s="95"/>
      <c r="P39" s="114"/>
      <c r="Q39" s="95"/>
    </row>
    <row r="40" spans="1:17" s="11" customFormat="1" ht="18.899999999999999" customHeight="1" x14ac:dyDescent="0.25">
      <c r="A40" s="197">
        <v>34</v>
      </c>
      <c r="B40" s="93"/>
      <c r="C40" s="93"/>
      <c r="D40" s="94"/>
      <c r="E40" s="210"/>
      <c r="F40" s="95"/>
      <c r="G40" s="95"/>
      <c r="H40" s="377"/>
      <c r="I40" s="221"/>
      <c r="J40" s="194" t="e">
        <f>IF(AND(Q40="",#REF!&gt;0,#REF!&lt;5),K40,)</f>
        <v>#REF!</v>
      </c>
      <c r="K40" s="192" t="str">
        <f>IF(D40="","ZZZ9",IF(AND(#REF!&gt;0,#REF!&lt;5),D40&amp;#REF!,D40&amp;"9"))</f>
        <v>ZZZ9</v>
      </c>
      <c r="L40" s="196">
        <f t="shared" ref="L40:L103" si="0">IF(Q40="",999,Q40)</f>
        <v>999</v>
      </c>
      <c r="M40" s="220">
        <f t="shared" ref="M40:M103" si="1">IF(P40=999,999,1)</f>
        <v>999</v>
      </c>
      <c r="N40" s="216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97">
        <v>35</v>
      </c>
      <c r="B41" s="93"/>
      <c r="C41" s="93"/>
      <c r="D41" s="94"/>
      <c r="E41" s="210"/>
      <c r="F41" s="95"/>
      <c r="G41" s="95"/>
      <c r="H41" s="377"/>
      <c r="I41" s="221"/>
      <c r="J41" s="194" t="e">
        <f>IF(AND(Q41="",#REF!&gt;0,#REF!&lt;5),K41,)</f>
        <v>#REF!</v>
      </c>
      <c r="K41" s="192" t="str">
        <f>IF(D41="","ZZZ9",IF(AND(#REF!&gt;0,#REF!&lt;5),D41&amp;#REF!,D41&amp;"9"))</f>
        <v>ZZZ9</v>
      </c>
      <c r="L41" s="196">
        <f t="shared" si="0"/>
        <v>999</v>
      </c>
      <c r="M41" s="220">
        <f t="shared" si="1"/>
        <v>999</v>
      </c>
      <c r="N41" s="216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197">
        <v>36</v>
      </c>
      <c r="B42" s="93"/>
      <c r="C42" s="93"/>
      <c r="D42" s="94"/>
      <c r="E42" s="210"/>
      <c r="F42" s="95"/>
      <c r="G42" s="95"/>
      <c r="H42" s="377"/>
      <c r="I42" s="221"/>
      <c r="J42" s="194" t="e">
        <f>IF(AND(Q42="",#REF!&gt;0,#REF!&lt;5),K42,)</f>
        <v>#REF!</v>
      </c>
      <c r="K42" s="192" t="str">
        <f>IF(D42="","ZZZ9",IF(AND(#REF!&gt;0,#REF!&lt;5),D42&amp;#REF!,D42&amp;"9"))</f>
        <v>ZZZ9</v>
      </c>
      <c r="L42" s="196">
        <f t="shared" si="0"/>
        <v>999</v>
      </c>
      <c r="M42" s="220">
        <f t="shared" si="1"/>
        <v>999</v>
      </c>
      <c r="N42" s="216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197">
        <v>37</v>
      </c>
      <c r="B43" s="93"/>
      <c r="C43" s="93"/>
      <c r="D43" s="94"/>
      <c r="E43" s="210"/>
      <c r="F43" s="95"/>
      <c r="G43" s="95"/>
      <c r="H43" s="377"/>
      <c r="I43" s="221"/>
      <c r="J43" s="194" t="e">
        <f>IF(AND(Q43="",#REF!&gt;0,#REF!&lt;5),K43,)</f>
        <v>#REF!</v>
      </c>
      <c r="K43" s="192" t="str">
        <f>IF(D43="","ZZZ9",IF(AND(#REF!&gt;0,#REF!&lt;5),D43&amp;#REF!,D43&amp;"9"))</f>
        <v>ZZZ9</v>
      </c>
      <c r="L43" s="196">
        <f t="shared" si="0"/>
        <v>999</v>
      </c>
      <c r="M43" s="220">
        <f t="shared" si="1"/>
        <v>999</v>
      </c>
      <c r="N43" s="216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197">
        <v>38</v>
      </c>
      <c r="B44" s="93"/>
      <c r="C44" s="93"/>
      <c r="D44" s="94"/>
      <c r="E44" s="210"/>
      <c r="F44" s="95"/>
      <c r="G44" s="95"/>
      <c r="H44" s="377"/>
      <c r="I44" s="221"/>
      <c r="J44" s="194" t="e">
        <f>IF(AND(Q44="",#REF!&gt;0,#REF!&lt;5),K44,)</f>
        <v>#REF!</v>
      </c>
      <c r="K44" s="192" t="str">
        <f>IF(D44="","ZZZ9",IF(AND(#REF!&gt;0,#REF!&lt;5),D44&amp;#REF!,D44&amp;"9"))</f>
        <v>ZZZ9</v>
      </c>
      <c r="L44" s="196">
        <f t="shared" si="0"/>
        <v>999</v>
      </c>
      <c r="M44" s="220">
        <f t="shared" si="1"/>
        <v>999</v>
      </c>
      <c r="N44" s="216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197">
        <v>39</v>
      </c>
      <c r="B45" s="93"/>
      <c r="C45" s="93"/>
      <c r="D45" s="94"/>
      <c r="E45" s="210"/>
      <c r="F45" s="95"/>
      <c r="G45" s="95"/>
      <c r="H45" s="377"/>
      <c r="I45" s="221"/>
      <c r="J45" s="194" t="e">
        <f>IF(AND(Q45="",#REF!&gt;0,#REF!&lt;5),K45,)</f>
        <v>#REF!</v>
      </c>
      <c r="K45" s="192" t="str">
        <f>IF(D45="","ZZZ9",IF(AND(#REF!&gt;0,#REF!&lt;5),D45&amp;#REF!,D45&amp;"9"))</f>
        <v>ZZZ9</v>
      </c>
      <c r="L45" s="196">
        <f t="shared" si="0"/>
        <v>999</v>
      </c>
      <c r="M45" s="220">
        <f t="shared" si="1"/>
        <v>999</v>
      </c>
      <c r="N45" s="216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197">
        <v>40</v>
      </c>
      <c r="B46" s="93"/>
      <c r="C46" s="93"/>
      <c r="D46" s="94"/>
      <c r="E46" s="210"/>
      <c r="F46" s="95"/>
      <c r="G46" s="95"/>
      <c r="H46" s="377"/>
      <c r="I46" s="221"/>
      <c r="J46" s="194" t="e">
        <f>IF(AND(Q46="",#REF!&gt;0,#REF!&lt;5),K46,)</f>
        <v>#REF!</v>
      </c>
      <c r="K46" s="192" t="str">
        <f>IF(D46="","ZZZ9",IF(AND(#REF!&gt;0,#REF!&lt;5),D46&amp;#REF!,D46&amp;"9"))</f>
        <v>ZZZ9</v>
      </c>
      <c r="L46" s="196">
        <f t="shared" si="0"/>
        <v>999</v>
      </c>
      <c r="M46" s="220">
        <f t="shared" si="1"/>
        <v>999</v>
      </c>
      <c r="N46" s="216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197">
        <v>41</v>
      </c>
      <c r="B47" s="93"/>
      <c r="C47" s="93"/>
      <c r="D47" s="94"/>
      <c r="E47" s="210"/>
      <c r="F47" s="95"/>
      <c r="G47" s="95"/>
      <c r="H47" s="377"/>
      <c r="I47" s="221"/>
      <c r="J47" s="194" t="e">
        <f>IF(AND(Q47="",#REF!&gt;0,#REF!&lt;5),K47,)</f>
        <v>#REF!</v>
      </c>
      <c r="K47" s="192" t="str">
        <f>IF(D47="","ZZZ9",IF(AND(#REF!&gt;0,#REF!&lt;5),D47&amp;#REF!,D47&amp;"9"))</f>
        <v>ZZZ9</v>
      </c>
      <c r="L47" s="196">
        <f t="shared" si="0"/>
        <v>999</v>
      </c>
      <c r="M47" s="220">
        <f t="shared" si="1"/>
        <v>999</v>
      </c>
      <c r="N47" s="216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197">
        <v>42</v>
      </c>
      <c r="B48" s="93"/>
      <c r="C48" s="93"/>
      <c r="D48" s="94"/>
      <c r="E48" s="210"/>
      <c r="F48" s="95"/>
      <c r="G48" s="95"/>
      <c r="H48" s="377"/>
      <c r="I48" s="221"/>
      <c r="J48" s="194" t="e">
        <f>IF(AND(Q48="",#REF!&gt;0,#REF!&lt;5),K48,)</f>
        <v>#REF!</v>
      </c>
      <c r="K48" s="192" t="str">
        <f>IF(D48="","ZZZ9",IF(AND(#REF!&gt;0,#REF!&lt;5),D48&amp;#REF!,D48&amp;"9"))</f>
        <v>ZZZ9</v>
      </c>
      <c r="L48" s="196">
        <f t="shared" si="0"/>
        <v>999</v>
      </c>
      <c r="M48" s="220">
        <f t="shared" si="1"/>
        <v>999</v>
      </c>
      <c r="N48" s="216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197">
        <v>43</v>
      </c>
      <c r="B49" s="93"/>
      <c r="C49" s="93"/>
      <c r="D49" s="94"/>
      <c r="E49" s="210"/>
      <c r="F49" s="95"/>
      <c r="G49" s="95"/>
      <c r="H49" s="377"/>
      <c r="I49" s="221"/>
      <c r="J49" s="194" t="e">
        <f>IF(AND(Q49="",#REF!&gt;0,#REF!&lt;5),K49,)</f>
        <v>#REF!</v>
      </c>
      <c r="K49" s="192" t="str">
        <f>IF(D49="","ZZZ9",IF(AND(#REF!&gt;0,#REF!&lt;5),D49&amp;#REF!,D49&amp;"9"))</f>
        <v>ZZZ9</v>
      </c>
      <c r="L49" s="196">
        <f t="shared" si="0"/>
        <v>999</v>
      </c>
      <c r="M49" s="220">
        <f t="shared" si="1"/>
        <v>999</v>
      </c>
      <c r="N49" s="216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197">
        <v>44</v>
      </c>
      <c r="B50" s="93"/>
      <c r="C50" s="93"/>
      <c r="D50" s="94"/>
      <c r="E50" s="210"/>
      <c r="F50" s="95"/>
      <c r="G50" s="95"/>
      <c r="H50" s="377"/>
      <c r="I50" s="221"/>
      <c r="J50" s="194" t="e">
        <f>IF(AND(Q50="",#REF!&gt;0,#REF!&lt;5),K50,)</f>
        <v>#REF!</v>
      </c>
      <c r="K50" s="192" t="str">
        <f>IF(D50="","ZZZ9",IF(AND(#REF!&gt;0,#REF!&lt;5),D50&amp;#REF!,D50&amp;"9"))</f>
        <v>ZZZ9</v>
      </c>
      <c r="L50" s="196">
        <f t="shared" si="0"/>
        <v>999</v>
      </c>
      <c r="M50" s="220">
        <f t="shared" si="1"/>
        <v>999</v>
      </c>
      <c r="N50" s="216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197">
        <v>45</v>
      </c>
      <c r="B51" s="93"/>
      <c r="C51" s="93"/>
      <c r="D51" s="94"/>
      <c r="E51" s="210"/>
      <c r="F51" s="95"/>
      <c r="G51" s="95"/>
      <c r="H51" s="377"/>
      <c r="I51" s="221"/>
      <c r="J51" s="194" t="e">
        <f>IF(AND(Q51="",#REF!&gt;0,#REF!&lt;5),K51,)</f>
        <v>#REF!</v>
      </c>
      <c r="K51" s="192" t="str">
        <f>IF(D51="","ZZZ9",IF(AND(#REF!&gt;0,#REF!&lt;5),D51&amp;#REF!,D51&amp;"9"))</f>
        <v>ZZZ9</v>
      </c>
      <c r="L51" s="196">
        <f t="shared" si="0"/>
        <v>999</v>
      </c>
      <c r="M51" s="220">
        <f t="shared" si="1"/>
        <v>999</v>
      </c>
      <c r="N51" s="216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197">
        <v>46</v>
      </c>
      <c r="B52" s="93"/>
      <c r="C52" s="93"/>
      <c r="D52" s="94"/>
      <c r="E52" s="210"/>
      <c r="F52" s="95"/>
      <c r="G52" s="95"/>
      <c r="H52" s="377"/>
      <c r="I52" s="221"/>
      <c r="J52" s="194" t="e">
        <f>IF(AND(Q52="",#REF!&gt;0,#REF!&lt;5),K52,)</f>
        <v>#REF!</v>
      </c>
      <c r="K52" s="192" t="str">
        <f>IF(D52="","ZZZ9",IF(AND(#REF!&gt;0,#REF!&lt;5),D52&amp;#REF!,D52&amp;"9"))</f>
        <v>ZZZ9</v>
      </c>
      <c r="L52" s="196">
        <f t="shared" si="0"/>
        <v>999</v>
      </c>
      <c r="M52" s="220">
        <f t="shared" si="1"/>
        <v>999</v>
      </c>
      <c r="N52" s="216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197">
        <v>47</v>
      </c>
      <c r="B53" s="93"/>
      <c r="C53" s="93"/>
      <c r="D53" s="94"/>
      <c r="E53" s="210"/>
      <c r="F53" s="95"/>
      <c r="G53" s="95"/>
      <c r="H53" s="377"/>
      <c r="I53" s="221"/>
      <c r="J53" s="194" t="e">
        <f>IF(AND(Q53="",#REF!&gt;0,#REF!&lt;5),K53,)</f>
        <v>#REF!</v>
      </c>
      <c r="K53" s="192" t="str">
        <f>IF(D53="","ZZZ9",IF(AND(#REF!&gt;0,#REF!&lt;5),D53&amp;#REF!,D53&amp;"9"))</f>
        <v>ZZZ9</v>
      </c>
      <c r="L53" s="196">
        <f t="shared" si="0"/>
        <v>999</v>
      </c>
      <c r="M53" s="220">
        <f t="shared" si="1"/>
        <v>999</v>
      </c>
      <c r="N53" s="216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197">
        <v>48</v>
      </c>
      <c r="B54" s="93"/>
      <c r="C54" s="93"/>
      <c r="D54" s="94"/>
      <c r="E54" s="210"/>
      <c r="F54" s="95"/>
      <c r="G54" s="95"/>
      <c r="H54" s="377"/>
      <c r="I54" s="221"/>
      <c r="J54" s="194" t="e">
        <f>IF(AND(Q54="",#REF!&gt;0,#REF!&lt;5),K54,)</f>
        <v>#REF!</v>
      </c>
      <c r="K54" s="192" t="str">
        <f>IF(D54="","ZZZ9",IF(AND(#REF!&gt;0,#REF!&lt;5),D54&amp;#REF!,D54&amp;"9"))</f>
        <v>ZZZ9</v>
      </c>
      <c r="L54" s="196">
        <f t="shared" si="0"/>
        <v>999</v>
      </c>
      <c r="M54" s="220">
        <f t="shared" si="1"/>
        <v>999</v>
      </c>
      <c r="N54" s="216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197">
        <v>49</v>
      </c>
      <c r="B55" s="93"/>
      <c r="C55" s="93"/>
      <c r="D55" s="94"/>
      <c r="E55" s="210"/>
      <c r="F55" s="95"/>
      <c r="G55" s="95"/>
      <c r="H55" s="377"/>
      <c r="I55" s="221"/>
      <c r="J55" s="194" t="e">
        <f>IF(AND(Q55="",#REF!&gt;0,#REF!&lt;5),K55,)</f>
        <v>#REF!</v>
      </c>
      <c r="K55" s="192" t="str">
        <f>IF(D55="","ZZZ9",IF(AND(#REF!&gt;0,#REF!&lt;5),D55&amp;#REF!,D55&amp;"9"))</f>
        <v>ZZZ9</v>
      </c>
      <c r="L55" s="196">
        <f t="shared" si="0"/>
        <v>999</v>
      </c>
      <c r="M55" s="220">
        <f t="shared" si="1"/>
        <v>999</v>
      </c>
      <c r="N55" s="216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197">
        <v>50</v>
      </c>
      <c r="B56" s="93"/>
      <c r="C56" s="93"/>
      <c r="D56" s="94"/>
      <c r="E56" s="210"/>
      <c r="F56" s="95"/>
      <c r="G56" s="95"/>
      <c r="H56" s="377"/>
      <c r="I56" s="221"/>
      <c r="J56" s="194" t="e">
        <f>IF(AND(Q56="",#REF!&gt;0,#REF!&lt;5),K56,)</f>
        <v>#REF!</v>
      </c>
      <c r="K56" s="192" t="str">
        <f>IF(D56="","ZZZ9",IF(AND(#REF!&gt;0,#REF!&lt;5),D56&amp;#REF!,D56&amp;"9"))</f>
        <v>ZZZ9</v>
      </c>
      <c r="L56" s="196">
        <f t="shared" si="0"/>
        <v>999</v>
      </c>
      <c r="M56" s="220">
        <f t="shared" si="1"/>
        <v>999</v>
      </c>
      <c r="N56" s="216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197">
        <v>51</v>
      </c>
      <c r="B57" s="93"/>
      <c r="C57" s="93"/>
      <c r="D57" s="94"/>
      <c r="E57" s="210"/>
      <c r="F57" s="95"/>
      <c r="G57" s="95"/>
      <c r="H57" s="377"/>
      <c r="I57" s="221"/>
      <c r="J57" s="194" t="e">
        <f>IF(AND(Q57="",#REF!&gt;0,#REF!&lt;5),K57,)</f>
        <v>#REF!</v>
      </c>
      <c r="K57" s="192" t="str">
        <f>IF(D57="","ZZZ9",IF(AND(#REF!&gt;0,#REF!&lt;5),D57&amp;#REF!,D57&amp;"9"))</f>
        <v>ZZZ9</v>
      </c>
      <c r="L57" s="196">
        <f t="shared" si="0"/>
        <v>999</v>
      </c>
      <c r="M57" s="220">
        <f t="shared" si="1"/>
        <v>999</v>
      </c>
      <c r="N57" s="216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197">
        <v>52</v>
      </c>
      <c r="B58" s="93"/>
      <c r="C58" s="93"/>
      <c r="D58" s="94"/>
      <c r="E58" s="210"/>
      <c r="F58" s="95"/>
      <c r="G58" s="95"/>
      <c r="H58" s="377"/>
      <c r="I58" s="221"/>
      <c r="J58" s="194" t="e">
        <f>IF(AND(Q58="",#REF!&gt;0,#REF!&lt;5),K58,)</f>
        <v>#REF!</v>
      </c>
      <c r="K58" s="192" t="str">
        <f>IF(D58="","ZZZ9",IF(AND(#REF!&gt;0,#REF!&lt;5),D58&amp;#REF!,D58&amp;"9"))</f>
        <v>ZZZ9</v>
      </c>
      <c r="L58" s="196">
        <f t="shared" si="0"/>
        <v>999</v>
      </c>
      <c r="M58" s="220">
        <f t="shared" si="1"/>
        <v>999</v>
      </c>
      <c r="N58" s="216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197">
        <v>53</v>
      </c>
      <c r="B59" s="93"/>
      <c r="C59" s="93"/>
      <c r="D59" s="94"/>
      <c r="E59" s="210"/>
      <c r="F59" s="95"/>
      <c r="G59" s="95"/>
      <c r="H59" s="377"/>
      <c r="I59" s="221"/>
      <c r="J59" s="194" t="e">
        <f>IF(AND(Q59="",#REF!&gt;0,#REF!&lt;5),K59,)</f>
        <v>#REF!</v>
      </c>
      <c r="K59" s="192" t="str">
        <f>IF(D59="","ZZZ9",IF(AND(#REF!&gt;0,#REF!&lt;5),D59&amp;#REF!,D59&amp;"9"))</f>
        <v>ZZZ9</v>
      </c>
      <c r="L59" s="196">
        <f t="shared" si="0"/>
        <v>999</v>
      </c>
      <c r="M59" s="220">
        <f t="shared" si="1"/>
        <v>999</v>
      </c>
      <c r="N59" s="216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197">
        <v>54</v>
      </c>
      <c r="B60" s="93"/>
      <c r="C60" s="93"/>
      <c r="D60" s="94"/>
      <c r="E60" s="210"/>
      <c r="F60" s="95"/>
      <c r="G60" s="95"/>
      <c r="H60" s="377"/>
      <c r="I60" s="221"/>
      <c r="J60" s="194" t="e">
        <f>IF(AND(Q60="",#REF!&gt;0,#REF!&lt;5),K60,)</f>
        <v>#REF!</v>
      </c>
      <c r="K60" s="192" t="str">
        <f>IF(D60="","ZZZ9",IF(AND(#REF!&gt;0,#REF!&lt;5),D60&amp;#REF!,D60&amp;"9"))</f>
        <v>ZZZ9</v>
      </c>
      <c r="L60" s="196">
        <f t="shared" si="0"/>
        <v>999</v>
      </c>
      <c r="M60" s="220">
        <f t="shared" si="1"/>
        <v>999</v>
      </c>
      <c r="N60" s="216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197">
        <v>55</v>
      </c>
      <c r="B61" s="93"/>
      <c r="C61" s="93"/>
      <c r="D61" s="94"/>
      <c r="E61" s="210"/>
      <c r="F61" s="95"/>
      <c r="G61" s="95"/>
      <c r="H61" s="377"/>
      <c r="I61" s="221"/>
      <c r="J61" s="194" t="e">
        <f>IF(AND(Q61="",#REF!&gt;0,#REF!&lt;5),K61,)</f>
        <v>#REF!</v>
      </c>
      <c r="K61" s="192" t="str">
        <f>IF(D61="","ZZZ9",IF(AND(#REF!&gt;0,#REF!&lt;5),D61&amp;#REF!,D61&amp;"9"))</f>
        <v>ZZZ9</v>
      </c>
      <c r="L61" s="196">
        <f t="shared" si="0"/>
        <v>999</v>
      </c>
      <c r="M61" s="220">
        <f t="shared" si="1"/>
        <v>999</v>
      </c>
      <c r="N61" s="216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197">
        <v>56</v>
      </c>
      <c r="B62" s="93"/>
      <c r="C62" s="93"/>
      <c r="D62" s="94"/>
      <c r="E62" s="210"/>
      <c r="F62" s="95"/>
      <c r="G62" s="95"/>
      <c r="H62" s="377"/>
      <c r="I62" s="221"/>
      <c r="J62" s="194" t="e">
        <f>IF(AND(Q62="",#REF!&gt;0,#REF!&lt;5),K62,)</f>
        <v>#REF!</v>
      </c>
      <c r="K62" s="192" t="str">
        <f>IF(D62="","ZZZ9",IF(AND(#REF!&gt;0,#REF!&lt;5),D62&amp;#REF!,D62&amp;"9"))</f>
        <v>ZZZ9</v>
      </c>
      <c r="L62" s="196">
        <f t="shared" si="0"/>
        <v>999</v>
      </c>
      <c r="M62" s="220">
        <f t="shared" si="1"/>
        <v>999</v>
      </c>
      <c r="N62" s="216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197">
        <v>57</v>
      </c>
      <c r="B63" s="93"/>
      <c r="C63" s="93"/>
      <c r="D63" s="94"/>
      <c r="E63" s="210"/>
      <c r="F63" s="95"/>
      <c r="G63" s="95"/>
      <c r="H63" s="377"/>
      <c r="I63" s="221"/>
      <c r="J63" s="194" t="e">
        <f>IF(AND(Q63="",#REF!&gt;0,#REF!&lt;5),K63,)</f>
        <v>#REF!</v>
      </c>
      <c r="K63" s="192" t="str">
        <f>IF(D63="","ZZZ9",IF(AND(#REF!&gt;0,#REF!&lt;5),D63&amp;#REF!,D63&amp;"9"))</f>
        <v>ZZZ9</v>
      </c>
      <c r="L63" s="196">
        <f t="shared" si="0"/>
        <v>999</v>
      </c>
      <c r="M63" s="220">
        <f t="shared" si="1"/>
        <v>999</v>
      </c>
      <c r="N63" s="216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197">
        <v>58</v>
      </c>
      <c r="B64" s="93"/>
      <c r="C64" s="93"/>
      <c r="D64" s="94"/>
      <c r="E64" s="210"/>
      <c r="F64" s="95"/>
      <c r="G64" s="95"/>
      <c r="H64" s="377"/>
      <c r="I64" s="221"/>
      <c r="J64" s="194" t="e">
        <f>IF(AND(Q64="",#REF!&gt;0,#REF!&lt;5),K64,)</f>
        <v>#REF!</v>
      </c>
      <c r="K64" s="192" t="str">
        <f>IF(D64="","ZZZ9",IF(AND(#REF!&gt;0,#REF!&lt;5),D64&amp;#REF!,D64&amp;"9"))</f>
        <v>ZZZ9</v>
      </c>
      <c r="L64" s="196">
        <f t="shared" si="0"/>
        <v>999</v>
      </c>
      <c r="M64" s="220">
        <f t="shared" si="1"/>
        <v>999</v>
      </c>
      <c r="N64" s="216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197">
        <v>59</v>
      </c>
      <c r="B65" s="93"/>
      <c r="C65" s="93"/>
      <c r="D65" s="94"/>
      <c r="E65" s="210"/>
      <c r="F65" s="95"/>
      <c r="G65" s="95"/>
      <c r="H65" s="377"/>
      <c r="I65" s="221"/>
      <c r="J65" s="194" t="e">
        <f>IF(AND(Q65="",#REF!&gt;0,#REF!&lt;5),K65,)</f>
        <v>#REF!</v>
      </c>
      <c r="K65" s="192" t="str">
        <f>IF(D65="","ZZZ9",IF(AND(#REF!&gt;0,#REF!&lt;5),D65&amp;#REF!,D65&amp;"9"))</f>
        <v>ZZZ9</v>
      </c>
      <c r="L65" s="196">
        <f t="shared" si="0"/>
        <v>999</v>
      </c>
      <c r="M65" s="220">
        <f t="shared" si="1"/>
        <v>999</v>
      </c>
      <c r="N65" s="216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197">
        <v>60</v>
      </c>
      <c r="B66" s="93"/>
      <c r="C66" s="93"/>
      <c r="D66" s="94"/>
      <c r="E66" s="210"/>
      <c r="F66" s="95"/>
      <c r="G66" s="95"/>
      <c r="H66" s="377"/>
      <c r="I66" s="221"/>
      <c r="J66" s="194" t="e">
        <f>IF(AND(Q66="",#REF!&gt;0,#REF!&lt;5),K66,)</f>
        <v>#REF!</v>
      </c>
      <c r="K66" s="192" t="str">
        <f>IF(D66="","ZZZ9",IF(AND(#REF!&gt;0,#REF!&lt;5),D66&amp;#REF!,D66&amp;"9"))</f>
        <v>ZZZ9</v>
      </c>
      <c r="L66" s="196">
        <f t="shared" si="0"/>
        <v>999</v>
      </c>
      <c r="M66" s="220">
        <f t="shared" si="1"/>
        <v>999</v>
      </c>
      <c r="N66" s="216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197">
        <v>61</v>
      </c>
      <c r="B67" s="93"/>
      <c r="C67" s="93"/>
      <c r="D67" s="94"/>
      <c r="E67" s="210"/>
      <c r="F67" s="95"/>
      <c r="G67" s="95"/>
      <c r="H67" s="377"/>
      <c r="I67" s="221"/>
      <c r="J67" s="194" t="e">
        <f>IF(AND(Q67="",#REF!&gt;0,#REF!&lt;5),K67,)</f>
        <v>#REF!</v>
      </c>
      <c r="K67" s="192" t="str">
        <f>IF(D67="","ZZZ9",IF(AND(#REF!&gt;0,#REF!&lt;5),D67&amp;#REF!,D67&amp;"9"))</f>
        <v>ZZZ9</v>
      </c>
      <c r="L67" s="196">
        <f t="shared" si="0"/>
        <v>999</v>
      </c>
      <c r="M67" s="220">
        <f t="shared" si="1"/>
        <v>999</v>
      </c>
      <c r="N67" s="216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197">
        <v>62</v>
      </c>
      <c r="B68" s="93"/>
      <c r="C68" s="93"/>
      <c r="D68" s="94"/>
      <c r="E68" s="210"/>
      <c r="F68" s="95"/>
      <c r="G68" s="95"/>
      <c r="H68" s="377"/>
      <c r="I68" s="221"/>
      <c r="J68" s="194" t="e">
        <f>IF(AND(Q68="",#REF!&gt;0,#REF!&lt;5),K68,)</f>
        <v>#REF!</v>
      </c>
      <c r="K68" s="192" t="str">
        <f>IF(D68="","ZZZ9",IF(AND(#REF!&gt;0,#REF!&lt;5),D68&amp;#REF!,D68&amp;"9"))</f>
        <v>ZZZ9</v>
      </c>
      <c r="L68" s="196">
        <f t="shared" si="0"/>
        <v>999</v>
      </c>
      <c r="M68" s="220">
        <f t="shared" si="1"/>
        <v>999</v>
      </c>
      <c r="N68" s="216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197">
        <v>63</v>
      </c>
      <c r="B69" s="93"/>
      <c r="C69" s="93"/>
      <c r="D69" s="94"/>
      <c r="E69" s="210"/>
      <c r="F69" s="95"/>
      <c r="G69" s="95"/>
      <c r="H69" s="377"/>
      <c r="I69" s="221"/>
      <c r="J69" s="194" t="e">
        <f>IF(AND(Q69="",#REF!&gt;0,#REF!&lt;5),K69,)</f>
        <v>#REF!</v>
      </c>
      <c r="K69" s="192" t="str">
        <f>IF(D69="","ZZZ9",IF(AND(#REF!&gt;0,#REF!&lt;5),D69&amp;#REF!,D69&amp;"9"))</f>
        <v>ZZZ9</v>
      </c>
      <c r="L69" s="196">
        <f t="shared" si="0"/>
        <v>999</v>
      </c>
      <c r="M69" s="220">
        <f t="shared" si="1"/>
        <v>999</v>
      </c>
      <c r="N69" s="216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197">
        <v>64</v>
      </c>
      <c r="B70" s="93"/>
      <c r="C70" s="93"/>
      <c r="D70" s="94"/>
      <c r="E70" s="210"/>
      <c r="F70" s="95"/>
      <c r="G70" s="95"/>
      <c r="H70" s="377"/>
      <c r="I70" s="221"/>
      <c r="J70" s="194" t="e">
        <f>IF(AND(Q70="",#REF!&gt;0,#REF!&lt;5),K70,)</f>
        <v>#REF!</v>
      </c>
      <c r="K70" s="192" t="str">
        <f>IF(D70="","ZZZ9",IF(AND(#REF!&gt;0,#REF!&lt;5),D70&amp;#REF!,D70&amp;"9"))</f>
        <v>ZZZ9</v>
      </c>
      <c r="L70" s="196">
        <f t="shared" si="0"/>
        <v>999</v>
      </c>
      <c r="M70" s="220">
        <f t="shared" si="1"/>
        <v>999</v>
      </c>
      <c r="N70" s="216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197">
        <v>65</v>
      </c>
      <c r="B71" s="93"/>
      <c r="C71" s="93"/>
      <c r="D71" s="94"/>
      <c r="E71" s="210"/>
      <c r="F71" s="95"/>
      <c r="G71" s="95"/>
      <c r="H71" s="377"/>
      <c r="I71" s="221"/>
      <c r="J71" s="194" t="e">
        <f>IF(AND(Q71="",#REF!&gt;0,#REF!&lt;5),K71,)</f>
        <v>#REF!</v>
      </c>
      <c r="K71" s="192" t="str">
        <f>IF(D71="","ZZZ9",IF(AND(#REF!&gt;0,#REF!&lt;5),D71&amp;#REF!,D71&amp;"9"))</f>
        <v>ZZZ9</v>
      </c>
      <c r="L71" s="196">
        <f t="shared" si="0"/>
        <v>999</v>
      </c>
      <c r="M71" s="220">
        <f t="shared" si="1"/>
        <v>999</v>
      </c>
      <c r="N71" s="216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197">
        <v>66</v>
      </c>
      <c r="B72" s="93"/>
      <c r="C72" s="93"/>
      <c r="D72" s="94"/>
      <c r="E72" s="210"/>
      <c r="F72" s="95"/>
      <c r="G72" s="95"/>
      <c r="H72" s="377"/>
      <c r="I72" s="221"/>
      <c r="J72" s="194" t="e">
        <f>IF(AND(Q72="",#REF!&gt;0,#REF!&lt;5),K72,)</f>
        <v>#REF!</v>
      </c>
      <c r="K72" s="192" t="str">
        <f>IF(D72="","ZZZ9",IF(AND(#REF!&gt;0,#REF!&lt;5),D72&amp;#REF!,D72&amp;"9"))</f>
        <v>ZZZ9</v>
      </c>
      <c r="L72" s="196">
        <f t="shared" si="0"/>
        <v>999</v>
      </c>
      <c r="M72" s="220">
        <f t="shared" si="1"/>
        <v>999</v>
      </c>
      <c r="N72" s="216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197">
        <v>67</v>
      </c>
      <c r="B73" s="93"/>
      <c r="C73" s="93"/>
      <c r="D73" s="94"/>
      <c r="E73" s="210"/>
      <c r="F73" s="95"/>
      <c r="G73" s="95"/>
      <c r="H73" s="377"/>
      <c r="I73" s="221"/>
      <c r="J73" s="194" t="e">
        <f>IF(AND(Q73="",#REF!&gt;0,#REF!&lt;5),K73,)</f>
        <v>#REF!</v>
      </c>
      <c r="K73" s="192" t="str">
        <f>IF(D73="","ZZZ9",IF(AND(#REF!&gt;0,#REF!&lt;5),D73&amp;#REF!,D73&amp;"9"))</f>
        <v>ZZZ9</v>
      </c>
      <c r="L73" s="196">
        <f t="shared" si="0"/>
        <v>999</v>
      </c>
      <c r="M73" s="220">
        <f t="shared" si="1"/>
        <v>999</v>
      </c>
      <c r="N73" s="216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197">
        <v>68</v>
      </c>
      <c r="B74" s="93"/>
      <c r="C74" s="93"/>
      <c r="D74" s="94"/>
      <c r="E74" s="210"/>
      <c r="F74" s="95"/>
      <c r="G74" s="95"/>
      <c r="H74" s="377"/>
      <c r="I74" s="221"/>
      <c r="J74" s="194" t="e">
        <f>IF(AND(Q74="",#REF!&gt;0,#REF!&lt;5),K74,)</f>
        <v>#REF!</v>
      </c>
      <c r="K74" s="192" t="str">
        <f>IF(D74="","ZZZ9",IF(AND(#REF!&gt;0,#REF!&lt;5),D74&amp;#REF!,D74&amp;"9"))</f>
        <v>ZZZ9</v>
      </c>
      <c r="L74" s="196">
        <f t="shared" si="0"/>
        <v>999</v>
      </c>
      <c r="M74" s="220">
        <f t="shared" si="1"/>
        <v>999</v>
      </c>
      <c r="N74" s="216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197">
        <v>69</v>
      </c>
      <c r="B75" s="93"/>
      <c r="C75" s="93"/>
      <c r="D75" s="94"/>
      <c r="E75" s="210"/>
      <c r="F75" s="95"/>
      <c r="G75" s="95"/>
      <c r="H75" s="377"/>
      <c r="I75" s="221"/>
      <c r="J75" s="194" t="e">
        <f>IF(AND(Q75="",#REF!&gt;0,#REF!&lt;5),K75,)</f>
        <v>#REF!</v>
      </c>
      <c r="K75" s="192" t="str">
        <f>IF(D75="","ZZZ9",IF(AND(#REF!&gt;0,#REF!&lt;5),D75&amp;#REF!,D75&amp;"9"))</f>
        <v>ZZZ9</v>
      </c>
      <c r="L75" s="196">
        <f t="shared" si="0"/>
        <v>999</v>
      </c>
      <c r="M75" s="220">
        <f t="shared" si="1"/>
        <v>999</v>
      </c>
      <c r="N75" s="216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197">
        <v>70</v>
      </c>
      <c r="B76" s="93"/>
      <c r="C76" s="93"/>
      <c r="D76" s="94"/>
      <c r="E76" s="210"/>
      <c r="F76" s="95"/>
      <c r="G76" s="95"/>
      <c r="H76" s="377"/>
      <c r="I76" s="221"/>
      <c r="J76" s="194" t="e">
        <f>IF(AND(Q76="",#REF!&gt;0,#REF!&lt;5),K76,)</f>
        <v>#REF!</v>
      </c>
      <c r="K76" s="192" t="str">
        <f>IF(D76="","ZZZ9",IF(AND(#REF!&gt;0,#REF!&lt;5),D76&amp;#REF!,D76&amp;"9"))</f>
        <v>ZZZ9</v>
      </c>
      <c r="L76" s="196">
        <f t="shared" si="0"/>
        <v>999</v>
      </c>
      <c r="M76" s="220">
        <f t="shared" si="1"/>
        <v>999</v>
      </c>
      <c r="N76" s="216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197">
        <v>71</v>
      </c>
      <c r="B77" s="93"/>
      <c r="C77" s="93"/>
      <c r="D77" s="94"/>
      <c r="E77" s="210"/>
      <c r="F77" s="95"/>
      <c r="G77" s="95"/>
      <c r="H77" s="377"/>
      <c r="I77" s="221"/>
      <c r="J77" s="194" t="e">
        <f>IF(AND(Q77="",#REF!&gt;0,#REF!&lt;5),K77,)</f>
        <v>#REF!</v>
      </c>
      <c r="K77" s="192" t="str">
        <f>IF(D77="","ZZZ9",IF(AND(#REF!&gt;0,#REF!&lt;5),D77&amp;#REF!,D77&amp;"9"))</f>
        <v>ZZZ9</v>
      </c>
      <c r="L77" s="196">
        <f t="shared" si="0"/>
        <v>999</v>
      </c>
      <c r="M77" s="220">
        <f t="shared" si="1"/>
        <v>999</v>
      </c>
      <c r="N77" s="216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197">
        <v>72</v>
      </c>
      <c r="B78" s="93"/>
      <c r="C78" s="93"/>
      <c r="D78" s="94"/>
      <c r="E78" s="210"/>
      <c r="F78" s="95"/>
      <c r="G78" s="95"/>
      <c r="H78" s="377"/>
      <c r="I78" s="221"/>
      <c r="J78" s="194" t="e">
        <f>IF(AND(Q78="",#REF!&gt;0,#REF!&lt;5),K78,)</f>
        <v>#REF!</v>
      </c>
      <c r="K78" s="192" t="str">
        <f>IF(D78="","ZZZ9",IF(AND(#REF!&gt;0,#REF!&lt;5),D78&amp;#REF!,D78&amp;"9"))</f>
        <v>ZZZ9</v>
      </c>
      <c r="L78" s="196">
        <f t="shared" si="0"/>
        <v>999</v>
      </c>
      <c r="M78" s="220">
        <f t="shared" si="1"/>
        <v>999</v>
      </c>
      <c r="N78" s="216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197">
        <v>73</v>
      </c>
      <c r="B79" s="93"/>
      <c r="C79" s="93"/>
      <c r="D79" s="94"/>
      <c r="E79" s="210"/>
      <c r="F79" s="95"/>
      <c r="G79" s="95"/>
      <c r="H79" s="377"/>
      <c r="I79" s="221"/>
      <c r="J79" s="194" t="e">
        <f>IF(AND(Q79="",#REF!&gt;0,#REF!&lt;5),K79,)</f>
        <v>#REF!</v>
      </c>
      <c r="K79" s="192" t="str">
        <f>IF(D79="","ZZZ9",IF(AND(#REF!&gt;0,#REF!&lt;5),D79&amp;#REF!,D79&amp;"9"))</f>
        <v>ZZZ9</v>
      </c>
      <c r="L79" s="196">
        <f t="shared" si="0"/>
        <v>999</v>
      </c>
      <c r="M79" s="220">
        <f t="shared" si="1"/>
        <v>999</v>
      </c>
      <c r="N79" s="216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197">
        <v>74</v>
      </c>
      <c r="B80" s="93"/>
      <c r="C80" s="93"/>
      <c r="D80" s="94"/>
      <c r="E80" s="210"/>
      <c r="F80" s="95"/>
      <c r="G80" s="95"/>
      <c r="H80" s="377"/>
      <c r="I80" s="221"/>
      <c r="J80" s="194" t="e">
        <f>IF(AND(Q80="",#REF!&gt;0,#REF!&lt;5),K80,)</f>
        <v>#REF!</v>
      </c>
      <c r="K80" s="192" t="str">
        <f>IF(D80="","ZZZ9",IF(AND(#REF!&gt;0,#REF!&lt;5),D80&amp;#REF!,D80&amp;"9"))</f>
        <v>ZZZ9</v>
      </c>
      <c r="L80" s="196">
        <f t="shared" si="0"/>
        <v>999</v>
      </c>
      <c r="M80" s="220">
        <f t="shared" si="1"/>
        <v>999</v>
      </c>
      <c r="N80" s="216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197">
        <v>75</v>
      </c>
      <c r="B81" s="93"/>
      <c r="C81" s="93"/>
      <c r="D81" s="94"/>
      <c r="E81" s="210"/>
      <c r="F81" s="95"/>
      <c r="G81" s="95"/>
      <c r="H81" s="377"/>
      <c r="I81" s="221"/>
      <c r="J81" s="194" t="e">
        <f>IF(AND(Q81="",#REF!&gt;0,#REF!&lt;5),K81,)</f>
        <v>#REF!</v>
      </c>
      <c r="K81" s="192" t="str">
        <f>IF(D81="","ZZZ9",IF(AND(#REF!&gt;0,#REF!&lt;5),D81&amp;#REF!,D81&amp;"9"))</f>
        <v>ZZZ9</v>
      </c>
      <c r="L81" s="196">
        <f t="shared" si="0"/>
        <v>999</v>
      </c>
      <c r="M81" s="220">
        <f t="shared" si="1"/>
        <v>999</v>
      </c>
      <c r="N81" s="216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197">
        <v>76</v>
      </c>
      <c r="B82" s="93"/>
      <c r="C82" s="93"/>
      <c r="D82" s="94"/>
      <c r="E82" s="210"/>
      <c r="F82" s="95"/>
      <c r="G82" s="95"/>
      <c r="H82" s="377"/>
      <c r="I82" s="221"/>
      <c r="J82" s="194" t="e">
        <f>IF(AND(Q82="",#REF!&gt;0,#REF!&lt;5),K82,)</f>
        <v>#REF!</v>
      </c>
      <c r="K82" s="192" t="str">
        <f>IF(D82="","ZZZ9",IF(AND(#REF!&gt;0,#REF!&lt;5),D82&amp;#REF!,D82&amp;"9"))</f>
        <v>ZZZ9</v>
      </c>
      <c r="L82" s="196">
        <f t="shared" si="0"/>
        <v>999</v>
      </c>
      <c r="M82" s="220">
        <f t="shared" si="1"/>
        <v>999</v>
      </c>
      <c r="N82" s="216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197">
        <v>77</v>
      </c>
      <c r="B83" s="93"/>
      <c r="C83" s="93"/>
      <c r="D83" s="94"/>
      <c r="E83" s="210"/>
      <c r="F83" s="95"/>
      <c r="G83" s="95"/>
      <c r="H83" s="377"/>
      <c r="I83" s="221"/>
      <c r="J83" s="194" t="e">
        <f>IF(AND(Q83="",#REF!&gt;0,#REF!&lt;5),K83,)</f>
        <v>#REF!</v>
      </c>
      <c r="K83" s="192" t="str">
        <f>IF(D83="","ZZZ9",IF(AND(#REF!&gt;0,#REF!&lt;5),D83&amp;#REF!,D83&amp;"9"))</f>
        <v>ZZZ9</v>
      </c>
      <c r="L83" s="196">
        <f t="shared" si="0"/>
        <v>999</v>
      </c>
      <c r="M83" s="220">
        <f t="shared" si="1"/>
        <v>999</v>
      </c>
      <c r="N83" s="216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197">
        <v>78</v>
      </c>
      <c r="B84" s="93"/>
      <c r="C84" s="93"/>
      <c r="D84" s="94"/>
      <c r="E84" s="210"/>
      <c r="F84" s="95"/>
      <c r="G84" s="95"/>
      <c r="H84" s="377"/>
      <c r="I84" s="221"/>
      <c r="J84" s="194" t="e">
        <f>IF(AND(Q84="",#REF!&gt;0,#REF!&lt;5),K84,)</f>
        <v>#REF!</v>
      </c>
      <c r="K84" s="192" t="str">
        <f>IF(D84="","ZZZ9",IF(AND(#REF!&gt;0,#REF!&lt;5),D84&amp;#REF!,D84&amp;"9"))</f>
        <v>ZZZ9</v>
      </c>
      <c r="L84" s="196">
        <f t="shared" si="0"/>
        <v>999</v>
      </c>
      <c r="M84" s="220">
        <f t="shared" si="1"/>
        <v>999</v>
      </c>
      <c r="N84" s="216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197">
        <v>79</v>
      </c>
      <c r="B85" s="93"/>
      <c r="C85" s="93"/>
      <c r="D85" s="94"/>
      <c r="E85" s="210"/>
      <c r="F85" s="95"/>
      <c r="G85" s="95"/>
      <c r="H85" s="377"/>
      <c r="I85" s="221"/>
      <c r="J85" s="194" t="e">
        <f>IF(AND(Q85="",#REF!&gt;0,#REF!&lt;5),K85,)</f>
        <v>#REF!</v>
      </c>
      <c r="K85" s="192" t="str">
        <f>IF(D85="","ZZZ9",IF(AND(#REF!&gt;0,#REF!&lt;5),D85&amp;#REF!,D85&amp;"9"))</f>
        <v>ZZZ9</v>
      </c>
      <c r="L85" s="196">
        <f t="shared" si="0"/>
        <v>999</v>
      </c>
      <c r="M85" s="220">
        <f t="shared" si="1"/>
        <v>999</v>
      </c>
      <c r="N85" s="216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197">
        <v>80</v>
      </c>
      <c r="B86" s="93"/>
      <c r="C86" s="93"/>
      <c r="D86" s="94"/>
      <c r="E86" s="210"/>
      <c r="F86" s="95"/>
      <c r="G86" s="95"/>
      <c r="H86" s="377"/>
      <c r="I86" s="221"/>
      <c r="J86" s="194" t="e">
        <f>IF(AND(Q86="",#REF!&gt;0,#REF!&lt;5),K86,)</f>
        <v>#REF!</v>
      </c>
      <c r="K86" s="192" t="str">
        <f>IF(D86="","ZZZ9",IF(AND(#REF!&gt;0,#REF!&lt;5),D86&amp;#REF!,D86&amp;"9"))</f>
        <v>ZZZ9</v>
      </c>
      <c r="L86" s="196">
        <f t="shared" si="0"/>
        <v>999</v>
      </c>
      <c r="M86" s="220">
        <f t="shared" si="1"/>
        <v>999</v>
      </c>
      <c r="N86" s="216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197">
        <v>81</v>
      </c>
      <c r="B87" s="93"/>
      <c r="C87" s="93"/>
      <c r="D87" s="94"/>
      <c r="E87" s="210"/>
      <c r="F87" s="95"/>
      <c r="G87" s="95"/>
      <c r="H87" s="377"/>
      <c r="I87" s="221"/>
      <c r="J87" s="194" t="e">
        <f>IF(AND(Q87="",#REF!&gt;0,#REF!&lt;5),K87,)</f>
        <v>#REF!</v>
      </c>
      <c r="K87" s="192" t="str">
        <f>IF(D87="","ZZZ9",IF(AND(#REF!&gt;0,#REF!&lt;5),D87&amp;#REF!,D87&amp;"9"))</f>
        <v>ZZZ9</v>
      </c>
      <c r="L87" s="196">
        <f t="shared" si="0"/>
        <v>999</v>
      </c>
      <c r="M87" s="220">
        <f t="shared" si="1"/>
        <v>999</v>
      </c>
      <c r="N87" s="216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197">
        <v>82</v>
      </c>
      <c r="B88" s="93"/>
      <c r="C88" s="93"/>
      <c r="D88" s="94"/>
      <c r="E88" s="210"/>
      <c r="F88" s="95"/>
      <c r="G88" s="95"/>
      <c r="H88" s="377"/>
      <c r="I88" s="221"/>
      <c r="J88" s="194" t="e">
        <f>IF(AND(Q88="",#REF!&gt;0,#REF!&lt;5),K88,)</f>
        <v>#REF!</v>
      </c>
      <c r="K88" s="192" t="str">
        <f>IF(D88="","ZZZ9",IF(AND(#REF!&gt;0,#REF!&lt;5),D88&amp;#REF!,D88&amp;"9"))</f>
        <v>ZZZ9</v>
      </c>
      <c r="L88" s="196">
        <f t="shared" si="0"/>
        <v>999</v>
      </c>
      <c r="M88" s="220">
        <f t="shared" si="1"/>
        <v>999</v>
      </c>
      <c r="N88" s="216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197">
        <v>83</v>
      </c>
      <c r="B89" s="93"/>
      <c r="C89" s="93"/>
      <c r="D89" s="94"/>
      <c r="E89" s="210"/>
      <c r="F89" s="95"/>
      <c r="G89" s="95"/>
      <c r="H89" s="377"/>
      <c r="I89" s="221"/>
      <c r="J89" s="194" t="e">
        <f>IF(AND(Q89="",#REF!&gt;0,#REF!&lt;5),K89,)</f>
        <v>#REF!</v>
      </c>
      <c r="K89" s="192" t="str">
        <f>IF(D89="","ZZZ9",IF(AND(#REF!&gt;0,#REF!&lt;5),D89&amp;#REF!,D89&amp;"9"))</f>
        <v>ZZZ9</v>
      </c>
      <c r="L89" s="196">
        <f t="shared" si="0"/>
        <v>999</v>
      </c>
      <c r="M89" s="220">
        <f t="shared" si="1"/>
        <v>999</v>
      </c>
      <c r="N89" s="216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197">
        <v>84</v>
      </c>
      <c r="B90" s="93"/>
      <c r="C90" s="93"/>
      <c r="D90" s="94"/>
      <c r="E90" s="210"/>
      <c r="F90" s="95"/>
      <c r="G90" s="95"/>
      <c r="H90" s="377"/>
      <c r="I90" s="221"/>
      <c r="J90" s="194" t="e">
        <f>IF(AND(Q90="",#REF!&gt;0,#REF!&lt;5),K90,)</f>
        <v>#REF!</v>
      </c>
      <c r="K90" s="192" t="str">
        <f>IF(D90="","ZZZ9",IF(AND(#REF!&gt;0,#REF!&lt;5),D90&amp;#REF!,D90&amp;"9"))</f>
        <v>ZZZ9</v>
      </c>
      <c r="L90" s="196">
        <f t="shared" si="0"/>
        <v>999</v>
      </c>
      <c r="M90" s="220">
        <f t="shared" si="1"/>
        <v>999</v>
      </c>
      <c r="N90" s="216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197">
        <v>85</v>
      </c>
      <c r="B91" s="93"/>
      <c r="C91" s="93"/>
      <c r="D91" s="94"/>
      <c r="E91" s="210"/>
      <c r="F91" s="95"/>
      <c r="G91" s="95"/>
      <c r="H91" s="377"/>
      <c r="I91" s="221"/>
      <c r="J91" s="194" t="e">
        <f>IF(AND(Q91="",#REF!&gt;0,#REF!&lt;5),K91,)</f>
        <v>#REF!</v>
      </c>
      <c r="K91" s="192" t="str">
        <f>IF(D91="","ZZZ9",IF(AND(#REF!&gt;0,#REF!&lt;5),D91&amp;#REF!,D91&amp;"9"))</f>
        <v>ZZZ9</v>
      </c>
      <c r="L91" s="196">
        <f t="shared" si="0"/>
        <v>999</v>
      </c>
      <c r="M91" s="220">
        <f t="shared" si="1"/>
        <v>999</v>
      </c>
      <c r="N91" s="216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197">
        <v>86</v>
      </c>
      <c r="B92" s="93"/>
      <c r="C92" s="93"/>
      <c r="D92" s="94"/>
      <c r="E92" s="210"/>
      <c r="F92" s="95"/>
      <c r="G92" s="95"/>
      <c r="H92" s="377"/>
      <c r="I92" s="221"/>
      <c r="J92" s="194" t="e">
        <f>IF(AND(Q92="",#REF!&gt;0,#REF!&lt;5),K92,)</f>
        <v>#REF!</v>
      </c>
      <c r="K92" s="192" t="str">
        <f>IF(D92="","ZZZ9",IF(AND(#REF!&gt;0,#REF!&lt;5),D92&amp;#REF!,D92&amp;"9"))</f>
        <v>ZZZ9</v>
      </c>
      <c r="L92" s="196">
        <f t="shared" si="0"/>
        <v>999</v>
      </c>
      <c r="M92" s="220">
        <f t="shared" si="1"/>
        <v>999</v>
      </c>
      <c r="N92" s="216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197">
        <v>87</v>
      </c>
      <c r="B93" s="93"/>
      <c r="C93" s="93"/>
      <c r="D93" s="94"/>
      <c r="E93" s="210"/>
      <c r="F93" s="95"/>
      <c r="G93" s="95"/>
      <c r="H93" s="377"/>
      <c r="I93" s="221"/>
      <c r="J93" s="194" t="e">
        <f>IF(AND(Q93="",#REF!&gt;0,#REF!&lt;5),K93,)</f>
        <v>#REF!</v>
      </c>
      <c r="K93" s="192" t="str">
        <f>IF(D93="","ZZZ9",IF(AND(#REF!&gt;0,#REF!&lt;5),D93&amp;#REF!,D93&amp;"9"))</f>
        <v>ZZZ9</v>
      </c>
      <c r="L93" s="196">
        <f t="shared" si="0"/>
        <v>999</v>
      </c>
      <c r="M93" s="220">
        <f t="shared" si="1"/>
        <v>999</v>
      </c>
      <c r="N93" s="216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197">
        <v>88</v>
      </c>
      <c r="B94" s="93"/>
      <c r="C94" s="93"/>
      <c r="D94" s="94"/>
      <c r="E94" s="210"/>
      <c r="F94" s="95"/>
      <c r="G94" s="95"/>
      <c r="H94" s="377"/>
      <c r="I94" s="221"/>
      <c r="J94" s="194" t="e">
        <f>IF(AND(Q94="",#REF!&gt;0,#REF!&lt;5),K94,)</f>
        <v>#REF!</v>
      </c>
      <c r="K94" s="192" t="str">
        <f>IF(D94="","ZZZ9",IF(AND(#REF!&gt;0,#REF!&lt;5),D94&amp;#REF!,D94&amp;"9"))</f>
        <v>ZZZ9</v>
      </c>
      <c r="L94" s="196">
        <f t="shared" si="0"/>
        <v>999</v>
      </c>
      <c r="M94" s="220">
        <f t="shared" si="1"/>
        <v>999</v>
      </c>
      <c r="N94" s="216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197">
        <v>89</v>
      </c>
      <c r="B95" s="93"/>
      <c r="C95" s="93"/>
      <c r="D95" s="94"/>
      <c r="E95" s="210"/>
      <c r="F95" s="95"/>
      <c r="G95" s="95"/>
      <c r="H95" s="377"/>
      <c r="I95" s="221"/>
      <c r="J95" s="194" t="e">
        <f>IF(AND(Q95="",#REF!&gt;0,#REF!&lt;5),K95,)</f>
        <v>#REF!</v>
      </c>
      <c r="K95" s="192" t="str">
        <f>IF(D95="","ZZZ9",IF(AND(#REF!&gt;0,#REF!&lt;5),D95&amp;#REF!,D95&amp;"9"))</f>
        <v>ZZZ9</v>
      </c>
      <c r="L95" s="196">
        <f t="shared" si="0"/>
        <v>999</v>
      </c>
      <c r="M95" s="220">
        <f t="shared" si="1"/>
        <v>999</v>
      </c>
      <c r="N95" s="216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197">
        <v>90</v>
      </c>
      <c r="B96" s="93"/>
      <c r="C96" s="93"/>
      <c r="D96" s="94"/>
      <c r="E96" s="210"/>
      <c r="F96" s="95"/>
      <c r="G96" s="95"/>
      <c r="H96" s="377"/>
      <c r="I96" s="221"/>
      <c r="J96" s="194" t="e">
        <f>IF(AND(Q96="",#REF!&gt;0,#REF!&lt;5),K96,)</f>
        <v>#REF!</v>
      </c>
      <c r="K96" s="192" t="str">
        <f>IF(D96="","ZZZ9",IF(AND(#REF!&gt;0,#REF!&lt;5),D96&amp;#REF!,D96&amp;"9"))</f>
        <v>ZZZ9</v>
      </c>
      <c r="L96" s="196">
        <f t="shared" si="0"/>
        <v>999</v>
      </c>
      <c r="M96" s="220">
        <f t="shared" si="1"/>
        <v>999</v>
      </c>
      <c r="N96" s="216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197">
        <v>91</v>
      </c>
      <c r="B97" s="93"/>
      <c r="C97" s="93"/>
      <c r="D97" s="94"/>
      <c r="E97" s="210"/>
      <c r="F97" s="95"/>
      <c r="G97" s="95"/>
      <c r="H97" s="377"/>
      <c r="I97" s="221"/>
      <c r="J97" s="194" t="e">
        <f>IF(AND(Q97="",#REF!&gt;0,#REF!&lt;5),K97,)</f>
        <v>#REF!</v>
      </c>
      <c r="K97" s="192" t="str">
        <f>IF(D97="","ZZZ9",IF(AND(#REF!&gt;0,#REF!&lt;5),D97&amp;#REF!,D97&amp;"9"))</f>
        <v>ZZZ9</v>
      </c>
      <c r="L97" s="196">
        <f t="shared" si="0"/>
        <v>999</v>
      </c>
      <c r="M97" s="220">
        <f t="shared" si="1"/>
        <v>999</v>
      </c>
      <c r="N97" s="216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197">
        <v>92</v>
      </c>
      <c r="B98" s="93"/>
      <c r="C98" s="93"/>
      <c r="D98" s="94"/>
      <c r="E98" s="210"/>
      <c r="F98" s="95"/>
      <c r="G98" s="95"/>
      <c r="H98" s="377"/>
      <c r="I98" s="221"/>
      <c r="J98" s="194" t="e">
        <f>IF(AND(Q98="",#REF!&gt;0,#REF!&lt;5),K98,)</f>
        <v>#REF!</v>
      </c>
      <c r="K98" s="192" t="str">
        <f>IF(D98="","ZZZ9",IF(AND(#REF!&gt;0,#REF!&lt;5),D98&amp;#REF!,D98&amp;"9"))</f>
        <v>ZZZ9</v>
      </c>
      <c r="L98" s="196">
        <f t="shared" si="0"/>
        <v>999</v>
      </c>
      <c r="M98" s="220">
        <f t="shared" si="1"/>
        <v>999</v>
      </c>
      <c r="N98" s="216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197">
        <v>93</v>
      </c>
      <c r="B99" s="93"/>
      <c r="C99" s="93"/>
      <c r="D99" s="94"/>
      <c r="E99" s="210"/>
      <c r="F99" s="95"/>
      <c r="G99" s="95"/>
      <c r="H99" s="377"/>
      <c r="I99" s="221"/>
      <c r="J99" s="194" t="e">
        <f>IF(AND(Q99="",#REF!&gt;0,#REF!&lt;5),K99,)</f>
        <v>#REF!</v>
      </c>
      <c r="K99" s="192" t="str">
        <f>IF(D99="","ZZZ9",IF(AND(#REF!&gt;0,#REF!&lt;5),D99&amp;#REF!,D99&amp;"9"))</f>
        <v>ZZZ9</v>
      </c>
      <c r="L99" s="196">
        <f t="shared" si="0"/>
        <v>999</v>
      </c>
      <c r="M99" s="220">
        <f t="shared" si="1"/>
        <v>999</v>
      </c>
      <c r="N99" s="216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197">
        <v>94</v>
      </c>
      <c r="B100" s="93"/>
      <c r="C100" s="93"/>
      <c r="D100" s="94"/>
      <c r="E100" s="210"/>
      <c r="F100" s="95"/>
      <c r="G100" s="95"/>
      <c r="H100" s="377"/>
      <c r="I100" s="221"/>
      <c r="J100" s="194" t="e">
        <f>IF(AND(Q100="",#REF!&gt;0,#REF!&lt;5),K100,)</f>
        <v>#REF!</v>
      </c>
      <c r="K100" s="192" t="str">
        <f>IF(D100="","ZZZ9",IF(AND(#REF!&gt;0,#REF!&lt;5),D100&amp;#REF!,D100&amp;"9"))</f>
        <v>ZZZ9</v>
      </c>
      <c r="L100" s="196">
        <f t="shared" si="0"/>
        <v>999</v>
      </c>
      <c r="M100" s="220">
        <f t="shared" si="1"/>
        <v>999</v>
      </c>
      <c r="N100" s="216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197">
        <v>95</v>
      </c>
      <c r="B101" s="93"/>
      <c r="C101" s="93"/>
      <c r="D101" s="94"/>
      <c r="E101" s="210"/>
      <c r="F101" s="95"/>
      <c r="G101" s="95"/>
      <c r="H101" s="377"/>
      <c r="I101" s="221"/>
      <c r="J101" s="194" t="e">
        <f>IF(AND(Q101="",#REF!&gt;0,#REF!&lt;5),K101,)</f>
        <v>#REF!</v>
      </c>
      <c r="K101" s="192" t="str">
        <f>IF(D101="","ZZZ9",IF(AND(#REF!&gt;0,#REF!&lt;5),D101&amp;#REF!,D101&amp;"9"))</f>
        <v>ZZZ9</v>
      </c>
      <c r="L101" s="196">
        <f t="shared" si="0"/>
        <v>999</v>
      </c>
      <c r="M101" s="220">
        <f t="shared" si="1"/>
        <v>999</v>
      </c>
      <c r="N101" s="216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197">
        <v>96</v>
      </c>
      <c r="B102" s="93"/>
      <c r="C102" s="93"/>
      <c r="D102" s="94"/>
      <c r="E102" s="210"/>
      <c r="F102" s="95"/>
      <c r="G102" s="95"/>
      <c r="H102" s="377"/>
      <c r="I102" s="221"/>
      <c r="J102" s="194" t="e">
        <f>IF(AND(Q102="",#REF!&gt;0,#REF!&lt;5),K102,)</f>
        <v>#REF!</v>
      </c>
      <c r="K102" s="192" t="str">
        <f>IF(D102="","ZZZ9",IF(AND(#REF!&gt;0,#REF!&lt;5),D102&amp;#REF!,D102&amp;"9"))</f>
        <v>ZZZ9</v>
      </c>
      <c r="L102" s="196">
        <f t="shared" si="0"/>
        <v>999</v>
      </c>
      <c r="M102" s="220">
        <f t="shared" si="1"/>
        <v>999</v>
      </c>
      <c r="N102" s="216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197">
        <v>97</v>
      </c>
      <c r="B103" s="93"/>
      <c r="C103" s="93"/>
      <c r="D103" s="94"/>
      <c r="E103" s="210"/>
      <c r="F103" s="95"/>
      <c r="G103" s="95"/>
      <c r="H103" s="377"/>
      <c r="I103" s="221"/>
      <c r="J103" s="194" t="e">
        <f>IF(AND(Q103="",#REF!&gt;0,#REF!&lt;5),K103,)</f>
        <v>#REF!</v>
      </c>
      <c r="K103" s="192" t="str">
        <f>IF(D103="","ZZZ9",IF(AND(#REF!&gt;0,#REF!&lt;5),D103&amp;#REF!,D103&amp;"9"))</f>
        <v>ZZZ9</v>
      </c>
      <c r="L103" s="196">
        <f t="shared" si="0"/>
        <v>999</v>
      </c>
      <c r="M103" s="220">
        <f t="shared" si="1"/>
        <v>999</v>
      </c>
      <c r="N103" s="216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197">
        <v>98</v>
      </c>
      <c r="B104" s="93"/>
      <c r="C104" s="93"/>
      <c r="D104" s="94"/>
      <c r="E104" s="210"/>
      <c r="F104" s="95"/>
      <c r="G104" s="95"/>
      <c r="H104" s="377"/>
      <c r="I104" s="221"/>
      <c r="J104" s="194" t="e">
        <f>IF(AND(Q104="",#REF!&gt;0,#REF!&lt;5),K104,)</f>
        <v>#REF!</v>
      </c>
      <c r="K104" s="192" t="str">
        <f>IF(D104="","ZZZ9",IF(AND(#REF!&gt;0,#REF!&lt;5),D104&amp;#REF!,D104&amp;"9"))</f>
        <v>ZZZ9</v>
      </c>
      <c r="L104" s="196">
        <f t="shared" ref="L104:L156" si="3">IF(Q104="",999,Q104)</f>
        <v>999</v>
      </c>
      <c r="M104" s="220">
        <f t="shared" ref="M104:M156" si="4">IF(P104=999,999,1)</f>
        <v>999</v>
      </c>
      <c r="N104" s="216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97">
        <v>99</v>
      </c>
      <c r="B105" s="93"/>
      <c r="C105" s="93"/>
      <c r="D105" s="94"/>
      <c r="E105" s="210"/>
      <c r="F105" s="95"/>
      <c r="G105" s="95"/>
      <c r="H105" s="377"/>
      <c r="I105" s="221"/>
      <c r="J105" s="194" t="e">
        <f>IF(AND(Q105="",#REF!&gt;0,#REF!&lt;5),K105,)</f>
        <v>#REF!</v>
      </c>
      <c r="K105" s="192" t="str">
        <f>IF(D105="","ZZZ9",IF(AND(#REF!&gt;0,#REF!&lt;5),D105&amp;#REF!,D105&amp;"9"))</f>
        <v>ZZZ9</v>
      </c>
      <c r="L105" s="196">
        <f t="shared" si="3"/>
        <v>999</v>
      </c>
      <c r="M105" s="220">
        <f t="shared" si="4"/>
        <v>999</v>
      </c>
      <c r="N105" s="216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197">
        <v>100</v>
      </c>
      <c r="B106" s="93"/>
      <c r="C106" s="93"/>
      <c r="D106" s="94"/>
      <c r="E106" s="210"/>
      <c r="F106" s="95"/>
      <c r="G106" s="95"/>
      <c r="H106" s="377"/>
      <c r="I106" s="221"/>
      <c r="J106" s="194" t="e">
        <f>IF(AND(Q106="",#REF!&gt;0,#REF!&lt;5),K106,)</f>
        <v>#REF!</v>
      </c>
      <c r="K106" s="192" t="str">
        <f>IF(D106="","ZZZ9",IF(AND(#REF!&gt;0,#REF!&lt;5),D106&amp;#REF!,D106&amp;"9"))</f>
        <v>ZZZ9</v>
      </c>
      <c r="L106" s="196">
        <f t="shared" si="3"/>
        <v>999</v>
      </c>
      <c r="M106" s="220">
        <f t="shared" si="4"/>
        <v>999</v>
      </c>
      <c r="N106" s="216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197">
        <v>101</v>
      </c>
      <c r="B107" s="93"/>
      <c r="C107" s="93"/>
      <c r="D107" s="94"/>
      <c r="E107" s="210"/>
      <c r="F107" s="95"/>
      <c r="G107" s="95"/>
      <c r="H107" s="377"/>
      <c r="I107" s="221"/>
      <c r="J107" s="194" t="e">
        <f>IF(AND(Q107="",#REF!&gt;0,#REF!&lt;5),K107,)</f>
        <v>#REF!</v>
      </c>
      <c r="K107" s="192" t="str">
        <f>IF(D107="","ZZZ9",IF(AND(#REF!&gt;0,#REF!&lt;5),D107&amp;#REF!,D107&amp;"9"))</f>
        <v>ZZZ9</v>
      </c>
      <c r="L107" s="196">
        <f t="shared" si="3"/>
        <v>999</v>
      </c>
      <c r="M107" s="220">
        <f t="shared" si="4"/>
        <v>999</v>
      </c>
      <c r="N107" s="216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197">
        <v>102</v>
      </c>
      <c r="B108" s="93"/>
      <c r="C108" s="93"/>
      <c r="D108" s="94"/>
      <c r="E108" s="210"/>
      <c r="F108" s="95"/>
      <c r="G108" s="95"/>
      <c r="H108" s="377"/>
      <c r="I108" s="221"/>
      <c r="J108" s="194" t="e">
        <f>IF(AND(Q108="",#REF!&gt;0,#REF!&lt;5),K108,)</f>
        <v>#REF!</v>
      </c>
      <c r="K108" s="192" t="str">
        <f>IF(D108="","ZZZ9",IF(AND(#REF!&gt;0,#REF!&lt;5),D108&amp;#REF!,D108&amp;"9"))</f>
        <v>ZZZ9</v>
      </c>
      <c r="L108" s="196">
        <f t="shared" si="3"/>
        <v>999</v>
      </c>
      <c r="M108" s="220">
        <f t="shared" si="4"/>
        <v>999</v>
      </c>
      <c r="N108" s="216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197">
        <v>103</v>
      </c>
      <c r="B109" s="93"/>
      <c r="C109" s="93"/>
      <c r="D109" s="94"/>
      <c r="E109" s="210"/>
      <c r="F109" s="95"/>
      <c r="G109" s="95"/>
      <c r="H109" s="377"/>
      <c r="I109" s="221"/>
      <c r="J109" s="194" t="e">
        <f>IF(AND(Q109="",#REF!&gt;0,#REF!&lt;5),K109,)</f>
        <v>#REF!</v>
      </c>
      <c r="K109" s="192" t="str">
        <f>IF(D109="","ZZZ9",IF(AND(#REF!&gt;0,#REF!&lt;5),D109&amp;#REF!,D109&amp;"9"))</f>
        <v>ZZZ9</v>
      </c>
      <c r="L109" s="196">
        <f t="shared" si="3"/>
        <v>999</v>
      </c>
      <c r="M109" s="220">
        <f t="shared" si="4"/>
        <v>999</v>
      </c>
      <c r="N109" s="216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197">
        <v>104</v>
      </c>
      <c r="B110" s="93"/>
      <c r="C110" s="93"/>
      <c r="D110" s="94"/>
      <c r="E110" s="210"/>
      <c r="F110" s="95"/>
      <c r="G110" s="95"/>
      <c r="H110" s="377"/>
      <c r="I110" s="221"/>
      <c r="J110" s="194" t="e">
        <f>IF(AND(Q110="",#REF!&gt;0,#REF!&lt;5),K110,)</f>
        <v>#REF!</v>
      </c>
      <c r="K110" s="192" t="str">
        <f>IF(D110="","ZZZ9",IF(AND(#REF!&gt;0,#REF!&lt;5),D110&amp;#REF!,D110&amp;"9"))</f>
        <v>ZZZ9</v>
      </c>
      <c r="L110" s="196">
        <f t="shared" si="3"/>
        <v>999</v>
      </c>
      <c r="M110" s="220">
        <f t="shared" si="4"/>
        <v>999</v>
      </c>
      <c r="N110" s="216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197">
        <v>105</v>
      </c>
      <c r="B111" s="93"/>
      <c r="C111" s="93"/>
      <c r="D111" s="94"/>
      <c r="E111" s="210"/>
      <c r="F111" s="95"/>
      <c r="G111" s="95"/>
      <c r="H111" s="377"/>
      <c r="I111" s="221"/>
      <c r="J111" s="194" t="e">
        <f>IF(AND(Q111="",#REF!&gt;0,#REF!&lt;5),K111,)</f>
        <v>#REF!</v>
      </c>
      <c r="K111" s="192" t="str">
        <f>IF(D111="","ZZZ9",IF(AND(#REF!&gt;0,#REF!&lt;5),D111&amp;#REF!,D111&amp;"9"))</f>
        <v>ZZZ9</v>
      </c>
      <c r="L111" s="196">
        <f t="shared" si="3"/>
        <v>999</v>
      </c>
      <c r="M111" s="220">
        <f t="shared" si="4"/>
        <v>999</v>
      </c>
      <c r="N111" s="216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197">
        <v>106</v>
      </c>
      <c r="B112" s="93"/>
      <c r="C112" s="93"/>
      <c r="D112" s="94"/>
      <c r="E112" s="210"/>
      <c r="F112" s="95"/>
      <c r="G112" s="95"/>
      <c r="H112" s="377"/>
      <c r="I112" s="221"/>
      <c r="J112" s="194" t="e">
        <f>IF(AND(Q112="",#REF!&gt;0,#REF!&lt;5),K112,)</f>
        <v>#REF!</v>
      </c>
      <c r="K112" s="192" t="str">
        <f>IF(D112="","ZZZ9",IF(AND(#REF!&gt;0,#REF!&lt;5),D112&amp;#REF!,D112&amp;"9"))</f>
        <v>ZZZ9</v>
      </c>
      <c r="L112" s="196">
        <f t="shared" si="3"/>
        <v>999</v>
      </c>
      <c r="M112" s="220">
        <f t="shared" si="4"/>
        <v>999</v>
      </c>
      <c r="N112" s="216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197">
        <v>107</v>
      </c>
      <c r="B113" s="93"/>
      <c r="C113" s="93"/>
      <c r="D113" s="94"/>
      <c r="E113" s="210"/>
      <c r="F113" s="95"/>
      <c r="G113" s="95"/>
      <c r="H113" s="377"/>
      <c r="I113" s="221"/>
      <c r="J113" s="194" t="e">
        <f>IF(AND(Q113="",#REF!&gt;0,#REF!&lt;5),K113,)</f>
        <v>#REF!</v>
      </c>
      <c r="K113" s="192" t="str">
        <f>IF(D113="","ZZZ9",IF(AND(#REF!&gt;0,#REF!&lt;5),D113&amp;#REF!,D113&amp;"9"))</f>
        <v>ZZZ9</v>
      </c>
      <c r="L113" s="196">
        <f t="shared" si="3"/>
        <v>999</v>
      </c>
      <c r="M113" s="220">
        <f t="shared" si="4"/>
        <v>999</v>
      </c>
      <c r="N113" s="216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197">
        <v>108</v>
      </c>
      <c r="B114" s="93"/>
      <c r="C114" s="93"/>
      <c r="D114" s="94"/>
      <c r="E114" s="210"/>
      <c r="F114" s="95"/>
      <c r="G114" s="95"/>
      <c r="H114" s="377"/>
      <c r="I114" s="221"/>
      <c r="J114" s="194" t="e">
        <f>IF(AND(Q114="",#REF!&gt;0,#REF!&lt;5),K114,)</f>
        <v>#REF!</v>
      </c>
      <c r="K114" s="192" t="str">
        <f>IF(D114="","ZZZ9",IF(AND(#REF!&gt;0,#REF!&lt;5),D114&amp;#REF!,D114&amp;"9"))</f>
        <v>ZZZ9</v>
      </c>
      <c r="L114" s="196">
        <f t="shared" si="3"/>
        <v>999</v>
      </c>
      <c r="M114" s="220">
        <f t="shared" si="4"/>
        <v>999</v>
      </c>
      <c r="N114" s="216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197">
        <v>109</v>
      </c>
      <c r="B115" s="93"/>
      <c r="C115" s="93"/>
      <c r="D115" s="94"/>
      <c r="E115" s="210"/>
      <c r="F115" s="95"/>
      <c r="G115" s="95"/>
      <c r="H115" s="377"/>
      <c r="I115" s="221"/>
      <c r="J115" s="194" t="e">
        <f>IF(AND(Q115="",#REF!&gt;0,#REF!&lt;5),K115,)</f>
        <v>#REF!</v>
      </c>
      <c r="K115" s="192" t="str">
        <f>IF(D115="","ZZZ9",IF(AND(#REF!&gt;0,#REF!&lt;5),D115&amp;#REF!,D115&amp;"9"))</f>
        <v>ZZZ9</v>
      </c>
      <c r="L115" s="196">
        <f t="shared" si="3"/>
        <v>999</v>
      </c>
      <c r="M115" s="220">
        <f t="shared" si="4"/>
        <v>999</v>
      </c>
      <c r="N115" s="216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197">
        <v>110</v>
      </c>
      <c r="B116" s="93"/>
      <c r="C116" s="93"/>
      <c r="D116" s="94"/>
      <c r="E116" s="210"/>
      <c r="F116" s="95"/>
      <c r="G116" s="95"/>
      <c r="H116" s="377"/>
      <c r="I116" s="221"/>
      <c r="J116" s="194" t="e">
        <f>IF(AND(Q116="",#REF!&gt;0,#REF!&lt;5),K116,)</f>
        <v>#REF!</v>
      </c>
      <c r="K116" s="192" t="str">
        <f>IF(D116="","ZZZ9",IF(AND(#REF!&gt;0,#REF!&lt;5),D116&amp;#REF!,D116&amp;"9"))</f>
        <v>ZZZ9</v>
      </c>
      <c r="L116" s="196">
        <f t="shared" si="3"/>
        <v>999</v>
      </c>
      <c r="M116" s="220">
        <f t="shared" si="4"/>
        <v>999</v>
      </c>
      <c r="N116" s="216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197">
        <v>111</v>
      </c>
      <c r="B117" s="93"/>
      <c r="C117" s="93"/>
      <c r="D117" s="94"/>
      <c r="E117" s="210"/>
      <c r="F117" s="95"/>
      <c r="G117" s="95"/>
      <c r="H117" s="377"/>
      <c r="I117" s="221"/>
      <c r="J117" s="194" t="e">
        <f>IF(AND(Q117="",#REF!&gt;0,#REF!&lt;5),K117,)</f>
        <v>#REF!</v>
      </c>
      <c r="K117" s="192" t="str">
        <f>IF(D117="","ZZZ9",IF(AND(#REF!&gt;0,#REF!&lt;5),D117&amp;#REF!,D117&amp;"9"))</f>
        <v>ZZZ9</v>
      </c>
      <c r="L117" s="196">
        <f t="shared" si="3"/>
        <v>999</v>
      </c>
      <c r="M117" s="220">
        <f t="shared" si="4"/>
        <v>999</v>
      </c>
      <c r="N117" s="216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197">
        <v>112</v>
      </c>
      <c r="B118" s="93"/>
      <c r="C118" s="93"/>
      <c r="D118" s="94"/>
      <c r="E118" s="210"/>
      <c r="F118" s="95"/>
      <c r="G118" s="95"/>
      <c r="H118" s="377"/>
      <c r="I118" s="221"/>
      <c r="J118" s="194" t="e">
        <f>IF(AND(Q118="",#REF!&gt;0,#REF!&lt;5),K118,)</f>
        <v>#REF!</v>
      </c>
      <c r="K118" s="192" t="str">
        <f>IF(D118="","ZZZ9",IF(AND(#REF!&gt;0,#REF!&lt;5),D118&amp;#REF!,D118&amp;"9"))</f>
        <v>ZZZ9</v>
      </c>
      <c r="L118" s="196">
        <f t="shared" si="3"/>
        <v>999</v>
      </c>
      <c r="M118" s="220">
        <f t="shared" si="4"/>
        <v>999</v>
      </c>
      <c r="N118" s="216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197">
        <v>113</v>
      </c>
      <c r="B119" s="93"/>
      <c r="C119" s="93"/>
      <c r="D119" s="94"/>
      <c r="E119" s="210"/>
      <c r="F119" s="95"/>
      <c r="G119" s="95"/>
      <c r="H119" s="377"/>
      <c r="I119" s="221"/>
      <c r="J119" s="194" t="e">
        <f>IF(AND(Q119="",#REF!&gt;0,#REF!&lt;5),K119,)</f>
        <v>#REF!</v>
      </c>
      <c r="K119" s="192" t="str">
        <f>IF(D119="","ZZZ9",IF(AND(#REF!&gt;0,#REF!&lt;5),D119&amp;#REF!,D119&amp;"9"))</f>
        <v>ZZZ9</v>
      </c>
      <c r="L119" s="196">
        <f t="shared" si="3"/>
        <v>999</v>
      </c>
      <c r="M119" s="220">
        <f t="shared" si="4"/>
        <v>999</v>
      </c>
      <c r="N119" s="216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197">
        <v>114</v>
      </c>
      <c r="B120" s="93"/>
      <c r="C120" s="93"/>
      <c r="D120" s="94"/>
      <c r="E120" s="210"/>
      <c r="F120" s="95"/>
      <c r="G120" s="95"/>
      <c r="H120" s="377"/>
      <c r="I120" s="221"/>
      <c r="J120" s="194" t="e">
        <f>IF(AND(Q120="",#REF!&gt;0,#REF!&lt;5),K120,)</f>
        <v>#REF!</v>
      </c>
      <c r="K120" s="192" t="str">
        <f>IF(D120="","ZZZ9",IF(AND(#REF!&gt;0,#REF!&lt;5),D120&amp;#REF!,D120&amp;"9"))</f>
        <v>ZZZ9</v>
      </c>
      <c r="L120" s="196">
        <f t="shared" si="3"/>
        <v>999</v>
      </c>
      <c r="M120" s="220">
        <f t="shared" si="4"/>
        <v>999</v>
      </c>
      <c r="N120" s="216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197">
        <v>115</v>
      </c>
      <c r="B121" s="93"/>
      <c r="C121" s="93"/>
      <c r="D121" s="94"/>
      <c r="E121" s="210"/>
      <c r="F121" s="95"/>
      <c r="G121" s="95"/>
      <c r="H121" s="377"/>
      <c r="I121" s="221"/>
      <c r="J121" s="194" t="e">
        <f>IF(AND(Q121="",#REF!&gt;0,#REF!&lt;5),K121,)</f>
        <v>#REF!</v>
      </c>
      <c r="K121" s="192" t="str">
        <f>IF(D121="","ZZZ9",IF(AND(#REF!&gt;0,#REF!&lt;5),D121&amp;#REF!,D121&amp;"9"))</f>
        <v>ZZZ9</v>
      </c>
      <c r="L121" s="196">
        <f t="shared" si="3"/>
        <v>999</v>
      </c>
      <c r="M121" s="220">
        <f t="shared" si="4"/>
        <v>999</v>
      </c>
      <c r="N121" s="216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197">
        <v>116</v>
      </c>
      <c r="B122" s="93"/>
      <c r="C122" s="93"/>
      <c r="D122" s="94"/>
      <c r="E122" s="210"/>
      <c r="F122" s="95"/>
      <c r="G122" s="95"/>
      <c r="H122" s="377"/>
      <c r="I122" s="221"/>
      <c r="J122" s="194" t="e">
        <f>IF(AND(Q122="",#REF!&gt;0,#REF!&lt;5),K122,)</f>
        <v>#REF!</v>
      </c>
      <c r="K122" s="192" t="str">
        <f>IF(D122="","ZZZ9",IF(AND(#REF!&gt;0,#REF!&lt;5),D122&amp;#REF!,D122&amp;"9"))</f>
        <v>ZZZ9</v>
      </c>
      <c r="L122" s="196">
        <f t="shared" si="3"/>
        <v>999</v>
      </c>
      <c r="M122" s="220">
        <f t="shared" si="4"/>
        <v>999</v>
      </c>
      <c r="N122" s="216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197">
        <v>117</v>
      </c>
      <c r="B123" s="93"/>
      <c r="C123" s="93"/>
      <c r="D123" s="94"/>
      <c r="E123" s="210"/>
      <c r="F123" s="95"/>
      <c r="G123" s="95"/>
      <c r="H123" s="377"/>
      <c r="I123" s="221"/>
      <c r="J123" s="194" t="e">
        <f>IF(AND(Q123="",#REF!&gt;0,#REF!&lt;5),K123,)</f>
        <v>#REF!</v>
      </c>
      <c r="K123" s="192" t="str">
        <f>IF(D123="","ZZZ9",IF(AND(#REF!&gt;0,#REF!&lt;5),D123&amp;#REF!,D123&amp;"9"))</f>
        <v>ZZZ9</v>
      </c>
      <c r="L123" s="196">
        <f t="shared" si="3"/>
        <v>999</v>
      </c>
      <c r="M123" s="220">
        <f t="shared" si="4"/>
        <v>999</v>
      </c>
      <c r="N123" s="216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197">
        <v>118</v>
      </c>
      <c r="B124" s="93"/>
      <c r="C124" s="93"/>
      <c r="D124" s="94"/>
      <c r="E124" s="210"/>
      <c r="F124" s="95"/>
      <c r="G124" s="95"/>
      <c r="H124" s="377"/>
      <c r="I124" s="221"/>
      <c r="J124" s="194" t="e">
        <f>IF(AND(Q124="",#REF!&gt;0,#REF!&lt;5),K124,)</f>
        <v>#REF!</v>
      </c>
      <c r="K124" s="192" t="str">
        <f>IF(D124="","ZZZ9",IF(AND(#REF!&gt;0,#REF!&lt;5),D124&amp;#REF!,D124&amp;"9"))</f>
        <v>ZZZ9</v>
      </c>
      <c r="L124" s="196">
        <f t="shared" si="3"/>
        <v>999</v>
      </c>
      <c r="M124" s="220">
        <f t="shared" si="4"/>
        <v>999</v>
      </c>
      <c r="N124" s="216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197">
        <v>119</v>
      </c>
      <c r="B125" s="93"/>
      <c r="C125" s="93"/>
      <c r="D125" s="94"/>
      <c r="E125" s="210"/>
      <c r="F125" s="95"/>
      <c r="G125" s="95"/>
      <c r="H125" s="377"/>
      <c r="I125" s="221"/>
      <c r="J125" s="194" t="e">
        <f>IF(AND(Q125="",#REF!&gt;0,#REF!&lt;5),K125,)</f>
        <v>#REF!</v>
      </c>
      <c r="K125" s="192" t="str">
        <f>IF(D125="","ZZZ9",IF(AND(#REF!&gt;0,#REF!&lt;5),D125&amp;#REF!,D125&amp;"9"))</f>
        <v>ZZZ9</v>
      </c>
      <c r="L125" s="196">
        <f t="shared" si="3"/>
        <v>999</v>
      </c>
      <c r="M125" s="220">
        <f t="shared" si="4"/>
        <v>999</v>
      </c>
      <c r="N125" s="216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197">
        <v>120</v>
      </c>
      <c r="B126" s="93"/>
      <c r="C126" s="93"/>
      <c r="D126" s="94"/>
      <c r="E126" s="210"/>
      <c r="F126" s="95"/>
      <c r="G126" s="95"/>
      <c r="H126" s="377"/>
      <c r="I126" s="221"/>
      <c r="J126" s="194" t="e">
        <f>IF(AND(Q126="",#REF!&gt;0,#REF!&lt;5),K126,)</f>
        <v>#REF!</v>
      </c>
      <c r="K126" s="192" t="str">
        <f>IF(D126="","ZZZ9",IF(AND(#REF!&gt;0,#REF!&lt;5),D126&amp;#REF!,D126&amp;"9"))</f>
        <v>ZZZ9</v>
      </c>
      <c r="L126" s="196">
        <f t="shared" si="3"/>
        <v>999</v>
      </c>
      <c r="M126" s="220">
        <f t="shared" si="4"/>
        <v>999</v>
      </c>
      <c r="N126" s="216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197">
        <v>121</v>
      </c>
      <c r="B127" s="93"/>
      <c r="C127" s="93"/>
      <c r="D127" s="94"/>
      <c r="E127" s="210"/>
      <c r="F127" s="95"/>
      <c r="G127" s="95"/>
      <c r="H127" s="377"/>
      <c r="I127" s="221"/>
      <c r="J127" s="194" t="e">
        <f>IF(AND(Q127="",#REF!&gt;0,#REF!&lt;5),K127,)</f>
        <v>#REF!</v>
      </c>
      <c r="K127" s="192" t="str">
        <f>IF(D127="","ZZZ9",IF(AND(#REF!&gt;0,#REF!&lt;5),D127&amp;#REF!,D127&amp;"9"))</f>
        <v>ZZZ9</v>
      </c>
      <c r="L127" s="196">
        <f t="shared" si="3"/>
        <v>999</v>
      </c>
      <c r="M127" s="220">
        <f t="shared" si="4"/>
        <v>999</v>
      </c>
      <c r="N127" s="216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197">
        <v>122</v>
      </c>
      <c r="B128" s="93"/>
      <c r="C128" s="93"/>
      <c r="D128" s="94"/>
      <c r="E128" s="210"/>
      <c r="F128" s="95"/>
      <c r="G128" s="95"/>
      <c r="H128" s="377"/>
      <c r="I128" s="221"/>
      <c r="J128" s="194" t="e">
        <f>IF(AND(Q128="",#REF!&gt;0,#REF!&lt;5),K128,)</f>
        <v>#REF!</v>
      </c>
      <c r="K128" s="192" t="str">
        <f>IF(D128="","ZZZ9",IF(AND(#REF!&gt;0,#REF!&lt;5),D128&amp;#REF!,D128&amp;"9"))</f>
        <v>ZZZ9</v>
      </c>
      <c r="L128" s="196">
        <f t="shared" si="3"/>
        <v>999</v>
      </c>
      <c r="M128" s="220">
        <f t="shared" si="4"/>
        <v>999</v>
      </c>
      <c r="N128" s="216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197">
        <v>123</v>
      </c>
      <c r="B129" s="93"/>
      <c r="C129" s="93"/>
      <c r="D129" s="94"/>
      <c r="E129" s="210"/>
      <c r="F129" s="95"/>
      <c r="G129" s="95"/>
      <c r="H129" s="377"/>
      <c r="I129" s="221"/>
      <c r="J129" s="194" t="e">
        <f>IF(AND(Q129="",#REF!&gt;0,#REF!&lt;5),K129,)</f>
        <v>#REF!</v>
      </c>
      <c r="K129" s="192" t="str">
        <f>IF(D129="","ZZZ9",IF(AND(#REF!&gt;0,#REF!&lt;5),D129&amp;#REF!,D129&amp;"9"))</f>
        <v>ZZZ9</v>
      </c>
      <c r="L129" s="196">
        <f t="shared" si="3"/>
        <v>999</v>
      </c>
      <c r="M129" s="220">
        <f t="shared" si="4"/>
        <v>999</v>
      </c>
      <c r="N129" s="216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197">
        <v>124</v>
      </c>
      <c r="B130" s="93"/>
      <c r="C130" s="93"/>
      <c r="D130" s="94"/>
      <c r="E130" s="210"/>
      <c r="F130" s="95"/>
      <c r="G130" s="95"/>
      <c r="H130" s="377"/>
      <c r="I130" s="221"/>
      <c r="J130" s="194" t="e">
        <f>IF(AND(Q130="",#REF!&gt;0,#REF!&lt;5),K130,)</f>
        <v>#REF!</v>
      </c>
      <c r="K130" s="192" t="str">
        <f>IF(D130="","ZZZ9",IF(AND(#REF!&gt;0,#REF!&lt;5),D130&amp;#REF!,D130&amp;"9"))</f>
        <v>ZZZ9</v>
      </c>
      <c r="L130" s="196">
        <f t="shared" si="3"/>
        <v>999</v>
      </c>
      <c r="M130" s="220">
        <f t="shared" si="4"/>
        <v>999</v>
      </c>
      <c r="N130" s="216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197">
        <v>125</v>
      </c>
      <c r="B131" s="93"/>
      <c r="C131" s="93"/>
      <c r="D131" s="94"/>
      <c r="E131" s="210"/>
      <c r="F131" s="95"/>
      <c r="G131" s="95"/>
      <c r="H131" s="377"/>
      <c r="I131" s="221"/>
      <c r="J131" s="194" t="e">
        <f>IF(AND(Q131="",#REF!&gt;0,#REF!&lt;5),K131,)</f>
        <v>#REF!</v>
      </c>
      <c r="K131" s="192" t="str">
        <f>IF(D131="","ZZZ9",IF(AND(#REF!&gt;0,#REF!&lt;5),D131&amp;#REF!,D131&amp;"9"))</f>
        <v>ZZZ9</v>
      </c>
      <c r="L131" s="196">
        <f t="shared" si="3"/>
        <v>999</v>
      </c>
      <c r="M131" s="220">
        <f t="shared" si="4"/>
        <v>999</v>
      </c>
      <c r="N131" s="216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197">
        <v>126</v>
      </c>
      <c r="B132" s="93"/>
      <c r="C132" s="93"/>
      <c r="D132" s="94"/>
      <c r="E132" s="210"/>
      <c r="F132" s="95"/>
      <c r="G132" s="95"/>
      <c r="H132" s="377"/>
      <c r="I132" s="221"/>
      <c r="J132" s="194" t="e">
        <f>IF(AND(Q132="",#REF!&gt;0,#REF!&lt;5),K132,)</f>
        <v>#REF!</v>
      </c>
      <c r="K132" s="192" t="str">
        <f>IF(D132="","ZZZ9",IF(AND(#REF!&gt;0,#REF!&lt;5),D132&amp;#REF!,D132&amp;"9"))</f>
        <v>ZZZ9</v>
      </c>
      <c r="L132" s="196">
        <f t="shared" si="3"/>
        <v>999</v>
      </c>
      <c r="M132" s="220">
        <f t="shared" si="4"/>
        <v>999</v>
      </c>
      <c r="N132" s="216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197">
        <v>127</v>
      </c>
      <c r="B133" s="93"/>
      <c r="C133" s="93"/>
      <c r="D133" s="94"/>
      <c r="E133" s="210"/>
      <c r="F133" s="95"/>
      <c r="G133" s="95"/>
      <c r="H133" s="377"/>
      <c r="I133" s="221"/>
      <c r="J133" s="194" t="e">
        <f>IF(AND(Q133="",#REF!&gt;0,#REF!&lt;5),K133,)</f>
        <v>#REF!</v>
      </c>
      <c r="K133" s="192" t="str">
        <f>IF(D133="","ZZZ9",IF(AND(#REF!&gt;0,#REF!&lt;5),D133&amp;#REF!,D133&amp;"9"))</f>
        <v>ZZZ9</v>
      </c>
      <c r="L133" s="196">
        <f t="shared" si="3"/>
        <v>999</v>
      </c>
      <c r="M133" s="220">
        <f t="shared" si="4"/>
        <v>999</v>
      </c>
      <c r="N133" s="216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197">
        <v>128</v>
      </c>
      <c r="B134" s="93"/>
      <c r="C134" s="93"/>
      <c r="D134" s="94"/>
      <c r="E134" s="210"/>
      <c r="F134" s="95"/>
      <c r="G134" s="95"/>
      <c r="H134" s="377"/>
      <c r="I134" s="221"/>
      <c r="J134" s="194" t="e">
        <f>IF(AND(Q134="",#REF!&gt;0,#REF!&lt;5),K134,)</f>
        <v>#REF!</v>
      </c>
      <c r="K134" s="192" t="str">
        <f>IF(D134="","ZZZ9",IF(AND(#REF!&gt;0,#REF!&lt;5),D134&amp;#REF!,D134&amp;"9"))</f>
        <v>ZZZ9</v>
      </c>
      <c r="L134" s="196">
        <f t="shared" si="3"/>
        <v>999</v>
      </c>
      <c r="M134" s="220">
        <f t="shared" si="4"/>
        <v>999</v>
      </c>
      <c r="N134" s="216"/>
      <c r="O134" s="221"/>
      <c r="P134" s="222">
        <f t="shared" si="5"/>
        <v>999</v>
      </c>
      <c r="Q134" s="221"/>
    </row>
    <row r="135" spans="1:17" x14ac:dyDescent="0.25">
      <c r="A135" s="197">
        <v>129</v>
      </c>
      <c r="B135" s="93"/>
      <c r="C135" s="93"/>
      <c r="D135" s="94"/>
      <c r="E135" s="210"/>
      <c r="F135" s="95"/>
      <c r="G135" s="95"/>
      <c r="H135" s="377"/>
      <c r="I135" s="221"/>
      <c r="J135" s="194" t="e">
        <f>IF(AND(Q135="",#REF!&gt;0,#REF!&lt;5),K135,)</f>
        <v>#REF!</v>
      </c>
      <c r="K135" s="192" t="str">
        <f>IF(D135="","ZZZ9",IF(AND(#REF!&gt;0,#REF!&lt;5),D135&amp;#REF!,D135&amp;"9"))</f>
        <v>ZZZ9</v>
      </c>
      <c r="L135" s="196">
        <f t="shared" si="3"/>
        <v>999</v>
      </c>
      <c r="M135" s="220">
        <f t="shared" si="4"/>
        <v>999</v>
      </c>
      <c r="N135" s="216"/>
      <c r="O135" s="95"/>
      <c r="P135" s="114">
        <f t="shared" si="5"/>
        <v>999</v>
      </c>
      <c r="Q135" s="95"/>
    </row>
    <row r="136" spans="1:17" x14ac:dyDescent="0.25">
      <c r="A136" s="197">
        <v>130</v>
      </c>
      <c r="B136" s="93"/>
      <c r="C136" s="93"/>
      <c r="D136" s="94"/>
      <c r="E136" s="210"/>
      <c r="F136" s="95"/>
      <c r="G136" s="95"/>
      <c r="H136" s="377"/>
      <c r="I136" s="221"/>
      <c r="J136" s="194" t="e">
        <f>IF(AND(Q136="",#REF!&gt;0,#REF!&lt;5),K136,)</f>
        <v>#REF!</v>
      </c>
      <c r="K136" s="192" t="str">
        <f>IF(D136="","ZZZ9",IF(AND(#REF!&gt;0,#REF!&lt;5),D136&amp;#REF!,D136&amp;"9"))</f>
        <v>ZZZ9</v>
      </c>
      <c r="L136" s="196">
        <f t="shared" si="3"/>
        <v>999</v>
      </c>
      <c r="M136" s="220">
        <f t="shared" si="4"/>
        <v>999</v>
      </c>
      <c r="N136" s="216"/>
      <c r="O136" s="95"/>
      <c r="P136" s="114">
        <f t="shared" si="5"/>
        <v>999</v>
      </c>
      <c r="Q136" s="95"/>
    </row>
    <row r="137" spans="1:17" x14ac:dyDescent="0.25">
      <c r="A137" s="197">
        <v>131</v>
      </c>
      <c r="B137" s="93"/>
      <c r="C137" s="93"/>
      <c r="D137" s="94"/>
      <c r="E137" s="210"/>
      <c r="F137" s="95"/>
      <c r="G137" s="95"/>
      <c r="H137" s="377"/>
      <c r="I137" s="221"/>
      <c r="J137" s="194" t="e">
        <f>IF(AND(Q137="",#REF!&gt;0,#REF!&lt;5),K137,)</f>
        <v>#REF!</v>
      </c>
      <c r="K137" s="192" t="str">
        <f>IF(D137="","ZZZ9",IF(AND(#REF!&gt;0,#REF!&lt;5),D137&amp;#REF!,D137&amp;"9"))</f>
        <v>ZZZ9</v>
      </c>
      <c r="L137" s="196">
        <f t="shared" si="3"/>
        <v>999</v>
      </c>
      <c r="M137" s="220">
        <f t="shared" si="4"/>
        <v>999</v>
      </c>
      <c r="N137" s="216"/>
      <c r="O137" s="95"/>
      <c r="P137" s="114">
        <f t="shared" si="5"/>
        <v>999</v>
      </c>
      <c r="Q137" s="95"/>
    </row>
    <row r="138" spans="1:17" x14ac:dyDescent="0.25">
      <c r="A138" s="197">
        <v>132</v>
      </c>
      <c r="B138" s="93"/>
      <c r="C138" s="93"/>
      <c r="D138" s="94"/>
      <c r="E138" s="210"/>
      <c r="F138" s="95"/>
      <c r="G138" s="95"/>
      <c r="H138" s="377"/>
      <c r="I138" s="221"/>
      <c r="J138" s="194" t="e">
        <f>IF(AND(Q138="",#REF!&gt;0,#REF!&lt;5),K138,)</f>
        <v>#REF!</v>
      </c>
      <c r="K138" s="192" t="str">
        <f>IF(D138="","ZZZ9",IF(AND(#REF!&gt;0,#REF!&lt;5),D138&amp;#REF!,D138&amp;"9"))</f>
        <v>ZZZ9</v>
      </c>
      <c r="L138" s="196">
        <f t="shared" si="3"/>
        <v>999</v>
      </c>
      <c r="M138" s="220">
        <f t="shared" si="4"/>
        <v>999</v>
      </c>
      <c r="N138" s="216"/>
      <c r="O138" s="95"/>
      <c r="P138" s="114">
        <f t="shared" si="5"/>
        <v>999</v>
      </c>
      <c r="Q138" s="95"/>
    </row>
    <row r="139" spans="1:17" x14ac:dyDescent="0.25">
      <c r="A139" s="197">
        <v>133</v>
      </c>
      <c r="B139" s="93"/>
      <c r="C139" s="93"/>
      <c r="D139" s="94"/>
      <c r="E139" s="210"/>
      <c r="F139" s="95"/>
      <c r="G139" s="95"/>
      <c r="H139" s="377"/>
      <c r="I139" s="221"/>
      <c r="J139" s="194" t="e">
        <f>IF(AND(Q139="",#REF!&gt;0,#REF!&lt;5),K139,)</f>
        <v>#REF!</v>
      </c>
      <c r="K139" s="192" t="str">
        <f>IF(D139="","ZZZ9",IF(AND(#REF!&gt;0,#REF!&lt;5),D139&amp;#REF!,D139&amp;"9"))</f>
        <v>ZZZ9</v>
      </c>
      <c r="L139" s="196">
        <f t="shared" si="3"/>
        <v>999</v>
      </c>
      <c r="M139" s="220">
        <f t="shared" si="4"/>
        <v>999</v>
      </c>
      <c r="N139" s="216"/>
      <c r="O139" s="95"/>
      <c r="P139" s="114">
        <f t="shared" si="5"/>
        <v>999</v>
      </c>
      <c r="Q139" s="95"/>
    </row>
    <row r="140" spans="1:17" x14ac:dyDescent="0.25">
      <c r="A140" s="197">
        <v>134</v>
      </c>
      <c r="B140" s="93"/>
      <c r="C140" s="93"/>
      <c r="D140" s="94"/>
      <c r="E140" s="210"/>
      <c r="F140" s="95"/>
      <c r="G140" s="95"/>
      <c r="H140" s="377"/>
      <c r="I140" s="221"/>
      <c r="J140" s="194" t="e">
        <f>IF(AND(Q140="",#REF!&gt;0,#REF!&lt;5),K140,)</f>
        <v>#REF!</v>
      </c>
      <c r="K140" s="192" t="str">
        <f>IF(D140="","ZZZ9",IF(AND(#REF!&gt;0,#REF!&lt;5),D140&amp;#REF!,D140&amp;"9"))</f>
        <v>ZZZ9</v>
      </c>
      <c r="L140" s="196">
        <f t="shared" si="3"/>
        <v>999</v>
      </c>
      <c r="M140" s="220">
        <f t="shared" si="4"/>
        <v>999</v>
      </c>
      <c r="N140" s="216"/>
      <c r="O140" s="95"/>
      <c r="P140" s="114">
        <f t="shared" si="5"/>
        <v>999</v>
      </c>
      <c r="Q140" s="95"/>
    </row>
    <row r="141" spans="1:17" x14ac:dyDescent="0.25">
      <c r="A141" s="197">
        <v>135</v>
      </c>
      <c r="B141" s="93"/>
      <c r="C141" s="93"/>
      <c r="D141" s="94"/>
      <c r="E141" s="210"/>
      <c r="F141" s="95"/>
      <c r="G141" s="95"/>
      <c r="H141" s="377"/>
      <c r="I141" s="221"/>
      <c r="J141" s="194" t="e">
        <f>IF(AND(Q141="",#REF!&gt;0,#REF!&lt;5),K141,)</f>
        <v>#REF!</v>
      </c>
      <c r="K141" s="192" t="str">
        <f>IF(D141="","ZZZ9",IF(AND(#REF!&gt;0,#REF!&lt;5),D141&amp;#REF!,D141&amp;"9"))</f>
        <v>ZZZ9</v>
      </c>
      <c r="L141" s="196">
        <f t="shared" si="3"/>
        <v>999</v>
      </c>
      <c r="M141" s="220">
        <f t="shared" si="4"/>
        <v>999</v>
      </c>
      <c r="N141" s="216"/>
      <c r="O141" s="221"/>
      <c r="P141" s="222">
        <f t="shared" si="5"/>
        <v>999</v>
      </c>
      <c r="Q141" s="221"/>
    </row>
    <row r="142" spans="1:17" x14ac:dyDescent="0.25">
      <c r="A142" s="197">
        <v>136</v>
      </c>
      <c r="B142" s="93"/>
      <c r="C142" s="93"/>
      <c r="D142" s="94"/>
      <c r="E142" s="210"/>
      <c r="F142" s="95"/>
      <c r="G142" s="95"/>
      <c r="H142" s="377"/>
      <c r="I142" s="221"/>
      <c r="J142" s="194" t="e">
        <f>IF(AND(Q142="",#REF!&gt;0,#REF!&lt;5),K142,)</f>
        <v>#REF!</v>
      </c>
      <c r="K142" s="192" t="str">
        <f>IF(D142="","ZZZ9",IF(AND(#REF!&gt;0,#REF!&lt;5),D142&amp;#REF!,D142&amp;"9"))</f>
        <v>ZZZ9</v>
      </c>
      <c r="L142" s="196">
        <f t="shared" si="3"/>
        <v>999</v>
      </c>
      <c r="M142" s="220">
        <f t="shared" si="4"/>
        <v>999</v>
      </c>
      <c r="N142" s="216"/>
      <c r="O142" s="95"/>
      <c r="P142" s="114">
        <f t="shared" si="5"/>
        <v>999</v>
      </c>
      <c r="Q142" s="95"/>
    </row>
    <row r="143" spans="1:17" x14ac:dyDescent="0.25">
      <c r="A143" s="197">
        <v>137</v>
      </c>
      <c r="B143" s="93"/>
      <c r="C143" s="93"/>
      <c r="D143" s="94"/>
      <c r="E143" s="210"/>
      <c r="F143" s="95"/>
      <c r="G143" s="95"/>
      <c r="H143" s="377"/>
      <c r="I143" s="221"/>
      <c r="J143" s="194" t="e">
        <f>IF(AND(Q143="",#REF!&gt;0,#REF!&lt;5),K143,)</f>
        <v>#REF!</v>
      </c>
      <c r="K143" s="192" t="str">
        <f>IF(D143="","ZZZ9",IF(AND(#REF!&gt;0,#REF!&lt;5),D143&amp;#REF!,D143&amp;"9"))</f>
        <v>ZZZ9</v>
      </c>
      <c r="L143" s="196">
        <f t="shared" si="3"/>
        <v>999</v>
      </c>
      <c r="M143" s="220">
        <f t="shared" si="4"/>
        <v>999</v>
      </c>
      <c r="N143" s="216"/>
      <c r="O143" s="95"/>
      <c r="P143" s="114">
        <f t="shared" si="5"/>
        <v>999</v>
      </c>
      <c r="Q143" s="95"/>
    </row>
    <row r="144" spans="1:17" x14ac:dyDescent="0.25">
      <c r="A144" s="197">
        <v>138</v>
      </c>
      <c r="B144" s="93"/>
      <c r="C144" s="93"/>
      <c r="D144" s="94"/>
      <c r="E144" s="210"/>
      <c r="F144" s="95"/>
      <c r="G144" s="95"/>
      <c r="H144" s="377"/>
      <c r="I144" s="221"/>
      <c r="J144" s="194" t="e">
        <f>IF(AND(Q144="",#REF!&gt;0,#REF!&lt;5),K144,)</f>
        <v>#REF!</v>
      </c>
      <c r="K144" s="192" t="str">
        <f>IF(D144="","ZZZ9",IF(AND(#REF!&gt;0,#REF!&lt;5),D144&amp;#REF!,D144&amp;"9"))</f>
        <v>ZZZ9</v>
      </c>
      <c r="L144" s="196">
        <f t="shared" si="3"/>
        <v>999</v>
      </c>
      <c r="M144" s="220">
        <f t="shared" si="4"/>
        <v>999</v>
      </c>
      <c r="N144" s="216"/>
      <c r="O144" s="95"/>
      <c r="P144" s="114">
        <f t="shared" si="5"/>
        <v>999</v>
      </c>
      <c r="Q144" s="95"/>
    </row>
    <row r="145" spans="1:17" x14ac:dyDescent="0.25">
      <c r="A145" s="197">
        <v>139</v>
      </c>
      <c r="B145" s="93"/>
      <c r="C145" s="93"/>
      <c r="D145" s="94"/>
      <c r="E145" s="210"/>
      <c r="F145" s="95"/>
      <c r="G145" s="95"/>
      <c r="H145" s="377"/>
      <c r="I145" s="221"/>
      <c r="J145" s="194" t="e">
        <f>IF(AND(Q145="",#REF!&gt;0,#REF!&lt;5),K145,)</f>
        <v>#REF!</v>
      </c>
      <c r="K145" s="192" t="str">
        <f>IF(D145="","ZZZ9",IF(AND(#REF!&gt;0,#REF!&lt;5),D145&amp;#REF!,D145&amp;"9"))</f>
        <v>ZZZ9</v>
      </c>
      <c r="L145" s="196">
        <f t="shared" si="3"/>
        <v>999</v>
      </c>
      <c r="M145" s="220">
        <f t="shared" si="4"/>
        <v>999</v>
      </c>
      <c r="N145" s="216"/>
      <c r="O145" s="95"/>
      <c r="P145" s="114">
        <f t="shared" si="5"/>
        <v>999</v>
      </c>
      <c r="Q145" s="95"/>
    </row>
    <row r="146" spans="1:17" x14ac:dyDescent="0.25">
      <c r="A146" s="197">
        <v>140</v>
      </c>
      <c r="B146" s="93"/>
      <c r="C146" s="93"/>
      <c r="D146" s="94"/>
      <c r="E146" s="210"/>
      <c r="F146" s="95"/>
      <c r="G146" s="95"/>
      <c r="H146" s="377"/>
      <c r="I146" s="221"/>
      <c r="J146" s="194" t="e">
        <f>IF(AND(Q146="",#REF!&gt;0,#REF!&lt;5),K146,)</f>
        <v>#REF!</v>
      </c>
      <c r="K146" s="192" t="str">
        <f>IF(D146="","ZZZ9",IF(AND(#REF!&gt;0,#REF!&lt;5),D146&amp;#REF!,D146&amp;"9"))</f>
        <v>ZZZ9</v>
      </c>
      <c r="L146" s="196">
        <f t="shared" si="3"/>
        <v>999</v>
      </c>
      <c r="M146" s="220">
        <f t="shared" si="4"/>
        <v>999</v>
      </c>
      <c r="N146" s="216"/>
      <c r="O146" s="95"/>
      <c r="P146" s="114">
        <f t="shared" si="5"/>
        <v>999</v>
      </c>
      <c r="Q146" s="95"/>
    </row>
    <row r="147" spans="1:17" x14ac:dyDescent="0.25">
      <c r="A147" s="197">
        <v>141</v>
      </c>
      <c r="B147" s="93"/>
      <c r="C147" s="93"/>
      <c r="D147" s="94"/>
      <c r="E147" s="210"/>
      <c r="F147" s="95"/>
      <c r="G147" s="95"/>
      <c r="H147" s="377"/>
      <c r="I147" s="221"/>
      <c r="J147" s="194" t="e">
        <f>IF(AND(Q147="",#REF!&gt;0,#REF!&lt;5),K147,)</f>
        <v>#REF!</v>
      </c>
      <c r="K147" s="192" t="str">
        <f>IF(D147="","ZZZ9",IF(AND(#REF!&gt;0,#REF!&lt;5),D147&amp;#REF!,D147&amp;"9"))</f>
        <v>ZZZ9</v>
      </c>
      <c r="L147" s="196">
        <f t="shared" si="3"/>
        <v>999</v>
      </c>
      <c r="M147" s="220">
        <f t="shared" si="4"/>
        <v>999</v>
      </c>
      <c r="N147" s="216"/>
      <c r="O147" s="95"/>
      <c r="P147" s="114">
        <f t="shared" si="5"/>
        <v>999</v>
      </c>
      <c r="Q147" s="95"/>
    </row>
    <row r="148" spans="1:17" x14ac:dyDescent="0.25">
      <c r="A148" s="197">
        <v>142</v>
      </c>
      <c r="B148" s="93"/>
      <c r="C148" s="93"/>
      <c r="D148" s="94"/>
      <c r="E148" s="210"/>
      <c r="F148" s="95"/>
      <c r="G148" s="95"/>
      <c r="H148" s="377"/>
      <c r="I148" s="221"/>
      <c r="J148" s="194" t="e">
        <f>IF(AND(Q148="",#REF!&gt;0,#REF!&lt;5),K148,)</f>
        <v>#REF!</v>
      </c>
      <c r="K148" s="192" t="str">
        <f>IF(D148="","ZZZ9",IF(AND(#REF!&gt;0,#REF!&lt;5),D148&amp;#REF!,D148&amp;"9"))</f>
        <v>ZZZ9</v>
      </c>
      <c r="L148" s="196">
        <f t="shared" si="3"/>
        <v>999</v>
      </c>
      <c r="M148" s="220">
        <f t="shared" si="4"/>
        <v>999</v>
      </c>
      <c r="N148" s="216"/>
      <c r="O148" s="221"/>
      <c r="P148" s="222">
        <f t="shared" si="5"/>
        <v>999</v>
      </c>
      <c r="Q148" s="221"/>
    </row>
    <row r="149" spans="1:17" x14ac:dyDescent="0.25">
      <c r="A149" s="197">
        <v>143</v>
      </c>
      <c r="B149" s="93"/>
      <c r="C149" s="93"/>
      <c r="D149" s="94"/>
      <c r="E149" s="210"/>
      <c r="F149" s="95"/>
      <c r="G149" s="95"/>
      <c r="H149" s="377"/>
      <c r="I149" s="221"/>
      <c r="J149" s="194" t="e">
        <f>IF(AND(Q149="",#REF!&gt;0,#REF!&lt;5),K149,)</f>
        <v>#REF!</v>
      </c>
      <c r="K149" s="192" t="str">
        <f>IF(D149="","ZZZ9",IF(AND(#REF!&gt;0,#REF!&lt;5),D149&amp;#REF!,D149&amp;"9"))</f>
        <v>ZZZ9</v>
      </c>
      <c r="L149" s="196">
        <f t="shared" si="3"/>
        <v>999</v>
      </c>
      <c r="M149" s="220">
        <f t="shared" si="4"/>
        <v>999</v>
      </c>
      <c r="N149" s="216"/>
      <c r="O149" s="95"/>
      <c r="P149" s="114">
        <f t="shared" si="5"/>
        <v>999</v>
      </c>
      <c r="Q149" s="95"/>
    </row>
    <row r="150" spans="1:17" x14ac:dyDescent="0.25">
      <c r="A150" s="197">
        <v>144</v>
      </c>
      <c r="B150" s="93"/>
      <c r="C150" s="93"/>
      <c r="D150" s="94"/>
      <c r="E150" s="210"/>
      <c r="F150" s="95"/>
      <c r="G150" s="95"/>
      <c r="H150" s="377"/>
      <c r="I150" s="221"/>
      <c r="J150" s="194" t="e">
        <f>IF(AND(Q150="",#REF!&gt;0,#REF!&lt;5),K150,)</f>
        <v>#REF!</v>
      </c>
      <c r="K150" s="192" t="str">
        <f>IF(D150="","ZZZ9",IF(AND(#REF!&gt;0,#REF!&lt;5),D150&amp;#REF!,D150&amp;"9"))</f>
        <v>ZZZ9</v>
      </c>
      <c r="L150" s="196">
        <f t="shared" si="3"/>
        <v>999</v>
      </c>
      <c r="M150" s="220">
        <f t="shared" si="4"/>
        <v>999</v>
      </c>
      <c r="N150" s="216"/>
      <c r="O150" s="95"/>
      <c r="P150" s="114">
        <f t="shared" si="5"/>
        <v>999</v>
      </c>
      <c r="Q150" s="95"/>
    </row>
    <row r="151" spans="1:17" x14ac:dyDescent="0.25">
      <c r="A151" s="197">
        <v>145</v>
      </c>
      <c r="B151" s="93"/>
      <c r="C151" s="93"/>
      <c r="D151" s="94"/>
      <c r="E151" s="210"/>
      <c r="F151" s="95"/>
      <c r="G151" s="95"/>
      <c r="H151" s="377"/>
      <c r="I151" s="221"/>
      <c r="J151" s="194" t="e">
        <f>IF(AND(Q151="",#REF!&gt;0,#REF!&lt;5),K151,)</f>
        <v>#REF!</v>
      </c>
      <c r="K151" s="192" t="str">
        <f>IF(D151="","ZZZ9",IF(AND(#REF!&gt;0,#REF!&lt;5),D151&amp;#REF!,D151&amp;"9"))</f>
        <v>ZZZ9</v>
      </c>
      <c r="L151" s="196">
        <f t="shared" si="3"/>
        <v>999</v>
      </c>
      <c r="M151" s="220">
        <f t="shared" si="4"/>
        <v>999</v>
      </c>
      <c r="N151" s="216"/>
      <c r="O151" s="95"/>
      <c r="P151" s="114">
        <f t="shared" si="5"/>
        <v>999</v>
      </c>
      <c r="Q151" s="95"/>
    </row>
    <row r="152" spans="1:17" x14ac:dyDescent="0.25">
      <c r="A152" s="197">
        <v>146</v>
      </c>
      <c r="B152" s="93"/>
      <c r="C152" s="93"/>
      <c r="D152" s="94"/>
      <c r="E152" s="210"/>
      <c r="F152" s="95"/>
      <c r="G152" s="95"/>
      <c r="H152" s="377"/>
      <c r="I152" s="221"/>
      <c r="J152" s="194" t="e">
        <f>IF(AND(Q152="",#REF!&gt;0,#REF!&lt;5),K152,)</f>
        <v>#REF!</v>
      </c>
      <c r="K152" s="192" t="str">
        <f>IF(D152="","ZZZ9",IF(AND(#REF!&gt;0,#REF!&lt;5),D152&amp;#REF!,D152&amp;"9"))</f>
        <v>ZZZ9</v>
      </c>
      <c r="L152" s="196">
        <f t="shared" si="3"/>
        <v>999</v>
      </c>
      <c r="M152" s="220">
        <f t="shared" si="4"/>
        <v>999</v>
      </c>
      <c r="N152" s="216"/>
      <c r="O152" s="95"/>
      <c r="P152" s="114">
        <f t="shared" si="5"/>
        <v>999</v>
      </c>
      <c r="Q152" s="95"/>
    </row>
    <row r="153" spans="1:17" x14ac:dyDescent="0.25">
      <c r="A153" s="197">
        <v>147</v>
      </c>
      <c r="B153" s="93"/>
      <c r="C153" s="93"/>
      <c r="D153" s="94"/>
      <c r="E153" s="210"/>
      <c r="F153" s="95"/>
      <c r="G153" s="95"/>
      <c r="H153" s="377"/>
      <c r="I153" s="221"/>
      <c r="J153" s="194" t="e">
        <f>IF(AND(Q153="",#REF!&gt;0,#REF!&lt;5),K153,)</f>
        <v>#REF!</v>
      </c>
      <c r="K153" s="192" t="str">
        <f>IF(D153="","ZZZ9",IF(AND(#REF!&gt;0,#REF!&lt;5),D153&amp;#REF!,D153&amp;"9"))</f>
        <v>ZZZ9</v>
      </c>
      <c r="L153" s="196">
        <f t="shared" si="3"/>
        <v>999</v>
      </c>
      <c r="M153" s="220">
        <f t="shared" si="4"/>
        <v>999</v>
      </c>
      <c r="N153" s="216"/>
      <c r="O153" s="95"/>
      <c r="P153" s="114">
        <f t="shared" si="5"/>
        <v>999</v>
      </c>
      <c r="Q153" s="95"/>
    </row>
    <row r="154" spans="1:17" x14ac:dyDescent="0.25">
      <c r="A154" s="197">
        <v>148</v>
      </c>
      <c r="B154" s="93"/>
      <c r="C154" s="93"/>
      <c r="D154" s="94"/>
      <c r="E154" s="210"/>
      <c r="F154" s="95"/>
      <c r="G154" s="95"/>
      <c r="H154" s="377"/>
      <c r="I154" s="221"/>
      <c r="J154" s="194" t="e">
        <f>IF(AND(Q154="",#REF!&gt;0,#REF!&lt;5),K154,)</f>
        <v>#REF!</v>
      </c>
      <c r="K154" s="192" t="str">
        <f>IF(D154="","ZZZ9",IF(AND(#REF!&gt;0,#REF!&lt;5),D154&amp;#REF!,D154&amp;"9"))</f>
        <v>ZZZ9</v>
      </c>
      <c r="L154" s="196">
        <f t="shared" si="3"/>
        <v>999</v>
      </c>
      <c r="M154" s="220">
        <f t="shared" si="4"/>
        <v>999</v>
      </c>
      <c r="N154" s="216"/>
      <c r="O154" s="95"/>
      <c r="P154" s="114">
        <f t="shared" si="5"/>
        <v>999</v>
      </c>
      <c r="Q154" s="95"/>
    </row>
    <row r="155" spans="1:17" x14ac:dyDescent="0.25">
      <c r="A155" s="197">
        <v>149</v>
      </c>
      <c r="B155" s="93"/>
      <c r="C155" s="93"/>
      <c r="D155" s="94"/>
      <c r="E155" s="210"/>
      <c r="F155" s="95"/>
      <c r="G155" s="95"/>
      <c r="H155" s="377"/>
      <c r="I155" s="221"/>
      <c r="J155" s="194" t="e">
        <f>IF(AND(Q155="",#REF!&gt;0,#REF!&lt;5),K155,)</f>
        <v>#REF!</v>
      </c>
      <c r="K155" s="192" t="str">
        <f>IF(D155="","ZZZ9",IF(AND(#REF!&gt;0,#REF!&lt;5),D155&amp;#REF!,D155&amp;"9"))</f>
        <v>ZZZ9</v>
      </c>
      <c r="L155" s="196">
        <f t="shared" si="3"/>
        <v>999</v>
      </c>
      <c r="M155" s="220">
        <f t="shared" si="4"/>
        <v>999</v>
      </c>
      <c r="N155" s="216"/>
      <c r="O155" s="95"/>
      <c r="P155" s="114">
        <f t="shared" si="5"/>
        <v>999</v>
      </c>
      <c r="Q155" s="95"/>
    </row>
    <row r="156" spans="1:17" x14ac:dyDescent="0.25">
      <c r="A156" s="197">
        <v>150</v>
      </c>
      <c r="B156" s="93"/>
      <c r="C156" s="93"/>
      <c r="D156" s="94"/>
      <c r="E156" s="210"/>
      <c r="F156" s="95"/>
      <c r="G156" s="95"/>
      <c r="H156" s="377"/>
      <c r="I156" s="221"/>
      <c r="J156" s="194" t="e">
        <f>IF(AND(Q156="",#REF!&gt;0,#REF!&lt;5),K156,)</f>
        <v>#REF!</v>
      </c>
      <c r="K156" s="192" t="str">
        <f>IF(D156="","ZZZ9",IF(AND(#REF!&gt;0,#REF!&lt;5),D156&amp;#REF!,D156&amp;"9"))</f>
        <v>ZZZ9</v>
      </c>
      <c r="L156" s="196">
        <f t="shared" si="3"/>
        <v>999</v>
      </c>
      <c r="M156" s="220">
        <f t="shared" si="4"/>
        <v>999</v>
      </c>
      <c r="N156" s="216"/>
      <c r="O156" s="95"/>
      <c r="P156" s="114">
        <f t="shared" si="5"/>
        <v>999</v>
      </c>
      <c r="Q156" s="95"/>
    </row>
  </sheetData>
  <conditionalFormatting sqref="A7:D156">
    <cfRule type="expression" dxfId="64" priority="8" stopIfTrue="1">
      <formula>$Q7&gt;=1</formula>
    </cfRule>
  </conditionalFormatting>
  <conditionalFormatting sqref="B15:D37">
    <cfRule type="expression" dxfId="63" priority="9" stopIfTrue="1">
      <formula>$Q15&gt;=1</formula>
    </cfRule>
  </conditionalFormatting>
  <conditionalFormatting sqref="D7:D14">
    <cfRule type="expression" dxfId="62" priority="1" stopIfTrue="1">
      <formula>$Q7&gt;=1</formula>
    </cfRule>
  </conditionalFormatting>
  <conditionalFormatting sqref="E7:E14">
    <cfRule type="expression" dxfId="61" priority="2" stopIfTrue="1">
      <formula>AND(ROUNDDOWN(($A$4-E7)/365.25,0)&lt;=13,G7&lt;&gt;"OK")</formula>
    </cfRule>
    <cfRule type="expression" dxfId="60" priority="3" stopIfTrue="1">
      <formula>AND(ROUNDDOWN(($A$4-E7)/365.25,0)&lt;=14,G7&lt;&gt;"OK")</formula>
    </cfRule>
    <cfRule type="expression" dxfId="59" priority="4" stopIfTrue="1">
      <formula>AND(ROUNDDOWN(($A$4-E7)/365.25,0)&lt;=17,G7&lt;&gt;"OK")</formula>
    </cfRule>
  </conditionalFormatting>
  <conditionalFormatting sqref="E7:E27">
    <cfRule type="expression" dxfId="58" priority="5" stopIfTrue="1">
      <formula>AND(ROUNDDOWN(($A$4-E7)/365.25,0)&lt;=13,G7&lt;&gt;"OK")</formula>
    </cfRule>
    <cfRule type="expression" dxfId="57" priority="6" stopIfTrue="1">
      <formula>AND(ROUNDDOWN(($A$4-E7)/365.25,0)&lt;=14,G7&lt;&gt;"OK")</formula>
    </cfRule>
    <cfRule type="expression" dxfId="56" priority="7" stopIfTrue="1">
      <formula>AND(ROUNDDOWN(($A$4-E7)/365.25,0)&lt;=17,G7&lt;&gt;"OK")</formula>
    </cfRule>
  </conditionalFormatting>
  <conditionalFormatting sqref="E15:E156">
    <cfRule type="expression" dxfId="55" priority="22" stopIfTrue="1">
      <formula>AND(ROUNDDOWN(($A$4-E15)/365.25,0)&lt;=13,G15&lt;&gt;"OK")</formula>
    </cfRule>
    <cfRule type="expression" dxfId="54" priority="23" stopIfTrue="1">
      <formula>AND(ROUNDDOWN(($A$4-E15)/365.25,0)&lt;=14,G15&lt;&gt;"OK")</formula>
    </cfRule>
    <cfRule type="expression" dxfId="53" priority="24" stopIfTrue="1">
      <formula>AND(ROUNDDOWN(($A$4-E15)/365.25,0)&lt;=17,G15&lt;&gt;"OK")</formula>
    </cfRule>
  </conditionalFormatting>
  <conditionalFormatting sqref="E29:E37">
    <cfRule type="expression" dxfId="52" priority="10" stopIfTrue="1">
      <formula>AND(ROUNDDOWN(($A$4-E29)/365.25,0)&lt;=13,G29&lt;&gt;"OK")</formula>
    </cfRule>
    <cfRule type="expression" dxfId="51" priority="11" stopIfTrue="1">
      <formula>AND(ROUNDDOWN(($A$4-E29)/365.25,0)&lt;=14,G29&lt;&gt;"OK")</formula>
    </cfRule>
    <cfRule type="expression" dxfId="50" priority="12" stopIfTrue="1">
      <formula>AND(ROUNDDOWN(($A$4-E29)/365.25,0)&lt;=17,G29&lt;&gt;"OK")</formula>
    </cfRule>
  </conditionalFormatting>
  <conditionalFormatting sqref="J7:J156">
    <cfRule type="cellIs" dxfId="49" priority="18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96673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213360</xdr:colOff>
                    <xdr:row>0</xdr:row>
                    <xdr:rowOff>68580</xdr:rowOff>
                  </from>
                  <to>
                    <xdr:col>14</xdr:col>
                    <xdr:colOff>137160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G27"/>
  <sheetViews>
    <sheetView workbookViewId="0">
      <selection activeCell="K7" sqref="K7"/>
    </sheetView>
  </sheetViews>
  <sheetFormatPr defaultRowHeight="13.2" x14ac:dyDescent="0.25"/>
  <cols>
    <col min="5" max="5" width="18.6640625" customWidth="1"/>
  </cols>
  <sheetData>
    <row r="1" spans="1:7" ht="25.8" x14ac:dyDescent="0.25">
      <c r="A1" s="510" t="s">
        <v>339</v>
      </c>
      <c r="B1" s="511"/>
      <c r="C1" s="511"/>
      <c r="D1" s="511"/>
      <c r="E1" s="511"/>
      <c r="F1" s="511"/>
      <c r="G1" s="512"/>
    </row>
    <row r="2" spans="1:7" ht="21" x14ac:dyDescent="0.25">
      <c r="A2" s="513" t="s">
        <v>614</v>
      </c>
      <c r="B2" s="514"/>
      <c r="C2" s="514"/>
      <c r="D2" s="514"/>
      <c r="E2" s="514"/>
      <c r="F2" s="514"/>
      <c r="G2" s="515"/>
    </row>
    <row r="3" spans="1:7" ht="21" x14ac:dyDescent="0.25">
      <c r="A3" s="516" t="s">
        <v>350</v>
      </c>
      <c r="B3" s="517"/>
      <c r="C3" s="517"/>
      <c r="D3" s="517"/>
      <c r="E3" s="517"/>
      <c r="F3" s="517"/>
      <c r="G3" s="518"/>
    </row>
    <row r="4" spans="1:7" ht="26.4" x14ac:dyDescent="0.25">
      <c r="A4" s="452" t="s">
        <v>340</v>
      </c>
      <c r="B4" s="452"/>
      <c r="C4" s="452" t="s">
        <v>341</v>
      </c>
      <c r="D4" s="501" t="s">
        <v>342</v>
      </c>
      <c r="E4" s="453"/>
      <c r="F4" s="453"/>
      <c r="G4" s="453" t="s">
        <v>343</v>
      </c>
    </row>
    <row r="5" spans="1:7" ht="15.6" x14ac:dyDescent="0.3">
      <c r="A5" s="454" t="s">
        <v>344</v>
      </c>
      <c r="B5" s="503"/>
      <c r="C5" s="455"/>
      <c r="D5" s="505"/>
      <c r="E5" s="456" t="s">
        <v>345</v>
      </c>
      <c r="F5" s="463"/>
      <c r="G5" s="457"/>
    </row>
    <row r="6" spans="1:7" ht="15.6" x14ac:dyDescent="0.3">
      <c r="A6" s="454" t="s">
        <v>344</v>
      </c>
      <c r="B6" s="504"/>
      <c r="C6" s="453"/>
      <c r="D6" s="506"/>
      <c r="E6" s="456" t="s">
        <v>250</v>
      </c>
      <c r="F6" s="463"/>
      <c r="G6" s="459"/>
    </row>
    <row r="7" spans="1:7" ht="15.6" x14ac:dyDescent="0.3">
      <c r="A7" s="456" t="s">
        <v>344</v>
      </c>
      <c r="B7" s="504"/>
      <c r="C7" s="453"/>
      <c r="D7" s="506"/>
      <c r="E7" s="456" t="s">
        <v>251</v>
      </c>
      <c r="F7" s="463"/>
      <c r="G7" s="459"/>
    </row>
    <row r="8" spans="1:7" ht="15.6" x14ac:dyDescent="0.3">
      <c r="A8" s="456" t="s">
        <v>344</v>
      </c>
      <c r="B8" s="504"/>
      <c r="C8" s="453"/>
      <c r="D8" s="506"/>
      <c r="E8" s="456" t="s">
        <v>268</v>
      </c>
      <c r="F8" s="463"/>
      <c r="G8" s="459"/>
    </row>
    <row r="9" spans="1:7" ht="15.6" x14ac:dyDescent="0.3">
      <c r="A9" s="456" t="s">
        <v>344</v>
      </c>
      <c r="B9" s="504"/>
      <c r="C9" s="453"/>
      <c r="D9" s="506"/>
      <c r="E9" s="456" t="s">
        <v>286</v>
      </c>
      <c r="F9" s="463"/>
      <c r="G9" s="459"/>
    </row>
    <row r="10" spans="1:7" ht="15.6" x14ac:dyDescent="0.3">
      <c r="A10" s="456" t="s">
        <v>621</v>
      </c>
      <c r="B10" s="504"/>
      <c r="C10" s="453"/>
      <c r="D10" s="506"/>
      <c r="E10" s="456" t="s">
        <v>291</v>
      </c>
      <c r="F10" s="463"/>
      <c r="G10" s="459"/>
    </row>
    <row r="11" spans="1:7" ht="15.6" x14ac:dyDescent="0.3">
      <c r="A11" s="456" t="s">
        <v>344</v>
      </c>
      <c r="B11" s="504"/>
      <c r="C11" s="453"/>
      <c r="D11" s="506"/>
      <c r="E11" s="456" t="s">
        <v>287</v>
      </c>
      <c r="F11" s="463"/>
      <c r="G11" s="459"/>
    </row>
    <row r="12" spans="1:7" ht="15.6" x14ac:dyDescent="0.3">
      <c r="A12" s="456" t="s">
        <v>344</v>
      </c>
      <c r="B12" s="504"/>
      <c r="C12" s="453"/>
      <c r="D12" s="506"/>
      <c r="E12" s="456" t="s">
        <v>297</v>
      </c>
      <c r="F12" s="463"/>
      <c r="G12" s="459"/>
    </row>
    <row r="13" spans="1:7" ht="15.6" x14ac:dyDescent="0.3">
      <c r="A13" s="456" t="s">
        <v>344</v>
      </c>
      <c r="B13" s="504"/>
      <c r="C13" s="453"/>
      <c r="D13" s="506"/>
      <c r="E13" s="456" t="s">
        <v>577</v>
      </c>
      <c r="F13" s="463"/>
      <c r="G13" s="459"/>
    </row>
    <row r="14" spans="1:7" ht="15.6" x14ac:dyDescent="0.3">
      <c r="A14" s="456" t="s">
        <v>346</v>
      </c>
      <c r="B14" s="504"/>
      <c r="C14" s="453"/>
      <c r="D14" s="506"/>
      <c r="E14" s="456" t="s">
        <v>309</v>
      </c>
      <c r="F14" s="463"/>
      <c r="G14" s="459"/>
    </row>
    <row r="15" spans="1:7" ht="15.6" x14ac:dyDescent="0.3">
      <c r="A15" s="456" t="s">
        <v>347</v>
      </c>
      <c r="B15" s="456"/>
      <c r="C15" s="453"/>
      <c r="D15" s="506"/>
      <c r="E15" s="456" t="s">
        <v>337</v>
      </c>
      <c r="F15" s="463"/>
      <c r="G15" s="459"/>
    </row>
    <row r="16" spans="1:7" ht="15.6" x14ac:dyDescent="0.3">
      <c r="A16" s="456" t="s">
        <v>622</v>
      </c>
      <c r="B16" s="456"/>
      <c r="C16" s="453"/>
      <c r="D16" s="506"/>
      <c r="E16" s="456" t="s">
        <v>327</v>
      </c>
      <c r="F16" s="463"/>
      <c r="G16" s="459"/>
    </row>
    <row r="17" spans="1:7" ht="15.6" x14ac:dyDescent="0.3">
      <c r="A17" s="456" t="s">
        <v>622</v>
      </c>
      <c r="B17" s="456"/>
      <c r="C17" s="453"/>
      <c r="D17" s="506"/>
      <c r="E17" s="456" t="s">
        <v>618</v>
      </c>
      <c r="F17" s="463"/>
      <c r="G17" s="459"/>
    </row>
    <row r="18" spans="1:7" ht="15.6" x14ac:dyDescent="0.3">
      <c r="A18" s="456" t="s">
        <v>623</v>
      </c>
      <c r="B18" s="456"/>
      <c r="C18" s="453"/>
      <c r="D18" s="506"/>
      <c r="E18" s="456" t="s">
        <v>619</v>
      </c>
      <c r="F18" s="463"/>
      <c r="G18" s="459"/>
    </row>
    <row r="19" spans="1:7" ht="15.6" x14ac:dyDescent="0.3">
      <c r="A19" s="456" t="s">
        <v>624</v>
      </c>
      <c r="B19" s="456"/>
      <c r="C19" s="453"/>
      <c r="D19" s="506"/>
      <c r="E19" s="456" t="s">
        <v>348</v>
      </c>
      <c r="F19" s="463"/>
      <c r="G19" s="459"/>
    </row>
    <row r="20" spans="1:7" ht="17.399999999999999" x14ac:dyDescent="0.3">
      <c r="A20" s="456" t="s">
        <v>624</v>
      </c>
      <c r="B20" s="456"/>
      <c r="C20" s="453"/>
      <c r="D20" s="502"/>
      <c r="E20" s="456" t="s">
        <v>620</v>
      </c>
      <c r="F20" s="507"/>
      <c r="G20" s="459"/>
    </row>
    <row r="21" spans="1:7" ht="17.399999999999999" x14ac:dyDescent="0.3">
      <c r="A21" s="456"/>
      <c r="B21" s="456"/>
      <c r="C21" s="453"/>
      <c r="D21" s="502"/>
      <c r="E21" s="456"/>
      <c r="F21" s="453"/>
      <c r="G21" s="459"/>
    </row>
    <row r="22" spans="1:7" ht="17.399999999999999" x14ac:dyDescent="0.3">
      <c r="A22" s="456"/>
      <c r="B22" s="456"/>
      <c r="C22" s="453"/>
      <c r="D22" s="502"/>
      <c r="E22" s="456"/>
      <c r="F22" s="453"/>
      <c r="G22" s="459"/>
    </row>
    <row r="23" spans="1:7" ht="14.4" x14ac:dyDescent="0.3">
      <c r="A23" s="456"/>
      <c r="B23" s="456"/>
      <c r="C23" s="453"/>
      <c r="D23" s="461"/>
      <c r="E23" s="456"/>
      <c r="F23" s="453"/>
      <c r="G23" s="459"/>
    </row>
    <row r="24" spans="1:7" ht="14.4" x14ac:dyDescent="0.3">
      <c r="A24" s="456"/>
      <c r="B24" s="456"/>
      <c r="C24" s="453"/>
      <c r="D24" s="461"/>
      <c r="E24" s="456"/>
      <c r="F24" s="453"/>
      <c r="G24" s="459"/>
    </row>
    <row r="25" spans="1:7" ht="14.4" x14ac:dyDescent="0.3">
      <c r="A25" s="453"/>
      <c r="B25" s="458"/>
      <c r="C25" s="453"/>
      <c r="D25" s="461"/>
      <c r="E25" s="456"/>
      <c r="F25" s="453"/>
      <c r="G25" s="459"/>
    </row>
    <row r="26" spans="1:7" ht="14.4" x14ac:dyDescent="0.3">
      <c r="A26" s="453"/>
      <c r="B26" s="460"/>
      <c r="C26" s="453"/>
      <c r="D26" s="461"/>
      <c r="E26" s="456"/>
      <c r="F26" s="453"/>
      <c r="G26" s="459"/>
    </row>
    <row r="27" spans="1:7" x14ac:dyDescent="0.25">
      <c r="D27" s="40"/>
    </row>
  </sheetData>
  <mergeCells count="3">
    <mergeCell ref="A1:G1"/>
    <mergeCell ref="A2:G2"/>
    <mergeCell ref="A3:G3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FFFF00"/>
  </sheetPr>
  <dimension ref="A1:AK49"/>
  <sheetViews>
    <sheetView topLeftCell="A7" workbookViewId="0">
      <selection activeCell="K21" sqref="K21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519" t="str">
        <f>Altalanos!$A$6</f>
        <v>SOMOGY VÁRMEGYE DIÁKOLIMPIA</v>
      </c>
      <c r="B1" s="519"/>
      <c r="C1" s="519"/>
      <c r="D1" s="519"/>
      <c r="E1" s="519"/>
      <c r="F1" s="519"/>
      <c r="G1" s="228"/>
      <c r="H1" s="231" t="s">
        <v>54</v>
      </c>
      <c r="I1" s="229"/>
      <c r="J1" s="230"/>
      <c r="L1" s="232"/>
      <c r="M1" s="233"/>
      <c r="N1" s="119"/>
      <c r="O1" s="119" t="s">
        <v>13</v>
      </c>
      <c r="P1" s="119"/>
      <c r="Q1" s="118"/>
      <c r="R1" s="119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34" t="s">
        <v>53</v>
      </c>
      <c r="B2" s="235"/>
      <c r="C2" s="235"/>
      <c r="D2" s="235"/>
      <c r="E2" s="235" t="s">
        <v>629</v>
      </c>
      <c r="F2" s="235"/>
      <c r="G2" s="236"/>
      <c r="H2" s="237"/>
      <c r="I2" s="237"/>
      <c r="J2" s="238"/>
      <c r="K2" s="232"/>
      <c r="L2" s="232"/>
      <c r="M2" s="232"/>
      <c r="N2" s="120"/>
      <c r="O2" s="97"/>
      <c r="P2" s="120"/>
      <c r="Q2" s="97"/>
      <c r="R2" s="120"/>
      <c r="Y2" s="358"/>
      <c r="Z2" s="357"/>
      <c r="AA2" s="357" t="s">
        <v>66</v>
      </c>
      <c r="AB2" s="348">
        <v>150</v>
      </c>
      <c r="AC2" s="348">
        <v>120</v>
      </c>
      <c r="AD2" s="348">
        <v>100</v>
      </c>
      <c r="AE2" s="348">
        <v>80</v>
      </c>
      <c r="AF2" s="348">
        <v>70</v>
      </c>
      <c r="AG2" s="348">
        <v>60</v>
      </c>
      <c r="AH2" s="348">
        <v>55</v>
      </c>
      <c r="AI2" s="348">
        <v>50</v>
      </c>
      <c r="AJ2" s="348">
        <v>45</v>
      </c>
      <c r="AK2" s="348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21"/>
      <c r="K3" s="50"/>
      <c r="L3" s="51" t="s">
        <v>30</v>
      </c>
      <c r="M3" s="50"/>
      <c r="N3" s="306"/>
      <c r="O3" s="305"/>
      <c r="P3" s="306"/>
      <c r="Q3" s="347" t="s">
        <v>80</v>
      </c>
      <c r="R3" s="348" t="s">
        <v>86</v>
      </c>
      <c r="S3" s="348" t="s">
        <v>81</v>
      </c>
      <c r="Y3" s="357">
        <f>IF(H4="OB","A",IF(H4="IX","W",H4))</f>
        <v>0</v>
      </c>
      <c r="Z3" s="357"/>
      <c r="AA3" s="357" t="s">
        <v>96</v>
      </c>
      <c r="AB3" s="348">
        <v>120</v>
      </c>
      <c r="AC3" s="348">
        <v>90</v>
      </c>
      <c r="AD3" s="348">
        <v>65</v>
      </c>
      <c r="AE3" s="348">
        <v>55</v>
      </c>
      <c r="AF3" s="348">
        <v>50</v>
      </c>
      <c r="AG3" s="348">
        <v>45</v>
      </c>
      <c r="AH3" s="348">
        <v>40</v>
      </c>
      <c r="AI3" s="348">
        <v>35</v>
      </c>
      <c r="AJ3" s="348">
        <v>25</v>
      </c>
      <c r="AK3" s="348">
        <v>20</v>
      </c>
    </row>
    <row r="4" spans="1:37" ht="13.8" thickBot="1" x14ac:dyDescent="0.3">
      <c r="A4" s="520">
        <v>45775</v>
      </c>
      <c r="B4" s="520"/>
      <c r="C4" s="520"/>
      <c r="D4" s="239"/>
      <c r="E4" s="240" t="str">
        <f>Altalanos!$C$10</f>
        <v>Balatonboglár</v>
      </c>
      <c r="F4" s="240"/>
      <c r="G4" s="240"/>
      <c r="H4" s="243"/>
      <c r="I4" s="240"/>
      <c r="J4" s="242"/>
      <c r="K4" s="243"/>
      <c r="L4" s="245" t="str">
        <f>Altalanos!$E$10</f>
        <v>Paszér Éva</v>
      </c>
      <c r="M4" s="243"/>
      <c r="N4" s="308"/>
      <c r="O4" s="309"/>
      <c r="P4" s="308"/>
      <c r="Q4" s="349" t="s">
        <v>87</v>
      </c>
      <c r="R4" s="350" t="s">
        <v>82</v>
      </c>
      <c r="S4" s="350" t="s">
        <v>83</v>
      </c>
      <c r="Y4" s="357"/>
      <c r="Z4" s="357"/>
      <c r="AA4" s="357" t="s">
        <v>97</v>
      </c>
      <c r="AB4" s="348">
        <v>90</v>
      </c>
      <c r="AC4" s="348">
        <v>60</v>
      </c>
      <c r="AD4" s="348">
        <v>45</v>
      </c>
      <c r="AE4" s="348">
        <v>34</v>
      </c>
      <c r="AF4" s="348">
        <v>27</v>
      </c>
      <c r="AG4" s="348">
        <v>22</v>
      </c>
      <c r="AH4" s="348">
        <v>18</v>
      </c>
      <c r="AI4" s="348">
        <v>15</v>
      </c>
      <c r="AJ4" s="348">
        <v>12</v>
      </c>
      <c r="AK4" s="348">
        <v>9</v>
      </c>
    </row>
    <row r="5" spans="1:37" x14ac:dyDescent="0.25">
      <c r="A5" s="33"/>
      <c r="B5" s="33" t="s">
        <v>51</v>
      </c>
      <c r="C5" s="301" t="s">
        <v>64</v>
      </c>
      <c r="D5" s="33" t="s">
        <v>45</v>
      </c>
      <c r="E5" s="33" t="s">
        <v>69</v>
      </c>
      <c r="F5" s="33"/>
      <c r="G5" s="33" t="s">
        <v>28</v>
      </c>
      <c r="H5" s="33"/>
      <c r="I5" s="33" t="s">
        <v>31</v>
      </c>
      <c r="J5" s="33"/>
      <c r="K5" s="334" t="s">
        <v>70</v>
      </c>
      <c r="L5" s="334" t="s">
        <v>71</v>
      </c>
      <c r="M5" s="334" t="s">
        <v>72</v>
      </c>
      <c r="Q5" s="351" t="s">
        <v>88</v>
      </c>
      <c r="R5" s="352" t="s">
        <v>84</v>
      </c>
      <c r="S5" s="352" t="s">
        <v>85</v>
      </c>
      <c r="Y5" s="357">
        <f>IF(OR(Altalanos!$A$8="F1",Altalanos!$A$8="F2",Altalanos!$A$8="N1",Altalanos!$A$8="N2"),1,2)</f>
        <v>2</v>
      </c>
      <c r="Z5" s="357"/>
      <c r="AA5" s="357" t="s">
        <v>98</v>
      </c>
      <c r="AB5" s="348">
        <v>60</v>
      </c>
      <c r="AC5" s="348">
        <v>40</v>
      </c>
      <c r="AD5" s="348">
        <v>30</v>
      </c>
      <c r="AE5" s="348">
        <v>20</v>
      </c>
      <c r="AF5" s="348">
        <v>18</v>
      </c>
      <c r="AG5" s="348">
        <v>15</v>
      </c>
      <c r="AH5" s="348">
        <v>12</v>
      </c>
      <c r="AI5" s="348">
        <v>10</v>
      </c>
      <c r="AJ5" s="348">
        <v>8</v>
      </c>
      <c r="AK5" s="348">
        <v>6</v>
      </c>
    </row>
    <row r="6" spans="1:37" x14ac:dyDescent="0.25">
      <c r="A6" s="279"/>
      <c r="B6" s="279"/>
      <c r="C6" s="333"/>
      <c r="D6" s="279"/>
      <c r="E6" s="279"/>
      <c r="F6" s="279"/>
      <c r="G6" s="279"/>
      <c r="H6" s="279"/>
      <c r="I6" s="279"/>
      <c r="J6" s="279"/>
      <c r="K6" s="279"/>
      <c r="L6" s="279"/>
      <c r="M6" s="279"/>
      <c r="Y6" s="357"/>
      <c r="Z6" s="357"/>
      <c r="AA6" s="357" t="s">
        <v>99</v>
      </c>
      <c r="AB6" s="348">
        <v>40</v>
      </c>
      <c r="AC6" s="348">
        <v>25</v>
      </c>
      <c r="AD6" s="348">
        <v>18</v>
      </c>
      <c r="AE6" s="348">
        <v>13</v>
      </c>
      <c r="AF6" s="348">
        <v>10</v>
      </c>
      <c r="AG6" s="348">
        <v>8</v>
      </c>
      <c r="AH6" s="348">
        <v>6</v>
      </c>
      <c r="AI6" s="348">
        <v>5</v>
      </c>
      <c r="AJ6" s="348">
        <v>4</v>
      </c>
      <c r="AK6" s="348">
        <v>3</v>
      </c>
    </row>
    <row r="7" spans="1:37" x14ac:dyDescent="0.25">
      <c r="A7" s="341" t="s">
        <v>66</v>
      </c>
      <c r="B7" s="353"/>
      <c r="C7" s="303" t="str">
        <f>IF($B7="","",VLOOKUP($B7,'I. KCS LÁNY B ELŐ'!$A$7:$O$22,5))</f>
        <v/>
      </c>
      <c r="D7" s="303" t="str">
        <f>IF($B7="","",VLOOKUP($B7,'I. KCS LÁNY B ELŐ'!$A$7:$O$22,15))</f>
        <v/>
      </c>
      <c r="E7" s="450" t="s">
        <v>597</v>
      </c>
      <c r="F7" s="302"/>
      <c r="G7" s="450" t="s">
        <v>265</v>
      </c>
      <c r="H7" s="302"/>
      <c r="I7" s="450"/>
      <c r="J7" s="279"/>
      <c r="K7" s="364">
        <v>3</v>
      </c>
      <c r="L7" s="359" t="e">
        <f>IF(K7="","",CONCATENATE(VLOOKUP($Y$3,$AB$1:$AK$1,K7)," pont"))</f>
        <v>#N/A</v>
      </c>
      <c r="M7" s="365"/>
      <c r="Q7" s="347" t="s">
        <v>80</v>
      </c>
      <c r="R7" s="418" t="s">
        <v>118</v>
      </c>
      <c r="S7" s="418" t="s">
        <v>120</v>
      </c>
      <c r="Y7" s="357"/>
      <c r="Z7" s="357"/>
      <c r="AA7" s="357" t="s">
        <v>100</v>
      </c>
      <c r="AB7" s="348">
        <v>25</v>
      </c>
      <c r="AC7" s="348">
        <v>15</v>
      </c>
      <c r="AD7" s="348">
        <v>13</v>
      </c>
      <c r="AE7" s="348">
        <v>8</v>
      </c>
      <c r="AF7" s="348">
        <v>6</v>
      </c>
      <c r="AG7" s="348">
        <v>4</v>
      </c>
      <c r="AH7" s="348">
        <v>3</v>
      </c>
      <c r="AI7" s="348">
        <v>2</v>
      </c>
      <c r="AJ7" s="348">
        <v>1</v>
      </c>
      <c r="AK7" s="348">
        <v>0</v>
      </c>
    </row>
    <row r="8" spans="1:37" x14ac:dyDescent="0.25">
      <c r="A8" s="310"/>
      <c r="B8" s="354"/>
      <c r="C8" s="311"/>
      <c r="D8" s="311"/>
      <c r="E8" s="311"/>
      <c r="F8" s="311"/>
      <c r="G8" s="311"/>
      <c r="H8" s="311"/>
      <c r="I8" s="311"/>
      <c r="J8" s="279"/>
      <c r="K8" s="310"/>
      <c r="L8" s="310"/>
      <c r="M8" s="366"/>
      <c r="Q8" s="349" t="s">
        <v>87</v>
      </c>
      <c r="R8" s="419" t="s">
        <v>119</v>
      </c>
      <c r="S8" s="419" t="s">
        <v>121</v>
      </c>
      <c r="Y8" s="357"/>
      <c r="Z8" s="357"/>
      <c r="AA8" s="357" t="s">
        <v>101</v>
      </c>
      <c r="AB8" s="348">
        <v>15</v>
      </c>
      <c r="AC8" s="348">
        <v>10</v>
      </c>
      <c r="AD8" s="348">
        <v>7</v>
      </c>
      <c r="AE8" s="348">
        <v>5</v>
      </c>
      <c r="AF8" s="348">
        <v>4</v>
      </c>
      <c r="AG8" s="348">
        <v>3</v>
      </c>
      <c r="AH8" s="348">
        <v>2</v>
      </c>
      <c r="AI8" s="348">
        <v>1</v>
      </c>
      <c r="AJ8" s="348">
        <v>0</v>
      </c>
      <c r="AK8" s="348">
        <v>0</v>
      </c>
    </row>
    <row r="9" spans="1:37" x14ac:dyDescent="0.25">
      <c r="A9" s="310" t="s">
        <v>67</v>
      </c>
      <c r="B9" s="355"/>
      <c r="C9" s="303" t="str">
        <f>IF($B9="","",VLOOKUP($B9,'I. KCS LÁNY B ELŐ'!$A$7:$O$22,5))</f>
        <v/>
      </c>
      <c r="D9" s="303" t="str">
        <f>IF($B9="","",VLOOKUP($B9,'I. KCS LÁNY B ELŐ'!$A$7:$O$22,15))</f>
        <v/>
      </c>
      <c r="E9" s="443" t="s">
        <v>598</v>
      </c>
      <c r="F9" s="304"/>
      <c r="G9" s="443" t="s">
        <v>266</v>
      </c>
      <c r="H9" s="304"/>
      <c r="I9" s="298"/>
      <c r="J9" s="279"/>
      <c r="K9" s="364">
        <v>2</v>
      </c>
      <c r="L9" s="359" t="e">
        <f>IF(K9="","",CONCATENATE(VLOOKUP($Y$3,$AB$1:$AK$1,K9)," pont"))</f>
        <v>#N/A</v>
      </c>
      <c r="M9" s="365"/>
      <c r="Q9" s="351" t="s">
        <v>88</v>
      </c>
      <c r="R9" s="420" t="s">
        <v>92</v>
      </c>
      <c r="S9" s="420" t="s">
        <v>122</v>
      </c>
      <c r="Y9" s="357"/>
      <c r="Z9" s="357"/>
      <c r="AA9" s="357" t="s">
        <v>102</v>
      </c>
      <c r="AB9" s="348">
        <v>10</v>
      </c>
      <c r="AC9" s="348">
        <v>6</v>
      </c>
      <c r="AD9" s="348">
        <v>4</v>
      </c>
      <c r="AE9" s="348">
        <v>2</v>
      </c>
      <c r="AF9" s="348">
        <v>1</v>
      </c>
      <c r="AG9" s="348">
        <v>0</v>
      </c>
      <c r="AH9" s="348">
        <v>0</v>
      </c>
      <c r="AI9" s="348">
        <v>0</v>
      </c>
      <c r="AJ9" s="348">
        <v>0</v>
      </c>
      <c r="AK9" s="348">
        <v>0</v>
      </c>
    </row>
    <row r="10" spans="1:37" x14ac:dyDescent="0.25">
      <c r="A10" s="310"/>
      <c r="B10" s="354"/>
      <c r="C10" s="311"/>
      <c r="D10" s="311"/>
      <c r="E10" s="311"/>
      <c r="F10" s="311"/>
      <c r="G10" s="311"/>
      <c r="H10" s="311"/>
      <c r="I10" s="311"/>
      <c r="J10" s="279"/>
      <c r="K10" s="310"/>
      <c r="L10" s="310"/>
      <c r="M10" s="366"/>
      <c r="Y10" s="357"/>
      <c r="Z10" s="357"/>
      <c r="AA10" s="357" t="s">
        <v>103</v>
      </c>
      <c r="AB10" s="348">
        <v>6</v>
      </c>
      <c r="AC10" s="348">
        <v>3</v>
      </c>
      <c r="AD10" s="348">
        <v>2</v>
      </c>
      <c r="AE10" s="348">
        <v>1</v>
      </c>
      <c r="AF10" s="348">
        <v>0</v>
      </c>
      <c r="AG10" s="348">
        <v>0</v>
      </c>
      <c r="AH10" s="348">
        <v>0</v>
      </c>
      <c r="AI10" s="348">
        <v>0</v>
      </c>
      <c r="AJ10" s="348">
        <v>0</v>
      </c>
      <c r="AK10" s="348">
        <v>0</v>
      </c>
    </row>
    <row r="11" spans="1:37" x14ac:dyDescent="0.25">
      <c r="A11" s="310" t="s">
        <v>68</v>
      </c>
      <c r="B11" s="355"/>
      <c r="C11" s="303" t="str">
        <f>IF($B11="","",VLOOKUP($B11,'I. KCS LÁNY B ELŐ'!$A$7:$O$22,5))</f>
        <v/>
      </c>
      <c r="D11" s="303" t="str">
        <f>IF($B11="","",VLOOKUP($B11,'I. KCS LÁNY B ELŐ'!$A$7:$O$22,15))</f>
        <v/>
      </c>
      <c r="E11" s="443" t="s">
        <v>448</v>
      </c>
      <c r="F11" s="304"/>
      <c r="G11" s="443" t="s">
        <v>575</v>
      </c>
      <c r="H11" s="304"/>
      <c r="I11" s="298"/>
      <c r="J11" s="279"/>
      <c r="K11" s="364">
        <v>5</v>
      </c>
      <c r="L11" s="359" t="e">
        <f>IF(K11="","",CONCATENATE(VLOOKUP($Y$3,$AB$1:$AK$1,K11)," pont"))</f>
        <v>#N/A</v>
      </c>
      <c r="M11" s="365"/>
      <c r="Y11" s="357"/>
      <c r="Z11" s="357"/>
      <c r="AA11" s="357" t="s">
        <v>108</v>
      </c>
      <c r="AB11" s="348">
        <v>3</v>
      </c>
      <c r="AC11" s="348">
        <v>2</v>
      </c>
      <c r="AD11" s="348">
        <v>1</v>
      </c>
      <c r="AE11" s="348">
        <v>0</v>
      </c>
      <c r="AF11" s="348">
        <v>0</v>
      </c>
      <c r="AG11" s="348">
        <v>0</v>
      </c>
      <c r="AH11" s="348">
        <v>0</v>
      </c>
      <c r="AI11" s="348">
        <v>0</v>
      </c>
      <c r="AJ11" s="348">
        <v>0</v>
      </c>
      <c r="AK11" s="348">
        <v>0</v>
      </c>
    </row>
    <row r="12" spans="1:37" x14ac:dyDescent="0.25">
      <c r="A12" s="279"/>
      <c r="B12" s="341"/>
      <c r="C12" s="333"/>
      <c r="D12" s="279"/>
      <c r="E12" s="279"/>
      <c r="F12" s="279"/>
      <c r="G12" s="279"/>
      <c r="H12" s="279"/>
      <c r="I12" s="279"/>
      <c r="J12" s="279"/>
      <c r="K12" s="333"/>
      <c r="L12" s="333"/>
      <c r="M12" s="366"/>
      <c r="Y12" s="357"/>
      <c r="Z12" s="357"/>
      <c r="AA12" s="357" t="s">
        <v>104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341" t="s">
        <v>73</v>
      </c>
      <c r="B13" s="353"/>
      <c r="C13" s="303" t="str">
        <f>IF($B13="","",VLOOKUP($B13,'I. KCS LÁNY B ELŐ'!$A$7:$O$22,5))</f>
        <v/>
      </c>
      <c r="D13" s="303" t="str">
        <f>IF($B13="","",VLOOKUP($B13,'I. KCS LÁNY B ELŐ'!$A$7:$O$22,15))</f>
        <v/>
      </c>
      <c r="E13" s="450" t="s">
        <v>599</v>
      </c>
      <c r="F13" s="302"/>
      <c r="G13" s="450" t="s">
        <v>600</v>
      </c>
      <c r="H13" s="302"/>
      <c r="I13" s="299"/>
      <c r="J13" s="279"/>
      <c r="K13" s="364">
        <v>5</v>
      </c>
      <c r="L13" s="359" t="e">
        <f>IF(K13="","",CONCATENATE(VLOOKUP($Y$3,$AB$1:$AK$1,K13)," pont"))</f>
        <v>#N/A</v>
      </c>
      <c r="M13" s="365"/>
      <c r="Y13" s="357"/>
      <c r="Z13" s="357"/>
      <c r="AA13" s="357" t="s">
        <v>105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310"/>
      <c r="B14" s="354"/>
      <c r="C14" s="311"/>
      <c r="D14" s="311"/>
      <c r="E14" s="311"/>
      <c r="F14" s="311"/>
      <c r="G14" s="311"/>
      <c r="H14" s="311"/>
      <c r="I14" s="311"/>
      <c r="J14" s="279"/>
      <c r="K14" s="310"/>
      <c r="L14" s="310"/>
      <c r="M14" s="366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</row>
    <row r="15" spans="1:37" x14ac:dyDescent="0.25">
      <c r="A15" s="310" t="s">
        <v>74</v>
      </c>
      <c r="B15" s="355"/>
      <c r="C15" s="303" t="str">
        <f>IF($B15="","",VLOOKUP($B15,'I. KCS LÁNY B ELŐ'!$A$7:$O$22,5))</f>
        <v/>
      </c>
      <c r="D15" s="303" t="str">
        <f>IF($B15="","",VLOOKUP($B15,'I. KCS LÁNY B ELŐ'!$A$7:$O$22,15))</f>
        <v/>
      </c>
      <c r="E15" s="443" t="s">
        <v>540</v>
      </c>
      <c r="F15" s="304"/>
      <c r="G15" s="443" t="s">
        <v>292</v>
      </c>
      <c r="H15" s="304"/>
      <c r="I15" s="298"/>
      <c r="J15" s="279"/>
      <c r="K15" s="364">
        <v>1</v>
      </c>
      <c r="L15" s="359" t="e">
        <f>IF(K15="","",CONCATENATE(VLOOKUP($Y$3,$AB$1:$AK$1,K15)," pont"))</f>
        <v>#N/A</v>
      </c>
      <c r="M15" s="365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</row>
    <row r="16" spans="1:37" x14ac:dyDescent="0.25">
      <c r="A16" s="310"/>
      <c r="B16" s="354"/>
      <c r="C16" s="311"/>
      <c r="D16" s="311"/>
      <c r="E16" s="311"/>
      <c r="F16" s="311"/>
      <c r="G16" s="311"/>
      <c r="H16" s="311"/>
      <c r="I16" s="311"/>
      <c r="J16" s="279"/>
      <c r="K16" s="310"/>
      <c r="L16" s="310"/>
      <c r="M16" s="366"/>
      <c r="Y16" s="357"/>
      <c r="Z16" s="357"/>
      <c r="AA16" s="357" t="s">
        <v>66</v>
      </c>
      <c r="AB16" s="357">
        <v>300</v>
      </c>
      <c r="AC16" s="357">
        <v>250</v>
      </c>
      <c r="AD16" s="357">
        <v>220</v>
      </c>
      <c r="AE16" s="357">
        <v>180</v>
      </c>
      <c r="AF16" s="357">
        <v>160</v>
      </c>
      <c r="AG16" s="357">
        <v>150</v>
      </c>
      <c r="AH16" s="357">
        <v>140</v>
      </c>
      <c r="AI16" s="357">
        <v>130</v>
      </c>
      <c r="AJ16" s="357">
        <v>120</v>
      </c>
      <c r="AK16" s="357">
        <v>110</v>
      </c>
    </row>
    <row r="17" spans="1:37" x14ac:dyDescent="0.25">
      <c r="A17" s="310" t="s">
        <v>75</v>
      </c>
      <c r="B17" s="355"/>
      <c r="C17" s="303" t="str">
        <f>IF($B17="","",VLOOKUP($B17,'I. KCS LÁNY B ELŐ'!$A$7:$O$22,5))</f>
        <v/>
      </c>
      <c r="D17" s="303" t="str">
        <f>IF($B17="","",VLOOKUP($B17,'I. KCS LÁNY B ELŐ'!$A$7:$O$22,15))</f>
        <v/>
      </c>
      <c r="E17" s="443" t="s">
        <v>435</v>
      </c>
      <c r="F17" s="304"/>
      <c r="G17" s="443" t="s">
        <v>509</v>
      </c>
      <c r="H17" s="304"/>
      <c r="I17" s="298"/>
      <c r="J17" s="279"/>
      <c r="K17" s="364">
        <v>5</v>
      </c>
      <c r="L17" s="359" t="e">
        <f>IF(K17="","",CONCATENATE(VLOOKUP($Y$3,$AB$1:$AK$1,K17)," pont"))</f>
        <v>#N/A</v>
      </c>
      <c r="M17" s="365"/>
      <c r="Y17" s="357"/>
      <c r="Z17" s="357"/>
      <c r="AA17" s="357" t="s">
        <v>96</v>
      </c>
      <c r="AB17" s="357">
        <v>250</v>
      </c>
      <c r="AC17" s="357">
        <v>200</v>
      </c>
      <c r="AD17" s="357">
        <v>160</v>
      </c>
      <c r="AE17" s="357">
        <v>140</v>
      </c>
      <c r="AF17" s="357">
        <v>120</v>
      </c>
      <c r="AG17" s="357">
        <v>110</v>
      </c>
      <c r="AH17" s="357">
        <v>100</v>
      </c>
      <c r="AI17" s="357">
        <v>90</v>
      </c>
      <c r="AJ17" s="357">
        <v>80</v>
      </c>
      <c r="AK17" s="357">
        <v>70</v>
      </c>
    </row>
    <row r="18" spans="1:37" x14ac:dyDescent="0.25">
      <c r="A18" s="310"/>
      <c r="B18" s="354"/>
      <c r="C18" s="311"/>
      <c r="D18" s="311"/>
      <c r="E18" s="311"/>
      <c r="F18" s="311"/>
      <c r="G18" s="311"/>
      <c r="H18" s="311"/>
      <c r="I18" s="311"/>
      <c r="J18" s="279"/>
      <c r="K18" s="310"/>
      <c r="L18" s="310"/>
      <c r="M18" s="366"/>
      <c r="Y18" s="357"/>
      <c r="Z18" s="357"/>
      <c r="AA18" s="357" t="s">
        <v>97</v>
      </c>
      <c r="AB18" s="357">
        <v>200</v>
      </c>
      <c r="AC18" s="357">
        <v>150</v>
      </c>
      <c r="AD18" s="357">
        <v>130</v>
      </c>
      <c r="AE18" s="357">
        <v>110</v>
      </c>
      <c r="AF18" s="357">
        <v>95</v>
      </c>
      <c r="AG18" s="357">
        <v>80</v>
      </c>
      <c r="AH18" s="357">
        <v>70</v>
      </c>
      <c r="AI18" s="357">
        <v>60</v>
      </c>
      <c r="AJ18" s="357">
        <v>55</v>
      </c>
      <c r="AK18" s="357">
        <v>50</v>
      </c>
    </row>
    <row r="19" spans="1:37" x14ac:dyDescent="0.25">
      <c r="A19" s="310" t="s">
        <v>75</v>
      </c>
      <c r="B19" s="355"/>
      <c r="C19" s="303" t="str">
        <f>IF($B19="","",VLOOKUP($B19,'I. KCS LÁNY B ELŐ'!$A$7:$O$22,5))</f>
        <v/>
      </c>
      <c r="D19" s="303" t="str">
        <f>IF($B19="","",VLOOKUP($B19,'I. KCS LÁNY B ELŐ'!$A$7:$O$22,15))</f>
        <v/>
      </c>
      <c r="E19" s="443" t="s">
        <v>601</v>
      </c>
      <c r="F19" s="304"/>
      <c r="G19" s="443" t="s">
        <v>602</v>
      </c>
      <c r="H19" s="304"/>
      <c r="I19" s="298"/>
      <c r="J19" s="279"/>
      <c r="K19" s="364">
        <v>4</v>
      </c>
      <c r="L19" s="359" t="e">
        <f>IF(K19="","",CONCATENATE(VLOOKUP($Y$3,$AB$1:$AK$1,K19)," pont"))</f>
        <v>#N/A</v>
      </c>
      <c r="M19" s="365"/>
      <c r="Y19" s="357"/>
      <c r="Z19" s="357"/>
      <c r="AA19" s="357" t="s">
        <v>98</v>
      </c>
      <c r="AB19" s="357">
        <v>150</v>
      </c>
      <c r="AC19" s="357">
        <v>120</v>
      </c>
      <c r="AD19" s="357">
        <v>100</v>
      </c>
      <c r="AE19" s="357">
        <v>80</v>
      </c>
      <c r="AF19" s="357">
        <v>70</v>
      </c>
      <c r="AG19" s="357">
        <v>60</v>
      </c>
      <c r="AH19" s="357">
        <v>55</v>
      </c>
      <c r="AI19" s="357">
        <v>50</v>
      </c>
      <c r="AJ19" s="357">
        <v>45</v>
      </c>
      <c r="AK19" s="357">
        <v>40</v>
      </c>
    </row>
    <row r="20" spans="1:37" x14ac:dyDescent="0.25">
      <c r="A20" s="279"/>
      <c r="B20" s="279"/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Y20" s="357"/>
      <c r="Z20" s="357"/>
      <c r="AA20" s="357" t="s">
        <v>99</v>
      </c>
      <c r="AB20" s="357">
        <v>120</v>
      </c>
      <c r="AC20" s="357">
        <v>90</v>
      </c>
      <c r="AD20" s="357">
        <v>65</v>
      </c>
      <c r="AE20" s="357">
        <v>55</v>
      </c>
      <c r="AF20" s="357">
        <v>50</v>
      </c>
      <c r="AG20" s="357">
        <v>45</v>
      </c>
      <c r="AH20" s="357">
        <v>40</v>
      </c>
      <c r="AI20" s="357">
        <v>35</v>
      </c>
      <c r="AJ20" s="357">
        <v>25</v>
      </c>
      <c r="AK20" s="357">
        <v>20</v>
      </c>
    </row>
    <row r="21" spans="1:37" x14ac:dyDescent="0.25">
      <c r="A21" s="279"/>
      <c r="B21" s="279"/>
      <c r="C21" s="279"/>
      <c r="D21" s="279"/>
      <c r="E21" s="279"/>
      <c r="F21" s="279"/>
      <c r="G21" s="279"/>
      <c r="H21" s="279"/>
      <c r="I21" s="279"/>
      <c r="J21" s="279"/>
      <c r="K21" s="279"/>
      <c r="L21" s="279"/>
      <c r="M21" s="279"/>
      <c r="Y21" s="357"/>
      <c r="Z21" s="357"/>
      <c r="AA21" s="357" t="s">
        <v>100</v>
      </c>
      <c r="AB21" s="357">
        <v>90</v>
      </c>
      <c r="AC21" s="357">
        <v>60</v>
      </c>
      <c r="AD21" s="357">
        <v>45</v>
      </c>
      <c r="AE21" s="357">
        <v>34</v>
      </c>
      <c r="AF21" s="357">
        <v>27</v>
      </c>
      <c r="AG21" s="357">
        <v>22</v>
      </c>
      <c r="AH21" s="357">
        <v>18</v>
      </c>
      <c r="AI21" s="357">
        <v>15</v>
      </c>
      <c r="AJ21" s="357">
        <v>12</v>
      </c>
      <c r="AK21" s="357">
        <v>9</v>
      </c>
    </row>
    <row r="22" spans="1:37" ht="18.75" customHeight="1" x14ac:dyDescent="0.25">
      <c r="A22" s="279"/>
      <c r="B22" s="521"/>
      <c r="C22" s="521"/>
      <c r="D22" s="523" t="str">
        <f>E7</f>
        <v>Dienes</v>
      </c>
      <c r="E22" s="523"/>
      <c r="F22" s="523" t="str">
        <f>E9</f>
        <v>Fasching</v>
      </c>
      <c r="G22" s="523"/>
      <c r="H22" s="523" t="str">
        <f>E11</f>
        <v>Nagy</v>
      </c>
      <c r="I22" s="523"/>
      <c r="J22" s="279"/>
      <c r="K22" s="279"/>
      <c r="L22" s="279"/>
      <c r="M22" s="342" t="s">
        <v>70</v>
      </c>
      <c r="Y22" s="357"/>
      <c r="Z22" s="357"/>
      <c r="AA22" s="357" t="s">
        <v>101</v>
      </c>
      <c r="AB22" s="357">
        <v>60</v>
      </c>
      <c r="AC22" s="357">
        <v>40</v>
      </c>
      <c r="AD22" s="357">
        <v>30</v>
      </c>
      <c r="AE22" s="357">
        <v>20</v>
      </c>
      <c r="AF22" s="357">
        <v>18</v>
      </c>
      <c r="AG22" s="357">
        <v>15</v>
      </c>
      <c r="AH22" s="357">
        <v>12</v>
      </c>
      <c r="AI22" s="357">
        <v>10</v>
      </c>
      <c r="AJ22" s="357">
        <v>8</v>
      </c>
      <c r="AK22" s="357">
        <v>6</v>
      </c>
    </row>
    <row r="23" spans="1:37" ht="18.75" customHeight="1" x14ac:dyDescent="0.25">
      <c r="A23" s="340" t="s">
        <v>66</v>
      </c>
      <c r="B23" s="525" t="str">
        <f>E7</f>
        <v>Dienes</v>
      </c>
      <c r="C23" s="525"/>
      <c r="D23" s="526"/>
      <c r="E23" s="526"/>
      <c r="F23" s="529" t="s">
        <v>754</v>
      </c>
      <c r="G23" s="528"/>
      <c r="H23" s="529" t="s">
        <v>728</v>
      </c>
      <c r="I23" s="528"/>
      <c r="J23" s="279"/>
      <c r="K23" s="279"/>
      <c r="L23" s="279"/>
      <c r="M23" s="343">
        <v>2</v>
      </c>
      <c r="Y23" s="357"/>
      <c r="Z23" s="357"/>
      <c r="AA23" s="357" t="s">
        <v>102</v>
      </c>
      <c r="AB23" s="357">
        <v>40</v>
      </c>
      <c r="AC23" s="357">
        <v>25</v>
      </c>
      <c r="AD23" s="357">
        <v>18</v>
      </c>
      <c r="AE23" s="357">
        <v>13</v>
      </c>
      <c r="AF23" s="357">
        <v>8</v>
      </c>
      <c r="AG23" s="357">
        <v>7</v>
      </c>
      <c r="AH23" s="357">
        <v>6</v>
      </c>
      <c r="AI23" s="357">
        <v>5</v>
      </c>
      <c r="AJ23" s="357">
        <v>4</v>
      </c>
      <c r="AK23" s="357">
        <v>3</v>
      </c>
    </row>
    <row r="24" spans="1:37" ht="18.75" customHeight="1" x14ac:dyDescent="0.25">
      <c r="A24" s="340" t="s">
        <v>67</v>
      </c>
      <c r="B24" s="525" t="str">
        <f>E9</f>
        <v>Fasching</v>
      </c>
      <c r="C24" s="525"/>
      <c r="D24" s="529" t="s">
        <v>755</v>
      </c>
      <c r="E24" s="528"/>
      <c r="F24" s="526"/>
      <c r="G24" s="526"/>
      <c r="H24" s="529" t="s">
        <v>726</v>
      </c>
      <c r="I24" s="528"/>
      <c r="J24" s="279"/>
      <c r="K24" s="279"/>
      <c r="L24" s="279"/>
      <c r="M24" s="343">
        <v>1</v>
      </c>
      <c r="Y24" s="357"/>
      <c r="Z24" s="357"/>
      <c r="AA24" s="357" t="s">
        <v>103</v>
      </c>
      <c r="AB24" s="357">
        <v>25</v>
      </c>
      <c r="AC24" s="357">
        <v>15</v>
      </c>
      <c r="AD24" s="357">
        <v>13</v>
      </c>
      <c r="AE24" s="357">
        <v>7</v>
      </c>
      <c r="AF24" s="357">
        <v>6</v>
      </c>
      <c r="AG24" s="357">
        <v>5</v>
      </c>
      <c r="AH24" s="357">
        <v>4</v>
      </c>
      <c r="AI24" s="357">
        <v>3</v>
      </c>
      <c r="AJ24" s="357">
        <v>2</v>
      </c>
      <c r="AK24" s="357">
        <v>1</v>
      </c>
    </row>
    <row r="25" spans="1:37" ht="18.75" customHeight="1" x14ac:dyDescent="0.25">
      <c r="A25" s="340" t="s">
        <v>68</v>
      </c>
      <c r="B25" s="525" t="str">
        <f>E11</f>
        <v>Nagy</v>
      </c>
      <c r="C25" s="525"/>
      <c r="D25" s="529" t="s">
        <v>722</v>
      </c>
      <c r="E25" s="528"/>
      <c r="F25" s="529" t="s">
        <v>708</v>
      </c>
      <c r="G25" s="528"/>
      <c r="H25" s="526"/>
      <c r="I25" s="526"/>
      <c r="J25" s="279"/>
      <c r="K25" s="279"/>
      <c r="L25" s="279"/>
      <c r="M25" s="343">
        <v>3</v>
      </c>
      <c r="Y25" s="357"/>
      <c r="Z25" s="357"/>
      <c r="AA25" s="357" t="s">
        <v>108</v>
      </c>
      <c r="AB25" s="357">
        <v>15</v>
      </c>
      <c r="AC25" s="357">
        <v>10</v>
      </c>
      <c r="AD25" s="357">
        <v>8</v>
      </c>
      <c r="AE25" s="357">
        <v>4</v>
      </c>
      <c r="AF25" s="357">
        <v>3</v>
      </c>
      <c r="AG25" s="357">
        <v>2</v>
      </c>
      <c r="AH25" s="357">
        <v>1</v>
      </c>
      <c r="AI25" s="357">
        <v>0</v>
      </c>
      <c r="AJ25" s="357">
        <v>0</v>
      </c>
      <c r="AK25" s="357">
        <v>0</v>
      </c>
    </row>
    <row r="26" spans="1:37" x14ac:dyDescent="0.25">
      <c r="A26" s="279"/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344"/>
      <c r="Y26" s="357"/>
      <c r="Z26" s="357"/>
      <c r="AA26" s="357" t="s">
        <v>104</v>
      </c>
      <c r="AB26" s="357">
        <v>10</v>
      </c>
      <c r="AC26" s="357">
        <v>6</v>
      </c>
      <c r="AD26" s="357">
        <v>4</v>
      </c>
      <c r="AE26" s="357">
        <v>2</v>
      </c>
      <c r="AF26" s="357">
        <v>1</v>
      </c>
      <c r="AG26" s="357">
        <v>0</v>
      </c>
      <c r="AH26" s="357">
        <v>0</v>
      </c>
      <c r="AI26" s="357">
        <v>0</v>
      </c>
      <c r="AJ26" s="357">
        <v>0</v>
      </c>
      <c r="AK26" s="357">
        <v>0</v>
      </c>
    </row>
    <row r="27" spans="1:37" ht="18.75" customHeight="1" x14ac:dyDescent="0.25">
      <c r="A27" s="279"/>
      <c r="B27" s="521"/>
      <c r="C27" s="521"/>
      <c r="D27" s="523" t="str">
        <f>E13</f>
        <v>Gál</v>
      </c>
      <c r="E27" s="523"/>
      <c r="F27" s="523" t="str">
        <f>E15</f>
        <v>Varga</v>
      </c>
      <c r="G27" s="523"/>
      <c r="H27" s="523" t="str">
        <f>E17</f>
        <v>Szabó</v>
      </c>
      <c r="I27" s="523"/>
      <c r="J27" s="523" t="str">
        <f>E19</f>
        <v>Maljusin</v>
      </c>
      <c r="K27" s="523"/>
      <c r="L27" s="279"/>
      <c r="M27" s="344"/>
      <c r="Y27" s="357"/>
      <c r="Z27" s="357"/>
      <c r="AA27" s="357" t="s">
        <v>105</v>
      </c>
      <c r="AB27" s="357">
        <v>3</v>
      </c>
      <c r="AC27" s="357">
        <v>2</v>
      </c>
      <c r="AD27" s="357">
        <v>1</v>
      </c>
      <c r="AE27" s="357">
        <v>0</v>
      </c>
      <c r="AF27" s="357">
        <v>0</v>
      </c>
      <c r="AG27" s="357">
        <v>0</v>
      </c>
      <c r="AH27" s="357">
        <v>0</v>
      </c>
      <c r="AI27" s="357">
        <v>0</v>
      </c>
      <c r="AJ27" s="357">
        <v>0</v>
      </c>
      <c r="AK27" s="357">
        <v>0</v>
      </c>
    </row>
    <row r="28" spans="1:37" ht="18.75" customHeight="1" x14ac:dyDescent="0.25">
      <c r="A28" s="340" t="s">
        <v>73</v>
      </c>
      <c r="B28" s="525" t="str">
        <f>E13</f>
        <v>Gál</v>
      </c>
      <c r="C28" s="525"/>
      <c r="D28" s="526"/>
      <c r="E28" s="526"/>
      <c r="F28" s="529" t="s">
        <v>708</v>
      </c>
      <c r="G28" s="528"/>
      <c r="H28" s="529" t="s">
        <v>756</v>
      </c>
      <c r="I28" s="528"/>
      <c r="J28" s="522" t="s">
        <v>730</v>
      </c>
      <c r="K28" s="523"/>
      <c r="L28" s="279"/>
      <c r="M28" s="343"/>
    </row>
    <row r="29" spans="1:37" ht="18.75" customHeight="1" x14ac:dyDescent="0.25">
      <c r="A29" s="340" t="s">
        <v>74</v>
      </c>
      <c r="B29" s="525" t="str">
        <f>E15</f>
        <v>Varga</v>
      </c>
      <c r="C29" s="525"/>
      <c r="D29" s="529" t="s">
        <v>726</v>
      </c>
      <c r="E29" s="528"/>
      <c r="F29" s="526"/>
      <c r="G29" s="526"/>
      <c r="H29" s="529" t="s">
        <v>726</v>
      </c>
      <c r="I29" s="528"/>
      <c r="J29" s="529" t="s">
        <v>715</v>
      </c>
      <c r="K29" s="528"/>
      <c r="L29" s="279"/>
      <c r="M29" s="343">
        <v>1</v>
      </c>
    </row>
    <row r="30" spans="1:37" ht="18.75" customHeight="1" x14ac:dyDescent="0.25">
      <c r="A30" s="340" t="s">
        <v>75</v>
      </c>
      <c r="B30" s="525" t="str">
        <f>E17</f>
        <v>Szabó</v>
      </c>
      <c r="C30" s="525"/>
      <c r="D30" s="529" t="s">
        <v>757</v>
      </c>
      <c r="E30" s="528"/>
      <c r="F30" s="529" t="s">
        <v>708</v>
      </c>
      <c r="G30" s="528"/>
      <c r="H30" s="526"/>
      <c r="I30" s="526"/>
      <c r="J30" s="529" t="s">
        <v>708</v>
      </c>
      <c r="K30" s="528"/>
      <c r="L30" s="279"/>
      <c r="M30" s="343"/>
    </row>
    <row r="31" spans="1:37" ht="18.75" customHeight="1" x14ac:dyDescent="0.25">
      <c r="A31" s="340" t="s">
        <v>79</v>
      </c>
      <c r="B31" s="525" t="str">
        <f>E19</f>
        <v>Maljusin</v>
      </c>
      <c r="C31" s="525"/>
      <c r="D31" s="529" t="s">
        <v>758</v>
      </c>
      <c r="E31" s="528"/>
      <c r="F31" s="529" t="s">
        <v>731</v>
      </c>
      <c r="G31" s="528"/>
      <c r="H31" s="522" t="s">
        <v>726</v>
      </c>
      <c r="I31" s="523"/>
      <c r="J31" s="526"/>
      <c r="K31" s="526"/>
      <c r="L31" s="279"/>
      <c r="M31" s="343">
        <v>2</v>
      </c>
    </row>
    <row r="32" spans="1:37" ht="18.75" customHeight="1" x14ac:dyDescent="0.25">
      <c r="A32" s="162"/>
      <c r="B32" s="345"/>
      <c r="C32" s="345"/>
      <c r="D32" s="162"/>
      <c r="E32" s="162"/>
      <c r="F32" s="162"/>
      <c r="G32" s="162"/>
      <c r="H32" s="162"/>
      <c r="I32" s="162"/>
      <c r="J32" s="279"/>
      <c r="K32" s="279"/>
      <c r="L32" s="279"/>
      <c r="M32" s="346"/>
    </row>
    <row r="33" spans="1:18" x14ac:dyDescent="0.25">
      <c r="A33" s="279"/>
      <c r="B33" s="279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</row>
    <row r="34" spans="1:18" x14ac:dyDescent="0.25">
      <c r="A34" s="279" t="s">
        <v>60</v>
      </c>
      <c r="B34" s="279"/>
      <c r="C34" s="535" t="str">
        <f>IF(M23=1,B23,IF(M24=1,B24,IF(M25=1,B25,"")))</f>
        <v>Fasching</v>
      </c>
      <c r="D34" s="535"/>
      <c r="E34" s="310" t="s">
        <v>77</v>
      </c>
      <c r="F34" s="535" t="str">
        <f>IF(M28=1,B28,IF(M29=1,B29,IF(M30=1,B30,IF(M31=1,B31,""))))</f>
        <v>Varga</v>
      </c>
      <c r="G34" s="535"/>
      <c r="H34" s="279"/>
      <c r="I34" s="462" t="s">
        <v>759</v>
      </c>
      <c r="J34" s="279"/>
      <c r="K34" s="279"/>
      <c r="L34" s="279"/>
      <c r="M34" s="279"/>
    </row>
    <row r="35" spans="1:18" x14ac:dyDescent="0.25">
      <c r="A35" s="279"/>
      <c r="B35" s="279"/>
      <c r="C35" s="279"/>
      <c r="D35" s="279"/>
      <c r="E35" s="279"/>
      <c r="F35" s="310"/>
      <c r="G35" s="310"/>
      <c r="H35" s="279"/>
      <c r="I35" s="279"/>
      <c r="J35" s="279"/>
      <c r="K35" s="279"/>
      <c r="L35" s="279"/>
      <c r="M35" s="279"/>
    </row>
    <row r="36" spans="1:18" x14ac:dyDescent="0.25">
      <c r="A36" s="279" t="s">
        <v>76</v>
      </c>
      <c r="B36" s="279"/>
      <c r="C36" s="535" t="str">
        <f>IF(M23=2,B23,IF(M24=2,B24,IF(M25=2,B25,"")))</f>
        <v>Dienes</v>
      </c>
      <c r="D36" s="535"/>
      <c r="E36" s="310" t="s">
        <v>77</v>
      </c>
      <c r="F36" s="535" t="str">
        <f>IF(M28=2,B28,IF(M29=2,B29,IF(M30=2,B30,IF(M31=2,B31,""))))</f>
        <v>Maljusin</v>
      </c>
      <c r="G36" s="535"/>
      <c r="H36" s="279"/>
      <c r="I36" s="462" t="s">
        <v>748</v>
      </c>
      <c r="J36" s="279"/>
      <c r="K36" s="279"/>
      <c r="L36" s="279"/>
      <c r="M36" s="279"/>
    </row>
    <row r="37" spans="1:18" x14ac:dyDescent="0.25">
      <c r="A37" s="279"/>
      <c r="B37" s="279"/>
      <c r="C37" s="310"/>
      <c r="D37" s="310"/>
      <c r="E37" s="310"/>
      <c r="F37" s="310"/>
      <c r="G37" s="310"/>
      <c r="H37" s="279"/>
      <c r="I37" s="279"/>
      <c r="J37" s="279"/>
      <c r="K37" s="279"/>
      <c r="L37" s="279"/>
      <c r="M37" s="279"/>
    </row>
    <row r="38" spans="1:18" x14ac:dyDescent="0.25">
      <c r="A38" s="279" t="s">
        <v>78</v>
      </c>
      <c r="B38" s="279"/>
      <c r="C38" s="535" t="str">
        <f>IF(M23=3,B23,IF(M24=3,B24,IF(M25=3,B25,"")))</f>
        <v>Nagy</v>
      </c>
      <c r="D38" s="535"/>
      <c r="E38" s="310" t="s">
        <v>77</v>
      </c>
      <c r="F38" s="535" t="str">
        <f>IF(M28=3,B28,IF(M29=3,B29,IF(M30=3,B30,IF(M31=3,B31,""))))</f>
        <v/>
      </c>
      <c r="G38" s="535"/>
      <c r="H38" s="279"/>
      <c r="I38" s="257"/>
      <c r="J38" s="279"/>
      <c r="K38" s="279"/>
      <c r="L38" s="279"/>
      <c r="M38" s="279"/>
    </row>
    <row r="39" spans="1:18" x14ac:dyDescent="0.25">
      <c r="A39" s="279"/>
      <c r="B39" s="279"/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</row>
    <row r="40" spans="1:18" x14ac:dyDescent="0.25">
      <c r="A40" s="279"/>
      <c r="B40" s="279"/>
      <c r="C40" s="279"/>
      <c r="D40" s="279"/>
      <c r="E40" s="279"/>
      <c r="F40" s="279"/>
      <c r="G40" s="279"/>
      <c r="H40" s="279"/>
      <c r="I40" s="279"/>
      <c r="J40" s="279"/>
      <c r="K40" s="279"/>
      <c r="L40" s="257"/>
      <c r="M40" s="279"/>
    </row>
    <row r="41" spans="1:18" x14ac:dyDescent="0.25">
      <c r="A41" s="142" t="s">
        <v>45</v>
      </c>
      <c r="B41" s="143"/>
      <c r="C41" s="214"/>
      <c r="D41" s="316" t="s">
        <v>4</v>
      </c>
      <c r="E41" s="317" t="s">
        <v>47</v>
      </c>
      <c r="F41" s="331"/>
      <c r="G41" s="316" t="s">
        <v>4</v>
      </c>
      <c r="H41" s="317" t="s">
        <v>56</v>
      </c>
      <c r="I41" s="170"/>
      <c r="J41" s="317" t="s">
        <v>57</v>
      </c>
      <c r="K41" s="169" t="s">
        <v>58</v>
      </c>
      <c r="L41" s="33"/>
      <c r="M41" s="331"/>
      <c r="P41" s="312"/>
      <c r="Q41" s="312"/>
      <c r="R41" s="313"/>
    </row>
    <row r="42" spans="1:18" x14ac:dyDescent="0.25">
      <c r="A42" s="290" t="s">
        <v>46</v>
      </c>
      <c r="B42" s="291"/>
      <c r="C42" s="293"/>
      <c r="D42" s="318">
        <v>1</v>
      </c>
      <c r="E42" s="536" t="str">
        <f>IF(D42&gt;$R$44,,UPPER(VLOOKUP(D42,'I. KCS LÁNY B ELŐ'!$A$7:$Q$134,2)))</f>
        <v xml:space="preserve">CZENE </v>
      </c>
      <c r="F42" s="536"/>
      <c r="G42" s="325" t="s">
        <v>5</v>
      </c>
      <c r="H42" s="291"/>
      <c r="I42" s="319"/>
      <c r="J42" s="326"/>
      <c r="K42" s="285" t="s">
        <v>48</v>
      </c>
      <c r="L42" s="332"/>
      <c r="M42" s="320"/>
      <c r="P42" s="314"/>
      <c r="Q42" s="314"/>
      <c r="R42" s="155"/>
    </row>
    <row r="43" spans="1:18" x14ac:dyDescent="0.25">
      <c r="A43" s="294" t="s">
        <v>55</v>
      </c>
      <c r="B43" s="168"/>
      <c r="C43" s="296"/>
      <c r="D43" s="321">
        <v>2</v>
      </c>
      <c r="E43" s="537" t="str">
        <f>IF(D43&gt;$R$44,,UPPER(VLOOKUP(D43,'I. KCS LÁNY B ELŐ'!$A$7:$Q$134,2)))</f>
        <v>STEINER</v>
      </c>
      <c r="F43" s="537"/>
      <c r="G43" s="327" t="s">
        <v>6</v>
      </c>
      <c r="H43" s="83"/>
      <c r="I43" s="283"/>
      <c r="J43" s="84"/>
      <c r="K43" s="329"/>
      <c r="L43" s="257"/>
      <c r="M43" s="324"/>
      <c r="P43" s="155"/>
      <c r="Q43" s="153"/>
      <c r="R43" s="155"/>
    </row>
    <row r="44" spans="1:18" x14ac:dyDescent="0.25">
      <c r="A44" s="183"/>
      <c r="B44" s="184"/>
      <c r="C44" s="185"/>
      <c r="D44" s="321"/>
      <c r="E44" s="85"/>
      <c r="F44" s="279"/>
      <c r="G44" s="327" t="s">
        <v>7</v>
      </c>
      <c r="H44" s="83"/>
      <c r="I44" s="283"/>
      <c r="J44" s="84"/>
      <c r="K44" s="285" t="s">
        <v>49</v>
      </c>
      <c r="L44" s="332"/>
      <c r="M44" s="320"/>
      <c r="P44" s="314"/>
      <c r="Q44" s="314"/>
      <c r="R44" s="315">
        <f>MIN(4,'I. KCS LÁNY B ELŐ'!Q2)</f>
        <v>4</v>
      </c>
    </row>
    <row r="45" spans="1:18" x14ac:dyDescent="0.25">
      <c r="A45" s="156"/>
      <c r="B45" s="122"/>
      <c r="C45" s="157"/>
      <c r="D45" s="321"/>
      <c r="E45" s="85"/>
      <c r="F45" s="279"/>
      <c r="G45" s="327" t="s">
        <v>8</v>
      </c>
      <c r="H45" s="83"/>
      <c r="I45" s="283"/>
      <c r="J45" s="84"/>
      <c r="K45" s="330"/>
      <c r="L45" s="279"/>
      <c r="M45" s="322"/>
      <c r="P45" s="155"/>
      <c r="Q45" s="153"/>
      <c r="R45" s="155"/>
    </row>
    <row r="46" spans="1:18" x14ac:dyDescent="0.25">
      <c r="A46" s="172"/>
      <c r="B46" s="186"/>
      <c r="C46" s="213"/>
      <c r="D46" s="321"/>
      <c r="E46" s="85"/>
      <c r="F46" s="279"/>
      <c r="G46" s="327" t="s">
        <v>9</v>
      </c>
      <c r="H46" s="83"/>
      <c r="I46" s="283"/>
      <c r="J46" s="84"/>
      <c r="K46" s="294"/>
      <c r="L46" s="257"/>
      <c r="M46" s="324"/>
      <c r="P46" s="155"/>
      <c r="Q46" s="153"/>
      <c r="R46" s="155"/>
    </row>
    <row r="47" spans="1:18" x14ac:dyDescent="0.25">
      <c r="A47" s="173"/>
      <c r="B47" s="22"/>
      <c r="C47" s="157"/>
      <c r="D47" s="321"/>
      <c r="E47" s="85"/>
      <c r="F47" s="279"/>
      <c r="G47" s="327" t="s">
        <v>10</v>
      </c>
      <c r="H47" s="83"/>
      <c r="I47" s="283"/>
      <c r="J47" s="84"/>
      <c r="K47" s="285" t="s">
        <v>33</v>
      </c>
      <c r="L47" s="332"/>
      <c r="M47" s="320"/>
      <c r="P47" s="314"/>
      <c r="Q47" s="314"/>
      <c r="R47" s="155"/>
    </row>
    <row r="48" spans="1:18" x14ac:dyDescent="0.25">
      <c r="A48" s="173"/>
      <c r="B48" s="22"/>
      <c r="C48" s="181"/>
      <c r="D48" s="321"/>
      <c r="E48" s="85"/>
      <c r="F48" s="279"/>
      <c r="G48" s="327" t="s">
        <v>11</v>
      </c>
      <c r="H48" s="83"/>
      <c r="I48" s="283"/>
      <c r="J48" s="84"/>
      <c r="K48" s="330"/>
      <c r="L48" s="279"/>
      <c r="M48" s="322"/>
      <c r="P48" s="155"/>
      <c r="Q48" s="153"/>
      <c r="R48" s="155"/>
    </row>
    <row r="49" spans="1:18" x14ac:dyDescent="0.25">
      <c r="A49" s="174"/>
      <c r="B49" s="171"/>
      <c r="C49" s="182"/>
      <c r="D49" s="323"/>
      <c r="E49" s="158"/>
      <c r="F49" s="257"/>
      <c r="G49" s="328" t="s">
        <v>12</v>
      </c>
      <c r="H49" s="168"/>
      <c r="I49" s="287"/>
      <c r="J49" s="160"/>
      <c r="K49" s="294" t="str">
        <f>L4</f>
        <v>Paszér Éva</v>
      </c>
      <c r="L49" s="257"/>
      <c r="M49" s="324"/>
      <c r="P49" s="155"/>
      <c r="Q49" s="153"/>
      <c r="R49" s="315"/>
    </row>
  </sheetData>
  <mergeCells count="51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E43:F43"/>
    <mergeCell ref="B31:C31"/>
    <mergeCell ref="D31:E31"/>
    <mergeCell ref="F31:G31"/>
    <mergeCell ref="H31:I31"/>
    <mergeCell ref="C36:D36"/>
    <mergeCell ref="F36:G36"/>
    <mergeCell ref="C38:D38"/>
    <mergeCell ref="F38:G38"/>
    <mergeCell ref="E42:F42"/>
  </mergeCells>
  <conditionalFormatting sqref="E7 E9 E11 E13 E15 E17 E19">
    <cfRule type="cellIs" dxfId="48" priority="2" stopIfTrue="1" operator="equal">
      <formula>"Bye"</formula>
    </cfRule>
  </conditionalFormatting>
  <conditionalFormatting sqref="R44 R49">
    <cfRule type="expression" dxfId="47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Munka69">
    <tabColor rgb="FF00B050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C12" sqref="C12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40" customWidth="1"/>
    <col min="5" max="5" width="10.5546875" style="394" customWidth="1"/>
    <col min="6" max="6" width="6.109375" style="91" hidden="1" customWidth="1"/>
    <col min="7" max="7" width="28.66406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91" t="str">
        <f>Altalanos!$A$6</f>
        <v>SOMOGY VÁRMEGYE DIÁKOLIMPIA</v>
      </c>
      <c r="B1" s="86"/>
      <c r="C1" s="86"/>
      <c r="D1" s="187"/>
      <c r="E1" s="207" t="s">
        <v>54</v>
      </c>
      <c r="F1" s="105"/>
      <c r="G1" s="198"/>
      <c r="H1" s="87"/>
      <c r="I1" s="87"/>
      <c r="J1" s="199"/>
      <c r="K1" s="199"/>
      <c r="L1" s="199"/>
      <c r="M1" s="199"/>
      <c r="N1" s="199"/>
      <c r="O1" s="199"/>
      <c r="P1" s="199"/>
      <c r="Q1" s="200"/>
    </row>
    <row r="2" spans="1:17" ht="13.8" thickBot="1" x14ac:dyDescent="0.3">
      <c r="B2" s="88" t="s">
        <v>53</v>
      </c>
      <c r="C2" s="88" t="s">
        <v>331</v>
      </c>
      <c r="D2" s="105"/>
      <c r="E2" s="207" t="s">
        <v>35</v>
      </c>
      <c r="F2" s="92"/>
      <c r="G2" s="92"/>
      <c r="H2" s="381"/>
      <c r="I2" s="381"/>
      <c r="J2" s="87"/>
      <c r="K2" s="87"/>
      <c r="L2" s="87"/>
      <c r="M2" s="87"/>
      <c r="N2" s="98"/>
      <c r="O2" s="80"/>
      <c r="P2" s="80"/>
      <c r="Q2" s="98"/>
    </row>
    <row r="3" spans="1:17" s="2" customFormat="1" ht="13.8" thickBot="1" x14ac:dyDescent="0.3">
      <c r="A3" s="373" t="s">
        <v>52</v>
      </c>
      <c r="B3" s="379"/>
      <c r="C3" s="379"/>
      <c r="D3" s="379"/>
      <c r="E3" s="379"/>
      <c r="F3" s="379"/>
      <c r="G3" s="379"/>
      <c r="H3" s="379"/>
      <c r="I3" s="380"/>
      <c r="J3" s="99"/>
      <c r="K3" s="106"/>
      <c r="L3" s="106"/>
      <c r="M3" s="106"/>
      <c r="N3" s="226" t="s">
        <v>33</v>
      </c>
      <c r="O3" s="100"/>
      <c r="P3" s="107"/>
      <c r="Q3" s="208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8"/>
      <c r="H4" s="404" t="s">
        <v>30</v>
      </c>
      <c r="I4" s="385"/>
      <c r="J4" s="109"/>
      <c r="K4" s="110"/>
      <c r="L4" s="110"/>
      <c r="M4" s="110"/>
      <c r="N4" s="109"/>
      <c r="O4" s="209"/>
      <c r="P4" s="209"/>
      <c r="Q4" s="111"/>
    </row>
    <row r="5" spans="1:17" s="2" customFormat="1" ht="13.8" thickBot="1" x14ac:dyDescent="0.3">
      <c r="A5" s="201">
        <v>45775</v>
      </c>
      <c r="B5" s="201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23" t="str">
        <f>Altalanos!$E$10</f>
        <v>Paszér Éva</v>
      </c>
      <c r="I5" s="405"/>
      <c r="J5" s="112"/>
      <c r="K5" s="82"/>
      <c r="L5" s="82"/>
      <c r="M5" s="82"/>
      <c r="N5" s="112"/>
      <c r="O5" s="90"/>
      <c r="P5" s="90"/>
      <c r="Q5" s="415"/>
    </row>
    <row r="6" spans="1:17" ht="30" customHeight="1" thickBot="1" x14ac:dyDescent="0.3">
      <c r="A6" s="190" t="s">
        <v>36</v>
      </c>
      <c r="B6" s="101" t="s">
        <v>27</v>
      </c>
      <c r="C6" s="101" t="s">
        <v>28</v>
      </c>
      <c r="D6" s="101" t="s">
        <v>31</v>
      </c>
      <c r="E6" s="102" t="s">
        <v>32</v>
      </c>
      <c r="F6" s="102" t="s">
        <v>37</v>
      </c>
      <c r="G6" s="102" t="s">
        <v>115</v>
      </c>
      <c r="H6" s="382" t="s">
        <v>38</v>
      </c>
      <c r="I6" s="383"/>
      <c r="J6" s="193" t="s">
        <v>16</v>
      </c>
      <c r="K6" s="103" t="s">
        <v>14</v>
      </c>
      <c r="L6" s="195" t="s">
        <v>1</v>
      </c>
      <c r="M6" s="163" t="s">
        <v>15</v>
      </c>
      <c r="N6" s="215" t="s">
        <v>50</v>
      </c>
      <c r="O6" s="205" t="s">
        <v>40</v>
      </c>
      <c r="P6" s="206" t="s">
        <v>2</v>
      </c>
      <c r="Q6" s="102" t="s">
        <v>41</v>
      </c>
    </row>
    <row r="7" spans="1:17" s="11" customFormat="1" ht="18.899999999999999" customHeight="1" x14ac:dyDescent="0.25">
      <c r="A7" s="197">
        <v>1</v>
      </c>
      <c r="B7" s="93" t="s">
        <v>518</v>
      </c>
      <c r="C7" s="93" t="s">
        <v>515</v>
      </c>
      <c r="D7" s="164" t="s">
        <v>210</v>
      </c>
      <c r="E7" s="444" t="s">
        <v>151</v>
      </c>
      <c r="F7" s="445"/>
      <c r="G7" s="446"/>
      <c r="H7" s="94"/>
      <c r="I7" s="94"/>
      <c r="J7" s="194"/>
      <c r="K7" s="192"/>
      <c r="L7" s="196"/>
      <c r="M7" s="192"/>
      <c r="N7" s="189"/>
      <c r="O7" s="94"/>
      <c r="P7" s="114"/>
      <c r="Q7" s="95"/>
    </row>
    <row r="8" spans="1:17" s="11" customFormat="1" ht="18.899999999999999" customHeight="1" x14ac:dyDescent="0.25">
      <c r="A8" s="197">
        <v>2</v>
      </c>
      <c r="B8" s="93" t="s">
        <v>298</v>
      </c>
      <c r="C8" s="93" t="s">
        <v>516</v>
      </c>
      <c r="D8" s="164" t="s">
        <v>210</v>
      </c>
      <c r="E8" s="444" t="s">
        <v>151</v>
      </c>
      <c r="F8" s="445"/>
      <c r="G8" s="446"/>
      <c r="H8" s="94"/>
      <c r="I8" s="94"/>
      <c r="J8" s="194"/>
      <c r="K8" s="192"/>
      <c r="L8" s="196"/>
      <c r="M8" s="192"/>
      <c r="N8" s="189"/>
      <c r="O8" s="94"/>
      <c r="P8" s="114"/>
      <c r="Q8" s="95"/>
    </row>
    <row r="9" spans="1:17" s="11" customFormat="1" ht="18.899999999999999" customHeight="1" x14ac:dyDescent="0.25">
      <c r="A9" s="197">
        <v>3</v>
      </c>
      <c r="B9" s="93" t="s">
        <v>332</v>
      </c>
      <c r="C9" s="93" t="s">
        <v>333</v>
      </c>
      <c r="D9" s="94" t="s">
        <v>210</v>
      </c>
      <c r="E9" s="444" t="s">
        <v>151</v>
      </c>
      <c r="F9" s="447"/>
      <c r="G9" s="447"/>
      <c r="H9" s="94"/>
      <c r="I9" s="94"/>
      <c r="J9" s="194"/>
      <c r="K9" s="192"/>
      <c r="L9" s="196"/>
      <c r="M9" s="192"/>
      <c r="N9" s="189"/>
      <c r="O9" s="94"/>
      <c r="P9" s="387"/>
      <c r="Q9" s="216"/>
    </row>
    <row r="10" spans="1:17" s="11" customFormat="1" ht="18.899999999999999" customHeight="1" x14ac:dyDescent="0.25">
      <c r="A10" s="197">
        <v>4</v>
      </c>
      <c r="B10" s="93" t="s">
        <v>519</v>
      </c>
      <c r="C10" s="93" t="s">
        <v>517</v>
      </c>
      <c r="D10" s="164" t="s">
        <v>210</v>
      </c>
      <c r="E10" s="444" t="s">
        <v>151</v>
      </c>
      <c r="F10" s="447"/>
      <c r="G10" s="447"/>
      <c r="H10" s="94"/>
      <c r="I10" s="94"/>
      <c r="J10" s="194"/>
      <c r="K10" s="192"/>
      <c r="L10" s="196"/>
      <c r="M10" s="192"/>
      <c r="N10" s="189"/>
      <c r="O10" s="94"/>
      <c r="P10" s="386"/>
      <c r="Q10" s="384"/>
    </row>
    <row r="11" spans="1:17" s="11" customFormat="1" ht="18.899999999999999" customHeight="1" x14ac:dyDescent="0.25">
      <c r="A11" s="197">
        <v>5</v>
      </c>
      <c r="B11" s="93" t="s">
        <v>520</v>
      </c>
      <c r="C11" s="93" t="s">
        <v>275</v>
      </c>
      <c r="D11" s="164" t="s">
        <v>230</v>
      </c>
      <c r="E11" s="444" t="s">
        <v>138</v>
      </c>
      <c r="F11" s="447"/>
      <c r="G11" s="447"/>
      <c r="H11" s="94"/>
      <c r="I11" s="94"/>
      <c r="J11" s="194"/>
      <c r="K11" s="192"/>
      <c r="L11" s="196"/>
      <c r="M11" s="192"/>
      <c r="N11" s="189"/>
      <c r="O11" s="94"/>
      <c r="P11" s="386"/>
      <c r="Q11" s="384"/>
    </row>
    <row r="12" spans="1:17" s="11" customFormat="1" ht="18.899999999999999" customHeight="1" x14ac:dyDescent="0.25">
      <c r="A12" s="197">
        <v>6</v>
      </c>
      <c r="B12" s="93"/>
      <c r="C12" s="93"/>
      <c r="D12" s="94"/>
      <c r="E12" s="444"/>
      <c r="F12" s="445"/>
      <c r="G12" s="446"/>
      <c r="H12" s="94"/>
      <c r="I12" s="94"/>
      <c r="J12" s="194"/>
      <c r="K12" s="192"/>
      <c r="L12" s="196"/>
      <c r="M12" s="192"/>
      <c r="N12" s="189"/>
      <c r="O12" s="94"/>
      <c r="P12" s="386"/>
      <c r="Q12" s="384"/>
    </row>
    <row r="13" spans="1:17" s="11" customFormat="1" ht="18.899999999999999" customHeight="1" x14ac:dyDescent="0.25">
      <c r="A13" s="197">
        <v>7</v>
      </c>
      <c r="B13" s="93"/>
      <c r="C13" s="93"/>
      <c r="D13" s="164"/>
      <c r="E13" s="444"/>
      <c r="F13" s="445"/>
      <c r="G13" s="446"/>
      <c r="H13" s="94"/>
      <c r="I13" s="94"/>
      <c r="J13" s="194"/>
      <c r="K13" s="192"/>
      <c r="L13" s="196"/>
      <c r="M13" s="192"/>
      <c r="N13" s="189"/>
      <c r="O13" s="94"/>
      <c r="P13" s="386"/>
      <c r="Q13" s="384"/>
    </row>
    <row r="14" spans="1:17" s="11" customFormat="1" ht="18.899999999999999" customHeight="1" x14ac:dyDescent="0.25">
      <c r="A14" s="197">
        <v>8</v>
      </c>
      <c r="B14" s="93"/>
      <c r="C14" s="93"/>
      <c r="D14" s="164"/>
      <c r="E14" s="444"/>
      <c r="F14" s="445"/>
      <c r="G14" s="446"/>
      <c r="H14" s="94"/>
      <c r="I14" s="94"/>
      <c r="J14" s="194"/>
      <c r="K14" s="192"/>
      <c r="L14" s="196"/>
      <c r="M14" s="192"/>
      <c r="N14" s="189"/>
      <c r="O14" s="94"/>
      <c r="P14" s="386"/>
      <c r="Q14" s="384"/>
    </row>
    <row r="15" spans="1:17" s="11" customFormat="1" ht="18.899999999999999" customHeight="1" x14ac:dyDescent="0.25">
      <c r="A15" s="197">
        <v>9</v>
      </c>
      <c r="B15" s="93"/>
      <c r="C15" s="93"/>
      <c r="D15" s="94"/>
      <c r="E15" s="444"/>
      <c r="F15" s="447"/>
      <c r="G15" s="447"/>
      <c r="H15" s="94"/>
      <c r="I15" s="94"/>
      <c r="J15" s="194"/>
      <c r="K15" s="192"/>
      <c r="L15" s="196"/>
      <c r="M15" s="220"/>
      <c r="N15" s="189"/>
      <c r="O15" s="94"/>
      <c r="P15" s="95"/>
      <c r="Q15" s="95"/>
    </row>
    <row r="16" spans="1:17" s="11" customFormat="1" ht="18.899999999999999" customHeight="1" x14ac:dyDescent="0.25">
      <c r="A16" s="197">
        <v>10</v>
      </c>
      <c r="B16" s="93"/>
      <c r="C16" s="93"/>
      <c r="D16" s="164"/>
      <c r="E16" s="444"/>
      <c r="F16" s="447"/>
      <c r="G16" s="447"/>
      <c r="H16" s="94"/>
      <c r="I16" s="94"/>
      <c r="J16" s="194"/>
      <c r="K16" s="192"/>
      <c r="L16" s="196"/>
      <c r="M16" s="220"/>
      <c r="N16" s="189"/>
      <c r="O16" s="94"/>
      <c r="P16" s="114"/>
      <c r="Q16" s="95"/>
    </row>
    <row r="17" spans="1:17" s="11" customFormat="1" ht="18.899999999999999" customHeight="1" x14ac:dyDescent="0.25">
      <c r="A17" s="197">
        <v>11</v>
      </c>
      <c r="B17" s="93"/>
      <c r="C17" s="93"/>
      <c r="D17" s="164"/>
      <c r="E17" s="444"/>
      <c r="F17" s="447"/>
      <c r="G17" s="447"/>
      <c r="H17" s="94"/>
      <c r="I17" s="94"/>
      <c r="J17" s="194"/>
      <c r="K17" s="192"/>
      <c r="L17" s="196"/>
      <c r="M17" s="220"/>
      <c r="N17" s="189"/>
      <c r="O17" s="94"/>
      <c r="P17" s="114"/>
      <c r="Q17" s="95"/>
    </row>
    <row r="18" spans="1:17" s="11" customFormat="1" ht="18.899999999999999" customHeight="1" x14ac:dyDescent="0.25">
      <c r="A18" s="197">
        <v>12</v>
      </c>
      <c r="B18" s="93"/>
      <c r="C18" s="93"/>
      <c r="D18" s="164"/>
      <c r="E18" s="444"/>
      <c r="F18" s="447"/>
      <c r="G18" s="447"/>
      <c r="H18" s="94"/>
      <c r="I18" s="94"/>
      <c r="J18" s="194"/>
      <c r="K18" s="192"/>
      <c r="L18" s="196"/>
      <c r="M18" s="220"/>
      <c r="N18" s="189"/>
      <c r="O18" s="94"/>
      <c r="P18" s="114"/>
      <c r="Q18" s="95"/>
    </row>
    <row r="19" spans="1:17" s="11" customFormat="1" ht="18.899999999999999" customHeight="1" x14ac:dyDescent="0.25">
      <c r="A19" s="197">
        <v>13</v>
      </c>
      <c r="B19" s="93"/>
      <c r="C19" s="93"/>
      <c r="D19" s="164"/>
      <c r="E19" s="444"/>
      <c r="F19" s="447"/>
      <c r="G19" s="447"/>
      <c r="H19" s="94"/>
      <c r="I19" s="94"/>
      <c r="J19" s="194"/>
      <c r="K19" s="192"/>
      <c r="L19" s="196"/>
      <c r="M19" s="220"/>
      <c r="N19" s="189"/>
      <c r="O19" s="94"/>
      <c r="P19" s="114"/>
      <c r="Q19" s="95"/>
    </row>
    <row r="20" spans="1:17" s="11" customFormat="1" ht="18.899999999999999" customHeight="1" x14ac:dyDescent="0.25">
      <c r="A20" s="197">
        <v>14</v>
      </c>
      <c r="B20" s="93"/>
      <c r="C20" s="93"/>
      <c r="D20" s="94"/>
      <c r="E20" s="210"/>
      <c r="F20" s="95"/>
      <c r="G20" s="95"/>
      <c r="H20" s="94"/>
      <c r="I20" s="94"/>
      <c r="J20" s="194"/>
      <c r="K20" s="192"/>
      <c r="L20" s="196"/>
      <c r="M20" s="220"/>
      <c r="N20" s="189"/>
      <c r="O20" s="94"/>
      <c r="P20" s="114"/>
      <c r="Q20" s="95"/>
    </row>
    <row r="21" spans="1:17" s="11" customFormat="1" ht="18.899999999999999" customHeight="1" x14ac:dyDescent="0.25">
      <c r="A21" s="197">
        <v>15</v>
      </c>
      <c r="B21" s="93"/>
      <c r="C21" s="93"/>
      <c r="D21" s="94"/>
      <c r="E21" s="210"/>
      <c r="F21" s="95"/>
      <c r="G21" s="95"/>
      <c r="H21" s="94"/>
      <c r="I21" s="94"/>
      <c r="J21" s="194"/>
      <c r="K21" s="192"/>
      <c r="L21" s="196"/>
      <c r="M21" s="220"/>
      <c r="N21" s="189"/>
      <c r="O21" s="94"/>
      <c r="P21" s="114"/>
      <c r="Q21" s="95"/>
    </row>
    <row r="22" spans="1:17" s="11" customFormat="1" ht="18.899999999999999" customHeight="1" x14ac:dyDescent="0.25">
      <c r="A22" s="197">
        <v>16</v>
      </c>
      <c r="B22" s="93"/>
      <c r="C22" s="93"/>
      <c r="D22" s="94"/>
      <c r="E22" s="210"/>
      <c r="F22" s="95"/>
      <c r="G22" s="95"/>
      <c r="H22" s="94"/>
      <c r="I22" s="94"/>
      <c r="J22" s="194"/>
      <c r="K22" s="192"/>
      <c r="L22" s="196"/>
      <c r="M22" s="220"/>
      <c r="N22" s="189"/>
      <c r="O22" s="94"/>
      <c r="P22" s="114"/>
      <c r="Q22" s="95"/>
    </row>
    <row r="23" spans="1:17" s="11" customFormat="1" ht="18.899999999999999" customHeight="1" x14ac:dyDescent="0.25">
      <c r="A23" s="197">
        <v>17</v>
      </c>
      <c r="B23" s="93"/>
      <c r="C23" s="93"/>
      <c r="D23" s="94"/>
      <c r="E23" s="210"/>
      <c r="F23" s="95"/>
      <c r="G23" s="95"/>
      <c r="H23" s="94"/>
      <c r="I23" s="94"/>
      <c r="J23" s="194"/>
      <c r="K23" s="192"/>
      <c r="L23" s="196"/>
      <c r="M23" s="220"/>
      <c r="N23" s="189"/>
      <c r="O23" s="94"/>
      <c r="P23" s="114"/>
      <c r="Q23" s="95"/>
    </row>
    <row r="24" spans="1:17" s="11" customFormat="1" ht="18.899999999999999" customHeight="1" x14ac:dyDescent="0.25">
      <c r="A24" s="197">
        <v>18</v>
      </c>
      <c r="B24" s="93"/>
      <c r="C24" s="93"/>
      <c r="D24" s="94"/>
      <c r="E24" s="210"/>
      <c r="F24" s="95"/>
      <c r="G24" s="95"/>
      <c r="H24" s="94"/>
      <c r="I24" s="94"/>
      <c r="J24" s="194"/>
      <c r="K24" s="192"/>
      <c r="L24" s="196"/>
      <c r="M24" s="220"/>
      <c r="N24" s="189"/>
      <c r="O24" s="94"/>
      <c r="P24" s="114"/>
      <c r="Q24" s="95"/>
    </row>
    <row r="25" spans="1:17" s="11" customFormat="1" ht="18.899999999999999" customHeight="1" x14ac:dyDescent="0.25">
      <c r="A25" s="197">
        <v>19</v>
      </c>
      <c r="B25" s="93"/>
      <c r="C25" s="93"/>
      <c r="D25" s="94"/>
      <c r="E25" s="210"/>
      <c r="F25" s="95"/>
      <c r="G25" s="95"/>
      <c r="H25" s="94"/>
      <c r="I25" s="94"/>
      <c r="J25" s="194"/>
      <c r="K25" s="192"/>
      <c r="L25" s="196"/>
      <c r="M25" s="220"/>
      <c r="N25" s="189"/>
      <c r="O25" s="94"/>
      <c r="P25" s="114"/>
      <c r="Q25" s="95"/>
    </row>
    <row r="26" spans="1:17" s="11" customFormat="1" ht="18.899999999999999" customHeight="1" x14ac:dyDescent="0.25">
      <c r="A26" s="197">
        <v>20</v>
      </c>
      <c r="B26" s="93"/>
      <c r="C26" s="93"/>
      <c r="D26" s="94"/>
      <c r="E26" s="210"/>
      <c r="F26" s="95"/>
      <c r="G26" s="95"/>
      <c r="H26" s="94"/>
      <c r="I26" s="94"/>
      <c r="J26" s="194"/>
      <c r="K26" s="192"/>
      <c r="L26" s="196"/>
      <c r="M26" s="220"/>
      <c r="N26" s="189"/>
      <c r="O26" s="94"/>
      <c r="P26" s="114"/>
      <c r="Q26" s="95"/>
    </row>
    <row r="27" spans="1:17" s="11" customFormat="1" ht="18.899999999999999" customHeight="1" x14ac:dyDescent="0.25">
      <c r="A27" s="197">
        <v>21</v>
      </c>
      <c r="B27" s="93"/>
      <c r="C27" s="93"/>
      <c r="D27" s="94"/>
      <c r="E27" s="210"/>
      <c r="F27" s="95"/>
      <c r="G27" s="95"/>
      <c r="H27" s="94"/>
      <c r="I27" s="94"/>
      <c r="J27" s="194"/>
      <c r="K27" s="192"/>
      <c r="L27" s="196"/>
      <c r="M27" s="220"/>
      <c r="N27" s="189"/>
      <c r="O27" s="94"/>
      <c r="P27" s="114"/>
      <c r="Q27" s="95"/>
    </row>
    <row r="28" spans="1:17" s="11" customFormat="1" ht="18.899999999999999" customHeight="1" x14ac:dyDescent="0.25">
      <c r="A28" s="197">
        <v>22</v>
      </c>
      <c r="B28" s="93"/>
      <c r="C28" s="93"/>
      <c r="D28" s="94"/>
      <c r="E28" s="426"/>
      <c r="F28" s="388"/>
      <c r="G28" s="216"/>
      <c r="H28" s="94"/>
      <c r="I28" s="94"/>
      <c r="J28" s="194"/>
      <c r="K28" s="192"/>
      <c r="L28" s="196"/>
      <c r="M28" s="220"/>
      <c r="N28" s="189"/>
      <c r="O28" s="94"/>
      <c r="P28" s="114"/>
      <c r="Q28" s="95"/>
    </row>
    <row r="29" spans="1:17" s="11" customFormat="1" ht="18.899999999999999" customHeight="1" x14ac:dyDescent="0.25">
      <c r="A29" s="197">
        <v>23</v>
      </c>
      <c r="B29" s="93"/>
      <c r="C29" s="93"/>
      <c r="D29" s="94"/>
      <c r="E29" s="427"/>
      <c r="F29" s="95"/>
      <c r="G29" s="95"/>
      <c r="H29" s="94"/>
      <c r="I29" s="94"/>
      <c r="J29" s="194"/>
      <c r="K29" s="192"/>
      <c r="L29" s="196"/>
      <c r="M29" s="220"/>
      <c r="N29" s="189"/>
      <c r="O29" s="94"/>
      <c r="P29" s="114"/>
      <c r="Q29" s="95"/>
    </row>
    <row r="30" spans="1:17" s="11" customFormat="1" ht="18.899999999999999" customHeight="1" x14ac:dyDescent="0.25">
      <c r="A30" s="197">
        <v>24</v>
      </c>
      <c r="B30" s="93"/>
      <c r="C30" s="93"/>
      <c r="D30" s="94"/>
      <c r="E30" s="210"/>
      <c r="F30" s="95"/>
      <c r="G30" s="95"/>
      <c r="H30" s="94"/>
      <c r="I30" s="94"/>
      <c r="J30" s="194"/>
      <c r="K30" s="192"/>
      <c r="L30" s="196"/>
      <c r="M30" s="220"/>
      <c r="N30" s="189"/>
      <c r="O30" s="94"/>
      <c r="P30" s="114"/>
      <c r="Q30" s="95"/>
    </row>
    <row r="31" spans="1:17" s="11" customFormat="1" ht="18.899999999999999" customHeight="1" x14ac:dyDescent="0.25">
      <c r="A31" s="197">
        <v>25</v>
      </c>
      <c r="B31" s="93"/>
      <c r="C31" s="93"/>
      <c r="D31" s="94"/>
      <c r="E31" s="210"/>
      <c r="F31" s="95"/>
      <c r="G31" s="95"/>
      <c r="H31" s="94"/>
      <c r="I31" s="94"/>
      <c r="J31" s="194"/>
      <c r="K31" s="192"/>
      <c r="L31" s="196"/>
      <c r="M31" s="220"/>
      <c r="N31" s="189"/>
      <c r="O31" s="94"/>
      <c r="P31" s="114"/>
      <c r="Q31" s="95"/>
    </row>
    <row r="32" spans="1:17" s="11" customFormat="1" ht="18.899999999999999" customHeight="1" x14ac:dyDescent="0.25">
      <c r="A32" s="197">
        <v>26</v>
      </c>
      <c r="B32" s="93"/>
      <c r="C32" s="93"/>
      <c r="D32" s="94"/>
      <c r="E32" s="403"/>
      <c r="F32" s="95"/>
      <c r="G32" s="95"/>
      <c r="H32" s="94"/>
      <c r="I32" s="94"/>
      <c r="J32" s="194"/>
      <c r="K32" s="192"/>
      <c r="L32" s="196"/>
      <c r="M32" s="220"/>
      <c r="N32" s="189"/>
      <c r="O32" s="94"/>
      <c r="P32" s="114"/>
      <c r="Q32" s="95"/>
    </row>
    <row r="33" spans="1:17" s="11" customFormat="1" ht="18.899999999999999" customHeight="1" x14ac:dyDescent="0.25">
      <c r="A33" s="197">
        <v>27</v>
      </c>
      <c r="B33" s="93"/>
      <c r="C33" s="93"/>
      <c r="D33" s="94"/>
      <c r="E33" s="210"/>
      <c r="F33" s="95"/>
      <c r="G33" s="95"/>
      <c r="H33" s="94"/>
      <c r="I33" s="94"/>
      <c r="J33" s="194"/>
      <c r="K33" s="192"/>
      <c r="L33" s="196"/>
      <c r="M33" s="220"/>
      <c r="N33" s="189"/>
      <c r="O33" s="94"/>
      <c r="P33" s="114"/>
      <c r="Q33" s="95"/>
    </row>
    <row r="34" spans="1:17" s="11" customFormat="1" ht="18.899999999999999" customHeight="1" x14ac:dyDescent="0.25">
      <c r="A34" s="197">
        <v>28</v>
      </c>
      <c r="B34" s="93"/>
      <c r="C34" s="93"/>
      <c r="D34" s="94"/>
      <c r="E34" s="210"/>
      <c r="F34" s="95"/>
      <c r="G34" s="95"/>
      <c r="H34" s="94"/>
      <c r="I34" s="94"/>
      <c r="J34" s="194"/>
      <c r="K34" s="192"/>
      <c r="L34" s="196"/>
      <c r="M34" s="220"/>
      <c r="N34" s="189"/>
      <c r="O34" s="94"/>
      <c r="P34" s="114"/>
      <c r="Q34" s="95"/>
    </row>
    <row r="35" spans="1:17" s="11" customFormat="1" ht="18.899999999999999" customHeight="1" x14ac:dyDescent="0.25">
      <c r="A35" s="197">
        <v>29</v>
      </c>
      <c r="B35" s="93"/>
      <c r="C35" s="93"/>
      <c r="D35" s="94"/>
      <c r="E35" s="210"/>
      <c r="F35" s="95"/>
      <c r="G35" s="95"/>
      <c r="H35" s="94"/>
      <c r="I35" s="94"/>
      <c r="J35" s="194"/>
      <c r="K35" s="192"/>
      <c r="L35" s="196"/>
      <c r="M35" s="220"/>
      <c r="N35" s="189"/>
      <c r="O35" s="94"/>
      <c r="P35" s="114"/>
      <c r="Q35" s="95"/>
    </row>
    <row r="36" spans="1:17" s="11" customFormat="1" ht="18.899999999999999" customHeight="1" x14ac:dyDescent="0.25">
      <c r="A36" s="197">
        <v>30</v>
      </c>
      <c r="B36" s="93"/>
      <c r="C36" s="93"/>
      <c r="D36" s="94"/>
      <c r="E36" s="210"/>
      <c r="F36" s="95"/>
      <c r="G36" s="95"/>
      <c r="H36" s="94"/>
      <c r="I36" s="94"/>
      <c r="J36" s="194"/>
      <c r="K36" s="192"/>
      <c r="L36" s="196"/>
      <c r="M36" s="220"/>
      <c r="N36" s="189"/>
      <c r="O36" s="94"/>
      <c r="P36" s="114"/>
      <c r="Q36" s="95"/>
    </row>
    <row r="37" spans="1:17" s="11" customFormat="1" ht="18.899999999999999" customHeight="1" x14ac:dyDescent="0.25">
      <c r="A37" s="197">
        <v>31</v>
      </c>
      <c r="B37" s="93"/>
      <c r="C37" s="93"/>
      <c r="D37" s="94"/>
      <c r="E37" s="210"/>
      <c r="F37" s="95"/>
      <c r="G37" s="95"/>
      <c r="H37" s="94"/>
      <c r="I37" s="94"/>
      <c r="J37" s="194"/>
      <c r="K37" s="192"/>
      <c r="L37" s="196"/>
      <c r="M37" s="220"/>
      <c r="N37" s="189"/>
      <c r="O37" s="94"/>
      <c r="P37" s="114"/>
      <c r="Q37" s="95"/>
    </row>
    <row r="38" spans="1:17" s="11" customFormat="1" ht="18.899999999999999" customHeight="1" x14ac:dyDescent="0.25">
      <c r="A38" s="197">
        <v>32</v>
      </c>
      <c r="B38" s="93"/>
      <c r="C38" s="93"/>
      <c r="D38" s="94"/>
      <c r="E38" s="210"/>
      <c r="F38" s="95"/>
      <c r="G38" s="95"/>
      <c r="H38" s="377"/>
      <c r="I38" s="221"/>
      <c r="J38" s="194"/>
      <c r="K38" s="192"/>
      <c r="L38" s="196"/>
      <c r="M38" s="220"/>
      <c r="N38" s="189"/>
      <c r="O38" s="95"/>
      <c r="P38" s="114"/>
      <c r="Q38" s="95"/>
    </row>
    <row r="39" spans="1:17" s="11" customFormat="1" ht="18.899999999999999" customHeight="1" x14ac:dyDescent="0.25">
      <c r="A39" s="197">
        <v>33</v>
      </c>
      <c r="B39" s="93"/>
      <c r="C39" s="93"/>
      <c r="D39" s="94"/>
      <c r="E39" s="210"/>
      <c r="F39" s="95"/>
      <c r="G39" s="95"/>
      <c r="H39" s="377"/>
      <c r="I39" s="221"/>
      <c r="J39" s="194"/>
      <c r="K39" s="192"/>
      <c r="L39" s="196"/>
      <c r="M39" s="220"/>
      <c r="N39" s="216"/>
      <c r="O39" s="95"/>
      <c r="P39" s="114"/>
      <c r="Q39" s="95"/>
    </row>
    <row r="40" spans="1:17" s="11" customFormat="1" ht="18.899999999999999" customHeight="1" x14ac:dyDescent="0.25">
      <c r="A40" s="197">
        <v>34</v>
      </c>
      <c r="B40" s="93"/>
      <c r="C40" s="93"/>
      <c r="D40" s="94"/>
      <c r="E40" s="210"/>
      <c r="F40" s="95"/>
      <c r="G40" s="95"/>
      <c r="H40" s="377"/>
      <c r="I40" s="221"/>
      <c r="J40" s="194" t="e">
        <f>IF(AND(Q40="",#REF!&gt;0,#REF!&lt;5),K40,)</f>
        <v>#REF!</v>
      </c>
      <c r="K40" s="192" t="str">
        <f>IF(D40="","ZZZ9",IF(AND(#REF!&gt;0,#REF!&lt;5),D40&amp;#REF!,D40&amp;"9"))</f>
        <v>ZZZ9</v>
      </c>
      <c r="L40" s="196">
        <f t="shared" ref="L40:L103" si="0">IF(Q40="",999,Q40)</f>
        <v>999</v>
      </c>
      <c r="M40" s="220">
        <f t="shared" ref="M40:M103" si="1">IF(P40=999,999,1)</f>
        <v>999</v>
      </c>
      <c r="N40" s="216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97">
        <v>35</v>
      </c>
      <c r="B41" s="93"/>
      <c r="C41" s="93"/>
      <c r="D41" s="94"/>
      <c r="E41" s="210"/>
      <c r="F41" s="95"/>
      <c r="G41" s="95"/>
      <c r="H41" s="377"/>
      <c r="I41" s="221"/>
      <c r="J41" s="194" t="e">
        <f>IF(AND(Q41="",#REF!&gt;0,#REF!&lt;5),K41,)</f>
        <v>#REF!</v>
      </c>
      <c r="K41" s="192" t="str">
        <f>IF(D41="","ZZZ9",IF(AND(#REF!&gt;0,#REF!&lt;5),D41&amp;#REF!,D41&amp;"9"))</f>
        <v>ZZZ9</v>
      </c>
      <c r="L41" s="196">
        <f t="shared" si="0"/>
        <v>999</v>
      </c>
      <c r="M41" s="220">
        <f t="shared" si="1"/>
        <v>999</v>
      </c>
      <c r="N41" s="216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197">
        <v>36</v>
      </c>
      <c r="B42" s="93"/>
      <c r="C42" s="93"/>
      <c r="D42" s="94"/>
      <c r="E42" s="210"/>
      <c r="F42" s="95"/>
      <c r="G42" s="95"/>
      <c r="H42" s="377"/>
      <c r="I42" s="221"/>
      <c r="J42" s="194" t="e">
        <f>IF(AND(Q42="",#REF!&gt;0,#REF!&lt;5),K42,)</f>
        <v>#REF!</v>
      </c>
      <c r="K42" s="192" t="str">
        <f>IF(D42="","ZZZ9",IF(AND(#REF!&gt;0,#REF!&lt;5),D42&amp;#REF!,D42&amp;"9"))</f>
        <v>ZZZ9</v>
      </c>
      <c r="L42" s="196">
        <f t="shared" si="0"/>
        <v>999</v>
      </c>
      <c r="M42" s="220">
        <f t="shared" si="1"/>
        <v>999</v>
      </c>
      <c r="N42" s="216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197">
        <v>37</v>
      </c>
      <c r="B43" s="93"/>
      <c r="C43" s="93"/>
      <c r="D43" s="94"/>
      <c r="E43" s="210"/>
      <c r="F43" s="95"/>
      <c r="G43" s="95"/>
      <c r="H43" s="377"/>
      <c r="I43" s="221"/>
      <c r="J43" s="194" t="e">
        <f>IF(AND(Q43="",#REF!&gt;0,#REF!&lt;5),K43,)</f>
        <v>#REF!</v>
      </c>
      <c r="K43" s="192" t="str">
        <f>IF(D43="","ZZZ9",IF(AND(#REF!&gt;0,#REF!&lt;5),D43&amp;#REF!,D43&amp;"9"))</f>
        <v>ZZZ9</v>
      </c>
      <c r="L43" s="196">
        <f t="shared" si="0"/>
        <v>999</v>
      </c>
      <c r="M43" s="220">
        <f t="shared" si="1"/>
        <v>999</v>
      </c>
      <c r="N43" s="216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197">
        <v>38</v>
      </c>
      <c r="B44" s="93"/>
      <c r="C44" s="93"/>
      <c r="D44" s="94"/>
      <c r="E44" s="210"/>
      <c r="F44" s="95"/>
      <c r="G44" s="95"/>
      <c r="H44" s="377"/>
      <c r="I44" s="221"/>
      <c r="J44" s="194" t="e">
        <f>IF(AND(Q44="",#REF!&gt;0,#REF!&lt;5),K44,)</f>
        <v>#REF!</v>
      </c>
      <c r="K44" s="192" t="str">
        <f>IF(D44="","ZZZ9",IF(AND(#REF!&gt;0,#REF!&lt;5),D44&amp;#REF!,D44&amp;"9"))</f>
        <v>ZZZ9</v>
      </c>
      <c r="L44" s="196">
        <f t="shared" si="0"/>
        <v>999</v>
      </c>
      <c r="M44" s="220">
        <f t="shared" si="1"/>
        <v>999</v>
      </c>
      <c r="N44" s="216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197">
        <v>39</v>
      </c>
      <c r="B45" s="93"/>
      <c r="C45" s="93"/>
      <c r="D45" s="94"/>
      <c r="E45" s="210"/>
      <c r="F45" s="95"/>
      <c r="G45" s="95"/>
      <c r="H45" s="377"/>
      <c r="I45" s="221"/>
      <c r="J45" s="194" t="e">
        <f>IF(AND(Q45="",#REF!&gt;0,#REF!&lt;5),K45,)</f>
        <v>#REF!</v>
      </c>
      <c r="K45" s="192" t="str">
        <f>IF(D45="","ZZZ9",IF(AND(#REF!&gt;0,#REF!&lt;5),D45&amp;#REF!,D45&amp;"9"))</f>
        <v>ZZZ9</v>
      </c>
      <c r="L45" s="196">
        <f t="shared" si="0"/>
        <v>999</v>
      </c>
      <c r="M45" s="220">
        <f t="shared" si="1"/>
        <v>999</v>
      </c>
      <c r="N45" s="216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197">
        <v>40</v>
      </c>
      <c r="B46" s="93"/>
      <c r="C46" s="93"/>
      <c r="D46" s="94"/>
      <c r="E46" s="210"/>
      <c r="F46" s="95"/>
      <c r="G46" s="95"/>
      <c r="H46" s="377"/>
      <c r="I46" s="221"/>
      <c r="J46" s="194" t="e">
        <f>IF(AND(Q46="",#REF!&gt;0,#REF!&lt;5),K46,)</f>
        <v>#REF!</v>
      </c>
      <c r="K46" s="192" t="str">
        <f>IF(D46="","ZZZ9",IF(AND(#REF!&gt;0,#REF!&lt;5),D46&amp;#REF!,D46&amp;"9"))</f>
        <v>ZZZ9</v>
      </c>
      <c r="L46" s="196">
        <f t="shared" si="0"/>
        <v>999</v>
      </c>
      <c r="M46" s="220">
        <f t="shared" si="1"/>
        <v>999</v>
      </c>
      <c r="N46" s="216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197">
        <v>41</v>
      </c>
      <c r="B47" s="93"/>
      <c r="C47" s="93"/>
      <c r="D47" s="94"/>
      <c r="E47" s="210"/>
      <c r="F47" s="95"/>
      <c r="G47" s="95"/>
      <c r="H47" s="377"/>
      <c r="I47" s="221"/>
      <c r="J47" s="194" t="e">
        <f>IF(AND(Q47="",#REF!&gt;0,#REF!&lt;5),K47,)</f>
        <v>#REF!</v>
      </c>
      <c r="K47" s="192" t="str">
        <f>IF(D47="","ZZZ9",IF(AND(#REF!&gt;0,#REF!&lt;5),D47&amp;#REF!,D47&amp;"9"))</f>
        <v>ZZZ9</v>
      </c>
      <c r="L47" s="196">
        <f t="shared" si="0"/>
        <v>999</v>
      </c>
      <c r="M47" s="220">
        <f t="shared" si="1"/>
        <v>999</v>
      </c>
      <c r="N47" s="216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197">
        <v>42</v>
      </c>
      <c r="B48" s="93"/>
      <c r="C48" s="93"/>
      <c r="D48" s="94"/>
      <c r="E48" s="210"/>
      <c r="F48" s="95"/>
      <c r="G48" s="95"/>
      <c r="H48" s="377"/>
      <c r="I48" s="221"/>
      <c r="J48" s="194" t="e">
        <f>IF(AND(Q48="",#REF!&gt;0,#REF!&lt;5),K48,)</f>
        <v>#REF!</v>
      </c>
      <c r="K48" s="192" t="str">
        <f>IF(D48="","ZZZ9",IF(AND(#REF!&gt;0,#REF!&lt;5),D48&amp;#REF!,D48&amp;"9"))</f>
        <v>ZZZ9</v>
      </c>
      <c r="L48" s="196">
        <f t="shared" si="0"/>
        <v>999</v>
      </c>
      <c r="M48" s="220">
        <f t="shared" si="1"/>
        <v>999</v>
      </c>
      <c r="N48" s="216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197">
        <v>43</v>
      </c>
      <c r="B49" s="93"/>
      <c r="C49" s="93"/>
      <c r="D49" s="94"/>
      <c r="E49" s="210"/>
      <c r="F49" s="95"/>
      <c r="G49" s="95"/>
      <c r="H49" s="377"/>
      <c r="I49" s="221"/>
      <c r="J49" s="194" t="e">
        <f>IF(AND(Q49="",#REF!&gt;0,#REF!&lt;5),K49,)</f>
        <v>#REF!</v>
      </c>
      <c r="K49" s="192" t="str">
        <f>IF(D49="","ZZZ9",IF(AND(#REF!&gt;0,#REF!&lt;5),D49&amp;#REF!,D49&amp;"9"))</f>
        <v>ZZZ9</v>
      </c>
      <c r="L49" s="196">
        <f t="shared" si="0"/>
        <v>999</v>
      </c>
      <c r="M49" s="220">
        <f t="shared" si="1"/>
        <v>999</v>
      </c>
      <c r="N49" s="216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197">
        <v>44</v>
      </c>
      <c r="B50" s="93"/>
      <c r="C50" s="93"/>
      <c r="D50" s="94"/>
      <c r="E50" s="210"/>
      <c r="F50" s="95"/>
      <c r="G50" s="95"/>
      <c r="H50" s="377"/>
      <c r="I50" s="221"/>
      <c r="J50" s="194" t="e">
        <f>IF(AND(Q50="",#REF!&gt;0,#REF!&lt;5),K50,)</f>
        <v>#REF!</v>
      </c>
      <c r="K50" s="192" t="str">
        <f>IF(D50="","ZZZ9",IF(AND(#REF!&gt;0,#REF!&lt;5),D50&amp;#REF!,D50&amp;"9"))</f>
        <v>ZZZ9</v>
      </c>
      <c r="L50" s="196">
        <f t="shared" si="0"/>
        <v>999</v>
      </c>
      <c r="M50" s="220">
        <f t="shared" si="1"/>
        <v>999</v>
      </c>
      <c r="N50" s="216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197">
        <v>45</v>
      </c>
      <c r="B51" s="93"/>
      <c r="C51" s="93"/>
      <c r="D51" s="94"/>
      <c r="E51" s="210"/>
      <c r="F51" s="95"/>
      <c r="G51" s="95"/>
      <c r="H51" s="377"/>
      <c r="I51" s="221"/>
      <c r="J51" s="194" t="e">
        <f>IF(AND(Q51="",#REF!&gt;0,#REF!&lt;5),K51,)</f>
        <v>#REF!</v>
      </c>
      <c r="K51" s="192" t="str">
        <f>IF(D51="","ZZZ9",IF(AND(#REF!&gt;0,#REF!&lt;5),D51&amp;#REF!,D51&amp;"9"))</f>
        <v>ZZZ9</v>
      </c>
      <c r="L51" s="196">
        <f t="shared" si="0"/>
        <v>999</v>
      </c>
      <c r="M51" s="220">
        <f t="shared" si="1"/>
        <v>999</v>
      </c>
      <c r="N51" s="216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197">
        <v>46</v>
      </c>
      <c r="B52" s="93"/>
      <c r="C52" s="93"/>
      <c r="D52" s="94"/>
      <c r="E52" s="210"/>
      <c r="F52" s="95"/>
      <c r="G52" s="95"/>
      <c r="H52" s="377"/>
      <c r="I52" s="221"/>
      <c r="J52" s="194" t="e">
        <f>IF(AND(Q52="",#REF!&gt;0,#REF!&lt;5),K52,)</f>
        <v>#REF!</v>
      </c>
      <c r="K52" s="192" t="str">
        <f>IF(D52="","ZZZ9",IF(AND(#REF!&gt;0,#REF!&lt;5),D52&amp;#REF!,D52&amp;"9"))</f>
        <v>ZZZ9</v>
      </c>
      <c r="L52" s="196">
        <f t="shared" si="0"/>
        <v>999</v>
      </c>
      <c r="M52" s="220">
        <f t="shared" si="1"/>
        <v>999</v>
      </c>
      <c r="N52" s="216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197">
        <v>47</v>
      </c>
      <c r="B53" s="93"/>
      <c r="C53" s="93"/>
      <c r="D53" s="94"/>
      <c r="E53" s="210"/>
      <c r="F53" s="95"/>
      <c r="G53" s="95"/>
      <c r="H53" s="377"/>
      <c r="I53" s="221"/>
      <c r="J53" s="194" t="e">
        <f>IF(AND(Q53="",#REF!&gt;0,#REF!&lt;5),K53,)</f>
        <v>#REF!</v>
      </c>
      <c r="K53" s="192" t="str">
        <f>IF(D53="","ZZZ9",IF(AND(#REF!&gt;0,#REF!&lt;5),D53&amp;#REF!,D53&amp;"9"))</f>
        <v>ZZZ9</v>
      </c>
      <c r="L53" s="196">
        <f t="shared" si="0"/>
        <v>999</v>
      </c>
      <c r="M53" s="220">
        <f t="shared" si="1"/>
        <v>999</v>
      </c>
      <c r="N53" s="216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197">
        <v>48</v>
      </c>
      <c r="B54" s="93"/>
      <c r="C54" s="93"/>
      <c r="D54" s="94"/>
      <c r="E54" s="210"/>
      <c r="F54" s="95"/>
      <c r="G54" s="95"/>
      <c r="H54" s="377"/>
      <c r="I54" s="221"/>
      <c r="J54" s="194" t="e">
        <f>IF(AND(Q54="",#REF!&gt;0,#REF!&lt;5),K54,)</f>
        <v>#REF!</v>
      </c>
      <c r="K54" s="192" t="str">
        <f>IF(D54="","ZZZ9",IF(AND(#REF!&gt;0,#REF!&lt;5),D54&amp;#REF!,D54&amp;"9"))</f>
        <v>ZZZ9</v>
      </c>
      <c r="L54" s="196">
        <f t="shared" si="0"/>
        <v>999</v>
      </c>
      <c r="M54" s="220">
        <f t="shared" si="1"/>
        <v>999</v>
      </c>
      <c r="N54" s="216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197">
        <v>49</v>
      </c>
      <c r="B55" s="93"/>
      <c r="C55" s="93"/>
      <c r="D55" s="94"/>
      <c r="E55" s="210"/>
      <c r="F55" s="95"/>
      <c r="G55" s="95"/>
      <c r="H55" s="377"/>
      <c r="I55" s="221"/>
      <c r="J55" s="194" t="e">
        <f>IF(AND(Q55="",#REF!&gt;0,#REF!&lt;5),K55,)</f>
        <v>#REF!</v>
      </c>
      <c r="K55" s="192" t="str">
        <f>IF(D55="","ZZZ9",IF(AND(#REF!&gt;0,#REF!&lt;5),D55&amp;#REF!,D55&amp;"9"))</f>
        <v>ZZZ9</v>
      </c>
      <c r="L55" s="196">
        <f t="shared" si="0"/>
        <v>999</v>
      </c>
      <c r="M55" s="220">
        <f t="shared" si="1"/>
        <v>999</v>
      </c>
      <c r="N55" s="216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197">
        <v>50</v>
      </c>
      <c r="B56" s="93"/>
      <c r="C56" s="93"/>
      <c r="D56" s="94"/>
      <c r="E56" s="210"/>
      <c r="F56" s="95"/>
      <c r="G56" s="95"/>
      <c r="H56" s="377"/>
      <c r="I56" s="221"/>
      <c r="J56" s="194" t="e">
        <f>IF(AND(Q56="",#REF!&gt;0,#REF!&lt;5),K56,)</f>
        <v>#REF!</v>
      </c>
      <c r="K56" s="192" t="str">
        <f>IF(D56="","ZZZ9",IF(AND(#REF!&gt;0,#REF!&lt;5),D56&amp;#REF!,D56&amp;"9"))</f>
        <v>ZZZ9</v>
      </c>
      <c r="L56" s="196">
        <f t="shared" si="0"/>
        <v>999</v>
      </c>
      <c r="M56" s="220">
        <f t="shared" si="1"/>
        <v>999</v>
      </c>
      <c r="N56" s="216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197">
        <v>51</v>
      </c>
      <c r="B57" s="93"/>
      <c r="C57" s="93"/>
      <c r="D57" s="94"/>
      <c r="E57" s="210"/>
      <c r="F57" s="95"/>
      <c r="G57" s="95"/>
      <c r="H57" s="377"/>
      <c r="I57" s="221"/>
      <c r="J57" s="194" t="e">
        <f>IF(AND(Q57="",#REF!&gt;0,#REF!&lt;5),K57,)</f>
        <v>#REF!</v>
      </c>
      <c r="K57" s="192" t="str">
        <f>IF(D57="","ZZZ9",IF(AND(#REF!&gt;0,#REF!&lt;5),D57&amp;#REF!,D57&amp;"9"))</f>
        <v>ZZZ9</v>
      </c>
      <c r="L57" s="196">
        <f t="shared" si="0"/>
        <v>999</v>
      </c>
      <c r="M57" s="220">
        <f t="shared" si="1"/>
        <v>999</v>
      </c>
      <c r="N57" s="216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197">
        <v>52</v>
      </c>
      <c r="B58" s="93"/>
      <c r="C58" s="93"/>
      <c r="D58" s="94"/>
      <c r="E58" s="210"/>
      <c r="F58" s="95"/>
      <c r="G58" s="95"/>
      <c r="H58" s="377"/>
      <c r="I58" s="221"/>
      <c r="J58" s="194" t="e">
        <f>IF(AND(Q58="",#REF!&gt;0,#REF!&lt;5),K58,)</f>
        <v>#REF!</v>
      </c>
      <c r="K58" s="192" t="str">
        <f>IF(D58="","ZZZ9",IF(AND(#REF!&gt;0,#REF!&lt;5),D58&amp;#REF!,D58&amp;"9"))</f>
        <v>ZZZ9</v>
      </c>
      <c r="L58" s="196">
        <f t="shared" si="0"/>
        <v>999</v>
      </c>
      <c r="M58" s="220">
        <f t="shared" si="1"/>
        <v>999</v>
      </c>
      <c r="N58" s="216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197">
        <v>53</v>
      </c>
      <c r="B59" s="93"/>
      <c r="C59" s="93"/>
      <c r="D59" s="94"/>
      <c r="E59" s="210"/>
      <c r="F59" s="95"/>
      <c r="G59" s="95"/>
      <c r="H59" s="377"/>
      <c r="I59" s="221"/>
      <c r="J59" s="194" t="e">
        <f>IF(AND(Q59="",#REF!&gt;0,#REF!&lt;5),K59,)</f>
        <v>#REF!</v>
      </c>
      <c r="K59" s="192" t="str">
        <f>IF(D59="","ZZZ9",IF(AND(#REF!&gt;0,#REF!&lt;5),D59&amp;#REF!,D59&amp;"9"))</f>
        <v>ZZZ9</v>
      </c>
      <c r="L59" s="196">
        <f t="shared" si="0"/>
        <v>999</v>
      </c>
      <c r="M59" s="220">
        <f t="shared" si="1"/>
        <v>999</v>
      </c>
      <c r="N59" s="216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197">
        <v>54</v>
      </c>
      <c r="B60" s="93"/>
      <c r="C60" s="93"/>
      <c r="D60" s="94"/>
      <c r="E60" s="210"/>
      <c r="F60" s="95"/>
      <c r="G60" s="95"/>
      <c r="H60" s="377"/>
      <c r="I60" s="221"/>
      <c r="J60" s="194" t="e">
        <f>IF(AND(Q60="",#REF!&gt;0,#REF!&lt;5),K60,)</f>
        <v>#REF!</v>
      </c>
      <c r="K60" s="192" t="str">
        <f>IF(D60="","ZZZ9",IF(AND(#REF!&gt;0,#REF!&lt;5),D60&amp;#REF!,D60&amp;"9"))</f>
        <v>ZZZ9</v>
      </c>
      <c r="L60" s="196">
        <f t="shared" si="0"/>
        <v>999</v>
      </c>
      <c r="M60" s="220">
        <f t="shared" si="1"/>
        <v>999</v>
      </c>
      <c r="N60" s="216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197">
        <v>55</v>
      </c>
      <c r="B61" s="93"/>
      <c r="C61" s="93"/>
      <c r="D61" s="94"/>
      <c r="E61" s="210"/>
      <c r="F61" s="95"/>
      <c r="G61" s="95"/>
      <c r="H61" s="377"/>
      <c r="I61" s="221"/>
      <c r="J61" s="194" t="e">
        <f>IF(AND(Q61="",#REF!&gt;0,#REF!&lt;5),K61,)</f>
        <v>#REF!</v>
      </c>
      <c r="K61" s="192" t="str">
        <f>IF(D61="","ZZZ9",IF(AND(#REF!&gt;0,#REF!&lt;5),D61&amp;#REF!,D61&amp;"9"))</f>
        <v>ZZZ9</v>
      </c>
      <c r="L61" s="196">
        <f t="shared" si="0"/>
        <v>999</v>
      </c>
      <c r="M61" s="220">
        <f t="shared" si="1"/>
        <v>999</v>
      </c>
      <c r="N61" s="216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197">
        <v>56</v>
      </c>
      <c r="B62" s="93"/>
      <c r="C62" s="93"/>
      <c r="D62" s="94"/>
      <c r="E62" s="210"/>
      <c r="F62" s="95"/>
      <c r="G62" s="95"/>
      <c r="H62" s="377"/>
      <c r="I62" s="221"/>
      <c r="J62" s="194" t="e">
        <f>IF(AND(Q62="",#REF!&gt;0,#REF!&lt;5),K62,)</f>
        <v>#REF!</v>
      </c>
      <c r="K62" s="192" t="str">
        <f>IF(D62="","ZZZ9",IF(AND(#REF!&gt;0,#REF!&lt;5),D62&amp;#REF!,D62&amp;"9"))</f>
        <v>ZZZ9</v>
      </c>
      <c r="L62" s="196">
        <f t="shared" si="0"/>
        <v>999</v>
      </c>
      <c r="M62" s="220">
        <f t="shared" si="1"/>
        <v>999</v>
      </c>
      <c r="N62" s="216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197">
        <v>57</v>
      </c>
      <c r="B63" s="93"/>
      <c r="C63" s="93"/>
      <c r="D63" s="94"/>
      <c r="E63" s="210"/>
      <c r="F63" s="95"/>
      <c r="G63" s="95"/>
      <c r="H63" s="377"/>
      <c r="I63" s="221"/>
      <c r="J63" s="194" t="e">
        <f>IF(AND(Q63="",#REF!&gt;0,#REF!&lt;5),K63,)</f>
        <v>#REF!</v>
      </c>
      <c r="K63" s="192" t="str">
        <f>IF(D63="","ZZZ9",IF(AND(#REF!&gt;0,#REF!&lt;5),D63&amp;#REF!,D63&amp;"9"))</f>
        <v>ZZZ9</v>
      </c>
      <c r="L63" s="196">
        <f t="shared" si="0"/>
        <v>999</v>
      </c>
      <c r="M63" s="220">
        <f t="shared" si="1"/>
        <v>999</v>
      </c>
      <c r="N63" s="216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197">
        <v>58</v>
      </c>
      <c r="B64" s="93"/>
      <c r="C64" s="93"/>
      <c r="D64" s="94"/>
      <c r="E64" s="210"/>
      <c r="F64" s="95"/>
      <c r="G64" s="95"/>
      <c r="H64" s="377"/>
      <c r="I64" s="221"/>
      <c r="J64" s="194" t="e">
        <f>IF(AND(Q64="",#REF!&gt;0,#REF!&lt;5),K64,)</f>
        <v>#REF!</v>
      </c>
      <c r="K64" s="192" t="str">
        <f>IF(D64="","ZZZ9",IF(AND(#REF!&gt;0,#REF!&lt;5),D64&amp;#REF!,D64&amp;"9"))</f>
        <v>ZZZ9</v>
      </c>
      <c r="L64" s="196">
        <f t="shared" si="0"/>
        <v>999</v>
      </c>
      <c r="M64" s="220">
        <f t="shared" si="1"/>
        <v>999</v>
      </c>
      <c r="N64" s="216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197">
        <v>59</v>
      </c>
      <c r="B65" s="93"/>
      <c r="C65" s="93"/>
      <c r="D65" s="94"/>
      <c r="E65" s="210"/>
      <c r="F65" s="95"/>
      <c r="G65" s="95"/>
      <c r="H65" s="377"/>
      <c r="I65" s="221"/>
      <c r="J65" s="194" t="e">
        <f>IF(AND(Q65="",#REF!&gt;0,#REF!&lt;5),K65,)</f>
        <v>#REF!</v>
      </c>
      <c r="K65" s="192" t="str">
        <f>IF(D65="","ZZZ9",IF(AND(#REF!&gt;0,#REF!&lt;5),D65&amp;#REF!,D65&amp;"9"))</f>
        <v>ZZZ9</v>
      </c>
      <c r="L65" s="196">
        <f t="shared" si="0"/>
        <v>999</v>
      </c>
      <c r="M65" s="220">
        <f t="shared" si="1"/>
        <v>999</v>
      </c>
      <c r="N65" s="216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197">
        <v>60</v>
      </c>
      <c r="B66" s="93"/>
      <c r="C66" s="93"/>
      <c r="D66" s="94"/>
      <c r="E66" s="210"/>
      <c r="F66" s="95"/>
      <c r="G66" s="95"/>
      <c r="H66" s="377"/>
      <c r="I66" s="221"/>
      <c r="J66" s="194" t="e">
        <f>IF(AND(Q66="",#REF!&gt;0,#REF!&lt;5),K66,)</f>
        <v>#REF!</v>
      </c>
      <c r="K66" s="192" t="str">
        <f>IF(D66="","ZZZ9",IF(AND(#REF!&gt;0,#REF!&lt;5),D66&amp;#REF!,D66&amp;"9"))</f>
        <v>ZZZ9</v>
      </c>
      <c r="L66" s="196">
        <f t="shared" si="0"/>
        <v>999</v>
      </c>
      <c r="M66" s="220">
        <f t="shared" si="1"/>
        <v>999</v>
      </c>
      <c r="N66" s="216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197">
        <v>61</v>
      </c>
      <c r="B67" s="93"/>
      <c r="C67" s="93"/>
      <c r="D67" s="94"/>
      <c r="E67" s="210"/>
      <c r="F67" s="95"/>
      <c r="G67" s="95"/>
      <c r="H67" s="377"/>
      <c r="I67" s="221"/>
      <c r="J67" s="194" t="e">
        <f>IF(AND(Q67="",#REF!&gt;0,#REF!&lt;5),K67,)</f>
        <v>#REF!</v>
      </c>
      <c r="K67" s="192" t="str">
        <f>IF(D67="","ZZZ9",IF(AND(#REF!&gt;0,#REF!&lt;5),D67&amp;#REF!,D67&amp;"9"))</f>
        <v>ZZZ9</v>
      </c>
      <c r="L67" s="196">
        <f t="shared" si="0"/>
        <v>999</v>
      </c>
      <c r="M67" s="220">
        <f t="shared" si="1"/>
        <v>999</v>
      </c>
      <c r="N67" s="216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197">
        <v>62</v>
      </c>
      <c r="B68" s="93"/>
      <c r="C68" s="93"/>
      <c r="D68" s="94"/>
      <c r="E68" s="210"/>
      <c r="F68" s="95"/>
      <c r="G68" s="95"/>
      <c r="H68" s="377"/>
      <c r="I68" s="221"/>
      <c r="J68" s="194" t="e">
        <f>IF(AND(Q68="",#REF!&gt;0,#REF!&lt;5),K68,)</f>
        <v>#REF!</v>
      </c>
      <c r="K68" s="192" t="str">
        <f>IF(D68="","ZZZ9",IF(AND(#REF!&gt;0,#REF!&lt;5),D68&amp;#REF!,D68&amp;"9"))</f>
        <v>ZZZ9</v>
      </c>
      <c r="L68" s="196">
        <f t="shared" si="0"/>
        <v>999</v>
      </c>
      <c r="M68" s="220">
        <f t="shared" si="1"/>
        <v>999</v>
      </c>
      <c r="N68" s="216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197">
        <v>63</v>
      </c>
      <c r="B69" s="93"/>
      <c r="C69" s="93"/>
      <c r="D69" s="94"/>
      <c r="E69" s="210"/>
      <c r="F69" s="95"/>
      <c r="G69" s="95"/>
      <c r="H69" s="377"/>
      <c r="I69" s="221"/>
      <c r="J69" s="194" t="e">
        <f>IF(AND(Q69="",#REF!&gt;0,#REF!&lt;5),K69,)</f>
        <v>#REF!</v>
      </c>
      <c r="K69" s="192" t="str">
        <f>IF(D69="","ZZZ9",IF(AND(#REF!&gt;0,#REF!&lt;5),D69&amp;#REF!,D69&amp;"9"))</f>
        <v>ZZZ9</v>
      </c>
      <c r="L69" s="196">
        <f t="shared" si="0"/>
        <v>999</v>
      </c>
      <c r="M69" s="220">
        <f t="shared" si="1"/>
        <v>999</v>
      </c>
      <c r="N69" s="216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197">
        <v>64</v>
      </c>
      <c r="B70" s="93"/>
      <c r="C70" s="93"/>
      <c r="D70" s="94"/>
      <c r="E70" s="210"/>
      <c r="F70" s="95"/>
      <c r="G70" s="95"/>
      <c r="H70" s="377"/>
      <c r="I70" s="221"/>
      <c r="J70" s="194" t="e">
        <f>IF(AND(Q70="",#REF!&gt;0,#REF!&lt;5),K70,)</f>
        <v>#REF!</v>
      </c>
      <c r="K70" s="192" t="str">
        <f>IF(D70="","ZZZ9",IF(AND(#REF!&gt;0,#REF!&lt;5),D70&amp;#REF!,D70&amp;"9"))</f>
        <v>ZZZ9</v>
      </c>
      <c r="L70" s="196">
        <f t="shared" si="0"/>
        <v>999</v>
      </c>
      <c r="M70" s="220">
        <f t="shared" si="1"/>
        <v>999</v>
      </c>
      <c r="N70" s="216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197">
        <v>65</v>
      </c>
      <c r="B71" s="93"/>
      <c r="C71" s="93"/>
      <c r="D71" s="94"/>
      <c r="E71" s="210"/>
      <c r="F71" s="95"/>
      <c r="G71" s="95"/>
      <c r="H71" s="377"/>
      <c r="I71" s="221"/>
      <c r="J71" s="194" t="e">
        <f>IF(AND(Q71="",#REF!&gt;0,#REF!&lt;5),K71,)</f>
        <v>#REF!</v>
      </c>
      <c r="K71" s="192" t="str">
        <f>IF(D71="","ZZZ9",IF(AND(#REF!&gt;0,#REF!&lt;5),D71&amp;#REF!,D71&amp;"9"))</f>
        <v>ZZZ9</v>
      </c>
      <c r="L71" s="196">
        <f t="shared" si="0"/>
        <v>999</v>
      </c>
      <c r="M71" s="220">
        <f t="shared" si="1"/>
        <v>999</v>
      </c>
      <c r="N71" s="216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197">
        <v>66</v>
      </c>
      <c r="B72" s="93"/>
      <c r="C72" s="93"/>
      <c r="D72" s="94"/>
      <c r="E72" s="210"/>
      <c r="F72" s="95"/>
      <c r="G72" s="95"/>
      <c r="H72" s="377"/>
      <c r="I72" s="221"/>
      <c r="J72" s="194" t="e">
        <f>IF(AND(Q72="",#REF!&gt;0,#REF!&lt;5),K72,)</f>
        <v>#REF!</v>
      </c>
      <c r="K72" s="192" t="str">
        <f>IF(D72="","ZZZ9",IF(AND(#REF!&gt;0,#REF!&lt;5),D72&amp;#REF!,D72&amp;"9"))</f>
        <v>ZZZ9</v>
      </c>
      <c r="L72" s="196">
        <f t="shared" si="0"/>
        <v>999</v>
      </c>
      <c r="M72" s="220">
        <f t="shared" si="1"/>
        <v>999</v>
      </c>
      <c r="N72" s="216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197">
        <v>67</v>
      </c>
      <c r="B73" s="93"/>
      <c r="C73" s="93"/>
      <c r="D73" s="94"/>
      <c r="E73" s="210"/>
      <c r="F73" s="95"/>
      <c r="G73" s="95"/>
      <c r="H73" s="377"/>
      <c r="I73" s="221"/>
      <c r="J73" s="194" t="e">
        <f>IF(AND(Q73="",#REF!&gt;0,#REF!&lt;5),K73,)</f>
        <v>#REF!</v>
      </c>
      <c r="K73" s="192" t="str">
        <f>IF(D73="","ZZZ9",IF(AND(#REF!&gt;0,#REF!&lt;5),D73&amp;#REF!,D73&amp;"9"))</f>
        <v>ZZZ9</v>
      </c>
      <c r="L73" s="196">
        <f t="shared" si="0"/>
        <v>999</v>
      </c>
      <c r="M73" s="220">
        <f t="shared" si="1"/>
        <v>999</v>
      </c>
      <c r="N73" s="216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197">
        <v>68</v>
      </c>
      <c r="B74" s="93"/>
      <c r="C74" s="93"/>
      <c r="D74" s="94"/>
      <c r="E74" s="210"/>
      <c r="F74" s="95"/>
      <c r="G74" s="95"/>
      <c r="H74" s="377"/>
      <c r="I74" s="221"/>
      <c r="J74" s="194" t="e">
        <f>IF(AND(Q74="",#REF!&gt;0,#REF!&lt;5),K74,)</f>
        <v>#REF!</v>
      </c>
      <c r="K74" s="192" t="str">
        <f>IF(D74="","ZZZ9",IF(AND(#REF!&gt;0,#REF!&lt;5),D74&amp;#REF!,D74&amp;"9"))</f>
        <v>ZZZ9</v>
      </c>
      <c r="L74" s="196">
        <f t="shared" si="0"/>
        <v>999</v>
      </c>
      <c r="M74" s="220">
        <f t="shared" si="1"/>
        <v>999</v>
      </c>
      <c r="N74" s="216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197">
        <v>69</v>
      </c>
      <c r="B75" s="93"/>
      <c r="C75" s="93"/>
      <c r="D75" s="94"/>
      <c r="E75" s="210"/>
      <c r="F75" s="95"/>
      <c r="G75" s="95"/>
      <c r="H75" s="377"/>
      <c r="I75" s="221"/>
      <c r="J75" s="194" t="e">
        <f>IF(AND(Q75="",#REF!&gt;0,#REF!&lt;5),K75,)</f>
        <v>#REF!</v>
      </c>
      <c r="K75" s="192" t="str">
        <f>IF(D75="","ZZZ9",IF(AND(#REF!&gt;0,#REF!&lt;5),D75&amp;#REF!,D75&amp;"9"))</f>
        <v>ZZZ9</v>
      </c>
      <c r="L75" s="196">
        <f t="shared" si="0"/>
        <v>999</v>
      </c>
      <c r="M75" s="220">
        <f t="shared" si="1"/>
        <v>999</v>
      </c>
      <c r="N75" s="216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197">
        <v>70</v>
      </c>
      <c r="B76" s="93"/>
      <c r="C76" s="93"/>
      <c r="D76" s="94"/>
      <c r="E76" s="210"/>
      <c r="F76" s="95"/>
      <c r="G76" s="95"/>
      <c r="H76" s="377"/>
      <c r="I76" s="221"/>
      <c r="J76" s="194" t="e">
        <f>IF(AND(Q76="",#REF!&gt;0,#REF!&lt;5),K76,)</f>
        <v>#REF!</v>
      </c>
      <c r="K76" s="192" t="str">
        <f>IF(D76="","ZZZ9",IF(AND(#REF!&gt;0,#REF!&lt;5),D76&amp;#REF!,D76&amp;"9"))</f>
        <v>ZZZ9</v>
      </c>
      <c r="L76" s="196">
        <f t="shared" si="0"/>
        <v>999</v>
      </c>
      <c r="M76" s="220">
        <f t="shared" si="1"/>
        <v>999</v>
      </c>
      <c r="N76" s="216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197">
        <v>71</v>
      </c>
      <c r="B77" s="93"/>
      <c r="C77" s="93"/>
      <c r="D77" s="94"/>
      <c r="E77" s="210"/>
      <c r="F77" s="95"/>
      <c r="G77" s="95"/>
      <c r="H77" s="377"/>
      <c r="I77" s="221"/>
      <c r="J77" s="194" t="e">
        <f>IF(AND(Q77="",#REF!&gt;0,#REF!&lt;5),K77,)</f>
        <v>#REF!</v>
      </c>
      <c r="K77" s="192" t="str">
        <f>IF(D77="","ZZZ9",IF(AND(#REF!&gt;0,#REF!&lt;5),D77&amp;#REF!,D77&amp;"9"))</f>
        <v>ZZZ9</v>
      </c>
      <c r="L77" s="196">
        <f t="shared" si="0"/>
        <v>999</v>
      </c>
      <c r="M77" s="220">
        <f t="shared" si="1"/>
        <v>999</v>
      </c>
      <c r="N77" s="216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197">
        <v>72</v>
      </c>
      <c r="B78" s="93"/>
      <c r="C78" s="93"/>
      <c r="D78" s="94"/>
      <c r="E78" s="210"/>
      <c r="F78" s="95"/>
      <c r="G78" s="95"/>
      <c r="H78" s="377"/>
      <c r="I78" s="221"/>
      <c r="J78" s="194" t="e">
        <f>IF(AND(Q78="",#REF!&gt;0,#REF!&lt;5),K78,)</f>
        <v>#REF!</v>
      </c>
      <c r="K78" s="192" t="str">
        <f>IF(D78="","ZZZ9",IF(AND(#REF!&gt;0,#REF!&lt;5),D78&amp;#REF!,D78&amp;"9"))</f>
        <v>ZZZ9</v>
      </c>
      <c r="L78" s="196">
        <f t="shared" si="0"/>
        <v>999</v>
      </c>
      <c r="M78" s="220">
        <f t="shared" si="1"/>
        <v>999</v>
      </c>
      <c r="N78" s="216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197">
        <v>73</v>
      </c>
      <c r="B79" s="93"/>
      <c r="C79" s="93"/>
      <c r="D79" s="94"/>
      <c r="E79" s="210"/>
      <c r="F79" s="95"/>
      <c r="G79" s="95"/>
      <c r="H79" s="377"/>
      <c r="I79" s="221"/>
      <c r="J79" s="194" t="e">
        <f>IF(AND(Q79="",#REF!&gt;0,#REF!&lt;5),K79,)</f>
        <v>#REF!</v>
      </c>
      <c r="K79" s="192" t="str">
        <f>IF(D79="","ZZZ9",IF(AND(#REF!&gt;0,#REF!&lt;5),D79&amp;#REF!,D79&amp;"9"))</f>
        <v>ZZZ9</v>
      </c>
      <c r="L79" s="196">
        <f t="shared" si="0"/>
        <v>999</v>
      </c>
      <c r="M79" s="220">
        <f t="shared" si="1"/>
        <v>999</v>
      </c>
      <c r="N79" s="216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197">
        <v>74</v>
      </c>
      <c r="B80" s="93"/>
      <c r="C80" s="93"/>
      <c r="D80" s="94"/>
      <c r="E80" s="210"/>
      <c r="F80" s="95"/>
      <c r="G80" s="95"/>
      <c r="H80" s="377"/>
      <c r="I80" s="221"/>
      <c r="J80" s="194" t="e">
        <f>IF(AND(Q80="",#REF!&gt;0,#REF!&lt;5),K80,)</f>
        <v>#REF!</v>
      </c>
      <c r="K80" s="192" t="str">
        <f>IF(D80="","ZZZ9",IF(AND(#REF!&gt;0,#REF!&lt;5),D80&amp;#REF!,D80&amp;"9"))</f>
        <v>ZZZ9</v>
      </c>
      <c r="L80" s="196">
        <f t="shared" si="0"/>
        <v>999</v>
      </c>
      <c r="M80" s="220">
        <f t="shared" si="1"/>
        <v>999</v>
      </c>
      <c r="N80" s="216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197">
        <v>75</v>
      </c>
      <c r="B81" s="93"/>
      <c r="C81" s="93"/>
      <c r="D81" s="94"/>
      <c r="E81" s="210"/>
      <c r="F81" s="95"/>
      <c r="G81" s="95"/>
      <c r="H81" s="377"/>
      <c r="I81" s="221"/>
      <c r="J81" s="194" t="e">
        <f>IF(AND(Q81="",#REF!&gt;0,#REF!&lt;5),K81,)</f>
        <v>#REF!</v>
      </c>
      <c r="K81" s="192" t="str">
        <f>IF(D81="","ZZZ9",IF(AND(#REF!&gt;0,#REF!&lt;5),D81&amp;#REF!,D81&amp;"9"))</f>
        <v>ZZZ9</v>
      </c>
      <c r="L81" s="196">
        <f t="shared" si="0"/>
        <v>999</v>
      </c>
      <c r="M81" s="220">
        <f t="shared" si="1"/>
        <v>999</v>
      </c>
      <c r="N81" s="216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197">
        <v>76</v>
      </c>
      <c r="B82" s="93"/>
      <c r="C82" s="93"/>
      <c r="D82" s="94"/>
      <c r="E82" s="210"/>
      <c r="F82" s="95"/>
      <c r="G82" s="95"/>
      <c r="H82" s="377"/>
      <c r="I82" s="221"/>
      <c r="J82" s="194" t="e">
        <f>IF(AND(Q82="",#REF!&gt;0,#REF!&lt;5),K82,)</f>
        <v>#REF!</v>
      </c>
      <c r="K82" s="192" t="str">
        <f>IF(D82="","ZZZ9",IF(AND(#REF!&gt;0,#REF!&lt;5),D82&amp;#REF!,D82&amp;"9"))</f>
        <v>ZZZ9</v>
      </c>
      <c r="L82" s="196">
        <f t="shared" si="0"/>
        <v>999</v>
      </c>
      <c r="M82" s="220">
        <f t="shared" si="1"/>
        <v>999</v>
      </c>
      <c r="N82" s="216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197">
        <v>77</v>
      </c>
      <c r="B83" s="93"/>
      <c r="C83" s="93"/>
      <c r="D83" s="94"/>
      <c r="E83" s="210"/>
      <c r="F83" s="95"/>
      <c r="G83" s="95"/>
      <c r="H83" s="377"/>
      <c r="I83" s="221"/>
      <c r="J83" s="194" t="e">
        <f>IF(AND(Q83="",#REF!&gt;0,#REF!&lt;5),K83,)</f>
        <v>#REF!</v>
      </c>
      <c r="K83" s="192" t="str">
        <f>IF(D83="","ZZZ9",IF(AND(#REF!&gt;0,#REF!&lt;5),D83&amp;#REF!,D83&amp;"9"))</f>
        <v>ZZZ9</v>
      </c>
      <c r="L83" s="196">
        <f t="shared" si="0"/>
        <v>999</v>
      </c>
      <c r="M83" s="220">
        <f t="shared" si="1"/>
        <v>999</v>
      </c>
      <c r="N83" s="216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197">
        <v>78</v>
      </c>
      <c r="B84" s="93"/>
      <c r="C84" s="93"/>
      <c r="D84" s="94"/>
      <c r="E84" s="210"/>
      <c r="F84" s="95"/>
      <c r="G84" s="95"/>
      <c r="H84" s="377"/>
      <c r="I84" s="221"/>
      <c r="J84" s="194" t="e">
        <f>IF(AND(Q84="",#REF!&gt;0,#REF!&lt;5),K84,)</f>
        <v>#REF!</v>
      </c>
      <c r="K84" s="192" t="str">
        <f>IF(D84="","ZZZ9",IF(AND(#REF!&gt;0,#REF!&lt;5),D84&amp;#REF!,D84&amp;"9"))</f>
        <v>ZZZ9</v>
      </c>
      <c r="L84" s="196">
        <f t="shared" si="0"/>
        <v>999</v>
      </c>
      <c r="M84" s="220">
        <f t="shared" si="1"/>
        <v>999</v>
      </c>
      <c r="N84" s="216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197">
        <v>79</v>
      </c>
      <c r="B85" s="93"/>
      <c r="C85" s="93"/>
      <c r="D85" s="94"/>
      <c r="E85" s="210"/>
      <c r="F85" s="95"/>
      <c r="G85" s="95"/>
      <c r="H85" s="377"/>
      <c r="I85" s="221"/>
      <c r="J85" s="194" t="e">
        <f>IF(AND(Q85="",#REF!&gt;0,#REF!&lt;5),K85,)</f>
        <v>#REF!</v>
      </c>
      <c r="K85" s="192" t="str">
        <f>IF(D85="","ZZZ9",IF(AND(#REF!&gt;0,#REF!&lt;5),D85&amp;#REF!,D85&amp;"9"))</f>
        <v>ZZZ9</v>
      </c>
      <c r="L85" s="196">
        <f t="shared" si="0"/>
        <v>999</v>
      </c>
      <c r="M85" s="220">
        <f t="shared" si="1"/>
        <v>999</v>
      </c>
      <c r="N85" s="216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197">
        <v>80</v>
      </c>
      <c r="B86" s="93"/>
      <c r="C86" s="93"/>
      <c r="D86" s="94"/>
      <c r="E86" s="210"/>
      <c r="F86" s="95"/>
      <c r="G86" s="95"/>
      <c r="H86" s="377"/>
      <c r="I86" s="221"/>
      <c r="J86" s="194" t="e">
        <f>IF(AND(Q86="",#REF!&gt;0,#REF!&lt;5),K86,)</f>
        <v>#REF!</v>
      </c>
      <c r="K86" s="192" t="str">
        <f>IF(D86="","ZZZ9",IF(AND(#REF!&gt;0,#REF!&lt;5),D86&amp;#REF!,D86&amp;"9"))</f>
        <v>ZZZ9</v>
      </c>
      <c r="L86" s="196">
        <f t="shared" si="0"/>
        <v>999</v>
      </c>
      <c r="M86" s="220">
        <f t="shared" si="1"/>
        <v>999</v>
      </c>
      <c r="N86" s="216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197">
        <v>81</v>
      </c>
      <c r="B87" s="93"/>
      <c r="C87" s="93"/>
      <c r="D87" s="94"/>
      <c r="E87" s="210"/>
      <c r="F87" s="95"/>
      <c r="G87" s="95"/>
      <c r="H87" s="377"/>
      <c r="I87" s="221"/>
      <c r="J87" s="194" t="e">
        <f>IF(AND(Q87="",#REF!&gt;0,#REF!&lt;5),K87,)</f>
        <v>#REF!</v>
      </c>
      <c r="K87" s="192" t="str">
        <f>IF(D87="","ZZZ9",IF(AND(#REF!&gt;0,#REF!&lt;5),D87&amp;#REF!,D87&amp;"9"))</f>
        <v>ZZZ9</v>
      </c>
      <c r="L87" s="196">
        <f t="shared" si="0"/>
        <v>999</v>
      </c>
      <c r="M87" s="220">
        <f t="shared" si="1"/>
        <v>999</v>
      </c>
      <c r="N87" s="216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197">
        <v>82</v>
      </c>
      <c r="B88" s="93"/>
      <c r="C88" s="93"/>
      <c r="D88" s="94"/>
      <c r="E88" s="210"/>
      <c r="F88" s="95"/>
      <c r="G88" s="95"/>
      <c r="H88" s="377"/>
      <c r="I88" s="221"/>
      <c r="J88" s="194" t="e">
        <f>IF(AND(Q88="",#REF!&gt;0,#REF!&lt;5),K88,)</f>
        <v>#REF!</v>
      </c>
      <c r="K88" s="192" t="str">
        <f>IF(D88="","ZZZ9",IF(AND(#REF!&gt;0,#REF!&lt;5),D88&amp;#REF!,D88&amp;"9"))</f>
        <v>ZZZ9</v>
      </c>
      <c r="L88" s="196">
        <f t="shared" si="0"/>
        <v>999</v>
      </c>
      <c r="M88" s="220">
        <f t="shared" si="1"/>
        <v>999</v>
      </c>
      <c r="N88" s="216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197">
        <v>83</v>
      </c>
      <c r="B89" s="93"/>
      <c r="C89" s="93"/>
      <c r="D89" s="94"/>
      <c r="E89" s="210"/>
      <c r="F89" s="95"/>
      <c r="G89" s="95"/>
      <c r="H89" s="377"/>
      <c r="I89" s="221"/>
      <c r="J89" s="194" t="e">
        <f>IF(AND(Q89="",#REF!&gt;0,#REF!&lt;5),K89,)</f>
        <v>#REF!</v>
      </c>
      <c r="K89" s="192" t="str">
        <f>IF(D89="","ZZZ9",IF(AND(#REF!&gt;0,#REF!&lt;5),D89&amp;#REF!,D89&amp;"9"))</f>
        <v>ZZZ9</v>
      </c>
      <c r="L89" s="196">
        <f t="shared" si="0"/>
        <v>999</v>
      </c>
      <c r="M89" s="220">
        <f t="shared" si="1"/>
        <v>999</v>
      </c>
      <c r="N89" s="216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197">
        <v>84</v>
      </c>
      <c r="B90" s="93"/>
      <c r="C90" s="93"/>
      <c r="D90" s="94"/>
      <c r="E90" s="210"/>
      <c r="F90" s="95"/>
      <c r="G90" s="95"/>
      <c r="H90" s="377"/>
      <c r="I90" s="221"/>
      <c r="J90" s="194" t="e">
        <f>IF(AND(Q90="",#REF!&gt;0,#REF!&lt;5),K90,)</f>
        <v>#REF!</v>
      </c>
      <c r="K90" s="192" t="str">
        <f>IF(D90="","ZZZ9",IF(AND(#REF!&gt;0,#REF!&lt;5),D90&amp;#REF!,D90&amp;"9"))</f>
        <v>ZZZ9</v>
      </c>
      <c r="L90" s="196">
        <f t="shared" si="0"/>
        <v>999</v>
      </c>
      <c r="M90" s="220">
        <f t="shared" si="1"/>
        <v>999</v>
      </c>
      <c r="N90" s="216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197">
        <v>85</v>
      </c>
      <c r="B91" s="93"/>
      <c r="C91" s="93"/>
      <c r="D91" s="94"/>
      <c r="E91" s="210"/>
      <c r="F91" s="95"/>
      <c r="G91" s="95"/>
      <c r="H91" s="377"/>
      <c r="I91" s="221"/>
      <c r="J91" s="194" t="e">
        <f>IF(AND(Q91="",#REF!&gt;0,#REF!&lt;5),K91,)</f>
        <v>#REF!</v>
      </c>
      <c r="K91" s="192" t="str">
        <f>IF(D91="","ZZZ9",IF(AND(#REF!&gt;0,#REF!&lt;5),D91&amp;#REF!,D91&amp;"9"))</f>
        <v>ZZZ9</v>
      </c>
      <c r="L91" s="196">
        <f t="shared" si="0"/>
        <v>999</v>
      </c>
      <c r="M91" s="220">
        <f t="shared" si="1"/>
        <v>999</v>
      </c>
      <c r="N91" s="216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197">
        <v>86</v>
      </c>
      <c r="B92" s="93"/>
      <c r="C92" s="93"/>
      <c r="D92" s="94"/>
      <c r="E92" s="210"/>
      <c r="F92" s="95"/>
      <c r="G92" s="95"/>
      <c r="H92" s="377"/>
      <c r="I92" s="221"/>
      <c r="J92" s="194" t="e">
        <f>IF(AND(Q92="",#REF!&gt;0,#REF!&lt;5),K92,)</f>
        <v>#REF!</v>
      </c>
      <c r="K92" s="192" t="str">
        <f>IF(D92="","ZZZ9",IF(AND(#REF!&gt;0,#REF!&lt;5),D92&amp;#REF!,D92&amp;"9"))</f>
        <v>ZZZ9</v>
      </c>
      <c r="L92" s="196">
        <f t="shared" si="0"/>
        <v>999</v>
      </c>
      <c r="M92" s="220">
        <f t="shared" si="1"/>
        <v>999</v>
      </c>
      <c r="N92" s="216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197">
        <v>87</v>
      </c>
      <c r="B93" s="93"/>
      <c r="C93" s="93"/>
      <c r="D93" s="94"/>
      <c r="E93" s="210"/>
      <c r="F93" s="95"/>
      <c r="G93" s="95"/>
      <c r="H93" s="377"/>
      <c r="I93" s="221"/>
      <c r="J93" s="194" t="e">
        <f>IF(AND(Q93="",#REF!&gt;0,#REF!&lt;5),K93,)</f>
        <v>#REF!</v>
      </c>
      <c r="K93" s="192" t="str">
        <f>IF(D93="","ZZZ9",IF(AND(#REF!&gt;0,#REF!&lt;5),D93&amp;#REF!,D93&amp;"9"))</f>
        <v>ZZZ9</v>
      </c>
      <c r="L93" s="196">
        <f t="shared" si="0"/>
        <v>999</v>
      </c>
      <c r="M93" s="220">
        <f t="shared" si="1"/>
        <v>999</v>
      </c>
      <c r="N93" s="216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197">
        <v>88</v>
      </c>
      <c r="B94" s="93"/>
      <c r="C94" s="93"/>
      <c r="D94" s="94"/>
      <c r="E94" s="210"/>
      <c r="F94" s="95"/>
      <c r="G94" s="95"/>
      <c r="H94" s="377"/>
      <c r="I94" s="221"/>
      <c r="J94" s="194" t="e">
        <f>IF(AND(Q94="",#REF!&gt;0,#REF!&lt;5),K94,)</f>
        <v>#REF!</v>
      </c>
      <c r="K94" s="192" t="str">
        <f>IF(D94="","ZZZ9",IF(AND(#REF!&gt;0,#REF!&lt;5),D94&amp;#REF!,D94&amp;"9"))</f>
        <v>ZZZ9</v>
      </c>
      <c r="L94" s="196">
        <f t="shared" si="0"/>
        <v>999</v>
      </c>
      <c r="M94" s="220">
        <f t="shared" si="1"/>
        <v>999</v>
      </c>
      <c r="N94" s="216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197">
        <v>89</v>
      </c>
      <c r="B95" s="93"/>
      <c r="C95" s="93"/>
      <c r="D95" s="94"/>
      <c r="E95" s="210"/>
      <c r="F95" s="95"/>
      <c r="G95" s="95"/>
      <c r="H95" s="377"/>
      <c r="I95" s="221"/>
      <c r="J95" s="194" t="e">
        <f>IF(AND(Q95="",#REF!&gt;0,#REF!&lt;5),K95,)</f>
        <v>#REF!</v>
      </c>
      <c r="K95" s="192" t="str">
        <f>IF(D95="","ZZZ9",IF(AND(#REF!&gt;0,#REF!&lt;5),D95&amp;#REF!,D95&amp;"9"))</f>
        <v>ZZZ9</v>
      </c>
      <c r="L95" s="196">
        <f t="shared" si="0"/>
        <v>999</v>
      </c>
      <c r="M95" s="220">
        <f t="shared" si="1"/>
        <v>999</v>
      </c>
      <c r="N95" s="216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197">
        <v>90</v>
      </c>
      <c r="B96" s="93"/>
      <c r="C96" s="93"/>
      <c r="D96" s="94"/>
      <c r="E96" s="210"/>
      <c r="F96" s="95"/>
      <c r="G96" s="95"/>
      <c r="H96" s="377"/>
      <c r="I96" s="221"/>
      <c r="J96" s="194" t="e">
        <f>IF(AND(Q96="",#REF!&gt;0,#REF!&lt;5),K96,)</f>
        <v>#REF!</v>
      </c>
      <c r="K96" s="192" t="str">
        <f>IF(D96="","ZZZ9",IF(AND(#REF!&gt;0,#REF!&lt;5),D96&amp;#REF!,D96&amp;"9"))</f>
        <v>ZZZ9</v>
      </c>
      <c r="L96" s="196">
        <f t="shared" si="0"/>
        <v>999</v>
      </c>
      <c r="M96" s="220">
        <f t="shared" si="1"/>
        <v>999</v>
      </c>
      <c r="N96" s="216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197">
        <v>91</v>
      </c>
      <c r="B97" s="93"/>
      <c r="C97" s="93"/>
      <c r="D97" s="94"/>
      <c r="E97" s="210"/>
      <c r="F97" s="95"/>
      <c r="G97" s="95"/>
      <c r="H97" s="377"/>
      <c r="I97" s="221"/>
      <c r="J97" s="194" t="e">
        <f>IF(AND(Q97="",#REF!&gt;0,#REF!&lt;5),K97,)</f>
        <v>#REF!</v>
      </c>
      <c r="K97" s="192" t="str">
        <f>IF(D97="","ZZZ9",IF(AND(#REF!&gt;0,#REF!&lt;5),D97&amp;#REF!,D97&amp;"9"))</f>
        <v>ZZZ9</v>
      </c>
      <c r="L97" s="196">
        <f t="shared" si="0"/>
        <v>999</v>
      </c>
      <c r="M97" s="220">
        <f t="shared" si="1"/>
        <v>999</v>
      </c>
      <c r="N97" s="216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197">
        <v>92</v>
      </c>
      <c r="B98" s="93"/>
      <c r="C98" s="93"/>
      <c r="D98" s="94"/>
      <c r="E98" s="210"/>
      <c r="F98" s="95"/>
      <c r="G98" s="95"/>
      <c r="H98" s="377"/>
      <c r="I98" s="221"/>
      <c r="J98" s="194" t="e">
        <f>IF(AND(Q98="",#REF!&gt;0,#REF!&lt;5),K98,)</f>
        <v>#REF!</v>
      </c>
      <c r="K98" s="192" t="str">
        <f>IF(D98="","ZZZ9",IF(AND(#REF!&gt;0,#REF!&lt;5),D98&amp;#REF!,D98&amp;"9"))</f>
        <v>ZZZ9</v>
      </c>
      <c r="L98" s="196">
        <f t="shared" si="0"/>
        <v>999</v>
      </c>
      <c r="M98" s="220">
        <f t="shared" si="1"/>
        <v>999</v>
      </c>
      <c r="N98" s="216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197">
        <v>93</v>
      </c>
      <c r="B99" s="93"/>
      <c r="C99" s="93"/>
      <c r="D99" s="94"/>
      <c r="E99" s="210"/>
      <c r="F99" s="95"/>
      <c r="G99" s="95"/>
      <c r="H99" s="377"/>
      <c r="I99" s="221"/>
      <c r="J99" s="194" t="e">
        <f>IF(AND(Q99="",#REF!&gt;0,#REF!&lt;5),K99,)</f>
        <v>#REF!</v>
      </c>
      <c r="K99" s="192" t="str">
        <f>IF(D99="","ZZZ9",IF(AND(#REF!&gt;0,#REF!&lt;5),D99&amp;#REF!,D99&amp;"9"))</f>
        <v>ZZZ9</v>
      </c>
      <c r="L99" s="196">
        <f t="shared" si="0"/>
        <v>999</v>
      </c>
      <c r="M99" s="220">
        <f t="shared" si="1"/>
        <v>999</v>
      </c>
      <c r="N99" s="216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197">
        <v>94</v>
      </c>
      <c r="B100" s="93"/>
      <c r="C100" s="93"/>
      <c r="D100" s="94"/>
      <c r="E100" s="210"/>
      <c r="F100" s="95"/>
      <c r="G100" s="95"/>
      <c r="H100" s="377"/>
      <c r="I100" s="221"/>
      <c r="J100" s="194" t="e">
        <f>IF(AND(Q100="",#REF!&gt;0,#REF!&lt;5),K100,)</f>
        <v>#REF!</v>
      </c>
      <c r="K100" s="192" t="str">
        <f>IF(D100="","ZZZ9",IF(AND(#REF!&gt;0,#REF!&lt;5),D100&amp;#REF!,D100&amp;"9"))</f>
        <v>ZZZ9</v>
      </c>
      <c r="L100" s="196">
        <f t="shared" si="0"/>
        <v>999</v>
      </c>
      <c r="M100" s="220">
        <f t="shared" si="1"/>
        <v>999</v>
      </c>
      <c r="N100" s="216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197">
        <v>95</v>
      </c>
      <c r="B101" s="93"/>
      <c r="C101" s="93"/>
      <c r="D101" s="94"/>
      <c r="E101" s="210"/>
      <c r="F101" s="95"/>
      <c r="G101" s="95"/>
      <c r="H101" s="377"/>
      <c r="I101" s="221"/>
      <c r="J101" s="194" t="e">
        <f>IF(AND(Q101="",#REF!&gt;0,#REF!&lt;5),K101,)</f>
        <v>#REF!</v>
      </c>
      <c r="K101" s="192" t="str">
        <f>IF(D101="","ZZZ9",IF(AND(#REF!&gt;0,#REF!&lt;5),D101&amp;#REF!,D101&amp;"9"))</f>
        <v>ZZZ9</v>
      </c>
      <c r="L101" s="196">
        <f t="shared" si="0"/>
        <v>999</v>
      </c>
      <c r="M101" s="220">
        <f t="shared" si="1"/>
        <v>999</v>
      </c>
      <c r="N101" s="216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197">
        <v>96</v>
      </c>
      <c r="B102" s="93"/>
      <c r="C102" s="93"/>
      <c r="D102" s="94"/>
      <c r="E102" s="210"/>
      <c r="F102" s="95"/>
      <c r="G102" s="95"/>
      <c r="H102" s="377"/>
      <c r="I102" s="221"/>
      <c r="J102" s="194" t="e">
        <f>IF(AND(Q102="",#REF!&gt;0,#REF!&lt;5),K102,)</f>
        <v>#REF!</v>
      </c>
      <c r="K102" s="192" t="str">
        <f>IF(D102="","ZZZ9",IF(AND(#REF!&gt;0,#REF!&lt;5),D102&amp;#REF!,D102&amp;"9"))</f>
        <v>ZZZ9</v>
      </c>
      <c r="L102" s="196">
        <f t="shared" si="0"/>
        <v>999</v>
      </c>
      <c r="M102" s="220">
        <f t="shared" si="1"/>
        <v>999</v>
      </c>
      <c r="N102" s="216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197">
        <v>97</v>
      </c>
      <c r="B103" s="93"/>
      <c r="C103" s="93"/>
      <c r="D103" s="94"/>
      <c r="E103" s="210"/>
      <c r="F103" s="95"/>
      <c r="G103" s="95"/>
      <c r="H103" s="377"/>
      <c r="I103" s="221"/>
      <c r="J103" s="194" t="e">
        <f>IF(AND(Q103="",#REF!&gt;0,#REF!&lt;5),K103,)</f>
        <v>#REF!</v>
      </c>
      <c r="K103" s="192" t="str">
        <f>IF(D103="","ZZZ9",IF(AND(#REF!&gt;0,#REF!&lt;5),D103&amp;#REF!,D103&amp;"9"))</f>
        <v>ZZZ9</v>
      </c>
      <c r="L103" s="196">
        <f t="shared" si="0"/>
        <v>999</v>
      </c>
      <c r="M103" s="220">
        <f t="shared" si="1"/>
        <v>999</v>
      </c>
      <c r="N103" s="216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197">
        <v>98</v>
      </c>
      <c r="B104" s="93"/>
      <c r="C104" s="93"/>
      <c r="D104" s="94"/>
      <c r="E104" s="210"/>
      <c r="F104" s="95"/>
      <c r="G104" s="95"/>
      <c r="H104" s="377"/>
      <c r="I104" s="221"/>
      <c r="J104" s="194" t="e">
        <f>IF(AND(Q104="",#REF!&gt;0,#REF!&lt;5),K104,)</f>
        <v>#REF!</v>
      </c>
      <c r="K104" s="192" t="str">
        <f>IF(D104="","ZZZ9",IF(AND(#REF!&gt;0,#REF!&lt;5),D104&amp;#REF!,D104&amp;"9"))</f>
        <v>ZZZ9</v>
      </c>
      <c r="L104" s="196">
        <f t="shared" ref="L104:L156" si="3">IF(Q104="",999,Q104)</f>
        <v>999</v>
      </c>
      <c r="M104" s="220">
        <f t="shared" ref="M104:M156" si="4">IF(P104=999,999,1)</f>
        <v>999</v>
      </c>
      <c r="N104" s="216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97">
        <v>99</v>
      </c>
      <c r="B105" s="93"/>
      <c r="C105" s="93"/>
      <c r="D105" s="94"/>
      <c r="E105" s="210"/>
      <c r="F105" s="95"/>
      <c r="G105" s="95"/>
      <c r="H105" s="377"/>
      <c r="I105" s="221"/>
      <c r="J105" s="194" t="e">
        <f>IF(AND(Q105="",#REF!&gt;0,#REF!&lt;5),K105,)</f>
        <v>#REF!</v>
      </c>
      <c r="K105" s="192" t="str">
        <f>IF(D105="","ZZZ9",IF(AND(#REF!&gt;0,#REF!&lt;5),D105&amp;#REF!,D105&amp;"9"))</f>
        <v>ZZZ9</v>
      </c>
      <c r="L105" s="196">
        <f t="shared" si="3"/>
        <v>999</v>
      </c>
      <c r="M105" s="220">
        <f t="shared" si="4"/>
        <v>999</v>
      </c>
      <c r="N105" s="216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197">
        <v>100</v>
      </c>
      <c r="B106" s="93"/>
      <c r="C106" s="93"/>
      <c r="D106" s="94"/>
      <c r="E106" s="210"/>
      <c r="F106" s="95"/>
      <c r="G106" s="95"/>
      <c r="H106" s="377"/>
      <c r="I106" s="221"/>
      <c r="J106" s="194" t="e">
        <f>IF(AND(Q106="",#REF!&gt;0,#REF!&lt;5),K106,)</f>
        <v>#REF!</v>
      </c>
      <c r="K106" s="192" t="str">
        <f>IF(D106="","ZZZ9",IF(AND(#REF!&gt;0,#REF!&lt;5),D106&amp;#REF!,D106&amp;"9"))</f>
        <v>ZZZ9</v>
      </c>
      <c r="L106" s="196">
        <f t="shared" si="3"/>
        <v>999</v>
      </c>
      <c r="M106" s="220">
        <f t="shared" si="4"/>
        <v>999</v>
      </c>
      <c r="N106" s="216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197">
        <v>101</v>
      </c>
      <c r="B107" s="93"/>
      <c r="C107" s="93"/>
      <c r="D107" s="94"/>
      <c r="E107" s="210"/>
      <c r="F107" s="95"/>
      <c r="G107" s="95"/>
      <c r="H107" s="377"/>
      <c r="I107" s="221"/>
      <c r="J107" s="194" t="e">
        <f>IF(AND(Q107="",#REF!&gt;0,#REF!&lt;5),K107,)</f>
        <v>#REF!</v>
      </c>
      <c r="K107" s="192" t="str">
        <f>IF(D107="","ZZZ9",IF(AND(#REF!&gt;0,#REF!&lt;5),D107&amp;#REF!,D107&amp;"9"))</f>
        <v>ZZZ9</v>
      </c>
      <c r="L107" s="196">
        <f t="shared" si="3"/>
        <v>999</v>
      </c>
      <c r="M107" s="220">
        <f t="shared" si="4"/>
        <v>999</v>
      </c>
      <c r="N107" s="216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197">
        <v>102</v>
      </c>
      <c r="B108" s="93"/>
      <c r="C108" s="93"/>
      <c r="D108" s="94"/>
      <c r="E108" s="210"/>
      <c r="F108" s="95"/>
      <c r="G108" s="95"/>
      <c r="H108" s="377"/>
      <c r="I108" s="221"/>
      <c r="J108" s="194" t="e">
        <f>IF(AND(Q108="",#REF!&gt;0,#REF!&lt;5),K108,)</f>
        <v>#REF!</v>
      </c>
      <c r="K108" s="192" t="str">
        <f>IF(D108="","ZZZ9",IF(AND(#REF!&gt;0,#REF!&lt;5),D108&amp;#REF!,D108&amp;"9"))</f>
        <v>ZZZ9</v>
      </c>
      <c r="L108" s="196">
        <f t="shared" si="3"/>
        <v>999</v>
      </c>
      <c r="M108" s="220">
        <f t="shared" si="4"/>
        <v>999</v>
      </c>
      <c r="N108" s="216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197">
        <v>103</v>
      </c>
      <c r="B109" s="93"/>
      <c r="C109" s="93"/>
      <c r="D109" s="94"/>
      <c r="E109" s="210"/>
      <c r="F109" s="95"/>
      <c r="G109" s="95"/>
      <c r="H109" s="377"/>
      <c r="I109" s="221"/>
      <c r="J109" s="194" t="e">
        <f>IF(AND(Q109="",#REF!&gt;0,#REF!&lt;5),K109,)</f>
        <v>#REF!</v>
      </c>
      <c r="K109" s="192" t="str">
        <f>IF(D109="","ZZZ9",IF(AND(#REF!&gt;0,#REF!&lt;5),D109&amp;#REF!,D109&amp;"9"))</f>
        <v>ZZZ9</v>
      </c>
      <c r="L109" s="196">
        <f t="shared" si="3"/>
        <v>999</v>
      </c>
      <c r="M109" s="220">
        <f t="shared" si="4"/>
        <v>999</v>
      </c>
      <c r="N109" s="216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197">
        <v>104</v>
      </c>
      <c r="B110" s="93"/>
      <c r="C110" s="93"/>
      <c r="D110" s="94"/>
      <c r="E110" s="210"/>
      <c r="F110" s="95"/>
      <c r="G110" s="95"/>
      <c r="H110" s="377"/>
      <c r="I110" s="221"/>
      <c r="J110" s="194" t="e">
        <f>IF(AND(Q110="",#REF!&gt;0,#REF!&lt;5),K110,)</f>
        <v>#REF!</v>
      </c>
      <c r="K110" s="192" t="str">
        <f>IF(D110="","ZZZ9",IF(AND(#REF!&gt;0,#REF!&lt;5),D110&amp;#REF!,D110&amp;"9"))</f>
        <v>ZZZ9</v>
      </c>
      <c r="L110" s="196">
        <f t="shared" si="3"/>
        <v>999</v>
      </c>
      <c r="M110" s="220">
        <f t="shared" si="4"/>
        <v>999</v>
      </c>
      <c r="N110" s="216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197">
        <v>105</v>
      </c>
      <c r="B111" s="93"/>
      <c r="C111" s="93"/>
      <c r="D111" s="94"/>
      <c r="E111" s="210"/>
      <c r="F111" s="95"/>
      <c r="G111" s="95"/>
      <c r="H111" s="377"/>
      <c r="I111" s="221"/>
      <c r="J111" s="194" t="e">
        <f>IF(AND(Q111="",#REF!&gt;0,#REF!&lt;5),K111,)</f>
        <v>#REF!</v>
      </c>
      <c r="K111" s="192" t="str">
        <f>IF(D111="","ZZZ9",IF(AND(#REF!&gt;0,#REF!&lt;5),D111&amp;#REF!,D111&amp;"9"))</f>
        <v>ZZZ9</v>
      </c>
      <c r="L111" s="196">
        <f t="shared" si="3"/>
        <v>999</v>
      </c>
      <c r="M111" s="220">
        <f t="shared" si="4"/>
        <v>999</v>
      </c>
      <c r="N111" s="216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197">
        <v>106</v>
      </c>
      <c r="B112" s="93"/>
      <c r="C112" s="93"/>
      <c r="D112" s="94"/>
      <c r="E112" s="210"/>
      <c r="F112" s="95"/>
      <c r="G112" s="95"/>
      <c r="H112" s="377"/>
      <c r="I112" s="221"/>
      <c r="J112" s="194" t="e">
        <f>IF(AND(Q112="",#REF!&gt;0,#REF!&lt;5),K112,)</f>
        <v>#REF!</v>
      </c>
      <c r="K112" s="192" t="str">
        <f>IF(D112="","ZZZ9",IF(AND(#REF!&gt;0,#REF!&lt;5),D112&amp;#REF!,D112&amp;"9"))</f>
        <v>ZZZ9</v>
      </c>
      <c r="L112" s="196">
        <f t="shared" si="3"/>
        <v>999</v>
      </c>
      <c r="M112" s="220">
        <f t="shared" si="4"/>
        <v>999</v>
      </c>
      <c r="N112" s="216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197">
        <v>107</v>
      </c>
      <c r="B113" s="93"/>
      <c r="C113" s="93"/>
      <c r="D113" s="94"/>
      <c r="E113" s="210"/>
      <c r="F113" s="95"/>
      <c r="G113" s="95"/>
      <c r="H113" s="377"/>
      <c r="I113" s="221"/>
      <c r="J113" s="194" t="e">
        <f>IF(AND(Q113="",#REF!&gt;0,#REF!&lt;5),K113,)</f>
        <v>#REF!</v>
      </c>
      <c r="K113" s="192" t="str">
        <f>IF(D113="","ZZZ9",IF(AND(#REF!&gt;0,#REF!&lt;5),D113&amp;#REF!,D113&amp;"9"))</f>
        <v>ZZZ9</v>
      </c>
      <c r="L113" s="196">
        <f t="shared" si="3"/>
        <v>999</v>
      </c>
      <c r="M113" s="220">
        <f t="shared" si="4"/>
        <v>999</v>
      </c>
      <c r="N113" s="216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197">
        <v>108</v>
      </c>
      <c r="B114" s="93"/>
      <c r="C114" s="93"/>
      <c r="D114" s="94"/>
      <c r="E114" s="210"/>
      <c r="F114" s="95"/>
      <c r="G114" s="95"/>
      <c r="H114" s="377"/>
      <c r="I114" s="221"/>
      <c r="J114" s="194" t="e">
        <f>IF(AND(Q114="",#REF!&gt;0,#REF!&lt;5),K114,)</f>
        <v>#REF!</v>
      </c>
      <c r="K114" s="192" t="str">
        <f>IF(D114="","ZZZ9",IF(AND(#REF!&gt;0,#REF!&lt;5),D114&amp;#REF!,D114&amp;"9"))</f>
        <v>ZZZ9</v>
      </c>
      <c r="L114" s="196">
        <f t="shared" si="3"/>
        <v>999</v>
      </c>
      <c r="M114" s="220">
        <f t="shared" si="4"/>
        <v>999</v>
      </c>
      <c r="N114" s="216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197">
        <v>109</v>
      </c>
      <c r="B115" s="93"/>
      <c r="C115" s="93"/>
      <c r="D115" s="94"/>
      <c r="E115" s="210"/>
      <c r="F115" s="95"/>
      <c r="G115" s="95"/>
      <c r="H115" s="377"/>
      <c r="I115" s="221"/>
      <c r="J115" s="194" t="e">
        <f>IF(AND(Q115="",#REF!&gt;0,#REF!&lt;5),K115,)</f>
        <v>#REF!</v>
      </c>
      <c r="K115" s="192" t="str">
        <f>IF(D115="","ZZZ9",IF(AND(#REF!&gt;0,#REF!&lt;5),D115&amp;#REF!,D115&amp;"9"))</f>
        <v>ZZZ9</v>
      </c>
      <c r="L115" s="196">
        <f t="shared" si="3"/>
        <v>999</v>
      </c>
      <c r="M115" s="220">
        <f t="shared" si="4"/>
        <v>999</v>
      </c>
      <c r="N115" s="216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197">
        <v>110</v>
      </c>
      <c r="B116" s="93"/>
      <c r="C116" s="93"/>
      <c r="D116" s="94"/>
      <c r="E116" s="210"/>
      <c r="F116" s="95"/>
      <c r="G116" s="95"/>
      <c r="H116" s="377"/>
      <c r="I116" s="221"/>
      <c r="J116" s="194" t="e">
        <f>IF(AND(Q116="",#REF!&gt;0,#REF!&lt;5),K116,)</f>
        <v>#REF!</v>
      </c>
      <c r="K116" s="192" t="str">
        <f>IF(D116="","ZZZ9",IF(AND(#REF!&gt;0,#REF!&lt;5),D116&amp;#REF!,D116&amp;"9"))</f>
        <v>ZZZ9</v>
      </c>
      <c r="L116" s="196">
        <f t="shared" si="3"/>
        <v>999</v>
      </c>
      <c r="M116" s="220">
        <f t="shared" si="4"/>
        <v>999</v>
      </c>
      <c r="N116" s="216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197">
        <v>111</v>
      </c>
      <c r="B117" s="93"/>
      <c r="C117" s="93"/>
      <c r="D117" s="94"/>
      <c r="E117" s="210"/>
      <c r="F117" s="95"/>
      <c r="G117" s="95"/>
      <c r="H117" s="377"/>
      <c r="I117" s="221"/>
      <c r="J117" s="194" t="e">
        <f>IF(AND(Q117="",#REF!&gt;0,#REF!&lt;5),K117,)</f>
        <v>#REF!</v>
      </c>
      <c r="K117" s="192" t="str">
        <f>IF(D117="","ZZZ9",IF(AND(#REF!&gt;0,#REF!&lt;5),D117&amp;#REF!,D117&amp;"9"))</f>
        <v>ZZZ9</v>
      </c>
      <c r="L117" s="196">
        <f t="shared" si="3"/>
        <v>999</v>
      </c>
      <c r="M117" s="220">
        <f t="shared" si="4"/>
        <v>999</v>
      </c>
      <c r="N117" s="216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197">
        <v>112</v>
      </c>
      <c r="B118" s="93"/>
      <c r="C118" s="93"/>
      <c r="D118" s="94"/>
      <c r="E118" s="210"/>
      <c r="F118" s="95"/>
      <c r="G118" s="95"/>
      <c r="H118" s="377"/>
      <c r="I118" s="221"/>
      <c r="J118" s="194" t="e">
        <f>IF(AND(Q118="",#REF!&gt;0,#REF!&lt;5),K118,)</f>
        <v>#REF!</v>
      </c>
      <c r="K118" s="192" t="str">
        <f>IF(D118="","ZZZ9",IF(AND(#REF!&gt;0,#REF!&lt;5),D118&amp;#REF!,D118&amp;"9"))</f>
        <v>ZZZ9</v>
      </c>
      <c r="L118" s="196">
        <f t="shared" si="3"/>
        <v>999</v>
      </c>
      <c r="M118" s="220">
        <f t="shared" si="4"/>
        <v>999</v>
      </c>
      <c r="N118" s="216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197">
        <v>113</v>
      </c>
      <c r="B119" s="93"/>
      <c r="C119" s="93"/>
      <c r="D119" s="94"/>
      <c r="E119" s="210"/>
      <c r="F119" s="95"/>
      <c r="G119" s="95"/>
      <c r="H119" s="377"/>
      <c r="I119" s="221"/>
      <c r="J119" s="194" t="e">
        <f>IF(AND(Q119="",#REF!&gt;0,#REF!&lt;5),K119,)</f>
        <v>#REF!</v>
      </c>
      <c r="K119" s="192" t="str">
        <f>IF(D119="","ZZZ9",IF(AND(#REF!&gt;0,#REF!&lt;5),D119&amp;#REF!,D119&amp;"9"))</f>
        <v>ZZZ9</v>
      </c>
      <c r="L119" s="196">
        <f t="shared" si="3"/>
        <v>999</v>
      </c>
      <c r="M119" s="220">
        <f t="shared" si="4"/>
        <v>999</v>
      </c>
      <c r="N119" s="216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197">
        <v>114</v>
      </c>
      <c r="B120" s="93"/>
      <c r="C120" s="93"/>
      <c r="D120" s="94"/>
      <c r="E120" s="210"/>
      <c r="F120" s="95"/>
      <c r="G120" s="95"/>
      <c r="H120" s="377"/>
      <c r="I120" s="221"/>
      <c r="J120" s="194" t="e">
        <f>IF(AND(Q120="",#REF!&gt;0,#REF!&lt;5),K120,)</f>
        <v>#REF!</v>
      </c>
      <c r="K120" s="192" t="str">
        <f>IF(D120="","ZZZ9",IF(AND(#REF!&gt;0,#REF!&lt;5),D120&amp;#REF!,D120&amp;"9"))</f>
        <v>ZZZ9</v>
      </c>
      <c r="L120" s="196">
        <f t="shared" si="3"/>
        <v>999</v>
      </c>
      <c r="M120" s="220">
        <f t="shared" si="4"/>
        <v>999</v>
      </c>
      <c r="N120" s="216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197">
        <v>115</v>
      </c>
      <c r="B121" s="93"/>
      <c r="C121" s="93"/>
      <c r="D121" s="94"/>
      <c r="E121" s="210"/>
      <c r="F121" s="95"/>
      <c r="G121" s="95"/>
      <c r="H121" s="377"/>
      <c r="I121" s="221"/>
      <c r="J121" s="194" t="e">
        <f>IF(AND(Q121="",#REF!&gt;0,#REF!&lt;5),K121,)</f>
        <v>#REF!</v>
      </c>
      <c r="K121" s="192" t="str">
        <f>IF(D121="","ZZZ9",IF(AND(#REF!&gt;0,#REF!&lt;5),D121&amp;#REF!,D121&amp;"9"))</f>
        <v>ZZZ9</v>
      </c>
      <c r="L121" s="196">
        <f t="shared" si="3"/>
        <v>999</v>
      </c>
      <c r="M121" s="220">
        <f t="shared" si="4"/>
        <v>999</v>
      </c>
      <c r="N121" s="216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197">
        <v>116</v>
      </c>
      <c r="B122" s="93"/>
      <c r="C122" s="93"/>
      <c r="D122" s="94"/>
      <c r="E122" s="210"/>
      <c r="F122" s="95"/>
      <c r="G122" s="95"/>
      <c r="H122" s="377"/>
      <c r="I122" s="221"/>
      <c r="J122" s="194" t="e">
        <f>IF(AND(Q122="",#REF!&gt;0,#REF!&lt;5),K122,)</f>
        <v>#REF!</v>
      </c>
      <c r="K122" s="192" t="str">
        <f>IF(D122="","ZZZ9",IF(AND(#REF!&gt;0,#REF!&lt;5),D122&amp;#REF!,D122&amp;"9"))</f>
        <v>ZZZ9</v>
      </c>
      <c r="L122" s="196">
        <f t="shared" si="3"/>
        <v>999</v>
      </c>
      <c r="M122" s="220">
        <f t="shared" si="4"/>
        <v>999</v>
      </c>
      <c r="N122" s="216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197">
        <v>117</v>
      </c>
      <c r="B123" s="93"/>
      <c r="C123" s="93"/>
      <c r="D123" s="94"/>
      <c r="E123" s="210"/>
      <c r="F123" s="95"/>
      <c r="G123" s="95"/>
      <c r="H123" s="377"/>
      <c r="I123" s="221"/>
      <c r="J123" s="194" t="e">
        <f>IF(AND(Q123="",#REF!&gt;0,#REF!&lt;5),K123,)</f>
        <v>#REF!</v>
      </c>
      <c r="K123" s="192" t="str">
        <f>IF(D123="","ZZZ9",IF(AND(#REF!&gt;0,#REF!&lt;5),D123&amp;#REF!,D123&amp;"9"))</f>
        <v>ZZZ9</v>
      </c>
      <c r="L123" s="196">
        <f t="shared" si="3"/>
        <v>999</v>
      </c>
      <c r="M123" s="220">
        <f t="shared" si="4"/>
        <v>999</v>
      </c>
      <c r="N123" s="216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197">
        <v>118</v>
      </c>
      <c r="B124" s="93"/>
      <c r="C124" s="93"/>
      <c r="D124" s="94"/>
      <c r="E124" s="210"/>
      <c r="F124" s="95"/>
      <c r="G124" s="95"/>
      <c r="H124" s="377"/>
      <c r="I124" s="221"/>
      <c r="J124" s="194" t="e">
        <f>IF(AND(Q124="",#REF!&gt;0,#REF!&lt;5),K124,)</f>
        <v>#REF!</v>
      </c>
      <c r="K124" s="192" t="str">
        <f>IF(D124="","ZZZ9",IF(AND(#REF!&gt;0,#REF!&lt;5),D124&amp;#REF!,D124&amp;"9"))</f>
        <v>ZZZ9</v>
      </c>
      <c r="L124" s="196">
        <f t="shared" si="3"/>
        <v>999</v>
      </c>
      <c r="M124" s="220">
        <f t="shared" si="4"/>
        <v>999</v>
      </c>
      <c r="N124" s="216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197">
        <v>119</v>
      </c>
      <c r="B125" s="93"/>
      <c r="C125" s="93"/>
      <c r="D125" s="94"/>
      <c r="E125" s="210"/>
      <c r="F125" s="95"/>
      <c r="G125" s="95"/>
      <c r="H125" s="377"/>
      <c r="I125" s="221"/>
      <c r="J125" s="194" t="e">
        <f>IF(AND(Q125="",#REF!&gt;0,#REF!&lt;5),K125,)</f>
        <v>#REF!</v>
      </c>
      <c r="K125" s="192" t="str">
        <f>IF(D125="","ZZZ9",IF(AND(#REF!&gt;0,#REF!&lt;5),D125&amp;#REF!,D125&amp;"9"))</f>
        <v>ZZZ9</v>
      </c>
      <c r="L125" s="196">
        <f t="shared" si="3"/>
        <v>999</v>
      </c>
      <c r="M125" s="220">
        <f t="shared" si="4"/>
        <v>999</v>
      </c>
      <c r="N125" s="216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197">
        <v>120</v>
      </c>
      <c r="B126" s="93"/>
      <c r="C126" s="93"/>
      <c r="D126" s="94"/>
      <c r="E126" s="210"/>
      <c r="F126" s="95"/>
      <c r="G126" s="95"/>
      <c r="H126" s="377"/>
      <c r="I126" s="221"/>
      <c r="J126" s="194" t="e">
        <f>IF(AND(Q126="",#REF!&gt;0,#REF!&lt;5),K126,)</f>
        <v>#REF!</v>
      </c>
      <c r="K126" s="192" t="str">
        <f>IF(D126="","ZZZ9",IF(AND(#REF!&gt;0,#REF!&lt;5),D126&amp;#REF!,D126&amp;"9"))</f>
        <v>ZZZ9</v>
      </c>
      <c r="L126" s="196">
        <f t="shared" si="3"/>
        <v>999</v>
      </c>
      <c r="M126" s="220">
        <f t="shared" si="4"/>
        <v>999</v>
      </c>
      <c r="N126" s="216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197">
        <v>121</v>
      </c>
      <c r="B127" s="93"/>
      <c r="C127" s="93"/>
      <c r="D127" s="94"/>
      <c r="E127" s="210"/>
      <c r="F127" s="95"/>
      <c r="G127" s="95"/>
      <c r="H127" s="377"/>
      <c r="I127" s="221"/>
      <c r="J127" s="194" t="e">
        <f>IF(AND(Q127="",#REF!&gt;0,#REF!&lt;5),K127,)</f>
        <v>#REF!</v>
      </c>
      <c r="K127" s="192" t="str">
        <f>IF(D127="","ZZZ9",IF(AND(#REF!&gt;0,#REF!&lt;5),D127&amp;#REF!,D127&amp;"9"))</f>
        <v>ZZZ9</v>
      </c>
      <c r="L127" s="196">
        <f t="shared" si="3"/>
        <v>999</v>
      </c>
      <c r="M127" s="220">
        <f t="shared" si="4"/>
        <v>999</v>
      </c>
      <c r="N127" s="216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197">
        <v>122</v>
      </c>
      <c r="B128" s="93"/>
      <c r="C128" s="93"/>
      <c r="D128" s="94"/>
      <c r="E128" s="210"/>
      <c r="F128" s="95"/>
      <c r="G128" s="95"/>
      <c r="H128" s="377"/>
      <c r="I128" s="221"/>
      <c r="J128" s="194" t="e">
        <f>IF(AND(Q128="",#REF!&gt;0,#REF!&lt;5),K128,)</f>
        <v>#REF!</v>
      </c>
      <c r="K128" s="192" t="str">
        <f>IF(D128="","ZZZ9",IF(AND(#REF!&gt;0,#REF!&lt;5),D128&amp;#REF!,D128&amp;"9"))</f>
        <v>ZZZ9</v>
      </c>
      <c r="L128" s="196">
        <f t="shared" si="3"/>
        <v>999</v>
      </c>
      <c r="M128" s="220">
        <f t="shared" si="4"/>
        <v>999</v>
      </c>
      <c r="N128" s="216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197">
        <v>123</v>
      </c>
      <c r="B129" s="93"/>
      <c r="C129" s="93"/>
      <c r="D129" s="94"/>
      <c r="E129" s="210"/>
      <c r="F129" s="95"/>
      <c r="G129" s="95"/>
      <c r="H129" s="377"/>
      <c r="I129" s="221"/>
      <c r="J129" s="194" t="e">
        <f>IF(AND(Q129="",#REF!&gt;0,#REF!&lt;5),K129,)</f>
        <v>#REF!</v>
      </c>
      <c r="K129" s="192" t="str">
        <f>IF(D129="","ZZZ9",IF(AND(#REF!&gt;0,#REF!&lt;5),D129&amp;#REF!,D129&amp;"9"))</f>
        <v>ZZZ9</v>
      </c>
      <c r="L129" s="196">
        <f t="shared" si="3"/>
        <v>999</v>
      </c>
      <c r="M129" s="220">
        <f t="shared" si="4"/>
        <v>999</v>
      </c>
      <c r="N129" s="216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197">
        <v>124</v>
      </c>
      <c r="B130" s="93"/>
      <c r="C130" s="93"/>
      <c r="D130" s="94"/>
      <c r="E130" s="210"/>
      <c r="F130" s="95"/>
      <c r="G130" s="95"/>
      <c r="H130" s="377"/>
      <c r="I130" s="221"/>
      <c r="J130" s="194" t="e">
        <f>IF(AND(Q130="",#REF!&gt;0,#REF!&lt;5),K130,)</f>
        <v>#REF!</v>
      </c>
      <c r="K130" s="192" t="str">
        <f>IF(D130="","ZZZ9",IF(AND(#REF!&gt;0,#REF!&lt;5),D130&amp;#REF!,D130&amp;"9"))</f>
        <v>ZZZ9</v>
      </c>
      <c r="L130" s="196">
        <f t="shared" si="3"/>
        <v>999</v>
      </c>
      <c r="M130" s="220">
        <f t="shared" si="4"/>
        <v>999</v>
      </c>
      <c r="N130" s="216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197">
        <v>125</v>
      </c>
      <c r="B131" s="93"/>
      <c r="C131" s="93"/>
      <c r="D131" s="94"/>
      <c r="E131" s="210"/>
      <c r="F131" s="95"/>
      <c r="G131" s="95"/>
      <c r="H131" s="377"/>
      <c r="I131" s="221"/>
      <c r="J131" s="194" t="e">
        <f>IF(AND(Q131="",#REF!&gt;0,#REF!&lt;5),K131,)</f>
        <v>#REF!</v>
      </c>
      <c r="K131" s="192" t="str">
        <f>IF(D131="","ZZZ9",IF(AND(#REF!&gt;0,#REF!&lt;5),D131&amp;#REF!,D131&amp;"9"))</f>
        <v>ZZZ9</v>
      </c>
      <c r="L131" s="196">
        <f t="shared" si="3"/>
        <v>999</v>
      </c>
      <c r="M131" s="220">
        <f t="shared" si="4"/>
        <v>999</v>
      </c>
      <c r="N131" s="216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197">
        <v>126</v>
      </c>
      <c r="B132" s="93"/>
      <c r="C132" s="93"/>
      <c r="D132" s="94"/>
      <c r="E132" s="210"/>
      <c r="F132" s="95"/>
      <c r="G132" s="95"/>
      <c r="H132" s="377"/>
      <c r="I132" s="221"/>
      <c r="J132" s="194" t="e">
        <f>IF(AND(Q132="",#REF!&gt;0,#REF!&lt;5),K132,)</f>
        <v>#REF!</v>
      </c>
      <c r="K132" s="192" t="str">
        <f>IF(D132="","ZZZ9",IF(AND(#REF!&gt;0,#REF!&lt;5),D132&amp;#REF!,D132&amp;"9"))</f>
        <v>ZZZ9</v>
      </c>
      <c r="L132" s="196">
        <f t="shared" si="3"/>
        <v>999</v>
      </c>
      <c r="M132" s="220">
        <f t="shared" si="4"/>
        <v>999</v>
      </c>
      <c r="N132" s="216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197">
        <v>127</v>
      </c>
      <c r="B133" s="93"/>
      <c r="C133" s="93"/>
      <c r="D133" s="94"/>
      <c r="E133" s="210"/>
      <c r="F133" s="95"/>
      <c r="G133" s="95"/>
      <c r="H133" s="377"/>
      <c r="I133" s="221"/>
      <c r="J133" s="194" t="e">
        <f>IF(AND(Q133="",#REF!&gt;0,#REF!&lt;5),K133,)</f>
        <v>#REF!</v>
      </c>
      <c r="K133" s="192" t="str">
        <f>IF(D133="","ZZZ9",IF(AND(#REF!&gt;0,#REF!&lt;5),D133&amp;#REF!,D133&amp;"9"))</f>
        <v>ZZZ9</v>
      </c>
      <c r="L133" s="196">
        <f t="shared" si="3"/>
        <v>999</v>
      </c>
      <c r="M133" s="220">
        <f t="shared" si="4"/>
        <v>999</v>
      </c>
      <c r="N133" s="216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197">
        <v>128</v>
      </c>
      <c r="B134" s="93"/>
      <c r="C134" s="93"/>
      <c r="D134" s="94"/>
      <c r="E134" s="210"/>
      <c r="F134" s="95"/>
      <c r="G134" s="95"/>
      <c r="H134" s="377"/>
      <c r="I134" s="221"/>
      <c r="J134" s="194" t="e">
        <f>IF(AND(Q134="",#REF!&gt;0,#REF!&lt;5),K134,)</f>
        <v>#REF!</v>
      </c>
      <c r="K134" s="192" t="str">
        <f>IF(D134="","ZZZ9",IF(AND(#REF!&gt;0,#REF!&lt;5),D134&amp;#REF!,D134&amp;"9"))</f>
        <v>ZZZ9</v>
      </c>
      <c r="L134" s="196">
        <f t="shared" si="3"/>
        <v>999</v>
      </c>
      <c r="M134" s="220">
        <f t="shared" si="4"/>
        <v>999</v>
      </c>
      <c r="N134" s="216"/>
      <c r="O134" s="221"/>
      <c r="P134" s="222">
        <f t="shared" si="5"/>
        <v>999</v>
      </c>
      <c r="Q134" s="221"/>
    </row>
    <row r="135" spans="1:17" x14ac:dyDescent="0.25">
      <c r="A135" s="197">
        <v>129</v>
      </c>
      <c r="B135" s="93"/>
      <c r="C135" s="93"/>
      <c r="D135" s="94"/>
      <c r="E135" s="210"/>
      <c r="F135" s="95"/>
      <c r="G135" s="95"/>
      <c r="H135" s="377"/>
      <c r="I135" s="221"/>
      <c r="J135" s="194" t="e">
        <f>IF(AND(Q135="",#REF!&gt;0,#REF!&lt;5),K135,)</f>
        <v>#REF!</v>
      </c>
      <c r="K135" s="192" t="str">
        <f>IF(D135="","ZZZ9",IF(AND(#REF!&gt;0,#REF!&lt;5),D135&amp;#REF!,D135&amp;"9"))</f>
        <v>ZZZ9</v>
      </c>
      <c r="L135" s="196">
        <f t="shared" si="3"/>
        <v>999</v>
      </c>
      <c r="M135" s="220">
        <f t="shared" si="4"/>
        <v>999</v>
      </c>
      <c r="N135" s="216"/>
      <c r="O135" s="95"/>
      <c r="P135" s="114">
        <f t="shared" si="5"/>
        <v>999</v>
      </c>
      <c r="Q135" s="95"/>
    </row>
    <row r="136" spans="1:17" x14ac:dyDescent="0.25">
      <c r="A136" s="197">
        <v>130</v>
      </c>
      <c r="B136" s="93"/>
      <c r="C136" s="93"/>
      <c r="D136" s="94"/>
      <c r="E136" s="210"/>
      <c r="F136" s="95"/>
      <c r="G136" s="95"/>
      <c r="H136" s="377"/>
      <c r="I136" s="221"/>
      <c r="J136" s="194" t="e">
        <f>IF(AND(Q136="",#REF!&gt;0,#REF!&lt;5),K136,)</f>
        <v>#REF!</v>
      </c>
      <c r="K136" s="192" t="str">
        <f>IF(D136="","ZZZ9",IF(AND(#REF!&gt;0,#REF!&lt;5),D136&amp;#REF!,D136&amp;"9"))</f>
        <v>ZZZ9</v>
      </c>
      <c r="L136" s="196">
        <f t="shared" si="3"/>
        <v>999</v>
      </c>
      <c r="M136" s="220">
        <f t="shared" si="4"/>
        <v>999</v>
      </c>
      <c r="N136" s="216"/>
      <c r="O136" s="95"/>
      <c r="P136" s="114">
        <f t="shared" si="5"/>
        <v>999</v>
      </c>
      <c r="Q136" s="95"/>
    </row>
    <row r="137" spans="1:17" x14ac:dyDescent="0.25">
      <c r="A137" s="197">
        <v>131</v>
      </c>
      <c r="B137" s="93"/>
      <c r="C137" s="93"/>
      <c r="D137" s="94"/>
      <c r="E137" s="210"/>
      <c r="F137" s="95"/>
      <c r="G137" s="95"/>
      <c r="H137" s="377"/>
      <c r="I137" s="221"/>
      <c r="J137" s="194" t="e">
        <f>IF(AND(Q137="",#REF!&gt;0,#REF!&lt;5),K137,)</f>
        <v>#REF!</v>
      </c>
      <c r="K137" s="192" t="str">
        <f>IF(D137="","ZZZ9",IF(AND(#REF!&gt;0,#REF!&lt;5),D137&amp;#REF!,D137&amp;"9"))</f>
        <v>ZZZ9</v>
      </c>
      <c r="L137" s="196">
        <f t="shared" si="3"/>
        <v>999</v>
      </c>
      <c r="M137" s="220">
        <f t="shared" si="4"/>
        <v>999</v>
      </c>
      <c r="N137" s="216"/>
      <c r="O137" s="95"/>
      <c r="P137" s="114">
        <f t="shared" si="5"/>
        <v>999</v>
      </c>
      <c r="Q137" s="95"/>
    </row>
    <row r="138" spans="1:17" x14ac:dyDescent="0.25">
      <c r="A138" s="197">
        <v>132</v>
      </c>
      <c r="B138" s="93"/>
      <c r="C138" s="93"/>
      <c r="D138" s="94"/>
      <c r="E138" s="210"/>
      <c r="F138" s="95"/>
      <c r="G138" s="95"/>
      <c r="H138" s="377"/>
      <c r="I138" s="221"/>
      <c r="J138" s="194" t="e">
        <f>IF(AND(Q138="",#REF!&gt;0,#REF!&lt;5),K138,)</f>
        <v>#REF!</v>
      </c>
      <c r="K138" s="192" t="str">
        <f>IF(D138="","ZZZ9",IF(AND(#REF!&gt;0,#REF!&lt;5),D138&amp;#REF!,D138&amp;"9"))</f>
        <v>ZZZ9</v>
      </c>
      <c r="L138" s="196">
        <f t="shared" si="3"/>
        <v>999</v>
      </c>
      <c r="M138" s="220">
        <f t="shared" si="4"/>
        <v>999</v>
      </c>
      <c r="N138" s="216"/>
      <c r="O138" s="95"/>
      <c r="P138" s="114">
        <f t="shared" si="5"/>
        <v>999</v>
      </c>
      <c r="Q138" s="95"/>
    </row>
    <row r="139" spans="1:17" x14ac:dyDescent="0.25">
      <c r="A139" s="197">
        <v>133</v>
      </c>
      <c r="B139" s="93"/>
      <c r="C139" s="93"/>
      <c r="D139" s="94"/>
      <c r="E139" s="210"/>
      <c r="F139" s="95"/>
      <c r="G139" s="95"/>
      <c r="H139" s="377"/>
      <c r="I139" s="221"/>
      <c r="J139" s="194" t="e">
        <f>IF(AND(Q139="",#REF!&gt;0,#REF!&lt;5),K139,)</f>
        <v>#REF!</v>
      </c>
      <c r="K139" s="192" t="str">
        <f>IF(D139="","ZZZ9",IF(AND(#REF!&gt;0,#REF!&lt;5),D139&amp;#REF!,D139&amp;"9"))</f>
        <v>ZZZ9</v>
      </c>
      <c r="L139" s="196">
        <f t="shared" si="3"/>
        <v>999</v>
      </c>
      <c r="M139" s="220">
        <f t="shared" si="4"/>
        <v>999</v>
      </c>
      <c r="N139" s="216"/>
      <c r="O139" s="95"/>
      <c r="P139" s="114">
        <f t="shared" si="5"/>
        <v>999</v>
      </c>
      <c r="Q139" s="95"/>
    </row>
    <row r="140" spans="1:17" x14ac:dyDescent="0.25">
      <c r="A140" s="197">
        <v>134</v>
      </c>
      <c r="B140" s="93"/>
      <c r="C140" s="93"/>
      <c r="D140" s="94"/>
      <c r="E140" s="210"/>
      <c r="F140" s="95"/>
      <c r="G140" s="95"/>
      <c r="H140" s="377"/>
      <c r="I140" s="221"/>
      <c r="J140" s="194" t="e">
        <f>IF(AND(Q140="",#REF!&gt;0,#REF!&lt;5),K140,)</f>
        <v>#REF!</v>
      </c>
      <c r="K140" s="192" t="str">
        <f>IF(D140="","ZZZ9",IF(AND(#REF!&gt;0,#REF!&lt;5),D140&amp;#REF!,D140&amp;"9"))</f>
        <v>ZZZ9</v>
      </c>
      <c r="L140" s="196">
        <f t="shared" si="3"/>
        <v>999</v>
      </c>
      <c r="M140" s="220">
        <f t="shared" si="4"/>
        <v>999</v>
      </c>
      <c r="N140" s="216"/>
      <c r="O140" s="95"/>
      <c r="P140" s="114">
        <f t="shared" si="5"/>
        <v>999</v>
      </c>
      <c r="Q140" s="95"/>
    </row>
    <row r="141" spans="1:17" x14ac:dyDescent="0.25">
      <c r="A141" s="197">
        <v>135</v>
      </c>
      <c r="B141" s="93"/>
      <c r="C141" s="93"/>
      <c r="D141" s="94"/>
      <c r="E141" s="210"/>
      <c r="F141" s="95"/>
      <c r="G141" s="95"/>
      <c r="H141" s="377"/>
      <c r="I141" s="221"/>
      <c r="J141" s="194" t="e">
        <f>IF(AND(Q141="",#REF!&gt;0,#REF!&lt;5),K141,)</f>
        <v>#REF!</v>
      </c>
      <c r="K141" s="192" t="str">
        <f>IF(D141="","ZZZ9",IF(AND(#REF!&gt;0,#REF!&lt;5),D141&amp;#REF!,D141&amp;"9"))</f>
        <v>ZZZ9</v>
      </c>
      <c r="L141" s="196">
        <f t="shared" si="3"/>
        <v>999</v>
      </c>
      <c r="M141" s="220">
        <f t="shared" si="4"/>
        <v>999</v>
      </c>
      <c r="N141" s="216"/>
      <c r="O141" s="221"/>
      <c r="P141" s="222">
        <f t="shared" si="5"/>
        <v>999</v>
      </c>
      <c r="Q141" s="221"/>
    </row>
    <row r="142" spans="1:17" x14ac:dyDescent="0.25">
      <c r="A142" s="197">
        <v>136</v>
      </c>
      <c r="B142" s="93"/>
      <c r="C142" s="93"/>
      <c r="D142" s="94"/>
      <c r="E142" s="210"/>
      <c r="F142" s="95"/>
      <c r="G142" s="95"/>
      <c r="H142" s="377"/>
      <c r="I142" s="221"/>
      <c r="J142" s="194" t="e">
        <f>IF(AND(Q142="",#REF!&gt;0,#REF!&lt;5),K142,)</f>
        <v>#REF!</v>
      </c>
      <c r="K142" s="192" t="str">
        <f>IF(D142="","ZZZ9",IF(AND(#REF!&gt;0,#REF!&lt;5),D142&amp;#REF!,D142&amp;"9"))</f>
        <v>ZZZ9</v>
      </c>
      <c r="L142" s="196">
        <f t="shared" si="3"/>
        <v>999</v>
      </c>
      <c r="M142" s="220">
        <f t="shared" si="4"/>
        <v>999</v>
      </c>
      <c r="N142" s="216"/>
      <c r="O142" s="95"/>
      <c r="P142" s="114">
        <f t="shared" si="5"/>
        <v>999</v>
      </c>
      <c r="Q142" s="95"/>
    </row>
    <row r="143" spans="1:17" x14ac:dyDescent="0.25">
      <c r="A143" s="197">
        <v>137</v>
      </c>
      <c r="B143" s="93"/>
      <c r="C143" s="93"/>
      <c r="D143" s="94"/>
      <c r="E143" s="210"/>
      <c r="F143" s="95"/>
      <c r="G143" s="95"/>
      <c r="H143" s="377"/>
      <c r="I143" s="221"/>
      <c r="J143" s="194" t="e">
        <f>IF(AND(Q143="",#REF!&gt;0,#REF!&lt;5),K143,)</f>
        <v>#REF!</v>
      </c>
      <c r="K143" s="192" t="str">
        <f>IF(D143="","ZZZ9",IF(AND(#REF!&gt;0,#REF!&lt;5),D143&amp;#REF!,D143&amp;"9"))</f>
        <v>ZZZ9</v>
      </c>
      <c r="L143" s="196">
        <f t="shared" si="3"/>
        <v>999</v>
      </c>
      <c r="M143" s="220">
        <f t="shared" si="4"/>
        <v>999</v>
      </c>
      <c r="N143" s="216"/>
      <c r="O143" s="95"/>
      <c r="P143" s="114">
        <f t="shared" si="5"/>
        <v>999</v>
      </c>
      <c r="Q143" s="95"/>
    </row>
    <row r="144" spans="1:17" x14ac:dyDescent="0.25">
      <c r="A144" s="197">
        <v>138</v>
      </c>
      <c r="B144" s="93"/>
      <c r="C144" s="93"/>
      <c r="D144" s="94"/>
      <c r="E144" s="210"/>
      <c r="F144" s="95"/>
      <c r="G144" s="95"/>
      <c r="H144" s="377"/>
      <c r="I144" s="221"/>
      <c r="J144" s="194" t="e">
        <f>IF(AND(Q144="",#REF!&gt;0,#REF!&lt;5),K144,)</f>
        <v>#REF!</v>
      </c>
      <c r="K144" s="192" t="str">
        <f>IF(D144="","ZZZ9",IF(AND(#REF!&gt;0,#REF!&lt;5),D144&amp;#REF!,D144&amp;"9"))</f>
        <v>ZZZ9</v>
      </c>
      <c r="L144" s="196">
        <f t="shared" si="3"/>
        <v>999</v>
      </c>
      <c r="M144" s="220">
        <f t="shared" si="4"/>
        <v>999</v>
      </c>
      <c r="N144" s="216"/>
      <c r="O144" s="95"/>
      <c r="P144" s="114">
        <f t="shared" si="5"/>
        <v>999</v>
      </c>
      <c r="Q144" s="95"/>
    </row>
    <row r="145" spans="1:17" x14ac:dyDescent="0.25">
      <c r="A145" s="197">
        <v>139</v>
      </c>
      <c r="B145" s="93"/>
      <c r="C145" s="93"/>
      <c r="D145" s="94"/>
      <c r="E145" s="210"/>
      <c r="F145" s="95"/>
      <c r="G145" s="95"/>
      <c r="H145" s="377"/>
      <c r="I145" s="221"/>
      <c r="J145" s="194" t="e">
        <f>IF(AND(Q145="",#REF!&gt;0,#REF!&lt;5),K145,)</f>
        <v>#REF!</v>
      </c>
      <c r="K145" s="192" t="str">
        <f>IF(D145="","ZZZ9",IF(AND(#REF!&gt;0,#REF!&lt;5),D145&amp;#REF!,D145&amp;"9"))</f>
        <v>ZZZ9</v>
      </c>
      <c r="L145" s="196">
        <f t="shared" si="3"/>
        <v>999</v>
      </c>
      <c r="M145" s="220">
        <f t="shared" si="4"/>
        <v>999</v>
      </c>
      <c r="N145" s="216"/>
      <c r="O145" s="95"/>
      <c r="P145" s="114">
        <f t="shared" si="5"/>
        <v>999</v>
      </c>
      <c r="Q145" s="95"/>
    </row>
    <row r="146" spans="1:17" x14ac:dyDescent="0.25">
      <c r="A146" s="197">
        <v>140</v>
      </c>
      <c r="B146" s="93"/>
      <c r="C146" s="93"/>
      <c r="D146" s="94"/>
      <c r="E146" s="210"/>
      <c r="F146" s="95"/>
      <c r="G146" s="95"/>
      <c r="H146" s="377"/>
      <c r="I146" s="221"/>
      <c r="J146" s="194" t="e">
        <f>IF(AND(Q146="",#REF!&gt;0,#REF!&lt;5),K146,)</f>
        <v>#REF!</v>
      </c>
      <c r="K146" s="192" t="str">
        <f>IF(D146="","ZZZ9",IF(AND(#REF!&gt;0,#REF!&lt;5),D146&amp;#REF!,D146&amp;"9"))</f>
        <v>ZZZ9</v>
      </c>
      <c r="L146" s="196">
        <f t="shared" si="3"/>
        <v>999</v>
      </c>
      <c r="M146" s="220">
        <f t="shared" si="4"/>
        <v>999</v>
      </c>
      <c r="N146" s="216"/>
      <c r="O146" s="95"/>
      <c r="P146" s="114">
        <f t="shared" si="5"/>
        <v>999</v>
      </c>
      <c r="Q146" s="95"/>
    </row>
    <row r="147" spans="1:17" x14ac:dyDescent="0.25">
      <c r="A147" s="197">
        <v>141</v>
      </c>
      <c r="B147" s="93"/>
      <c r="C147" s="93"/>
      <c r="D147" s="94"/>
      <c r="E147" s="210"/>
      <c r="F147" s="95"/>
      <c r="G147" s="95"/>
      <c r="H147" s="377"/>
      <c r="I147" s="221"/>
      <c r="J147" s="194" t="e">
        <f>IF(AND(Q147="",#REF!&gt;0,#REF!&lt;5),K147,)</f>
        <v>#REF!</v>
      </c>
      <c r="K147" s="192" t="str">
        <f>IF(D147="","ZZZ9",IF(AND(#REF!&gt;0,#REF!&lt;5),D147&amp;#REF!,D147&amp;"9"))</f>
        <v>ZZZ9</v>
      </c>
      <c r="L147" s="196">
        <f t="shared" si="3"/>
        <v>999</v>
      </c>
      <c r="M147" s="220">
        <f t="shared" si="4"/>
        <v>999</v>
      </c>
      <c r="N147" s="216"/>
      <c r="O147" s="95"/>
      <c r="P147" s="114">
        <f t="shared" si="5"/>
        <v>999</v>
      </c>
      <c r="Q147" s="95"/>
    </row>
    <row r="148" spans="1:17" x14ac:dyDescent="0.25">
      <c r="A148" s="197">
        <v>142</v>
      </c>
      <c r="B148" s="93"/>
      <c r="C148" s="93"/>
      <c r="D148" s="94"/>
      <c r="E148" s="210"/>
      <c r="F148" s="95"/>
      <c r="G148" s="95"/>
      <c r="H148" s="377"/>
      <c r="I148" s="221"/>
      <c r="J148" s="194" t="e">
        <f>IF(AND(Q148="",#REF!&gt;0,#REF!&lt;5),K148,)</f>
        <v>#REF!</v>
      </c>
      <c r="K148" s="192" t="str">
        <f>IF(D148="","ZZZ9",IF(AND(#REF!&gt;0,#REF!&lt;5),D148&amp;#REF!,D148&amp;"9"))</f>
        <v>ZZZ9</v>
      </c>
      <c r="L148" s="196">
        <f t="shared" si="3"/>
        <v>999</v>
      </c>
      <c r="M148" s="220">
        <f t="shared" si="4"/>
        <v>999</v>
      </c>
      <c r="N148" s="216"/>
      <c r="O148" s="221"/>
      <c r="P148" s="222">
        <f t="shared" si="5"/>
        <v>999</v>
      </c>
      <c r="Q148" s="221"/>
    </row>
    <row r="149" spans="1:17" x14ac:dyDescent="0.25">
      <c r="A149" s="197">
        <v>143</v>
      </c>
      <c r="B149" s="93"/>
      <c r="C149" s="93"/>
      <c r="D149" s="94"/>
      <c r="E149" s="210"/>
      <c r="F149" s="95"/>
      <c r="G149" s="95"/>
      <c r="H149" s="377"/>
      <c r="I149" s="221"/>
      <c r="J149" s="194" t="e">
        <f>IF(AND(Q149="",#REF!&gt;0,#REF!&lt;5),K149,)</f>
        <v>#REF!</v>
      </c>
      <c r="K149" s="192" t="str">
        <f>IF(D149="","ZZZ9",IF(AND(#REF!&gt;0,#REF!&lt;5),D149&amp;#REF!,D149&amp;"9"))</f>
        <v>ZZZ9</v>
      </c>
      <c r="L149" s="196">
        <f t="shared" si="3"/>
        <v>999</v>
      </c>
      <c r="M149" s="220">
        <f t="shared" si="4"/>
        <v>999</v>
      </c>
      <c r="N149" s="216"/>
      <c r="O149" s="95"/>
      <c r="P149" s="114">
        <f t="shared" si="5"/>
        <v>999</v>
      </c>
      <c r="Q149" s="95"/>
    </row>
    <row r="150" spans="1:17" x14ac:dyDescent="0.25">
      <c r="A150" s="197">
        <v>144</v>
      </c>
      <c r="B150" s="93"/>
      <c r="C150" s="93"/>
      <c r="D150" s="94"/>
      <c r="E150" s="210"/>
      <c r="F150" s="95"/>
      <c r="G150" s="95"/>
      <c r="H150" s="377"/>
      <c r="I150" s="221"/>
      <c r="J150" s="194" t="e">
        <f>IF(AND(Q150="",#REF!&gt;0,#REF!&lt;5),K150,)</f>
        <v>#REF!</v>
      </c>
      <c r="K150" s="192" t="str">
        <f>IF(D150="","ZZZ9",IF(AND(#REF!&gt;0,#REF!&lt;5),D150&amp;#REF!,D150&amp;"9"))</f>
        <v>ZZZ9</v>
      </c>
      <c r="L150" s="196">
        <f t="shared" si="3"/>
        <v>999</v>
      </c>
      <c r="M150" s="220">
        <f t="shared" si="4"/>
        <v>999</v>
      </c>
      <c r="N150" s="216"/>
      <c r="O150" s="95"/>
      <c r="P150" s="114">
        <f t="shared" si="5"/>
        <v>999</v>
      </c>
      <c r="Q150" s="95"/>
    </row>
    <row r="151" spans="1:17" x14ac:dyDescent="0.25">
      <c r="A151" s="197">
        <v>145</v>
      </c>
      <c r="B151" s="93"/>
      <c r="C151" s="93"/>
      <c r="D151" s="94"/>
      <c r="E151" s="210"/>
      <c r="F151" s="95"/>
      <c r="G151" s="95"/>
      <c r="H151" s="377"/>
      <c r="I151" s="221"/>
      <c r="J151" s="194" t="e">
        <f>IF(AND(Q151="",#REF!&gt;0,#REF!&lt;5),K151,)</f>
        <v>#REF!</v>
      </c>
      <c r="K151" s="192" t="str">
        <f>IF(D151="","ZZZ9",IF(AND(#REF!&gt;0,#REF!&lt;5),D151&amp;#REF!,D151&amp;"9"))</f>
        <v>ZZZ9</v>
      </c>
      <c r="L151" s="196">
        <f t="shared" si="3"/>
        <v>999</v>
      </c>
      <c r="M151" s="220">
        <f t="shared" si="4"/>
        <v>999</v>
      </c>
      <c r="N151" s="216"/>
      <c r="O151" s="95"/>
      <c r="P151" s="114">
        <f t="shared" si="5"/>
        <v>999</v>
      </c>
      <c r="Q151" s="95"/>
    </row>
    <row r="152" spans="1:17" x14ac:dyDescent="0.25">
      <c r="A152" s="197">
        <v>146</v>
      </c>
      <c r="B152" s="93"/>
      <c r="C152" s="93"/>
      <c r="D152" s="94"/>
      <c r="E152" s="210"/>
      <c r="F152" s="95"/>
      <c r="G152" s="95"/>
      <c r="H152" s="377"/>
      <c r="I152" s="221"/>
      <c r="J152" s="194" t="e">
        <f>IF(AND(Q152="",#REF!&gt;0,#REF!&lt;5),K152,)</f>
        <v>#REF!</v>
      </c>
      <c r="K152" s="192" t="str">
        <f>IF(D152="","ZZZ9",IF(AND(#REF!&gt;0,#REF!&lt;5),D152&amp;#REF!,D152&amp;"9"))</f>
        <v>ZZZ9</v>
      </c>
      <c r="L152" s="196">
        <f t="shared" si="3"/>
        <v>999</v>
      </c>
      <c r="M152" s="220">
        <f t="shared" si="4"/>
        <v>999</v>
      </c>
      <c r="N152" s="216"/>
      <c r="O152" s="95"/>
      <c r="P152" s="114">
        <f t="shared" si="5"/>
        <v>999</v>
      </c>
      <c r="Q152" s="95"/>
    </row>
    <row r="153" spans="1:17" x14ac:dyDescent="0.25">
      <c r="A153" s="197">
        <v>147</v>
      </c>
      <c r="B153" s="93"/>
      <c r="C153" s="93"/>
      <c r="D153" s="94"/>
      <c r="E153" s="210"/>
      <c r="F153" s="95"/>
      <c r="G153" s="95"/>
      <c r="H153" s="377"/>
      <c r="I153" s="221"/>
      <c r="J153" s="194" t="e">
        <f>IF(AND(Q153="",#REF!&gt;0,#REF!&lt;5),K153,)</f>
        <v>#REF!</v>
      </c>
      <c r="K153" s="192" t="str">
        <f>IF(D153="","ZZZ9",IF(AND(#REF!&gt;0,#REF!&lt;5),D153&amp;#REF!,D153&amp;"9"))</f>
        <v>ZZZ9</v>
      </c>
      <c r="L153" s="196">
        <f t="shared" si="3"/>
        <v>999</v>
      </c>
      <c r="M153" s="220">
        <f t="shared" si="4"/>
        <v>999</v>
      </c>
      <c r="N153" s="216"/>
      <c r="O153" s="95"/>
      <c r="P153" s="114">
        <f t="shared" si="5"/>
        <v>999</v>
      </c>
      <c r="Q153" s="95"/>
    </row>
    <row r="154" spans="1:17" x14ac:dyDescent="0.25">
      <c r="A154" s="197">
        <v>148</v>
      </c>
      <c r="B154" s="93"/>
      <c r="C154" s="93"/>
      <c r="D154" s="94"/>
      <c r="E154" s="210"/>
      <c r="F154" s="95"/>
      <c r="G154" s="95"/>
      <c r="H154" s="377"/>
      <c r="I154" s="221"/>
      <c r="J154" s="194" t="e">
        <f>IF(AND(Q154="",#REF!&gt;0,#REF!&lt;5),K154,)</f>
        <v>#REF!</v>
      </c>
      <c r="K154" s="192" t="str">
        <f>IF(D154="","ZZZ9",IF(AND(#REF!&gt;0,#REF!&lt;5),D154&amp;#REF!,D154&amp;"9"))</f>
        <v>ZZZ9</v>
      </c>
      <c r="L154" s="196">
        <f t="shared" si="3"/>
        <v>999</v>
      </c>
      <c r="M154" s="220">
        <f t="shared" si="4"/>
        <v>999</v>
      </c>
      <c r="N154" s="216"/>
      <c r="O154" s="95"/>
      <c r="P154" s="114">
        <f t="shared" si="5"/>
        <v>999</v>
      </c>
      <c r="Q154" s="95"/>
    </row>
    <row r="155" spans="1:17" x14ac:dyDescent="0.25">
      <c r="A155" s="197">
        <v>149</v>
      </c>
      <c r="B155" s="93"/>
      <c r="C155" s="93"/>
      <c r="D155" s="94"/>
      <c r="E155" s="210"/>
      <c r="F155" s="95"/>
      <c r="G155" s="95"/>
      <c r="H155" s="377"/>
      <c r="I155" s="221"/>
      <c r="J155" s="194" t="e">
        <f>IF(AND(Q155="",#REF!&gt;0,#REF!&lt;5),K155,)</f>
        <v>#REF!</v>
      </c>
      <c r="K155" s="192" t="str">
        <f>IF(D155="","ZZZ9",IF(AND(#REF!&gt;0,#REF!&lt;5),D155&amp;#REF!,D155&amp;"9"))</f>
        <v>ZZZ9</v>
      </c>
      <c r="L155" s="196">
        <f t="shared" si="3"/>
        <v>999</v>
      </c>
      <c r="M155" s="220">
        <f t="shared" si="4"/>
        <v>999</v>
      </c>
      <c r="N155" s="216"/>
      <c r="O155" s="95"/>
      <c r="P155" s="114">
        <f t="shared" si="5"/>
        <v>999</v>
      </c>
      <c r="Q155" s="95"/>
    </row>
    <row r="156" spans="1:17" x14ac:dyDescent="0.25">
      <c r="A156" s="197">
        <v>150</v>
      </c>
      <c r="B156" s="93"/>
      <c r="C156" s="93"/>
      <c r="D156" s="94"/>
      <c r="E156" s="210"/>
      <c r="F156" s="95"/>
      <c r="G156" s="95"/>
      <c r="H156" s="377"/>
      <c r="I156" s="221"/>
      <c r="J156" s="194" t="e">
        <f>IF(AND(Q156="",#REF!&gt;0,#REF!&lt;5),K156,)</f>
        <v>#REF!</v>
      </c>
      <c r="K156" s="192" t="str">
        <f>IF(D156="","ZZZ9",IF(AND(#REF!&gt;0,#REF!&lt;5),D156&amp;#REF!,D156&amp;"9"))</f>
        <v>ZZZ9</v>
      </c>
      <c r="L156" s="196">
        <f t="shared" si="3"/>
        <v>999</v>
      </c>
      <c r="M156" s="220">
        <f t="shared" si="4"/>
        <v>999</v>
      </c>
      <c r="N156" s="216"/>
      <c r="O156" s="95"/>
      <c r="P156" s="114">
        <f t="shared" si="5"/>
        <v>999</v>
      </c>
      <c r="Q156" s="95"/>
    </row>
  </sheetData>
  <conditionalFormatting sqref="A7:D156">
    <cfRule type="expression" dxfId="46" priority="16" stopIfTrue="1">
      <formula>$Q7&gt;=1</formula>
    </cfRule>
  </conditionalFormatting>
  <conditionalFormatting sqref="B12:D37">
    <cfRule type="expression" dxfId="45" priority="17" stopIfTrue="1">
      <formula>$Q12&gt;=1</formula>
    </cfRule>
  </conditionalFormatting>
  <conditionalFormatting sqref="D7:D11">
    <cfRule type="expression" dxfId="44" priority="1" stopIfTrue="1">
      <formula>$Q7&gt;=1</formula>
    </cfRule>
  </conditionalFormatting>
  <conditionalFormatting sqref="E7:E8">
    <cfRule type="expression" dxfId="43" priority="6" stopIfTrue="1">
      <formula>AND(ROUNDDOWN(($A$4-E7)/365.25,0)&lt;=13,G7&lt;&gt;"OK")</formula>
    </cfRule>
    <cfRule type="expression" dxfId="42" priority="7" stopIfTrue="1">
      <formula>AND(ROUNDDOWN(($A$4-E7)/365.25,0)&lt;=14,G7&lt;&gt;"OK")</formula>
    </cfRule>
    <cfRule type="expression" dxfId="41" priority="8" stopIfTrue="1">
      <formula>AND(ROUNDDOWN(($A$4-E7)/365.25,0)&lt;=17,G7&lt;&gt;"OK")</formula>
    </cfRule>
    <cfRule type="expression" dxfId="40" priority="10" stopIfTrue="1">
      <formula>AND(ROUNDDOWN(($A$4-E7)/365.25,0)&lt;=13,G7&lt;&gt;"OK")</formula>
    </cfRule>
    <cfRule type="expression" dxfId="39" priority="11" stopIfTrue="1">
      <formula>AND(ROUNDDOWN(($A$4-E7)/365.25,0)&lt;=14,G7&lt;&gt;"OK")</formula>
    </cfRule>
    <cfRule type="expression" dxfId="38" priority="12" stopIfTrue="1">
      <formula>AND(ROUNDDOWN(($A$4-E7)/365.25,0)&lt;=17,G7&lt;&gt;"OK")</formula>
    </cfRule>
  </conditionalFormatting>
  <conditionalFormatting sqref="E7:E11">
    <cfRule type="expression" dxfId="37" priority="2" stopIfTrue="1">
      <formula>AND(ROUNDDOWN(($A$4-E7)/365.25,0)&lt;=13,G7&lt;&gt;"OK")</formula>
    </cfRule>
    <cfRule type="expression" dxfId="36" priority="3" stopIfTrue="1">
      <formula>AND(ROUNDDOWN(($A$4-E7)/365.25,0)&lt;=14,G7&lt;&gt;"OK")</formula>
    </cfRule>
    <cfRule type="expression" dxfId="35" priority="4" stopIfTrue="1">
      <formula>AND(ROUNDDOWN(($A$4-E7)/365.25,0)&lt;=17,G7&lt;&gt;"OK")</formula>
    </cfRule>
  </conditionalFormatting>
  <conditionalFormatting sqref="E7:E27">
    <cfRule type="expression" dxfId="34" priority="13" stopIfTrue="1">
      <formula>AND(ROUNDDOWN(($A$4-E7)/365.25,0)&lt;=13,G7&lt;&gt;"OK")</formula>
    </cfRule>
    <cfRule type="expression" dxfId="33" priority="14" stopIfTrue="1">
      <formula>AND(ROUNDDOWN(($A$4-E7)/365.25,0)&lt;=14,G7&lt;&gt;"OK")</formula>
    </cfRule>
    <cfRule type="expression" dxfId="32" priority="15" stopIfTrue="1">
      <formula>AND(ROUNDDOWN(($A$4-E7)/365.25,0)&lt;=17,G7&lt;&gt;"OK")</formula>
    </cfRule>
  </conditionalFormatting>
  <conditionalFormatting sqref="E12:E14">
    <cfRule type="expression" dxfId="31" priority="23" stopIfTrue="1">
      <formula>AND(ROUNDDOWN(($A$4-E12)/365.25,0)&lt;=14,G12&lt;&gt;"OK")</formula>
    </cfRule>
    <cfRule type="expression" dxfId="30" priority="22" stopIfTrue="1">
      <formula>AND(ROUNDDOWN(($A$4-E12)/365.25,0)&lt;=13,G12&lt;&gt;"OK")</formula>
    </cfRule>
    <cfRule type="expression" dxfId="29" priority="24" stopIfTrue="1">
      <formula>AND(ROUNDDOWN(($A$4-E12)/365.25,0)&lt;=17,G12&lt;&gt;"OK")</formula>
    </cfRule>
    <cfRule type="expression" dxfId="28" priority="27" stopIfTrue="1">
      <formula>AND(ROUNDDOWN(($A$4-E12)/365.25,0)&lt;=13,G12&lt;&gt;"OK")</formula>
    </cfRule>
    <cfRule type="expression" dxfId="27" priority="28" stopIfTrue="1">
      <formula>AND(ROUNDDOWN(($A$4-E12)/365.25,0)&lt;=14,G12&lt;&gt;"OK")</formula>
    </cfRule>
    <cfRule type="expression" dxfId="26" priority="29" stopIfTrue="1">
      <formula>AND(ROUNDDOWN(($A$4-E12)/365.25,0)&lt;=17,G12&lt;&gt;"OK")</formula>
    </cfRule>
  </conditionalFormatting>
  <conditionalFormatting sqref="E12:E156">
    <cfRule type="expression" dxfId="25" priority="30" stopIfTrue="1">
      <formula>AND(ROUNDDOWN(($A$4-E12)/365.25,0)&lt;=13,G12&lt;&gt;"OK")</formula>
    </cfRule>
    <cfRule type="expression" dxfId="24" priority="31" stopIfTrue="1">
      <formula>AND(ROUNDDOWN(($A$4-E12)/365.25,0)&lt;=14,G12&lt;&gt;"OK")</formula>
    </cfRule>
    <cfRule type="expression" dxfId="23" priority="32" stopIfTrue="1">
      <formula>AND(ROUNDDOWN(($A$4-E12)/365.25,0)&lt;=17,G12&lt;&gt;"OK")</formula>
    </cfRule>
  </conditionalFormatting>
  <conditionalFormatting sqref="E29:E37">
    <cfRule type="expression" dxfId="22" priority="19" stopIfTrue="1">
      <formula>AND(ROUNDDOWN(($A$4-E29)/365.25,0)&lt;=14,G29&lt;&gt;"OK")</formula>
    </cfRule>
    <cfRule type="expression" dxfId="21" priority="20" stopIfTrue="1">
      <formula>AND(ROUNDDOWN(($A$4-E29)/365.25,0)&lt;=17,G29&lt;&gt;"OK")</formula>
    </cfRule>
    <cfRule type="expression" dxfId="20" priority="18" stopIfTrue="1">
      <formula>AND(ROUNDDOWN(($A$4-E29)/365.25,0)&lt;=13,G29&lt;&gt;"OK")</formula>
    </cfRule>
  </conditionalFormatting>
  <conditionalFormatting sqref="J7:J156">
    <cfRule type="cellIs" dxfId="19" priority="2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97697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213360</xdr:colOff>
                    <xdr:row>0</xdr:row>
                    <xdr:rowOff>68580</xdr:rowOff>
                  </from>
                  <to>
                    <xdr:col>14</xdr:col>
                    <xdr:colOff>137160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Munka70">
    <tabColor rgb="FF00B050"/>
  </sheetPr>
  <dimension ref="A1:AK41"/>
  <sheetViews>
    <sheetView workbookViewId="0">
      <selection activeCell="G26" sqref="G2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519" t="str">
        <f>Altalanos!$A$6</f>
        <v>SOMOGY VÁRMEGYE DIÁKOLIMPIA</v>
      </c>
      <c r="B1" s="519"/>
      <c r="C1" s="519"/>
      <c r="D1" s="519"/>
      <c r="E1" s="519"/>
      <c r="F1" s="519"/>
      <c r="G1" s="228"/>
      <c r="H1" s="231" t="s">
        <v>54</v>
      </c>
      <c r="I1" s="229"/>
      <c r="J1" s="230"/>
      <c r="L1" s="232"/>
      <c r="M1" s="233"/>
      <c r="N1" s="119"/>
      <c r="O1" s="119" t="s">
        <v>13</v>
      </c>
      <c r="P1" s="119"/>
      <c r="Q1" s="118"/>
      <c r="R1" s="119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34" t="s">
        <v>53</v>
      </c>
      <c r="B2" s="235"/>
      <c r="C2" s="235"/>
      <c r="D2" s="235"/>
      <c r="E2" s="235" t="s">
        <v>334</v>
      </c>
      <c r="F2" s="235"/>
      <c r="G2" s="236"/>
      <c r="H2" s="237"/>
      <c r="I2" s="237"/>
      <c r="J2" s="238"/>
      <c r="K2" s="232"/>
      <c r="L2" s="232"/>
      <c r="M2" s="232"/>
      <c r="N2" s="120"/>
      <c r="O2" s="97"/>
      <c r="P2" s="120"/>
      <c r="Q2" s="97"/>
      <c r="R2" s="120"/>
      <c r="Y2" s="358"/>
      <c r="Z2" s="357"/>
      <c r="AA2" s="357" t="s">
        <v>66</v>
      </c>
      <c r="AB2" s="348">
        <v>150</v>
      </c>
      <c r="AC2" s="348">
        <v>120</v>
      </c>
      <c r="AD2" s="348">
        <v>100</v>
      </c>
      <c r="AE2" s="348">
        <v>80</v>
      </c>
      <c r="AF2" s="348">
        <v>70</v>
      </c>
      <c r="AG2" s="348">
        <v>60</v>
      </c>
      <c r="AH2" s="348">
        <v>55</v>
      </c>
      <c r="AI2" s="348">
        <v>50</v>
      </c>
      <c r="AJ2" s="348">
        <v>45</v>
      </c>
      <c r="AK2" s="348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21"/>
      <c r="K3" s="50"/>
      <c r="L3" s="51" t="s">
        <v>30</v>
      </c>
      <c r="M3" s="50"/>
      <c r="N3" s="306"/>
      <c r="O3" s="305"/>
      <c r="P3" s="306"/>
      <c r="Q3" s="305"/>
      <c r="R3" s="307"/>
      <c r="Y3" s="357">
        <f>IF(H4="OB","A",IF(H4="IX","W",H4))</f>
        <v>0</v>
      </c>
      <c r="Z3" s="357"/>
      <c r="AA3" s="357" t="s">
        <v>96</v>
      </c>
      <c r="AB3" s="348">
        <v>120</v>
      </c>
      <c r="AC3" s="348">
        <v>90</v>
      </c>
      <c r="AD3" s="348">
        <v>65</v>
      </c>
      <c r="AE3" s="348">
        <v>55</v>
      </c>
      <c r="AF3" s="348">
        <v>50</v>
      </c>
      <c r="AG3" s="348">
        <v>45</v>
      </c>
      <c r="AH3" s="348">
        <v>40</v>
      </c>
      <c r="AI3" s="348">
        <v>35</v>
      </c>
      <c r="AJ3" s="348">
        <v>25</v>
      </c>
      <c r="AK3" s="348">
        <v>20</v>
      </c>
    </row>
    <row r="4" spans="1:37" ht="13.8" thickBot="1" x14ac:dyDescent="0.3">
      <c r="A4" s="520">
        <f>Altalanos!$A$10</f>
        <v>45775</v>
      </c>
      <c r="B4" s="520"/>
      <c r="C4" s="520"/>
      <c r="D4" s="239"/>
      <c r="E4" s="240" t="str">
        <f>Altalanos!$C$10</f>
        <v>Balatonboglár</v>
      </c>
      <c r="F4" s="240"/>
      <c r="G4" s="240"/>
      <c r="H4" s="243"/>
      <c r="I4" s="240"/>
      <c r="J4" s="242"/>
      <c r="K4" s="243"/>
      <c r="L4" s="245" t="str">
        <f>Altalanos!$E$10</f>
        <v>Paszér Éva</v>
      </c>
      <c r="M4" s="243"/>
      <c r="N4" s="308"/>
      <c r="O4" s="309"/>
      <c r="P4" s="347" t="s">
        <v>80</v>
      </c>
      <c r="Q4" s="348" t="s">
        <v>89</v>
      </c>
      <c r="R4" s="348" t="s">
        <v>85</v>
      </c>
      <c r="S4" s="40"/>
      <c r="Y4" s="357"/>
      <c r="Z4" s="357"/>
      <c r="AA4" s="357" t="s">
        <v>97</v>
      </c>
      <c r="AB4" s="348">
        <v>90</v>
      </c>
      <c r="AC4" s="348">
        <v>60</v>
      </c>
      <c r="AD4" s="348">
        <v>45</v>
      </c>
      <c r="AE4" s="348">
        <v>34</v>
      </c>
      <c r="AF4" s="348">
        <v>27</v>
      </c>
      <c r="AG4" s="348">
        <v>22</v>
      </c>
      <c r="AH4" s="348">
        <v>18</v>
      </c>
      <c r="AI4" s="348">
        <v>15</v>
      </c>
      <c r="AJ4" s="348">
        <v>12</v>
      </c>
      <c r="AK4" s="348">
        <v>9</v>
      </c>
    </row>
    <row r="5" spans="1:37" x14ac:dyDescent="0.25">
      <c r="A5" s="33"/>
      <c r="B5" s="33" t="s">
        <v>51</v>
      </c>
      <c r="C5" s="301" t="s">
        <v>64</v>
      </c>
      <c r="D5" s="33" t="s">
        <v>45</v>
      </c>
      <c r="E5" s="33" t="s">
        <v>69</v>
      </c>
      <c r="F5" s="33"/>
      <c r="G5" s="33" t="s">
        <v>28</v>
      </c>
      <c r="H5" s="33"/>
      <c r="I5" s="33" t="s">
        <v>31</v>
      </c>
      <c r="J5" s="33"/>
      <c r="K5" s="334" t="s">
        <v>70</v>
      </c>
      <c r="L5" s="334" t="s">
        <v>71</v>
      </c>
      <c r="M5" s="334" t="s">
        <v>72</v>
      </c>
      <c r="P5" s="349" t="s">
        <v>87</v>
      </c>
      <c r="Q5" s="350" t="s">
        <v>83</v>
      </c>
      <c r="R5" s="350" t="s">
        <v>90</v>
      </c>
      <c r="S5" s="40"/>
      <c r="Y5" s="357">
        <f>IF(OR(Altalanos!$A$8="F1",Altalanos!$A$8="F2",Altalanos!$A$8="N1",Altalanos!$A$8="N2"),1,2)</f>
        <v>2</v>
      </c>
      <c r="Z5" s="357"/>
      <c r="AA5" s="357" t="s">
        <v>98</v>
      </c>
      <c r="AB5" s="348">
        <v>60</v>
      </c>
      <c r="AC5" s="348">
        <v>40</v>
      </c>
      <c r="AD5" s="348">
        <v>30</v>
      </c>
      <c r="AE5" s="348">
        <v>20</v>
      </c>
      <c r="AF5" s="348">
        <v>18</v>
      </c>
      <c r="AG5" s="348">
        <v>15</v>
      </c>
      <c r="AH5" s="348">
        <v>12</v>
      </c>
      <c r="AI5" s="348">
        <v>10</v>
      </c>
      <c r="AJ5" s="348">
        <v>8</v>
      </c>
      <c r="AK5" s="348">
        <v>6</v>
      </c>
    </row>
    <row r="6" spans="1:37" x14ac:dyDescent="0.25">
      <c r="A6" s="279"/>
      <c r="B6" s="279"/>
      <c r="C6" s="333"/>
      <c r="D6" s="279"/>
      <c r="E6" s="279"/>
      <c r="F6" s="279"/>
      <c r="G6" s="279"/>
      <c r="H6" s="279"/>
      <c r="I6" s="279"/>
      <c r="J6" s="279"/>
      <c r="K6" s="279"/>
      <c r="L6" s="279"/>
      <c r="M6" s="279"/>
      <c r="P6" s="351" t="s">
        <v>88</v>
      </c>
      <c r="Q6" s="352" t="s">
        <v>91</v>
      </c>
      <c r="R6" s="352" t="s">
        <v>86</v>
      </c>
      <c r="S6" s="40"/>
      <c r="Y6" s="357"/>
      <c r="Z6" s="357"/>
      <c r="AA6" s="357" t="s">
        <v>99</v>
      </c>
      <c r="AB6" s="348">
        <v>40</v>
      </c>
      <c r="AC6" s="348">
        <v>25</v>
      </c>
      <c r="AD6" s="348">
        <v>18</v>
      </c>
      <c r="AE6" s="348">
        <v>13</v>
      </c>
      <c r="AF6" s="348">
        <v>10</v>
      </c>
      <c r="AG6" s="348">
        <v>8</v>
      </c>
      <c r="AH6" s="348">
        <v>6</v>
      </c>
      <c r="AI6" s="348">
        <v>5</v>
      </c>
      <c r="AJ6" s="348">
        <v>4</v>
      </c>
      <c r="AK6" s="348">
        <v>3</v>
      </c>
    </row>
    <row r="7" spans="1:37" x14ac:dyDescent="0.25">
      <c r="A7" s="310" t="s">
        <v>66</v>
      </c>
      <c r="B7" s="335"/>
      <c r="C7" s="337"/>
      <c r="D7" s="337"/>
      <c r="E7" s="538" t="s">
        <v>604</v>
      </c>
      <c r="F7" s="539"/>
      <c r="G7" s="538" t="s">
        <v>605</v>
      </c>
      <c r="H7" s="539"/>
      <c r="I7" s="448"/>
      <c r="J7" s="279"/>
      <c r="K7" s="364">
        <v>3</v>
      </c>
      <c r="L7" s="359"/>
      <c r="M7" s="365"/>
      <c r="P7" s="347" t="s">
        <v>94</v>
      </c>
      <c r="Q7" s="348" t="s">
        <v>82</v>
      </c>
      <c r="R7" s="348" t="s">
        <v>92</v>
      </c>
      <c r="Y7" s="357"/>
      <c r="Z7" s="357"/>
      <c r="AA7" s="357" t="s">
        <v>100</v>
      </c>
      <c r="AB7" s="348">
        <v>25</v>
      </c>
      <c r="AC7" s="348">
        <v>15</v>
      </c>
      <c r="AD7" s="348">
        <v>13</v>
      </c>
      <c r="AE7" s="348">
        <v>8</v>
      </c>
      <c r="AF7" s="348">
        <v>6</v>
      </c>
      <c r="AG7" s="348">
        <v>4</v>
      </c>
      <c r="AH7" s="348">
        <v>3</v>
      </c>
      <c r="AI7" s="348">
        <v>2</v>
      </c>
      <c r="AJ7" s="348">
        <v>1</v>
      </c>
      <c r="AK7" s="348">
        <v>0</v>
      </c>
    </row>
    <row r="8" spans="1:37" x14ac:dyDescent="0.25">
      <c r="A8" s="310"/>
      <c r="B8" s="336"/>
      <c r="C8" s="339"/>
      <c r="D8" s="339"/>
      <c r="E8" s="339"/>
      <c r="F8" s="339"/>
      <c r="G8" s="339"/>
      <c r="H8" s="339"/>
      <c r="I8" s="339"/>
      <c r="J8" s="279"/>
      <c r="K8" s="310"/>
      <c r="L8" s="310"/>
      <c r="M8" s="366"/>
      <c r="P8" s="349" t="s">
        <v>95</v>
      </c>
      <c r="Q8" s="350" t="s">
        <v>84</v>
      </c>
      <c r="R8" s="350" t="s">
        <v>93</v>
      </c>
      <c r="Y8" s="357"/>
      <c r="Z8" s="357"/>
      <c r="AA8" s="357" t="s">
        <v>101</v>
      </c>
      <c r="AB8" s="348">
        <v>15</v>
      </c>
      <c r="AC8" s="348">
        <v>10</v>
      </c>
      <c r="AD8" s="348">
        <v>7</v>
      </c>
      <c r="AE8" s="348">
        <v>5</v>
      </c>
      <c r="AF8" s="348">
        <v>4</v>
      </c>
      <c r="AG8" s="348">
        <v>3</v>
      </c>
      <c r="AH8" s="348">
        <v>2</v>
      </c>
      <c r="AI8" s="348">
        <v>1</v>
      </c>
      <c r="AJ8" s="348">
        <v>0</v>
      </c>
      <c r="AK8" s="348">
        <v>0</v>
      </c>
    </row>
    <row r="9" spans="1:37" x14ac:dyDescent="0.25">
      <c r="A9" s="310" t="s">
        <v>67</v>
      </c>
      <c r="B9" s="335"/>
      <c r="C9" s="337"/>
      <c r="D9" s="337"/>
      <c r="E9" s="538" t="s">
        <v>254</v>
      </c>
      <c r="F9" s="539"/>
      <c r="G9" s="538" t="s">
        <v>516</v>
      </c>
      <c r="H9" s="539"/>
      <c r="I9" s="448"/>
      <c r="J9" s="279"/>
      <c r="K9" s="364">
        <v>4</v>
      </c>
      <c r="L9" s="359"/>
      <c r="M9" s="365"/>
      <c r="Y9" s="357"/>
      <c r="Z9" s="357"/>
      <c r="AA9" s="357" t="s">
        <v>102</v>
      </c>
      <c r="AB9" s="348">
        <v>10</v>
      </c>
      <c r="AC9" s="348">
        <v>6</v>
      </c>
      <c r="AD9" s="348">
        <v>4</v>
      </c>
      <c r="AE9" s="348">
        <v>2</v>
      </c>
      <c r="AF9" s="348">
        <v>1</v>
      </c>
      <c r="AG9" s="348">
        <v>0</v>
      </c>
      <c r="AH9" s="348">
        <v>0</v>
      </c>
      <c r="AI9" s="348">
        <v>0</v>
      </c>
      <c r="AJ9" s="348">
        <v>0</v>
      </c>
      <c r="AK9" s="348">
        <v>0</v>
      </c>
    </row>
    <row r="10" spans="1:37" x14ac:dyDescent="0.25">
      <c r="A10" s="310"/>
      <c r="B10" s="336"/>
      <c r="C10" s="339"/>
      <c r="D10" s="339"/>
      <c r="E10" s="339"/>
      <c r="F10" s="339"/>
      <c r="G10" s="339"/>
      <c r="H10" s="339"/>
      <c r="I10" s="339"/>
      <c r="J10" s="279"/>
      <c r="K10" s="310"/>
      <c r="L10" s="310"/>
      <c r="M10" s="366"/>
      <c r="Y10" s="357"/>
      <c r="Z10" s="357"/>
      <c r="AA10" s="357" t="s">
        <v>103</v>
      </c>
      <c r="AB10" s="348">
        <v>6</v>
      </c>
      <c r="AC10" s="348">
        <v>3</v>
      </c>
      <c r="AD10" s="348">
        <v>2</v>
      </c>
      <c r="AE10" s="348">
        <v>1</v>
      </c>
      <c r="AF10" s="348">
        <v>0</v>
      </c>
      <c r="AG10" s="348">
        <v>0</v>
      </c>
      <c r="AH10" s="348">
        <v>0</v>
      </c>
      <c r="AI10" s="348">
        <v>0</v>
      </c>
      <c r="AJ10" s="348">
        <v>0</v>
      </c>
      <c r="AK10" s="348">
        <v>0</v>
      </c>
    </row>
    <row r="11" spans="1:37" x14ac:dyDescent="0.25">
      <c r="A11" s="310" t="s">
        <v>68</v>
      </c>
      <c r="B11" s="335"/>
      <c r="C11" s="337"/>
      <c r="D11" s="337"/>
      <c r="E11" s="538" t="s">
        <v>606</v>
      </c>
      <c r="F11" s="539"/>
      <c r="G11" s="538" t="s">
        <v>517</v>
      </c>
      <c r="H11" s="539"/>
      <c r="I11" s="448"/>
      <c r="J11" s="279"/>
      <c r="K11" s="364">
        <v>5</v>
      </c>
      <c r="L11" s="359"/>
      <c r="M11" s="365"/>
      <c r="Y11" s="357"/>
      <c r="Z11" s="357"/>
      <c r="AA11" s="357" t="s">
        <v>108</v>
      </c>
      <c r="AB11" s="348">
        <v>3</v>
      </c>
      <c r="AC11" s="348">
        <v>2</v>
      </c>
      <c r="AD11" s="348">
        <v>1</v>
      </c>
      <c r="AE11" s="348">
        <v>0</v>
      </c>
      <c r="AF11" s="348">
        <v>0</v>
      </c>
      <c r="AG11" s="348">
        <v>0</v>
      </c>
      <c r="AH11" s="348">
        <v>0</v>
      </c>
      <c r="AI11" s="348">
        <v>0</v>
      </c>
      <c r="AJ11" s="348">
        <v>0</v>
      </c>
      <c r="AK11" s="348">
        <v>0</v>
      </c>
    </row>
    <row r="12" spans="1:37" x14ac:dyDescent="0.25">
      <c r="A12" s="310"/>
      <c r="B12" s="336"/>
      <c r="C12" s="339"/>
      <c r="D12" s="339"/>
      <c r="E12" s="339"/>
      <c r="F12" s="339"/>
      <c r="G12" s="339"/>
      <c r="H12" s="339"/>
      <c r="I12" s="339"/>
      <c r="J12" s="279"/>
      <c r="K12" s="333"/>
      <c r="L12" s="333"/>
      <c r="M12" s="366"/>
      <c r="Y12" s="357"/>
      <c r="Z12" s="357"/>
      <c r="AA12" s="357" t="s">
        <v>104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310" t="s">
        <v>73</v>
      </c>
      <c r="B13" s="335"/>
      <c r="C13" s="337"/>
      <c r="D13" s="337"/>
      <c r="E13" s="538" t="s">
        <v>607</v>
      </c>
      <c r="F13" s="539"/>
      <c r="G13" s="538" t="s">
        <v>275</v>
      </c>
      <c r="H13" s="539"/>
      <c r="I13" s="448"/>
      <c r="J13" s="279"/>
      <c r="K13" s="364">
        <v>1</v>
      </c>
      <c r="L13" s="359"/>
      <c r="M13" s="365"/>
      <c r="Y13" s="357"/>
      <c r="Z13" s="357"/>
      <c r="AA13" s="357" t="s">
        <v>105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310"/>
      <c r="B14" s="336"/>
      <c r="C14" s="339"/>
      <c r="D14" s="339"/>
      <c r="E14" s="339"/>
      <c r="F14" s="339"/>
      <c r="G14" s="339"/>
      <c r="H14" s="339"/>
      <c r="I14" s="339"/>
      <c r="J14" s="279"/>
      <c r="K14" s="310"/>
      <c r="L14" s="310"/>
      <c r="M14" s="366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</row>
    <row r="15" spans="1:37" x14ac:dyDescent="0.25">
      <c r="A15" s="310" t="s">
        <v>74</v>
      </c>
      <c r="B15" s="335"/>
      <c r="C15" s="337"/>
      <c r="D15" s="337"/>
      <c r="E15" s="538" t="s">
        <v>332</v>
      </c>
      <c r="F15" s="539"/>
      <c r="G15" s="538" t="s">
        <v>333</v>
      </c>
      <c r="H15" s="539"/>
      <c r="I15" s="448"/>
      <c r="J15" s="279"/>
      <c r="K15" s="364">
        <v>2</v>
      </c>
      <c r="L15" s="359"/>
      <c r="M15" s="365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</row>
    <row r="16" spans="1:37" x14ac:dyDescent="0.25">
      <c r="A16" s="279"/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Y16" s="357"/>
      <c r="Z16" s="357"/>
      <c r="AA16" s="357" t="s">
        <v>66</v>
      </c>
      <c r="AB16" s="357">
        <v>300</v>
      </c>
      <c r="AC16" s="357">
        <v>250</v>
      </c>
      <c r="AD16" s="357">
        <v>220</v>
      </c>
      <c r="AE16" s="357">
        <v>180</v>
      </c>
      <c r="AF16" s="357">
        <v>160</v>
      </c>
      <c r="AG16" s="357">
        <v>150</v>
      </c>
      <c r="AH16" s="357">
        <v>140</v>
      </c>
      <c r="AI16" s="357">
        <v>130</v>
      </c>
      <c r="AJ16" s="357">
        <v>120</v>
      </c>
      <c r="AK16" s="357">
        <v>110</v>
      </c>
    </row>
    <row r="17" spans="1:37" x14ac:dyDescent="0.25">
      <c r="A17" s="279"/>
      <c r="B17" s="279"/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Y17" s="357"/>
      <c r="Z17" s="357"/>
      <c r="AA17" s="357" t="s">
        <v>96</v>
      </c>
      <c r="AB17" s="357">
        <v>250</v>
      </c>
      <c r="AC17" s="357">
        <v>200</v>
      </c>
      <c r="AD17" s="357">
        <v>160</v>
      </c>
      <c r="AE17" s="357">
        <v>140</v>
      </c>
      <c r="AF17" s="357">
        <v>120</v>
      </c>
      <c r="AG17" s="357">
        <v>110</v>
      </c>
      <c r="AH17" s="357">
        <v>100</v>
      </c>
      <c r="AI17" s="357">
        <v>90</v>
      </c>
      <c r="AJ17" s="357">
        <v>80</v>
      </c>
      <c r="AK17" s="357">
        <v>70</v>
      </c>
    </row>
    <row r="18" spans="1:37" ht="18.75" customHeight="1" x14ac:dyDescent="0.25">
      <c r="A18" s="279"/>
      <c r="B18" s="521"/>
      <c r="C18" s="521"/>
      <c r="D18" s="522" t="s">
        <v>604</v>
      </c>
      <c r="E18" s="523"/>
      <c r="F18" s="522" t="s">
        <v>254</v>
      </c>
      <c r="G18" s="523"/>
      <c r="H18" s="522" t="s">
        <v>606</v>
      </c>
      <c r="I18" s="523"/>
      <c r="J18" s="522" t="s">
        <v>607</v>
      </c>
      <c r="K18" s="523"/>
      <c r="L18" s="522" t="s">
        <v>332</v>
      </c>
      <c r="M18" s="523"/>
      <c r="Y18" s="357"/>
      <c r="Z18" s="357"/>
      <c r="AA18" s="357" t="s">
        <v>97</v>
      </c>
      <c r="AB18" s="357">
        <v>200</v>
      </c>
      <c r="AC18" s="357">
        <v>150</v>
      </c>
      <c r="AD18" s="357">
        <v>130</v>
      </c>
      <c r="AE18" s="357">
        <v>110</v>
      </c>
      <c r="AF18" s="357">
        <v>95</v>
      </c>
      <c r="AG18" s="357">
        <v>80</v>
      </c>
      <c r="AH18" s="357">
        <v>70</v>
      </c>
      <c r="AI18" s="357">
        <v>60</v>
      </c>
      <c r="AJ18" s="357">
        <v>55</v>
      </c>
      <c r="AK18" s="357">
        <v>50</v>
      </c>
    </row>
    <row r="19" spans="1:37" ht="18.75" customHeight="1" x14ac:dyDescent="0.25">
      <c r="A19" s="340" t="s">
        <v>66</v>
      </c>
      <c r="B19" s="524" t="s">
        <v>604</v>
      </c>
      <c r="C19" s="525"/>
      <c r="D19" s="526"/>
      <c r="E19" s="526"/>
      <c r="F19" s="529" t="s">
        <v>763</v>
      </c>
      <c r="G19" s="528"/>
      <c r="H19" s="529" t="s">
        <v>698</v>
      </c>
      <c r="I19" s="528"/>
      <c r="J19" s="522" t="s">
        <v>760</v>
      </c>
      <c r="K19" s="523"/>
      <c r="L19" s="522" t="s">
        <v>761</v>
      </c>
      <c r="M19" s="523"/>
      <c r="Y19" s="357"/>
      <c r="Z19" s="357"/>
      <c r="AA19" s="357" t="s">
        <v>98</v>
      </c>
      <c r="AB19" s="357">
        <v>150</v>
      </c>
      <c r="AC19" s="357">
        <v>120</v>
      </c>
      <c r="AD19" s="357">
        <v>100</v>
      </c>
      <c r="AE19" s="357">
        <v>80</v>
      </c>
      <c r="AF19" s="357">
        <v>70</v>
      </c>
      <c r="AG19" s="357">
        <v>60</v>
      </c>
      <c r="AH19" s="357">
        <v>55</v>
      </c>
      <c r="AI19" s="357">
        <v>50</v>
      </c>
      <c r="AJ19" s="357">
        <v>45</v>
      </c>
      <c r="AK19" s="357">
        <v>40</v>
      </c>
    </row>
    <row r="20" spans="1:37" ht="18.75" customHeight="1" x14ac:dyDescent="0.25">
      <c r="A20" s="340" t="s">
        <v>67</v>
      </c>
      <c r="B20" s="524" t="s">
        <v>254</v>
      </c>
      <c r="C20" s="525"/>
      <c r="D20" s="529" t="s">
        <v>768</v>
      </c>
      <c r="E20" s="528"/>
      <c r="F20" s="526"/>
      <c r="G20" s="526"/>
      <c r="H20" s="529" t="s">
        <v>698</v>
      </c>
      <c r="I20" s="528"/>
      <c r="J20" s="529" t="s">
        <v>708</v>
      </c>
      <c r="K20" s="528"/>
      <c r="L20" s="522" t="s">
        <v>762</v>
      </c>
      <c r="M20" s="523"/>
      <c r="Y20" s="357"/>
      <c r="Z20" s="357"/>
      <c r="AA20" s="357" t="s">
        <v>99</v>
      </c>
      <c r="AB20" s="357">
        <v>120</v>
      </c>
      <c r="AC20" s="357">
        <v>90</v>
      </c>
      <c r="AD20" s="357">
        <v>65</v>
      </c>
      <c r="AE20" s="357">
        <v>55</v>
      </c>
      <c r="AF20" s="357">
        <v>50</v>
      </c>
      <c r="AG20" s="357">
        <v>45</v>
      </c>
      <c r="AH20" s="357">
        <v>40</v>
      </c>
      <c r="AI20" s="357">
        <v>35</v>
      </c>
      <c r="AJ20" s="357">
        <v>25</v>
      </c>
      <c r="AK20" s="357">
        <v>20</v>
      </c>
    </row>
    <row r="21" spans="1:37" ht="18.75" customHeight="1" x14ac:dyDescent="0.25">
      <c r="A21" s="340" t="s">
        <v>68</v>
      </c>
      <c r="B21" s="524" t="s">
        <v>606</v>
      </c>
      <c r="C21" s="525"/>
      <c r="D21" s="529" t="s">
        <v>698</v>
      </c>
      <c r="E21" s="528"/>
      <c r="F21" s="529" t="s">
        <v>698</v>
      </c>
      <c r="G21" s="528"/>
      <c r="H21" s="526"/>
      <c r="I21" s="526"/>
      <c r="J21" s="529" t="s">
        <v>698</v>
      </c>
      <c r="K21" s="528"/>
      <c r="L21" s="529" t="s">
        <v>698</v>
      </c>
      <c r="M21" s="528"/>
      <c r="Y21" s="357"/>
      <c r="Z21" s="357"/>
      <c r="AA21" s="357" t="s">
        <v>100</v>
      </c>
      <c r="AB21" s="357">
        <v>90</v>
      </c>
      <c r="AC21" s="357">
        <v>60</v>
      </c>
      <c r="AD21" s="357">
        <v>45</v>
      </c>
      <c r="AE21" s="357">
        <v>34</v>
      </c>
      <c r="AF21" s="357">
        <v>27</v>
      </c>
      <c r="AG21" s="357">
        <v>22</v>
      </c>
      <c r="AH21" s="357">
        <v>18</v>
      </c>
      <c r="AI21" s="357">
        <v>15</v>
      </c>
      <c r="AJ21" s="357">
        <v>12</v>
      </c>
      <c r="AK21" s="357">
        <v>9</v>
      </c>
    </row>
    <row r="22" spans="1:37" ht="18.75" customHeight="1" x14ac:dyDescent="0.25">
      <c r="A22" s="340" t="s">
        <v>73</v>
      </c>
      <c r="B22" s="524" t="s">
        <v>607</v>
      </c>
      <c r="C22" s="525"/>
      <c r="D22" s="529" t="s">
        <v>764</v>
      </c>
      <c r="E22" s="528"/>
      <c r="F22" s="529" t="s">
        <v>726</v>
      </c>
      <c r="G22" s="528"/>
      <c r="H22" s="522" t="s">
        <v>698</v>
      </c>
      <c r="I22" s="523"/>
      <c r="J22" s="526"/>
      <c r="K22" s="526"/>
      <c r="L22" s="529" t="s">
        <v>765</v>
      </c>
      <c r="M22" s="528"/>
      <c r="Y22" s="357"/>
      <c r="Z22" s="357"/>
      <c r="AA22" s="357" t="s">
        <v>101</v>
      </c>
      <c r="AB22" s="357">
        <v>60</v>
      </c>
      <c r="AC22" s="357">
        <v>40</v>
      </c>
      <c r="AD22" s="357">
        <v>30</v>
      </c>
      <c r="AE22" s="357">
        <v>20</v>
      </c>
      <c r="AF22" s="357">
        <v>18</v>
      </c>
      <c r="AG22" s="357">
        <v>15</v>
      </c>
      <c r="AH22" s="357">
        <v>12</v>
      </c>
      <c r="AI22" s="357">
        <v>10</v>
      </c>
      <c r="AJ22" s="357">
        <v>8</v>
      </c>
      <c r="AK22" s="357">
        <v>6</v>
      </c>
    </row>
    <row r="23" spans="1:37" ht="18.75" customHeight="1" x14ac:dyDescent="0.25">
      <c r="A23" s="340" t="s">
        <v>74</v>
      </c>
      <c r="B23" s="524" t="s">
        <v>332</v>
      </c>
      <c r="C23" s="525"/>
      <c r="D23" s="529" t="s">
        <v>767</v>
      </c>
      <c r="E23" s="528"/>
      <c r="F23" s="529" t="s">
        <v>743</v>
      </c>
      <c r="G23" s="528"/>
      <c r="H23" s="522" t="s">
        <v>698</v>
      </c>
      <c r="I23" s="523"/>
      <c r="J23" s="522" t="s">
        <v>766</v>
      </c>
      <c r="K23" s="523"/>
      <c r="L23" s="526"/>
      <c r="M23" s="526"/>
      <c r="Y23" s="357"/>
      <c r="Z23" s="357"/>
      <c r="AA23" s="357" t="s">
        <v>102</v>
      </c>
      <c r="AB23" s="357">
        <v>40</v>
      </c>
      <c r="AC23" s="357">
        <v>25</v>
      </c>
      <c r="AD23" s="357">
        <v>18</v>
      </c>
      <c r="AE23" s="357">
        <v>13</v>
      </c>
      <c r="AF23" s="357">
        <v>8</v>
      </c>
      <c r="AG23" s="357">
        <v>7</v>
      </c>
      <c r="AH23" s="357">
        <v>6</v>
      </c>
      <c r="AI23" s="357">
        <v>5</v>
      </c>
      <c r="AJ23" s="357">
        <v>4</v>
      </c>
      <c r="AK23" s="357">
        <v>3</v>
      </c>
    </row>
    <row r="24" spans="1:37" x14ac:dyDescent="0.25">
      <c r="A24" s="279"/>
      <c r="B24" s="279"/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Y24" s="357"/>
      <c r="Z24" s="357"/>
      <c r="AA24" s="357" t="s">
        <v>103</v>
      </c>
      <c r="AB24" s="357">
        <v>25</v>
      </c>
      <c r="AC24" s="357">
        <v>15</v>
      </c>
      <c r="AD24" s="357">
        <v>13</v>
      </c>
      <c r="AE24" s="357">
        <v>7</v>
      </c>
      <c r="AF24" s="357">
        <v>6</v>
      </c>
      <c r="AG24" s="357">
        <v>5</v>
      </c>
      <c r="AH24" s="357">
        <v>4</v>
      </c>
      <c r="AI24" s="357">
        <v>3</v>
      </c>
      <c r="AJ24" s="357">
        <v>2</v>
      </c>
      <c r="AK24" s="357">
        <v>1</v>
      </c>
    </row>
    <row r="25" spans="1:37" x14ac:dyDescent="0.25">
      <c r="A25" s="279"/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Y25" s="357"/>
      <c r="Z25" s="357"/>
      <c r="AA25" s="357" t="s">
        <v>108</v>
      </c>
      <c r="AB25" s="357">
        <v>15</v>
      </c>
      <c r="AC25" s="357">
        <v>10</v>
      </c>
      <c r="AD25" s="357">
        <v>8</v>
      </c>
      <c r="AE25" s="357">
        <v>4</v>
      </c>
      <c r="AF25" s="357">
        <v>3</v>
      </c>
      <c r="AG25" s="357">
        <v>2</v>
      </c>
      <c r="AH25" s="357">
        <v>1</v>
      </c>
      <c r="AI25" s="357">
        <v>0</v>
      </c>
      <c r="AJ25" s="357">
        <v>0</v>
      </c>
      <c r="AK25" s="357">
        <v>0</v>
      </c>
    </row>
    <row r="26" spans="1:37" x14ac:dyDescent="0.25">
      <c r="A26" s="279"/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Y26" s="357"/>
      <c r="Z26" s="357"/>
      <c r="AA26" s="357" t="s">
        <v>104</v>
      </c>
      <c r="AB26" s="357">
        <v>10</v>
      </c>
      <c r="AC26" s="357">
        <v>6</v>
      </c>
      <c r="AD26" s="357">
        <v>4</v>
      </c>
      <c r="AE26" s="357">
        <v>2</v>
      </c>
      <c r="AF26" s="357">
        <v>1</v>
      </c>
      <c r="AG26" s="357">
        <v>0</v>
      </c>
      <c r="AH26" s="357">
        <v>0</v>
      </c>
      <c r="AI26" s="357">
        <v>0</v>
      </c>
      <c r="AJ26" s="357">
        <v>0</v>
      </c>
      <c r="AK26" s="357">
        <v>0</v>
      </c>
    </row>
    <row r="27" spans="1:37" x14ac:dyDescent="0.25">
      <c r="A27" s="279"/>
      <c r="B27" s="279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Y27" s="357"/>
      <c r="Z27" s="357"/>
      <c r="AA27" s="357" t="s">
        <v>105</v>
      </c>
      <c r="AB27" s="357">
        <v>3</v>
      </c>
      <c r="AC27" s="357">
        <v>2</v>
      </c>
      <c r="AD27" s="357">
        <v>1</v>
      </c>
      <c r="AE27" s="357">
        <v>0</v>
      </c>
      <c r="AF27" s="357">
        <v>0</v>
      </c>
      <c r="AG27" s="357">
        <v>0</v>
      </c>
      <c r="AH27" s="357">
        <v>0</v>
      </c>
      <c r="AI27" s="357">
        <v>0</v>
      </c>
      <c r="AJ27" s="357">
        <v>0</v>
      </c>
      <c r="AK27" s="357">
        <v>0</v>
      </c>
    </row>
    <row r="28" spans="1:37" x14ac:dyDescent="0.25">
      <c r="A28" s="279"/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</row>
    <row r="29" spans="1:37" x14ac:dyDescent="0.25">
      <c r="A29" s="279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</row>
    <row r="30" spans="1:37" x14ac:dyDescent="0.25">
      <c r="A30" s="279"/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</row>
    <row r="31" spans="1:37" x14ac:dyDescent="0.25">
      <c r="A31" s="279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</row>
    <row r="32" spans="1:37" x14ac:dyDescent="0.25">
      <c r="A32" s="279"/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57"/>
      <c r="M32" s="279"/>
    </row>
    <row r="33" spans="1:18" x14ac:dyDescent="0.25">
      <c r="A33" s="142" t="s">
        <v>45</v>
      </c>
      <c r="B33" s="143"/>
      <c r="C33" s="214"/>
      <c r="D33" s="316"/>
      <c r="E33" s="317"/>
      <c r="F33" s="331"/>
      <c r="G33" s="316"/>
      <c r="H33" s="317"/>
      <c r="I33" s="170"/>
      <c r="J33" s="317"/>
      <c r="K33" s="169"/>
      <c r="L33" s="33"/>
      <c r="M33" s="331"/>
      <c r="P33" s="312"/>
      <c r="Q33" s="312"/>
      <c r="R33" s="313"/>
    </row>
    <row r="34" spans="1:18" x14ac:dyDescent="0.25">
      <c r="A34" s="290" t="s">
        <v>46</v>
      </c>
      <c r="B34" s="291"/>
      <c r="C34" s="293"/>
      <c r="D34" s="318"/>
      <c r="E34" s="536"/>
      <c r="F34" s="536"/>
      <c r="G34" s="325"/>
      <c r="H34" s="291"/>
      <c r="I34" s="319"/>
      <c r="J34" s="326"/>
      <c r="K34" s="285"/>
      <c r="L34" s="332"/>
      <c r="M34" s="320"/>
      <c r="P34" s="314"/>
      <c r="Q34" s="314"/>
      <c r="R34" s="155"/>
    </row>
    <row r="35" spans="1:18" x14ac:dyDescent="0.25">
      <c r="A35" s="294" t="s">
        <v>55</v>
      </c>
      <c r="B35" s="168"/>
      <c r="C35" s="296"/>
      <c r="D35" s="321"/>
      <c r="E35" s="537"/>
      <c r="F35" s="537"/>
      <c r="G35" s="327"/>
      <c r="H35" s="83"/>
      <c r="I35" s="283"/>
      <c r="J35" s="84"/>
      <c r="K35" s="329"/>
      <c r="L35" s="257"/>
      <c r="M35" s="324"/>
      <c r="P35" s="155"/>
      <c r="Q35" s="153"/>
      <c r="R35" s="155"/>
    </row>
    <row r="36" spans="1:18" x14ac:dyDescent="0.25">
      <c r="A36" s="183"/>
      <c r="B36" s="184"/>
      <c r="C36" s="185"/>
      <c r="D36" s="321"/>
      <c r="E36" s="85"/>
      <c r="F36" s="279"/>
      <c r="G36" s="327"/>
      <c r="H36" s="83"/>
      <c r="I36" s="283"/>
      <c r="J36" s="84"/>
      <c r="K36" s="285"/>
      <c r="L36" s="332"/>
      <c r="M36" s="320"/>
      <c r="P36" s="314"/>
      <c r="Q36" s="314"/>
      <c r="R36" s="155"/>
    </row>
    <row r="37" spans="1:18" x14ac:dyDescent="0.25">
      <c r="A37" s="156"/>
      <c r="B37" s="122"/>
      <c r="C37" s="157"/>
      <c r="D37" s="321"/>
      <c r="E37" s="85"/>
      <c r="F37" s="279"/>
      <c r="G37" s="327"/>
      <c r="H37" s="83"/>
      <c r="I37" s="283"/>
      <c r="J37" s="84"/>
      <c r="K37" s="330"/>
      <c r="L37" s="279"/>
      <c r="M37" s="322"/>
      <c r="P37" s="155"/>
      <c r="Q37" s="153"/>
      <c r="R37" s="155"/>
    </row>
    <row r="38" spans="1:18" x14ac:dyDescent="0.25">
      <c r="A38" s="172"/>
      <c r="B38" s="186"/>
      <c r="C38" s="213"/>
      <c r="D38" s="321"/>
      <c r="E38" s="85"/>
      <c r="F38" s="279"/>
      <c r="G38" s="327" t="s">
        <v>9</v>
      </c>
      <c r="H38" s="83"/>
      <c r="I38" s="283"/>
      <c r="J38" s="84"/>
      <c r="K38" s="294"/>
      <c r="L38" s="257"/>
      <c r="M38" s="324"/>
      <c r="P38" s="155"/>
      <c r="Q38" s="153"/>
      <c r="R38" s="155"/>
    </row>
    <row r="39" spans="1:18" x14ac:dyDescent="0.25">
      <c r="A39" s="173"/>
      <c r="B39" s="22"/>
      <c r="C39" s="157"/>
      <c r="D39" s="321"/>
      <c r="E39" s="85"/>
      <c r="F39" s="279"/>
      <c r="G39" s="327" t="s">
        <v>10</v>
      </c>
      <c r="H39" s="83"/>
      <c r="I39" s="283"/>
      <c r="J39" s="84"/>
      <c r="K39" s="285" t="s">
        <v>33</v>
      </c>
      <c r="L39" s="332"/>
      <c r="M39" s="320"/>
      <c r="P39" s="314"/>
      <c r="Q39" s="314"/>
      <c r="R39" s="155"/>
    </row>
    <row r="40" spans="1:18" x14ac:dyDescent="0.25">
      <c r="A40" s="173"/>
      <c r="B40" s="22"/>
      <c r="C40" s="181"/>
      <c r="D40" s="321"/>
      <c r="E40" s="85"/>
      <c r="F40" s="279"/>
      <c r="G40" s="327" t="s">
        <v>11</v>
      </c>
      <c r="H40" s="83"/>
      <c r="I40" s="283"/>
      <c r="J40" s="84"/>
      <c r="K40" s="330"/>
      <c r="L40" s="279"/>
      <c r="M40" s="322"/>
      <c r="P40" s="155"/>
      <c r="Q40" s="153"/>
      <c r="R40" s="155"/>
    </row>
    <row r="41" spans="1:18" x14ac:dyDescent="0.25">
      <c r="A41" s="174"/>
      <c r="B41" s="171"/>
      <c r="C41" s="182"/>
      <c r="D41" s="323"/>
      <c r="E41" s="158"/>
      <c r="F41" s="257"/>
      <c r="G41" s="328" t="s">
        <v>12</v>
      </c>
      <c r="H41" s="168"/>
      <c r="I41" s="287"/>
      <c r="J41" s="160"/>
      <c r="K41" s="294" t="str">
        <f>L4</f>
        <v>Paszér Éva</v>
      </c>
      <c r="L41" s="257"/>
      <c r="M41" s="324"/>
      <c r="P41" s="155"/>
      <c r="Q41" s="153"/>
      <c r="R41" s="315"/>
    </row>
  </sheetData>
  <mergeCells count="50">
    <mergeCell ref="E34:F34"/>
    <mergeCell ref="E35:F35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L21:M21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E15:F15"/>
    <mergeCell ref="G15:H15"/>
    <mergeCell ref="A1:F1"/>
    <mergeCell ref="A4:C4"/>
    <mergeCell ref="E7:F7"/>
    <mergeCell ref="G7:H7"/>
    <mergeCell ref="E9:F9"/>
    <mergeCell ref="G9:H9"/>
  </mergeCells>
  <conditionalFormatting sqref="E7 E9 E11 E13 E15">
    <cfRule type="cellIs" dxfId="18" priority="1" stopIfTrue="1" operator="equal">
      <formula>"Bye"</formula>
    </cfRule>
  </conditionalFormatting>
  <conditionalFormatting sqref="R41">
    <cfRule type="expression" dxfId="17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Munka71">
    <tabColor rgb="FFFFFF00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C14" sqref="C14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40" customWidth="1"/>
    <col min="5" max="5" width="10.5546875" style="394" customWidth="1"/>
    <col min="6" max="6" width="6.109375" style="91" hidden="1" customWidth="1"/>
    <col min="7" max="7" width="28.66406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91" t="str">
        <f>Altalanos!$A$6</f>
        <v>SOMOGY VÁRMEGYE DIÁKOLIMPIA</v>
      </c>
      <c r="B1" s="86"/>
      <c r="C1" s="86"/>
      <c r="D1" s="187"/>
      <c r="E1" s="207" t="s">
        <v>54</v>
      </c>
      <c r="F1" s="105"/>
      <c r="G1" s="198"/>
      <c r="H1" s="87"/>
      <c r="I1" s="87"/>
      <c r="J1" s="199"/>
      <c r="K1" s="199"/>
      <c r="L1" s="199"/>
      <c r="M1" s="199"/>
      <c r="N1" s="199"/>
      <c r="O1" s="199"/>
      <c r="P1" s="199"/>
      <c r="Q1" s="200"/>
    </row>
    <row r="2" spans="1:17" ht="13.8" thickBot="1" x14ac:dyDescent="0.3">
      <c r="B2" s="88" t="s">
        <v>53</v>
      </c>
      <c r="C2" s="88" t="s">
        <v>336</v>
      </c>
      <c r="D2" s="105"/>
      <c r="E2" s="207" t="s">
        <v>35</v>
      </c>
      <c r="F2" s="92"/>
      <c r="G2" s="92"/>
      <c r="H2" s="381"/>
      <c r="I2" s="381"/>
      <c r="J2" s="87"/>
      <c r="K2" s="87"/>
      <c r="L2" s="87"/>
      <c r="M2" s="87"/>
      <c r="N2" s="98"/>
      <c r="O2" s="80"/>
      <c r="P2" s="80"/>
      <c r="Q2" s="98"/>
    </row>
    <row r="3" spans="1:17" s="2" customFormat="1" ht="13.8" thickBot="1" x14ac:dyDescent="0.3">
      <c r="A3" s="373" t="s">
        <v>52</v>
      </c>
      <c r="B3" s="379"/>
      <c r="C3" s="379"/>
      <c r="D3" s="379"/>
      <c r="E3" s="379"/>
      <c r="F3" s="379"/>
      <c r="G3" s="379"/>
      <c r="H3" s="379"/>
      <c r="I3" s="380"/>
      <c r="J3" s="99"/>
      <c r="K3" s="106"/>
      <c r="L3" s="106"/>
      <c r="M3" s="106"/>
      <c r="N3" s="226" t="s">
        <v>33</v>
      </c>
      <c r="O3" s="100"/>
      <c r="P3" s="107"/>
      <c r="Q3" s="208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8"/>
      <c r="H4" s="404" t="s">
        <v>30</v>
      </c>
      <c r="I4" s="385"/>
      <c r="J4" s="109"/>
      <c r="K4" s="110"/>
      <c r="L4" s="110"/>
      <c r="M4" s="110"/>
      <c r="N4" s="109"/>
      <c r="O4" s="209"/>
      <c r="P4" s="209"/>
      <c r="Q4" s="111"/>
    </row>
    <row r="5" spans="1:17" s="2" customFormat="1" ht="13.8" thickBot="1" x14ac:dyDescent="0.3">
      <c r="A5" s="201">
        <v>45775</v>
      </c>
      <c r="B5" s="201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23" t="str">
        <f>Altalanos!$E$10</f>
        <v>Paszér Éva</v>
      </c>
      <c r="I5" s="405"/>
      <c r="J5" s="112"/>
      <c r="K5" s="82"/>
      <c r="L5" s="82"/>
      <c r="M5" s="82"/>
      <c r="N5" s="112"/>
      <c r="O5" s="90"/>
      <c r="P5" s="90"/>
      <c r="Q5" s="415"/>
    </row>
    <row r="6" spans="1:17" ht="30" customHeight="1" thickBot="1" x14ac:dyDescent="0.3">
      <c r="A6" s="190" t="s">
        <v>36</v>
      </c>
      <c r="B6" s="101" t="s">
        <v>27</v>
      </c>
      <c r="C6" s="101" t="s">
        <v>28</v>
      </c>
      <c r="D6" s="101" t="s">
        <v>31</v>
      </c>
      <c r="E6" s="102" t="s">
        <v>32</v>
      </c>
      <c r="F6" s="102" t="s">
        <v>37</v>
      </c>
      <c r="G6" s="102" t="s">
        <v>115</v>
      </c>
      <c r="H6" s="382" t="s">
        <v>38</v>
      </c>
      <c r="I6" s="383"/>
      <c r="J6" s="193" t="s">
        <v>16</v>
      </c>
      <c r="K6" s="103" t="s">
        <v>14</v>
      </c>
      <c r="L6" s="195" t="s">
        <v>1</v>
      </c>
      <c r="M6" s="163" t="s">
        <v>15</v>
      </c>
      <c r="N6" s="215" t="s">
        <v>50</v>
      </c>
      <c r="O6" s="205" t="s">
        <v>40</v>
      </c>
      <c r="P6" s="206" t="s">
        <v>2</v>
      </c>
      <c r="Q6" s="102" t="s">
        <v>41</v>
      </c>
    </row>
    <row r="7" spans="1:17" s="11" customFormat="1" ht="18.899999999999999" customHeight="1" x14ac:dyDescent="0.25">
      <c r="A7" s="197">
        <v>1</v>
      </c>
      <c r="B7" s="486" t="s">
        <v>523</v>
      </c>
      <c r="C7" s="499" t="s">
        <v>325</v>
      </c>
      <c r="D7" s="483" t="s">
        <v>210</v>
      </c>
      <c r="E7" s="484" t="s">
        <v>151</v>
      </c>
      <c r="F7" s="375"/>
      <c r="G7" s="376"/>
      <c r="H7" s="94"/>
      <c r="I7" s="94"/>
      <c r="J7" s="194"/>
      <c r="K7" s="192"/>
      <c r="L7" s="196"/>
      <c r="M7" s="192"/>
      <c r="N7" s="189"/>
      <c r="O7" s="94"/>
      <c r="P7" s="114"/>
      <c r="Q7" s="95"/>
    </row>
    <row r="8" spans="1:17" s="11" customFormat="1" ht="18.899999999999999" customHeight="1" x14ac:dyDescent="0.25">
      <c r="A8" s="197">
        <v>2</v>
      </c>
      <c r="B8" s="473" t="s">
        <v>522</v>
      </c>
      <c r="C8" s="488" t="s">
        <v>285</v>
      </c>
      <c r="D8" s="476" t="s">
        <v>221</v>
      </c>
      <c r="E8" s="485" t="s">
        <v>171</v>
      </c>
      <c r="F8" s="377"/>
      <c r="G8" s="221"/>
      <c r="H8" s="94"/>
      <c r="I8" s="94"/>
      <c r="J8" s="194"/>
      <c r="K8" s="192"/>
      <c r="L8" s="196"/>
      <c r="M8" s="192"/>
      <c r="N8" s="189"/>
      <c r="O8" s="94"/>
      <c r="P8" s="114"/>
      <c r="Q8" s="95"/>
    </row>
    <row r="9" spans="1:17" s="11" customFormat="1" ht="18.899999999999999" customHeight="1" x14ac:dyDescent="0.25">
      <c r="A9" s="197">
        <v>3</v>
      </c>
      <c r="B9" s="473" t="s">
        <v>521</v>
      </c>
      <c r="C9" s="488" t="s">
        <v>335</v>
      </c>
      <c r="D9" s="442" t="s">
        <v>221</v>
      </c>
      <c r="E9" s="500" t="s">
        <v>171</v>
      </c>
      <c r="F9" s="482"/>
      <c r="G9" s="95"/>
      <c r="H9" s="94"/>
      <c r="I9" s="94"/>
      <c r="J9" s="194"/>
      <c r="K9" s="192"/>
      <c r="L9" s="196"/>
      <c r="M9" s="192"/>
      <c r="N9" s="189"/>
      <c r="O9" s="94"/>
      <c r="P9" s="387"/>
      <c r="Q9" s="216"/>
    </row>
    <row r="10" spans="1:17" s="11" customFormat="1" ht="18.899999999999999" customHeight="1" x14ac:dyDescent="0.25">
      <c r="A10" s="197">
        <v>4</v>
      </c>
      <c r="B10" s="93"/>
      <c r="C10" s="93"/>
      <c r="D10" s="164"/>
      <c r="E10" s="444"/>
      <c r="F10" s="445"/>
      <c r="G10" s="446"/>
      <c r="H10" s="94"/>
      <c r="I10" s="94"/>
      <c r="J10" s="194"/>
      <c r="K10" s="192"/>
      <c r="L10" s="196"/>
      <c r="M10" s="192"/>
      <c r="N10" s="189"/>
      <c r="O10" s="94"/>
      <c r="P10" s="386"/>
      <c r="Q10" s="384"/>
    </row>
    <row r="11" spans="1:17" s="11" customFormat="1" ht="18.899999999999999" customHeight="1" x14ac:dyDescent="0.25">
      <c r="A11" s="197">
        <v>5</v>
      </c>
      <c r="B11" s="93"/>
      <c r="C11" s="93"/>
      <c r="D11" s="164"/>
      <c r="E11" s="444"/>
      <c r="F11" s="445"/>
      <c r="G11" s="446"/>
      <c r="H11" s="94"/>
      <c r="I11" s="94"/>
      <c r="J11" s="194"/>
      <c r="K11" s="192"/>
      <c r="L11" s="196"/>
      <c r="M11" s="192"/>
      <c r="N11" s="189"/>
      <c r="O11" s="94"/>
      <c r="P11" s="386"/>
      <c r="Q11" s="384"/>
    </row>
    <row r="12" spans="1:17" s="11" customFormat="1" ht="18.899999999999999" customHeight="1" x14ac:dyDescent="0.25">
      <c r="A12" s="197">
        <v>6</v>
      </c>
      <c r="B12" s="93"/>
      <c r="C12" s="93"/>
      <c r="D12" s="164"/>
      <c r="E12" s="444"/>
      <c r="F12" s="445"/>
      <c r="G12" s="446"/>
      <c r="H12" s="94"/>
      <c r="I12" s="94"/>
      <c r="J12" s="194"/>
      <c r="K12" s="192"/>
      <c r="L12" s="196"/>
      <c r="M12" s="192"/>
      <c r="N12" s="189"/>
      <c r="O12" s="94"/>
      <c r="P12" s="386"/>
      <c r="Q12" s="384"/>
    </row>
    <row r="13" spans="1:17" s="11" customFormat="1" ht="18.899999999999999" customHeight="1" x14ac:dyDescent="0.25">
      <c r="A13" s="197">
        <v>7</v>
      </c>
      <c r="B13" s="93"/>
      <c r="C13" s="93"/>
      <c r="D13" s="164"/>
      <c r="E13" s="444"/>
      <c r="F13" s="445"/>
      <c r="G13" s="446"/>
      <c r="H13" s="94"/>
      <c r="I13" s="94"/>
      <c r="J13" s="194"/>
      <c r="K13" s="192"/>
      <c r="L13" s="196"/>
      <c r="M13" s="192"/>
      <c r="N13" s="189"/>
      <c r="O13" s="94"/>
      <c r="P13" s="386"/>
      <c r="Q13" s="384"/>
    </row>
    <row r="14" spans="1:17" s="11" customFormat="1" ht="18.899999999999999" customHeight="1" x14ac:dyDescent="0.25">
      <c r="A14" s="197">
        <v>8</v>
      </c>
      <c r="B14" s="93"/>
      <c r="C14" s="93"/>
      <c r="D14" s="164"/>
      <c r="E14" s="444"/>
      <c r="F14" s="445"/>
      <c r="G14" s="446"/>
      <c r="H14" s="94"/>
      <c r="I14" s="94"/>
      <c r="J14" s="194"/>
      <c r="K14" s="192"/>
      <c r="L14" s="196"/>
      <c r="M14" s="192"/>
      <c r="N14" s="189"/>
      <c r="O14" s="94"/>
      <c r="P14" s="386"/>
      <c r="Q14" s="384"/>
    </row>
    <row r="15" spans="1:17" s="11" customFormat="1" ht="18.899999999999999" customHeight="1" x14ac:dyDescent="0.25">
      <c r="A15" s="197">
        <v>9</v>
      </c>
      <c r="B15" s="93"/>
      <c r="C15" s="93"/>
      <c r="D15" s="164"/>
      <c r="E15" s="444"/>
      <c r="F15" s="447"/>
      <c r="G15" s="447"/>
      <c r="H15" s="94"/>
      <c r="I15" s="94"/>
      <c r="J15" s="194"/>
      <c r="K15" s="192"/>
      <c r="L15" s="196"/>
      <c r="M15" s="220"/>
      <c r="N15" s="189"/>
      <c r="O15" s="94"/>
      <c r="P15" s="95"/>
      <c r="Q15" s="95"/>
    </row>
    <row r="16" spans="1:17" s="11" customFormat="1" ht="18.899999999999999" customHeight="1" x14ac:dyDescent="0.25">
      <c r="A16" s="197">
        <v>10</v>
      </c>
      <c r="B16" s="424"/>
      <c r="C16" s="93"/>
      <c r="D16" s="164"/>
      <c r="E16" s="444"/>
      <c r="F16" s="447"/>
      <c r="G16" s="447"/>
      <c r="H16" s="94"/>
      <c r="I16" s="94"/>
      <c r="J16" s="194"/>
      <c r="K16" s="192"/>
      <c r="L16" s="196"/>
      <c r="M16" s="220"/>
      <c r="N16" s="189"/>
      <c r="O16" s="94"/>
      <c r="P16" s="114"/>
      <c r="Q16" s="95"/>
    </row>
    <row r="17" spans="1:17" s="11" customFormat="1" ht="18.899999999999999" customHeight="1" x14ac:dyDescent="0.25">
      <c r="A17" s="197">
        <v>11</v>
      </c>
      <c r="B17" s="93"/>
      <c r="C17" s="93"/>
      <c r="D17" s="164"/>
      <c r="E17" s="444"/>
      <c r="F17" s="447"/>
      <c r="G17" s="447"/>
      <c r="H17" s="94"/>
      <c r="I17" s="94"/>
      <c r="J17" s="194"/>
      <c r="K17" s="192"/>
      <c r="L17" s="196"/>
      <c r="M17" s="220"/>
      <c r="N17" s="189"/>
      <c r="O17" s="94"/>
      <c r="P17" s="114"/>
      <c r="Q17" s="95"/>
    </row>
    <row r="18" spans="1:17" s="11" customFormat="1" ht="18.899999999999999" customHeight="1" x14ac:dyDescent="0.25">
      <c r="A18" s="197">
        <v>12</v>
      </c>
      <c r="B18" s="93"/>
      <c r="C18" s="93"/>
      <c r="D18" s="164"/>
      <c r="E18" s="444"/>
      <c r="F18" s="447"/>
      <c r="G18" s="447"/>
      <c r="H18" s="94"/>
      <c r="I18" s="94"/>
      <c r="J18" s="194"/>
      <c r="K18" s="192"/>
      <c r="L18" s="196"/>
      <c r="M18" s="220"/>
      <c r="N18" s="189"/>
      <c r="O18" s="94"/>
      <c r="P18" s="114"/>
      <c r="Q18" s="95"/>
    </row>
    <row r="19" spans="1:17" s="11" customFormat="1" ht="18.899999999999999" customHeight="1" x14ac:dyDescent="0.25">
      <c r="A19" s="197">
        <v>13</v>
      </c>
      <c r="B19" s="93"/>
      <c r="C19" s="93"/>
      <c r="D19" s="164"/>
      <c r="E19" s="444"/>
      <c r="F19" s="447"/>
      <c r="G19" s="447"/>
      <c r="H19" s="94"/>
      <c r="I19" s="94"/>
      <c r="J19" s="194"/>
      <c r="K19" s="192"/>
      <c r="L19" s="196"/>
      <c r="M19" s="220"/>
      <c r="N19" s="189"/>
      <c r="O19" s="94"/>
      <c r="P19" s="114"/>
      <c r="Q19" s="95"/>
    </row>
    <row r="20" spans="1:17" s="11" customFormat="1" ht="18.899999999999999" customHeight="1" x14ac:dyDescent="0.25">
      <c r="A20" s="197">
        <v>14</v>
      </c>
      <c r="B20" s="93"/>
      <c r="C20" s="93"/>
      <c r="D20" s="94"/>
      <c r="E20" s="210"/>
      <c r="F20" s="95"/>
      <c r="G20" s="95"/>
      <c r="H20" s="94"/>
      <c r="I20" s="94"/>
      <c r="J20" s="194"/>
      <c r="K20" s="192"/>
      <c r="L20" s="196"/>
      <c r="M20" s="220"/>
      <c r="N20" s="189"/>
      <c r="O20" s="94"/>
      <c r="P20" s="114"/>
      <c r="Q20" s="95"/>
    </row>
    <row r="21" spans="1:17" s="11" customFormat="1" ht="18.899999999999999" customHeight="1" x14ac:dyDescent="0.25">
      <c r="A21" s="197">
        <v>15</v>
      </c>
      <c r="B21" s="93"/>
      <c r="C21" s="93"/>
      <c r="D21" s="94"/>
      <c r="E21" s="210"/>
      <c r="F21" s="95"/>
      <c r="G21" s="95"/>
      <c r="H21" s="94"/>
      <c r="I21" s="94"/>
      <c r="J21" s="194"/>
      <c r="K21" s="192"/>
      <c r="L21" s="196"/>
      <c r="M21" s="220"/>
      <c r="N21" s="189"/>
      <c r="O21" s="94"/>
      <c r="P21" s="114"/>
      <c r="Q21" s="95"/>
    </row>
    <row r="22" spans="1:17" s="11" customFormat="1" ht="18.899999999999999" customHeight="1" x14ac:dyDescent="0.25">
      <c r="A22" s="197">
        <v>16</v>
      </c>
      <c r="B22" s="93"/>
      <c r="C22" s="93"/>
      <c r="D22" s="94"/>
      <c r="E22" s="210"/>
      <c r="F22" s="95"/>
      <c r="G22" s="95"/>
      <c r="H22" s="94"/>
      <c r="I22" s="94"/>
      <c r="J22" s="194"/>
      <c r="K22" s="192"/>
      <c r="L22" s="196"/>
      <c r="M22" s="220"/>
      <c r="N22" s="189"/>
      <c r="O22" s="94"/>
      <c r="P22" s="114"/>
      <c r="Q22" s="95"/>
    </row>
    <row r="23" spans="1:17" s="11" customFormat="1" ht="18.899999999999999" customHeight="1" x14ac:dyDescent="0.25">
      <c r="A23" s="197">
        <v>17</v>
      </c>
      <c r="B23" s="93"/>
      <c r="C23" s="93"/>
      <c r="D23" s="94"/>
      <c r="E23" s="210"/>
      <c r="F23" s="95"/>
      <c r="G23" s="95"/>
      <c r="H23" s="94"/>
      <c r="I23" s="94"/>
      <c r="J23" s="194"/>
      <c r="K23" s="192"/>
      <c r="L23" s="196"/>
      <c r="M23" s="220"/>
      <c r="N23" s="189"/>
      <c r="O23" s="94"/>
      <c r="P23" s="114"/>
      <c r="Q23" s="95"/>
    </row>
    <row r="24" spans="1:17" s="11" customFormat="1" ht="18.899999999999999" customHeight="1" x14ac:dyDescent="0.25">
      <c r="A24" s="197">
        <v>18</v>
      </c>
      <c r="B24" s="93"/>
      <c r="C24" s="93"/>
      <c r="D24" s="94"/>
      <c r="E24" s="210"/>
      <c r="F24" s="95"/>
      <c r="G24" s="95"/>
      <c r="H24" s="94"/>
      <c r="I24" s="94"/>
      <c r="J24" s="194"/>
      <c r="K24" s="192"/>
      <c r="L24" s="196"/>
      <c r="M24" s="220"/>
      <c r="N24" s="189"/>
      <c r="O24" s="94"/>
      <c r="P24" s="114"/>
      <c r="Q24" s="95"/>
    </row>
    <row r="25" spans="1:17" s="11" customFormat="1" ht="18.899999999999999" customHeight="1" x14ac:dyDescent="0.25">
      <c r="A25" s="197">
        <v>19</v>
      </c>
      <c r="B25" s="93"/>
      <c r="C25" s="93"/>
      <c r="D25" s="94"/>
      <c r="E25" s="210"/>
      <c r="F25" s="95"/>
      <c r="G25" s="95"/>
      <c r="H25" s="94"/>
      <c r="I25" s="94"/>
      <c r="J25" s="194"/>
      <c r="K25" s="192"/>
      <c r="L25" s="196"/>
      <c r="M25" s="220"/>
      <c r="N25" s="189"/>
      <c r="O25" s="94"/>
      <c r="P25" s="114"/>
      <c r="Q25" s="95"/>
    </row>
    <row r="26" spans="1:17" s="11" customFormat="1" ht="18.899999999999999" customHeight="1" x14ac:dyDescent="0.25">
      <c r="A26" s="197">
        <v>20</v>
      </c>
      <c r="B26" s="93"/>
      <c r="C26" s="93"/>
      <c r="D26" s="94"/>
      <c r="E26" s="210"/>
      <c r="F26" s="95"/>
      <c r="G26" s="95"/>
      <c r="H26" s="94"/>
      <c r="I26" s="94"/>
      <c r="J26" s="194"/>
      <c r="K26" s="192"/>
      <c r="L26" s="196"/>
      <c r="M26" s="220"/>
      <c r="N26" s="189"/>
      <c r="O26" s="94"/>
      <c r="P26" s="114"/>
      <c r="Q26" s="95"/>
    </row>
    <row r="27" spans="1:17" s="11" customFormat="1" ht="18.899999999999999" customHeight="1" x14ac:dyDescent="0.25">
      <c r="A27" s="197">
        <v>21</v>
      </c>
      <c r="B27" s="93"/>
      <c r="C27" s="93"/>
      <c r="D27" s="94"/>
      <c r="E27" s="210"/>
      <c r="F27" s="95"/>
      <c r="G27" s="95"/>
      <c r="H27" s="94"/>
      <c r="I27" s="94"/>
      <c r="J27" s="194"/>
      <c r="K27" s="192"/>
      <c r="L27" s="196"/>
      <c r="M27" s="220"/>
      <c r="N27" s="189"/>
      <c r="O27" s="94"/>
      <c r="P27" s="114"/>
      <c r="Q27" s="95"/>
    </row>
    <row r="28" spans="1:17" s="11" customFormat="1" ht="18.899999999999999" customHeight="1" x14ac:dyDescent="0.25">
      <c r="A28" s="197">
        <v>22</v>
      </c>
      <c r="B28" s="93"/>
      <c r="C28" s="93"/>
      <c r="D28" s="94"/>
      <c r="E28" s="426"/>
      <c r="F28" s="388"/>
      <c r="G28" s="216"/>
      <c r="H28" s="94"/>
      <c r="I28" s="94"/>
      <c r="J28" s="194"/>
      <c r="K28" s="192"/>
      <c r="L28" s="196"/>
      <c r="M28" s="220"/>
      <c r="N28" s="189"/>
      <c r="O28" s="94"/>
      <c r="P28" s="114"/>
      <c r="Q28" s="95"/>
    </row>
    <row r="29" spans="1:17" s="11" customFormat="1" ht="18.899999999999999" customHeight="1" x14ac:dyDescent="0.25">
      <c r="A29" s="197">
        <v>23</v>
      </c>
      <c r="B29" s="93"/>
      <c r="C29" s="93"/>
      <c r="D29" s="94"/>
      <c r="E29" s="427"/>
      <c r="F29" s="95"/>
      <c r="G29" s="95"/>
      <c r="H29" s="94"/>
      <c r="I29" s="94"/>
      <c r="J29" s="194"/>
      <c r="K29" s="192"/>
      <c r="L29" s="196"/>
      <c r="M29" s="220"/>
      <c r="N29" s="189"/>
      <c r="O29" s="94"/>
      <c r="P29" s="114"/>
      <c r="Q29" s="95"/>
    </row>
    <row r="30" spans="1:17" s="11" customFormat="1" ht="18.899999999999999" customHeight="1" x14ac:dyDescent="0.25">
      <c r="A30" s="197">
        <v>24</v>
      </c>
      <c r="B30" s="93"/>
      <c r="C30" s="93"/>
      <c r="D30" s="94"/>
      <c r="E30" s="210"/>
      <c r="F30" s="95"/>
      <c r="G30" s="95"/>
      <c r="H30" s="94"/>
      <c r="I30" s="94"/>
      <c r="J30" s="194"/>
      <c r="K30" s="192"/>
      <c r="L30" s="196"/>
      <c r="M30" s="220"/>
      <c r="N30" s="189"/>
      <c r="O30" s="94"/>
      <c r="P30" s="114"/>
      <c r="Q30" s="95"/>
    </row>
    <row r="31" spans="1:17" s="11" customFormat="1" ht="18.899999999999999" customHeight="1" x14ac:dyDescent="0.25">
      <c r="A31" s="197">
        <v>25</v>
      </c>
      <c r="B31" s="93"/>
      <c r="C31" s="93"/>
      <c r="D31" s="94"/>
      <c r="E31" s="210"/>
      <c r="F31" s="95"/>
      <c r="G31" s="95"/>
      <c r="H31" s="94"/>
      <c r="I31" s="94"/>
      <c r="J31" s="194"/>
      <c r="K31" s="192"/>
      <c r="L31" s="196"/>
      <c r="M31" s="220"/>
      <c r="N31" s="189"/>
      <c r="O31" s="94"/>
      <c r="P31" s="114"/>
      <c r="Q31" s="95"/>
    </row>
    <row r="32" spans="1:17" s="11" customFormat="1" ht="18.899999999999999" customHeight="1" x14ac:dyDescent="0.25">
      <c r="A32" s="197">
        <v>26</v>
      </c>
      <c r="B32" s="93"/>
      <c r="C32" s="93"/>
      <c r="D32" s="94"/>
      <c r="E32" s="403"/>
      <c r="F32" s="95"/>
      <c r="G32" s="95"/>
      <c r="H32" s="94"/>
      <c r="I32" s="94"/>
      <c r="J32" s="194"/>
      <c r="K32" s="192"/>
      <c r="L32" s="196"/>
      <c r="M32" s="220"/>
      <c r="N32" s="189"/>
      <c r="O32" s="94"/>
      <c r="P32" s="114"/>
      <c r="Q32" s="95"/>
    </row>
    <row r="33" spans="1:17" s="11" customFormat="1" ht="18.899999999999999" customHeight="1" x14ac:dyDescent="0.25">
      <c r="A33" s="197">
        <v>27</v>
      </c>
      <c r="B33" s="93"/>
      <c r="C33" s="93"/>
      <c r="D33" s="94"/>
      <c r="E33" s="210"/>
      <c r="F33" s="95"/>
      <c r="G33" s="95"/>
      <c r="H33" s="94"/>
      <c r="I33" s="94"/>
      <c r="J33" s="194"/>
      <c r="K33" s="192"/>
      <c r="L33" s="196"/>
      <c r="M33" s="220"/>
      <c r="N33" s="189"/>
      <c r="O33" s="94"/>
      <c r="P33" s="114"/>
      <c r="Q33" s="95"/>
    </row>
    <row r="34" spans="1:17" s="11" customFormat="1" ht="18.899999999999999" customHeight="1" x14ac:dyDescent="0.25">
      <c r="A34" s="197">
        <v>28</v>
      </c>
      <c r="B34" s="93"/>
      <c r="C34" s="93"/>
      <c r="D34" s="94"/>
      <c r="E34" s="210"/>
      <c r="F34" s="95"/>
      <c r="G34" s="95"/>
      <c r="H34" s="94"/>
      <c r="I34" s="94"/>
      <c r="J34" s="194"/>
      <c r="K34" s="192"/>
      <c r="L34" s="196"/>
      <c r="M34" s="220"/>
      <c r="N34" s="189"/>
      <c r="O34" s="94"/>
      <c r="P34" s="114"/>
      <c r="Q34" s="95"/>
    </row>
    <row r="35" spans="1:17" s="11" customFormat="1" ht="18.899999999999999" customHeight="1" x14ac:dyDescent="0.25">
      <c r="A35" s="197">
        <v>29</v>
      </c>
      <c r="B35" s="93"/>
      <c r="C35" s="93"/>
      <c r="D35" s="94"/>
      <c r="E35" s="210"/>
      <c r="F35" s="95"/>
      <c r="G35" s="95"/>
      <c r="H35" s="94"/>
      <c r="I35" s="94"/>
      <c r="J35" s="194"/>
      <c r="K35" s="192"/>
      <c r="L35" s="196"/>
      <c r="M35" s="220"/>
      <c r="N35" s="189"/>
      <c r="O35" s="94"/>
      <c r="P35" s="114"/>
      <c r="Q35" s="95"/>
    </row>
    <row r="36" spans="1:17" s="11" customFormat="1" ht="18.899999999999999" customHeight="1" x14ac:dyDescent="0.25">
      <c r="A36" s="197">
        <v>30</v>
      </c>
      <c r="B36" s="93"/>
      <c r="C36" s="93"/>
      <c r="D36" s="94"/>
      <c r="E36" s="210"/>
      <c r="F36" s="95"/>
      <c r="G36" s="95"/>
      <c r="H36" s="94"/>
      <c r="I36" s="94"/>
      <c r="J36" s="194"/>
      <c r="K36" s="192"/>
      <c r="L36" s="196"/>
      <c r="M36" s="220"/>
      <c r="N36" s="189"/>
      <c r="O36" s="94"/>
      <c r="P36" s="114"/>
      <c r="Q36" s="95"/>
    </row>
    <row r="37" spans="1:17" s="11" customFormat="1" ht="18.899999999999999" customHeight="1" x14ac:dyDescent="0.25">
      <c r="A37" s="197">
        <v>31</v>
      </c>
      <c r="B37" s="93"/>
      <c r="C37" s="93"/>
      <c r="D37" s="94"/>
      <c r="E37" s="210"/>
      <c r="F37" s="95"/>
      <c r="G37" s="95"/>
      <c r="H37" s="94"/>
      <c r="I37" s="94"/>
      <c r="J37" s="194"/>
      <c r="K37" s="192"/>
      <c r="L37" s="196"/>
      <c r="M37" s="220"/>
      <c r="N37" s="189"/>
      <c r="O37" s="94"/>
      <c r="P37" s="114"/>
      <c r="Q37" s="95"/>
    </row>
    <row r="38" spans="1:17" s="11" customFormat="1" ht="18.899999999999999" customHeight="1" x14ac:dyDescent="0.25">
      <c r="A38" s="197">
        <v>32</v>
      </c>
      <c r="B38" s="93"/>
      <c r="C38" s="93"/>
      <c r="D38" s="94"/>
      <c r="E38" s="210"/>
      <c r="F38" s="95"/>
      <c r="G38" s="95"/>
      <c r="H38" s="377"/>
      <c r="I38" s="221"/>
      <c r="J38" s="194"/>
      <c r="K38" s="192"/>
      <c r="L38" s="196"/>
      <c r="M38" s="220"/>
      <c r="N38" s="189"/>
      <c r="O38" s="95"/>
      <c r="P38" s="114"/>
      <c r="Q38" s="95"/>
    </row>
    <row r="39" spans="1:17" s="11" customFormat="1" ht="18.899999999999999" customHeight="1" x14ac:dyDescent="0.25">
      <c r="A39" s="197">
        <v>33</v>
      </c>
      <c r="B39" s="93"/>
      <c r="C39" s="93"/>
      <c r="D39" s="94"/>
      <c r="E39" s="210"/>
      <c r="F39" s="95"/>
      <c r="G39" s="95"/>
      <c r="H39" s="377"/>
      <c r="I39" s="221"/>
      <c r="J39" s="194"/>
      <c r="K39" s="192"/>
      <c r="L39" s="196"/>
      <c r="M39" s="220"/>
      <c r="N39" s="216"/>
      <c r="O39" s="95"/>
      <c r="P39" s="114"/>
      <c r="Q39" s="95"/>
    </row>
    <row r="40" spans="1:17" s="11" customFormat="1" ht="18.899999999999999" customHeight="1" x14ac:dyDescent="0.25">
      <c r="A40" s="197">
        <v>34</v>
      </c>
      <c r="B40" s="93"/>
      <c r="C40" s="93"/>
      <c r="D40" s="94"/>
      <c r="E40" s="210"/>
      <c r="F40" s="95"/>
      <c r="G40" s="95"/>
      <c r="H40" s="377"/>
      <c r="I40" s="221"/>
      <c r="J40" s="194" t="e">
        <f>IF(AND(Q40="",#REF!&gt;0,#REF!&lt;5),K40,)</f>
        <v>#REF!</v>
      </c>
      <c r="K40" s="192" t="str">
        <f>IF(D40="","ZZZ9",IF(AND(#REF!&gt;0,#REF!&lt;5),D40&amp;#REF!,D40&amp;"9"))</f>
        <v>ZZZ9</v>
      </c>
      <c r="L40" s="196">
        <f t="shared" ref="L40:L103" si="0">IF(Q40="",999,Q40)</f>
        <v>999</v>
      </c>
      <c r="M40" s="220">
        <f t="shared" ref="M40:M103" si="1">IF(P40=999,999,1)</f>
        <v>999</v>
      </c>
      <c r="N40" s="216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97">
        <v>35</v>
      </c>
      <c r="B41" s="93"/>
      <c r="C41" s="93"/>
      <c r="D41" s="94"/>
      <c r="E41" s="210"/>
      <c r="F41" s="95"/>
      <c r="G41" s="95"/>
      <c r="H41" s="377"/>
      <c r="I41" s="221"/>
      <c r="J41" s="194" t="e">
        <f>IF(AND(Q41="",#REF!&gt;0,#REF!&lt;5),K41,)</f>
        <v>#REF!</v>
      </c>
      <c r="K41" s="192" t="str">
        <f>IF(D41="","ZZZ9",IF(AND(#REF!&gt;0,#REF!&lt;5),D41&amp;#REF!,D41&amp;"9"))</f>
        <v>ZZZ9</v>
      </c>
      <c r="L41" s="196">
        <f t="shared" si="0"/>
        <v>999</v>
      </c>
      <c r="M41" s="220">
        <f t="shared" si="1"/>
        <v>999</v>
      </c>
      <c r="N41" s="216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197">
        <v>36</v>
      </c>
      <c r="B42" s="93"/>
      <c r="C42" s="93"/>
      <c r="D42" s="94"/>
      <c r="E42" s="210"/>
      <c r="F42" s="95"/>
      <c r="G42" s="95"/>
      <c r="H42" s="377"/>
      <c r="I42" s="221"/>
      <c r="J42" s="194" t="e">
        <f>IF(AND(Q42="",#REF!&gt;0,#REF!&lt;5),K42,)</f>
        <v>#REF!</v>
      </c>
      <c r="K42" s="192" t="str">
        <f>IF(D42="","ZZZ9",IF(AND(#REF!&gt;0,#REF!&lt;5),D42&amp;#REF!,D42&amp;"9"))</f>
        <v>ZZZ9</v>
      </c>
      <c r="L42" s="196">
        <f t="shared" si="0"/>
        <v>999</v>
      </c>
      <c r="M42" s="220">
        <f t="shared" si="1"/>
        <v>999</v>
      </c>
      <c r="N42" s="216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197">
        <v>37</v>
      </c>
      <c r="B43" s="93"/>
      <c r="C43" s="93"/>
      <c r="D43" s="94"/>
      <c r="E43" s="210"/>
      <c r="F43" s="95"/>
      <c r="G43" s="95"/>
      <c r="H43" s="377"/>
      <c r="I43" s="221"/>
      <c r="J43" s="194" t="e">
        <f>IF(AND(Q43="",#REF!&gt;0,#REF!&lt;5),K43,)</f>
        <v>#REF!</v>
      </c>
      <c r="K43" s="192" t="str">
        <f>IF(D43="","ZZZ9",IF(AND(#REF!&gt;0,#REF!&lt;5),D43&amp;#REF!,D43&amp;"9"))</f>
        <v>ZZZ9</v>
      </c>
      <c r="L43" s="196">
        <f t="shared" si="0"/>
        <v>999</v>
      </c>
      <c r="M43" s="220">
        <f t="shared" si="1"/>
        <v>999</v>
      </c>
      <c r="N43" s="216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197">
        <v>38</v>
      </c>
      <c r="B44" s="93"/>
      <c r="C44" s="93"/>
      <c r="D44" s="94"/>
      <c r="E44" s="210"/>
      <c r="F44" s="95"/>
      <c r="G44" s="95"/>
      <c r="H44" s="377"/>
      <c r="I44" s="221"/>
      <c r="J44" s="194" t="e">
        <f>IF(AND(Q44="",#REF!&gt;0,#REF!&lt;5),K44,)</f>
        <v>#REF!</v>
      </c>
      <c r="K44" s="192" t="str">
        <f>IF(D44="","ZZZ9",IF(AND(#REF!&gt;0,#REF!&lt;5),D44&amp;#REF!,D44&amp;"9"))</f>
        <v>ZZZ9</v>
      </c>
      <c r="L44" s="196">
        <f t="shared" si="0"/>
        <v>999</v>
      </c>
      <c r="M44" s="220">
        <f t="shared" si="1"/>
        <v>999</v>
      </c>
      <c r="N44" s="216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197">
        <v>39</v>
      </c>
      <c r="B45" s="93"/>
      <c r="C45" s="93"/>
      <c r="D45" s="94"/>
      <c r="E45" s="210"/>
      <c r="F45" s="95"/>
      <c r="G45" s="95"/>
      <c r="H45" s="377"/>
      <c r="I45" s="221"/>
      <c r="J45" s="194" t="e">
        <f>IF(AND(Q45="",#REF!&gt;0,#REF!&lt;5),K45,)</f>
        <v>#REF!</v>
      </c>
      <c r="K45" s="192" t="str">
        <f>IF(D45="","ZZZ9",IF(AND(#REF!&gt;0,#REF!&lt;5),D45&amp;#REF!,D45&amp;"9"))</f>
        <v>ZZZ9</v>
      </c>
      <c r="L45" s="196">
        <f t="shared" si="0"/>
        <v>999</v>
      </c>
      <c r="M45" s="220">
        <f t="shared" si="1"/>
        <v>999</v>
      </c>
      <c r="N45" s="216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197">
        <v>40</v>
      </c>
      <c r="B46" s="93"/>
      <c r="C46" s="93"/>
      <c r="D46" s="94"/>
      <c r="E46" s="210"/>
      <c r="F46" s="95"/>
      <c r="G46" s="95"/>
      <c r="H46" s="377"/>
      <c r="I46" s="221"/>
      <c r="J46" s="194" t="e">
        <f>IF(AND(Q46="",#REF!&gt;0,#REF!&lt;5),K46,)</f>
        <v>#REF!</v>
      </c>
      <c r="K46" s="192" t="str">
        <f>IF(D46="","ZZZ9",IF(AND(#REF!&gt;0,#REF!&lt;5),D46&amp;#REF!,D46&amp;"9"))</f>
        <v>ZZZ9</v>
      </c>
      <c r="L46" s="196">
        <f t="shared" si="0"/>
        <v>999</v>
      </c>
      <c r="M46" s="220">
        <f t="shared" si="1"/>
        <v>999</v>
      </c>
      <c r="N46" s="216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197">
        <v>41</v>
      </c>
      <c r="B47" s="93"/>
      <c r="C47" s="93"/>
      <c r="D47" s="94"/>
      <c r="E47" s="210"/>
      <c r="F47" s="95"/>
      <c r="G47" s="95"/>
      <c r="H47" s="377"/>
      <c r="I47" s="221"/>
      <c r="J47" s="194" t="e">
        <f>IF(AND(Q47="",#REF!&gt;0,#REF!&lt;5),K47,)</f>
        <v>#REF!</v>
      </c>
      <c r="K47" s="192" t="str">
        <f>IF(D47="","ZZZ9",IF(AND(#REF!&gt;0,#REF!&lt;5),D47&amp;#REF!,D47&amp;"9"))</f>
        <v>ZZZ9</v>
      </c>
      <c r="L47" s="196">
        <f t="shared" si="0"/>
        <v>999</v>
      </c>
      <c r="M47" s="220">
        <f t="shared" si="1"/>
        <v>999</v>
      </c>
      <c r="N47" s="216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197">
        <v>42</v>
      </c>
      <c r="B48" s="93"/>
      <c r="C48" s="93"/>
      <c r="D48" s="94"/>
      <c r="E48" s="210"/>
      <c r="F48" s="95"/>
      <c r="G48" s="95"/>
      <c r="H48" s="377"/>
      <c r="I48" s="221"/>
      <c r="J48" s="194" t="e">
        <f>IF(AND(Q48="",#REF!&gt;0,#REF!&lt;5),K48,)</f>
        <v>#REF!</v>
      </c>
      <c r="K48" s="192" t="str">
        <f>IF(D48="","ZZZ9",IF(AND(#REF!&gt;0,#REF!&lt;5),D48&amp;#REF!,D48&amp;"9"))</f>
        <v>ZZZ9</v>
      </c>
      <c r="L48" s="196">
        <f t="shared" si="0"/>
        <v>999</v>
      </c>
      <c r="M48" s="220">
        <f t="shared" si="1"/>
        <v>999</v>
      </c>
      <c r="N48" s="216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197">
        <v>43</v>
      </c>
      <c r="B49" s="93"/>
      <c r="C49" s="93"/>
      <c r="D49" s="94"/>
      <c r="E49" s="210"/>
      <c r="F49" s="95"/>
      <c r="G49" s="95"/>
      <c r="H49" s="377"/>
      <c r="I49" s="221"/>
      <c r="J49" s="194" t="e">
        <f>IF(AND(Q49="",#REF!&gt;0,#REF!&lt;5),K49,)</f>
        <v>#REF!</v>
      </c>
      <c r="K49" s="192" t="str">
        <f>IF(D49="","ZZZ9",IF(AND(#REF!&gt;0,#REF!&lt;5),D49&amp;#REF!,D49&amp;"9"))</f>
        <v>ZZZ9</v>
      </c>
      <c r="L49" s="196">
        <f t="shared" si="0"/>
        <v>999</v>
      </c>
      <c r="M49" s="220">
        <f t="shared" si="1"/>
        <v>999</v>
      </c>
      <c r="N49" s="216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197">
        <v>44</v>
      </c>
      <c r="B50" s="93"/>
      <c r="C50" s="93"/>
      <c r="D50" s="94"/>
      <c r="E50" s="210"/>
      <c r="F50" s="95"/>
      <c r="G50" s="95"/>
      <c r="H50" s="377"/>
      <c r="I50" s="221"/>
      <c r="J50" s="194" t="e">
        <f>IF(AND(Q50="",#REF!&gt;0,#REF!&lt;5),K50,)</f>
        <v>#REF!</v>
      </c>
      <c r="K50" s="192" t="str">
        <f>IF(D50="","ZZZ9",IF(AND(#REF!&gt;0,#REF!&lt;5),D50&amp;#REF!,D50&amp;"9"))</f>
        <v>ZZZ9</v>
      </c>
      <c r="L50" s="196">
        <f t="shared" si="0"/>
        <v>999</v>
      </c>
      <c r="M50" s="220">
        <f t="shared" si="1"/>
        <v>999</v>
      </c>
      <c r="N50" s="216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197">
        <v>45</v>
      </c>
      <c r="B51" s="93"/>
      <c r="C51" s="93"/>
      <c r="D51" s="94"/>
      <c r="E51" s="210"/>
      <c r="F51" s="95"/>
      <c r="G51" s="95"/>
      <c r="H51" s="377"/>
      <c r="I51" s="221"/>
      <c r="J51" s="194" t="e">
        <f>IF(AND(Q51="",#REF!&gt;0,#REF!&lt;5),K51,)</f>
        <v>#REF!</v>
      </c>
      <c r="K51" s="192" t="str">
        <f>IF(D51="","ZZZ9",IF(AND(#REF!&gt;0,#REF!&lt;5),D51&amp;#REF!,D51&amp;"9"))</f>
        <v>ZZZ9</v>
      </c>
      <c r="L51" s="196">
        <f t="shared" si="0"/>
        <v>999</v>
      </c>
      <c r="M51" s="220">
        <f t="shared" si="1"/>
        <v>999</v>
      </c>
      <c r="N51" s="216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197">
        <v>46</v>
      </c>
      <c r="B52" s="93"/>
      <c r="C52" s="93"/>
      <c r="D52" s="94"/>
      <c r="E52" s="210"/>
      <c r="F52" s="95"/>
      <c r="G52" s="95"/>
      <c r="H52" s="377"/>
      <c r="I52" s="221"/>
      <c r="J52" s="194" t="e">
        <f>IF(AND(Q52="",#REF!&gt;0,#REF!&lt;5),K52,)</f>
        <v>#REF!</v>
      </c>
      <c r="K52" s="192" t="str">
        <f>IF(D52="","ZZZ9",IF(AND(#REF!&gt;0,#REF!&lt;5),D52&amp;#REF!,D52&amp;"9"))</f>
        <v>ZZZ9</v>
      </c>
      <c r="L52" s="196">
        <f t="shared" si="0"/>
        <v>999</v>
      </c>
      <c r="M52" s="220">
        <f t="shared" si="1"/>
        <v>999</v>
      </c>
      <c r="N52" s="216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197">
        <v>47</v>
      </c>
      <c r="B53" s="93"/>
      <c r="C53" s="93"/>
      <c r="D53" s="94"/>
      <c r="E53" s="210"/>
      <c r="F53" s="95"/>
      <c r="G53" s="95"/>
      <c r="H53" s="377"/>
      <c r="I53" s="221"/>
      <c r="J53" s="194" t="e">
        <f>IF(AND(Q53="",#REF!&gt;0,#REF!&lt;5),K53,)</f>
        <v>#REF!</v>
      </c>
      <c r="K53" s="192" t="str">
        <f>IF(D53="","ZZZ9",IF(AND(#REF!&gt;0,#REF!&lt;5),D53&amp;#REF!,D53&amp;"9"))</f>
        <v>ZZZ9</v>
      </c>
      <c r="L53" s="196">
        <f t="shared" si="0"/>
        <v>999</v>
      </c>
      <c r="M53" s="220">
        <f t="shared" si="1"/>
        <v>999</v>
      </c>
      <c r="N53" s="216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197">
        <v>48</v>
      </c>
      <c r="B54" s="93"/>
      <c r="C54" s="93"/>
      <c r="D54" s="94"/>
      <c r="E54" s="210"/>
      <c r="F54" s="95"/>
      <c r="G54" s="95"/>
      <c r="H54" s="377"/>
      <c r="I54" s="221"/>
      <c r="J54" s="194" t="e">
        <f>IF(AND(Q54="",#REF!&gt;0,#REF!&lt;5),K54,)</f>
        <v>#REF!</v>
      </c>
      <c r="K54" s="192" t="str">
        <f>IF(D54="","ZZZ9",IF(AND(#REF!&gt;0,#REF!&lt;5),D54&amp;#REF!,D54&amp;"9"))</f>
        <v>ZZZ9</v>
      </c>
      <c r="L54" s="196">
        <f t="shared" si="0"/>
        <v>999</v>
      </c>
      <c r="M54" s="220">
        <f t="shared" si="1"/>
        <v>999</v>
      </c>
      <c r="N54" s="216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197">
        <v>49</v>
      </c>
      <c r="B55" s="93"/>
      <c r="C55" s="93"/>
      <c r="D55" s="94"/>
      <c r="E55" s="210"/>
      <c r="F55" s="95"/>
      <c r="G55" s="95"/>
      <c r="H55" s="377"/>
      <c r="I55" s="221"/>
      <c r="J55" s="194" t="e">
        <f>IF(AND(Q55="",#REF!&gt;0,#REF!&lt;5),K55,)</f>
        <v>#REF!</v>
      </c>
      <c r="K55" s="192" t="str">
        <f>IF(D55="","ZZZ9",IF(AND(#REF!&gt;0,#REF!&lt;5),D55&amp;#REF!,D55&amp;"9"))</f>
        <v>ZZZ9</v>
      </c>
      <c r="L55" s="196">
        <f t="shared" si="0"/>
        <v>999</v>
      </c>
      <c r="M55" s="220">
        <f t="shared" si="1"/>
        <v>999</v>
      </c>
      <c r="N55" s="216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197">
        <v>50</v>
      </c>
      <c r="B56" s="93"/>
      <c r="C56" s="93"/>
      <c r="D56" s="94"/>
      <c r="E56" s="210"/>
      <c r="F56" s="95"/>
      <c r="G56" s="95"/>
      <c r="H56" s="377"/>
      <c r="I56" s="221"/>
      <c r="J56" s="194" t="e">
        <f>IF(AND(Q56="",#REF!&gt;0,#REF!&lt;5),K56,)</f>
        <v>#REF!</v>
      </c>
      <c r="K56" s="192" t="str">
        <f>IF(D56="","ZZZ9",IF(AND(#REF!&gt;0,#REF!&lt;5),D56&amp;#REF!,D56&amp;"9"))</f>
        <v>ZZZ9</v>
      </c>
      <c r="L56" s="196">
        <f t="shared" si="0"/>
        <v>999</v>
      </c>
      <c r="M56" s="220">
        <f t="shared" si="1"/>
        <v>999</v>
      </c>
      <c r="N56" s="216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197">
        <v>51</v>
      </c>
      <c r="B57" s="93"/>
      <c r="C57" s="93"/>
      <c r="D57" s="94"/>
      <c r="E57" s="210"/>
      <c r="F57" s="95"/>
      <c r="G57" s="95"/>
      <c r="H57" s="377"/>
      <c r="I57" s="221"/>
      <c r="J57" s="194" t="e">
        <f>IF(AND(Q57="",#REF!&gt;0,#REF!&lt;5),K57,)</f>
        <v>#REF!</v>
      </c>
      <c r="K57" s="192" t="str">
        <f>IF(D57="","ZZZ9",IF(AND(#REF!&gt;0,#REF!&lt;5),D57&amp;#REF!,D57&amp;"9"))</f>
        <v>ZZZ9</v>
      </c>
      <c r="L57" s="196">
        <f t="shared" si="0"/>
        <v>999</v>
      </c>
      <c r="M57" s="220">
        <f t="shared" si="1"/>
        <v>999</v>
      </c>
      <c r="N57" s="216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197">
        <v>52</v>
      </c>
      <c r="B58" s="93"/>
      <c r="C58" s="93"/>
      <c r="D58" s="94"/>
      <c r="E58" s="210"/>
      <c r="F58" s="95"/>
      <c r="G58" s="95"/>
      <c r="H58" s="377"/>
      <c r="I58" s="221"/>
      <c r="J58" s="194" t="e">
        <f>IF(AND(Q58="",#REF!&gt;0,#REF!&lt;5),K58,)</f>
        <v>#REF!</v>
      </c>
      <c r="K58" s="192" t="str">
        <f>IF(D58="","ZZZ9",IF(AND(#REF!&gt;0,#REF!&lt;5),D58&amp;#REF!,D58&amp;"9"))</f>
        <v>ZZZ9</v>
      </c>
      <c r="L58" s="196">
        <f t="shared" si="0"/>
        <v>999</v>
      </c>
      <c r="M58" s="220">
        <f t="shared" si="1"/>
        <v>999</v>
      </c>
      <c r="N58" s="216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197">
        <v>53</v>
      </c>
      <c r="B59" s="93"/>
      <c r="C59" s="93"/>
      <c r="D59" s="94"/>
      <c r="E59" s="210"/>
      <c r="F59" s="95"/>
      <c r="G59" s="95"/>
      <c r="H59" s="377"/>
      <c r="I59" s="221"/>
      <c r="J59" s="194" t="e">
        <f>IF(AND(Q59="",#REF!&gt;0,#REF!&lt;5),K59,)</f>
        <v>#REF!</v>
      </c>
      <c r="K59" s="192" t="str">
        <f>IF(D59="","ZZZ9",IF(AND(#REF!&gt;0,#REF!&lt;5),D59&amp;#REF!,D59&amp;"9"))</f>
        <v>ZZZ9</v>
      </c>
      <c r="L59" s="196">
        <f t="shared" si="0"/>
        <v>999</v>
      </c>
      <c r="M59" s="220">
        <f t="shared" si="1"/>
        <v>999</v>
      </c>
      <c r="N59" s="216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197">
        <v>54</v>
      </c>
      <c r="B60" s="93"/>
      <c r="C60" s="93"/>
      <c r="D60" s="94"/>
      <c r="E60" s="210"/>
      <c r="F60" s="95"/>
      <c r="G60" s="95"/>
      <c r="H60" s="377"/>
      <c r="I60" s="221"/>
      <c r="J60" s="194" t="e">
        <f>IF(AND(Q60="",#REF!&gt;0,#REF!&lt;5),K60,)</f>
        <v>#REF!</v>
      </c>
      <c r="K60" s="192" t="str">
        <f>IF(D60="","ZZZ9",IF(AND(#REF!&gt;0,#REF!&lt;5),D60&amp;#REF!,D60&amp;"9"))</f>
        <v>ZZZ9</v>
      </c>
      <c r="L60" s="196">
        <f t="shared" si="0"/>
        <v>999</v>
      </c>
      <c r="M60" s="220">
        <f t="shared" si="1"/>
        <v>999</v>
      </c>
      <c r="N60" s="216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197">
        <v>55</v>
      </c>
      <c r="B61" s="93"/>
      <c r="C61" s="93"/>
      <c r="D61" s="94"/>
      <c r="E61" s="210"/>
      <c r="F61" s="95"/>
      <c r="G61" s="95"/>
      <c r="H61" s="377"/>
      <c r="I61" s="221"/>
      <c r="J61" s="194" t="e">
        <f>IF(AND(Q61="",#REF!&gt;0,#REF!&lt;5),K61,)</f>
        <v>#REF!</v>
      </c>
      <c r="K61" s="192" t="str">
        <f>IF(D61="","ZZZ9",IF(AND(#REF!&gt;0,#REF!&lt;5),D61&amp;#REF!,D61&amp;"9"))</f>
        <v>ZZZ9</v>
      </c>
      <c r="L61" s="196">
        <f t="shared" si="0"/>
        <v>999</v>
      </c>
      <c r="M61" s="220">
        <f t="shared" si="1"/>
        <v>999</v>
      </c>
      <c r="N61" s="216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197">
        <v>56</v>
      </c>
      <c r="B62" s="93"/>
      <c r="C62" s="93"/>
      <c r="D62" s="94"/>
      <c r="E62" s="210"/>
      <c r="F62" s="95"/>
      <c r="G62" s="95"/>
      <c r="H62" s="377"/>
      <c r="I62" s="221"/>
      <c r="J62" s="194" t="e">
        <f>IF(AND(Q62="",#REF!&gt;0,#REF!&lt;5),K62,)</f>
        <v>#REF!</v>
      </c>
      <c r="K62" s="192" t="str">
        <f>IF(D62="","ZZZ9",IF(AND(#REF!&gt;0,#REF!&lt;5),D62&amp;#REF!,D62&amp;"9"))</f>
        <v>ZZZ9</v>
      </c>
      <c r="L62" s="196">
        <f t="shared" si="0"/>
        <v>999</v>
      </c>
      <c r="M62" s="220">
        <f t="shared" si="1"/>
        <v>999</v>
      </c>
      <c r="N62" s="216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197">
        <v>57</v>
      </c>
      <c r="B63" s="93"/>
      <c r="C63" s="93"/>
      <c r="D63" s="94"/>
      <c r="E63" s="210"/>
      <c r="F63" s="95"/>
      <c r="G63" s="95"/>
      <c r="H63" s="377"/>
      <c r="I63" s="221"/>
      <c r="J63" s="194" t="e">
        <f>IF(AND(Q63="",#REF!&gt;0,#REF!&lt;5),K63,)</f>
        <v>#REF!</v>
      </c>
      <c r="K63" s="192" t="str">
        <f>IF(D63="","ZZZ9",IF(AND(#REF!&gt;0,#REF!&lt;5),D63&amp;#REF!,D63&amp;"9"))</f>
        <v>ZZZ9</v>
      </c>
      <c r="L63" s="196">
        <f t="shared" si="0"/>
        <v>999</v>
      </c>
      <c r="M63" s="220">
        <f t="shared" si="1"/>
        <v>999</v>
      </c>
      <c r="N63" s="216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197">
        <v>58</v>
      </c>
      <c r="B64" s="93"/>
      <c r="C64" s="93"/>
      <c r="D64" s="94"/>
      <c r="E64" s="210"/>
      <c r="F64" s="95"/>
      <c r="G64" s="95"/>
      <c r="H64" s="377"/>
      <c r="I64" s="221"/>
      <c r="J64" s="194" t="e">
        <f>IF(AND(Q64="",#REF!&gt;0,#REF!&lt;5),K64,)</f>
        <v>#REF!</v>
      </c>
      <c r="K64" s="192" t="str">
        <f>IF(D64="","ZZZ9",IF(AND(#REF!&gt;0,#REF!&lt;5),D64&amp;#REF!,D64&amp;"9"))</f>
        <v>ZZZ9</v>
      </c>
      <c r="L64" s="196">
        <f t="shared" si="0"/>
        <v>999</v>
      </c>
      <c r="M64" s="220">
        <f t="shared" si="1"/>
        <v>999</v>
      </c>
      <c r="N64" s="216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197">
        <v>59</v>
      </c>
      <c r="B65" s="93"/>
      <c r="C65" s="93"/>
      <c r="D65" s="94"/>
      <c r="E65" s="210"/>
      <c r="F65" s="95"/>
      <c r="G65" s="95"/>
      <c r="H65" s="377"/>
      <c r="I65" s="221"/>
      <c r="J65" s="194" t="e">
        <f>IF(AND(Q65="",#REF!&gt;0,#REF!&lt;5),K65,)</f>
        <v>#REF!</v>
      </c>
      <c r="K65" s="192" t="str">
        <f>IF(D65="","ZZZ9",IF(AND(#REF!&gt;0,#REF!&lt;5),D65&amp;#REF!,D65&amp;"9"))</f>
        <v>ZZZ9</v>
      </c>
      <c r="L65" s="196">
        <f t="shared" si="0"/>
        <v>999</v>
      </c>
      <c r="M65" s="220">
        <f t="shared" si="1"/>
        <v>999</v>
      </c>
      <c r="N65" s="216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197">
        <v>60</v>
      </c>
      <c r="B66" s="93"/>
      <c r="C66" s="93"/>
      <c r="D66" s="94"/>
      <c r="E66" s="210"/>
      <c r="F66" s="95"/>
      <c r="G66" s="95"/>
      <c r="H66" s="377"/>
      <c r="I66" s="221"/>
      <c r="J66" s="194" t="e">
        <f>IF(AND(Q66="",#REF!&gt;0,#REF!&lt;5),K66,)</f>
        <v>#REF!</v>
      </c>
      <c r="K66" s="192" t="str">
        <f>IF(D66="","ZZZ9",IF(AND(#REF!&gt;0,#REF!&lt;5),D66&amp;#REF!,D66&amp;"9"))</f>
        <v>ZZZ9</v>
      </c>
      <c r="L66" s="196">
        <f t="shared" si="0"/>
        <v>999</v>
      </c>
      <c r="M66" s="220">
        <f t="shared" si="1"/>
        <v>999</v>
      </c>
      <c r="N66" s="216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197">
        <v>61</v>
      </c>
      <c r="B67" s="93"/>
      <c r="C67" s="93"/>
      <c r="D67" s="94"/>
      <c r="E67" s="210"/>
      <c r="F67" s="95"/>
      <c r="G67" s="95"/>
      <c r="H67" s="377"/>
      <c r="I67" s="221"/>
      <c r="J67" s="194" t="e">
        <f>IF(AND(Q67="",#REF!&gt;0,#REF!&lt;5),K67,)</f>
        <v>#REF!</v>
      </c>
      <c r="K67" s="192" t="str">
        <f>IF(D67="","ZZZ9",IF(AND(#REF!&gt;0,#REF!&lt;5),D67&amp;#REF!,D67&amp;"9"))</f>
        <v>ZZZ9</v>
      </c>
      <c r="L67" s="196">
        <f t="shared" si="0"/>
        <v>999</v>
      </c>
      <c r="M67" s="220">
        <f t="shared" si="1"/>
        <v>999</v>
      </c>
      <c r="N67" s="216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197">
        <v>62</v>
      </c>
      <c r="B68" s="93"/>
      <c r="C68" s="93"/>
      <c r="D68" s="94"/>
      <c r="E68" s="210"/>
      <c r="F68" s="95"/>
      <c r="G68" s="95"/>
      <c r="H68" s="377"/>
      <c r="I68" s="221"/>
      <c r="J68" s="194" t="e">
        <f>IF(AND(Q68="",#REF!&gt;0,#REF!&lt;5),K68,)</f>
        <v>#REF!</v>
      </c>
      <c r="K68" s="192" t="str">
        <f>IF(D68="","ZZZ9",IF(AND(#REF!&gt;0,#REF!&lt;5),D68&amp;#REF!,D68&amp;"9"))</f>
        <v>ZZZ9</v>
      </c>
      <c r="L68" s="196">
        <f t="shared" si="0"/>
        <v>999</v>
      </c>
      <c r="M68" s="220">
        <f t="shared" si="1"/>
        <v>999</v>
      </c>
      <c r="N68" s="216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197">
        <v>63</v>
      </c>
      <c r="B69" s="93"/>
      <c r="C69" s="93"/>
      <c r="D69" s="94"/>
      <c r="E69" s="210"/>
      <c r="F69" s="95"/>
      <c r="G69" s="95"/>
      <c r="H69" s="377"/>
      <c r="I69" s="221"/>
      <c r="J69" s="194" t="e">
        <f>IF(AND(Q69="",#REF!&gt;0,#REF!&lt;5),K69,)</f>
        <v>#REF!</v>
      </c>
      <c r="K69" s="192" t="str">
        <f>IF(D69="","ZZZ9",IF(AND(#REF!&gt;0,#REF!&lt;5),D69&amp;#REF!,D69&amp;"9"))</f>
        <v>ZZZ9</v>
      </c>
      <c r="L69" s="196">
        <f t="shared" si="0"/>
        <v>999</v>
      </c>
      <c r="M69" s="220">
        <f t="shared" si="1"/>
        <v>999</v>
      </c>
      <c r="N69" s="216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197">
        <v>64</v>
      </c>
      <c r="B70" s="93"/>
      <c r="C70" s="93"/>
      <c r="D70" s="94"/>
      <c r="E70" s="210"/>
      <c r="F70" s="95"/>
      <c r="G70" s="95"/>
      <c r="H70" s="377"/>
      <c r="I70" s="221"/>
      <c r="J70" s="194" t="e">
        <f>IF(AND(Q70="",#REF!&gt;0,#REF!&lt;5),K70,)</f>
        <v>#REF!</v>
      </c>
      <c r="K70" s="192" t="str">
        <f>IF(D70="","ZZZ9",IF(AND(#REF!&gt;0,#REF!&lt;5),D70&amp;#REF!,D70&amp;"9"))</f>
        <v>ZZZ9</v>
      </c>
      <c r="L70" s="196">
        <f t="shared" si="0"/>
        <v>999</v>
      </c>
      <c r="M70" s="220">
        <f t="shared" si="1"/>
        <v>999</v>
      </c>
      <c r="N70" s="216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197">
        <v>65</v>
      </c>
      <c r="B71" s="93"/>
      <c r="C71" s="93"/>
      <c r="D71" s="94"/>
      <c r="E71" s="210"/>
      <c r="F71" s="95"/>
      <c r="G71" s="95"/>
      <c r="H71" s="377"/>
      <c r="I71" s="221"/>
      <c r="J71" s="194" t="e">
        <f>IF(AND(Q71="",#REF!&gt;0,#REF!&lt;5),K71,)</f>
        <v>#REF!</v>
      </c>
      <c r="K71" s="192" t="str">
        <f>IF(D71="","ZZZ9",IF(AND(#REF!&gt;0,#REF!&lt;5),D71&amp;#REF!,D71&amp;"9"))</f>
        <v>ZZZ9</v>
      </c>
      <c r="L71" s="196">
        <f t="shared" si="0"/>
        <v>999</v>
      </c>
      <c r="M71" s="220">
        <f t="shared" si="1"/>
        <v>999</v>
      </c>
      <c r="N71" s="216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197">
        <v>66</v>
      </c>
      <c r="B72" s="93"/>
      <c r="C72" s="93"/>
      <c r="D72" s="94"/>
      <c r="E72" s="210"/>
      <c r="F72" s="95"/>
      <c r="G72" s="95"/>
      <c r="H72" s="377"/>
      <c r="I72" s="221"/>
      <c r="J72" s="194" t="e">
        <f>IF(AND(Q72="",#REF!&gt;0,#REF!&lt;5),K72,)</f>
        <v>#REF!</v>
      </c>
      <c r="K72" s="192" t="str">
        <f>IF(D72="","ZZZ9",IF(AND(#REF!&gt;0,#REF!&lt;5),D72&amp;#REF!,D72&amp;"9"))</f>
        <v>ZZZ9</v>
      </c>
      <c r="L72" s="196">
        <f t="shared" si="0"/>
        <v>999</v>
      </c>
      <c r="M72" s="220">
        <f t="shared" si="1"/>
        <v>999</v>
      </c>
      <c r="N72" s="216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197">
        <v>67</v>
      </c>
      <c r="B73" s="93"/>
      <c r="C73" s="93"/>
      <c r="D73" s="94"/>
      <c r="E73" s="210"/>
      <c r="F73" s="95"/>
      <c r="G73" s="95"/>
      <c r="H73" s="377"/>
      <c r="I73" s="221"/>
      <c r="J73" s="194" t="e">
        <f>IF(AND(Q73="",#REF!&gt;0,#REF!&lt;5),K73,)</f>
        <v>#REF!</v>
      </c>
      <c r="K73" s="192" t="str">
        <f>IF(D73="","ZZZ9",IF(AND(#REF!&gt;0,#REF!&lt;5),D73&amp;#REF!,D73&amp;"9"))</f>
        <v>ZZZ9</v>
      </c>
      <c r="L73" s="196">
        <f t="shared" si="0"/>
        <v>999</v>
      </c>
      <c r="M73" s="220">
        <f t="shared" si="1"/>
        <v>999</v>
      </c>
      <c r="N73" s="216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197">
        <v>68</v>
      </c>
      <c r="B74" s="93"/>
      <c r="C74" s="93"/>
      <c r="D74" s="94"/>
      <c r="E74" s="210"/>
      <c r="F74" s="95"/>
      <c r="G74" s="95"/>
      <c r="H74" s="377"/>
      <c r="I74" s="221"/>
      <c r="J74" s="194" t="e">
        <f>IF(AND(Q74="",#REF!&gt;0,#REF!&lt;5),K74,)</f>
        <v>#REF!</v>
      </c>
      <c r="K74" s="192" t="str">
        <f>IF(D74="","ZZZ9",IF(AND(#REF!&gt;0,#REF!&lt;5),D74&amp;#REF!,D74&amp;"9"))</f>
        <v>ZZZ9</v>
      </c>
      <c r="L74" s="196">
        <f t="shared" si="0"/>
        <v>999</v>
      </c>
      <c r="M74" s="220">
        <f t="shared" si="1"/>
        <v>999</v>
      </c>
      <c r="N74" s="216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197">
        <v>69</v>
      </c>
      <c r="B75" s="93"/>
      <c r="C75" s="93"/>
      <c r="D75" s="94"/>
      <c r="E75" s="210"/>
      <c r="F75" s="95"/>
      <c r="G75" s="95"/>
      <c r="H75" s="377"/>
      <c r="I75" s="221"/>
      <c r="J75" s="194" t="e">
        <f>IF(AND(Q75="",#REF!&gt;0,#REF!&lt;5),K75,)</f>
        <v>#REF!</v>
      </c>
      <c r="K75" s="192" t="str">
        <f>IF(D75="","ZZZ9",IF(AND(#REF!&gt;0,#REF!&lt;5),D75&amp;#REF!,D75&amp;"9"))</f>
        <v>ZZZ9</v>
      </c>
      <c r="L75" s="196">
        <f t="shared" si="0"/>
        <v>999</v>
      </c>
      <c r="M75" s="220">
        <f t="shared" si="1"/>
        <v>999</v>
      </c>
      <c r="N75" s="216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197">
        <v>70</v>
      </c>
      <c r="B76" s="93"/>
      <c r="C76" s="93"/>
      <c r="D76" s="94"/>
      <c r="E76" s="210"/>
      <c r="F76" s="95"/>
      <c r="G76" s="95"/>
      <c r="H76" s="377"/>
      <c r="I76" s="221"/>
      <c r="J76" s="194" t="e">
        <f>IF(AND(Q76="",#REF!&gt;0,#REF!&lt;5),K76,)</f>
        <v>#REF!</v>
      </c>
      <c r="K76" s="192" t="str">
        <f>IF(D76="","ZZZ9",IF(AND(#REF!&gt;0,#REF!&lt;5),D76&amp;#REF!,D76&amp;"9"))</f>
        <v>ZZZ9</v>
      </c>
      <c r="L76" s="196">
        <f t="shared" si="0"/>
        <v>999</v>
      </c>
      <c r="M76" s="220">
        <f t="shared" si="1"/>
        <v>999</v>
      </c>
      <c r="N76" s="216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197">
        <v>71</v>
      </c>
      <c r="B77" s="93"/>
      <c r="C77" s="93"/>
      <c r="D77" s="94"/>
      <c r="E77" s="210"/>
      <c r="F77" s="95"/>
      <c r="G77" s="95"/>
      <c r="H77" s="377"/>
      <c r="I77" s="221"/>
      <c r="J77" s="194" t="e">
        <f>IF(AND(Q77="",#REF!&gt;0,#REF!&lt;5),K77,)</f>
        <v>#REF!</v>
      </c>
      <c r="K77" s="192" t="str">
        <f>IF(D77="","ZZZ9",IF(AND(#REF!&gt;0,#REF!&lt;5),D77&amp;#REF!,D77&amp;"9"))</f>
        <v>ZZZ9</v>
      </c>
      <c r="L77" s="196">
        <f t="shared" si="0"/>
        <v>999</v>
      </c>
      <c r="M77" s="220">
        <f t="shared" si="1"/>
        <v>999</v>
      </c>
      <c r="N77" s="216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197">
        <v>72</v>
      </c>
      <c r="B78" s="93"/>
      <c r="C78" s="93"/>
      <c r="D78" s="94"/>
      <c r="E78" s="210"/>
      <c r="F78" s="95"/>
      <c r="G78" s="95"/>
      <c r="H78" s="377"/>
      <c r="I78" s="221"/>
      <c r="J78" s="194" t="e">
        <f>IF(AND(Q78="",#REF!&gt;0,#REF!&lt;5),K78,)</f>
        <v>#REF!</v>
      </c>
      <c r="K78" s="192" t="str">
        <f>IF(D78="","ZZZ9",IF(AND(#REF!&gt;0,#REF!&lt;5),D78&amp;#REF!,D78&amp;"9"))</f>
        <v>ZZZ9</v>
      </c>
      <c r="L78" s="196">
        <f t="shared" si="0"/>
        <v>999</v>
      </c>
      <c r="M78" s="220">
        <f t="shared" si="1"/>
        <v>999</v>
      </c>
      <c r="N78" s="216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197">
        <v>73</v>
      </c>
      <c r="B79" s="93"/>
      <c r="C79" s="93"/>
      <c r="D79" s="94"/>
      <c r="E79" s="210"/>
      <c r="F79" s="95"/>
      <c r="G79" s="95"/>
      <c r="H79" s="377"/>
      <c r="I79" s="221"/>
      <c r="J79" s="194" t="e">
        <f>IF(AND(Q79="",#REF!&gt;0,#REF!&lt;5),K79,)</f>
        <v>#REF!</v>
      </c>
      <c r="K79" s="192" t="str">
        <f>IF(D79="","ZZZ9",IF(AND(#REF!&gt;0,#REF!&lt;5),D79&amp;#REF!,D79&amp;"9"))</f>
        <v>ZZZ9</v>
      </c>
      <c r="L79" s="196">
        <f t="shared" si="0"/>
        <v>999</v>
      </c>
      <c r="M79" s="220">
        <f t="shared" si="1"/>
        <v>999</v>
      </c>
      <c r="N79" s="216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197">
        <v>74</v>
      </c>
      <c r="B80" s="93"/>
      <c r="C80" s="93"/>
      <c r="D80" s="94"/>
      <c r="E80" s="210"/>
      <c r="F80" s="95"/>
      <c r="G80" s="95"/>
      <c r="H80" s="377"/>
      <c r="I80" s="221"/>
      <c r="J80" s="194" t="e">
        <f>IF(AND(Q80="",#REF!&gt;0,#REF!&lt;5),K80,)</f>
        <v>#REF!</v>
      </c>
      <c r="K80" s="192" t="str">
        <f>IF(D80="","ZZZ9",IF(AND(#REF!&gt;0,#REF!&lt;5),D80&amp;#REF!,D80&amp;"9"))</f>
        <v>ZZZ9</v>
      </c>
      <c r="L80" s="196">
        <f t="shared" si="0"/>
        <v>999</v>
      </c>
      <c r="M80" s="220">
        <f t="shared" si="1"/>
        <v>999</v>
      </c>
      <c r="N80" s="216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197">
        <v>75</v>
      </c>
      <c r="B81" s="93"/>
      <c r="C81" s="93"/>
      <c r="D81" s="94"/>
      <c r="E81" s="210"/>
      <c r="F81" s="95"/>
      <c r="G81" s="95"/>
      <c r="H81" s="377"/>
      <c r="I81" s="221"/>
      <c r="J81" s="194" t="e">
        <f>IF(AND(Q81="",#REF!&gt;0,#REF!&lt;5),K81,)</f>
        <v>#REF!</v>
      </c>
      <c r="K81" s="192" t="str">
        <f>IF(D81="","ZZZ9",IF(AND(#REF!&gt;0,#REF!&lt;5),D81&amp;#REF!,D81&amp;"9"))</f>
        <v>ZZZ9</v>
      </c>
      <c r="L81" s="196">
        <f t="shared" si="0"/>
        <v>999</v>
      </c>
      <c r="M81" s="220">
        <f t="shared" si="1"/>
        <v>999</v>
      </c>
      <c r="N81" s="216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197">
        <v>76</v>
      </c>
      <c r="B82" s="93"/>
      <c r="C82" s="93"/>
      <c r="D82" s="94"/>
      <c r="E82" s="210"/>
      <c r="F82" s="95"/>
      <c r="G82" s="95"/>
      <c r="H82" s="377"/>
      <c r="I82" s="221"/>
      <c r="J82" s="194" t="e">
        <f>IF(AND(Q82="",#REF!&gt;0,#REF!&lt;5),K82,)</f>
        <v>#REF!</v>
      </c>
      <c r="K82" s="192" t="str">
        <f>IF(D82="","ZZZ9",IF(AND(#REF!&gt;0,#REF!&lt;5),D82&amp;#REF!,D82&amp;"9"))</f>
        <v>ZZZ9</v>
      </c>
      <c r="L82" s="196">
        <f t="shared" si="0"/>
        <v>999</v>
      </c>
      <c r="M82" s="220">
        <f t="shared" si="1"/>
        <v>999</v>
      </c>
      <c r="N82" s="216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197">
        <v>77</v>
      </c>
      <c r="B83" s="93"/>
      <c r="C83" s="93"/>
      <c r="D83" s="94"/>
      <c r="E83" s="210"/>
      <c r="F83" s="95"/>
      <c r="G83" s="95"/>
      <c r="H83" s="377"/>
      <c r="I83" s="221"/>
      <c r="J83" s="194" t="e">
        <f>IF(AND(Q83="",#REF!&gt;0,#REF!&lt;5),K83,)</f>
        <v>#REF!</v>
      </c>
      <c r="K83" s="192" t="str">
        <f>IF(D83="","ZZZ9",IF(AND(#REF!&gt;0,#REF!&lt;5),D83&amp;#REF!,D83&amp;"9"))</f>
        <v>ZZZ9</v>
      </c>
      <c r="L83" s="196">
        <f t="shared" si="0"/>
        <v>999</v>
      </c>
      <c r="M83" s="220">
        <f t="shared" si="1"/>
        <v>999</v>
      </c>
      <c r="N83" s="216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197">
        <v>78</v>
      </c>
      <c r="B84" s="93"/>
      <c r="C84" s="93"/>
      <c r="D84" s="94"/>
      <c r="E84" s="210"/>
      <c r="F84" s="95"/>
      <c r="G84" s="95"/>
      <c r="H84" s="377"/>
      <c r="I84" s="221"/>
      <c r="J84" s="194" t="e">
        <f>IF(AND(Q84="",#REF!&gt;0,#REF!&lt;5),K84,)</f>
        <v>#REF!</v>
      </c>
      <c r="K84" s="192" t="str">
        <f>IF(D84="","ZZZ9",IF(AND(#REF!&gt;0,#REF!&lt;5),D84&amp;#REF!,D84&amp;"9"))</f>
        <v>ZZZ9</v>
      </c>
      <c r="L84" s="196">
        <f t="shared" si="0"/>
        <v>999</v>
      </c>
      <c r="M84" s="220">
        <f t="shared" si="1"/>
        <v>999</v>
      </c>
      <c r="N84" s="216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197">
        <v>79</v>
      </c>
      <c r="B85" s="93"/>
      <c r="C85" s="93"/>
      <c r="D85" s="94"/>
      <c r="E85" s="210"/>
      <c r="F85" s="95"/>
      <c r="G85" s="95"/>
      <c r="H85" s="377"/>
      <c r="I85" s="221"/>
      <c r="J85" s="194" t="e">
        <f>IF(AND(Q85="",#REF!&gt;0,#REF!&lt;5),K85,)</f>
        <v>#REF!</v>
      </c>
      <c r="K85" s="192" t="str">
        <f>IF(D85="","ZZZ9",IF(AND(#REF!&gt;0,#REF!&lt;5),D85&amp;#REF!,D85&amp;"9"))</f>
        <v>ZZZ9</v>
      </c>
      <c r="L85" s="196">
        <f t="shared" si="0"/>
        <v>999</v>
      </c>
      <c r="M85" s="220">
        <f t="shared" si="1"/>
        <v>999</v>
      </c>
      <c r="N85" s="216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197">
        <v>80</v>
      </c>
      <c r="B86" s="93"/>
      <c r="C86" s="93"/>
      <c r="D86" s="94"/>
      <c r="E86" s="210"/>
      <c r="F86" s="95"/>
      <c r="G86" s="95"/>
      <c r="H86" s="377"/>
      <c r="I86" s="221"/>
      <c r="J86" s="194" t="e">
        <f>IF(AND(Q86="",#REF!&gt;0,#REF!&lt;5),K86,)</f>
        <v>#REF!</v>
      </c>
      <c r="K86" s="192" t="str">
        <f>IF(D86="","ZZZ9",IF(AND(#REF!&gt;0,#REF!&lt;5),D86&amp;#REF!,D86&amp;"9"))</f>
        <v>ZZZ9</v>
      </c>
      <c r="L86" s="196">
        <f t="shared" si="0"/>
        <v>999</v>
      </c>
      <c r="M86" s="220">
        <f t="shared" si="1"/>
        <v>999</v>
      </c>
      <c r="N86" s="216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197">
        <v>81</v>
      </c>
      <c r="B87" s="93"/>
      <c r="C87" s="93"/>
      <c r="D87" s="94"/>
      <c r="E87" s="210"/>
      <c r="F87" s="95"/>
      <c r="G87" s="95"/>
      <c r="H87" s="377"/>
      <c r="I87" s="221"/>
      <c r="J87" s="194" t="e">
        <f>IF(AND(Q87="",#REF!&gt;0,#REF!&lt;5),K87,)</f>
        <v>#REF!</v>
      </c>
      <c r="K87" s="192" t="str">
        <f>IF(D87="","ZZZ9",IF(AND(#REF!&gt;0,#REF!&lt;5),D87&amp;#REF!,D87&amp;"9"))</f>
        <v>ZZZ9</v>
      </c>
      <c r="L87" s="196">
        <f t="shared" si="0"/>
        <v>999</v>
      </c>
      <c r="M87" s="220">
        <f t="shared" si="1"/>
        <v>999</v>
      </c>
      <c r="N87" s="216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197">
        <v>82</v>
      </c>
      <c r="B88" s="93"/>
      <c r="C88" s="93"/>
      <c r="D88" s="94"/>
      <c r="E88" s="210"/>
      <c r="F88" s="95"/>
      <c r="G88" s="95"/>
      <c r="H88" s="377"/>
      <c r="I88" s="221"/>
      <c r="J88" s="194" t="e">
        <f>IF(AND(Q88="",#REF!&gt;0,#REF!&lt;5),K88,)</f>
        <v>#REF!</v>
      </c>
      <c r="K88" s="192" t="str">
        <f>IF(D88="","ZZZ9",IF(AND(#REF!&gt;0,#REF!&lt;5),D88&amp;#REF!,D88&amp;"9"))</f>
        <v>ZZZ9</v>
      </c>
      <c r="L88" s="196">
        <f t="shared" si="0"/>
        <v>999</v>
      </c>
      <c r="M88" s="220">
        <f t="shared" si="1"/>
        <v>999</v>
      </c>
      <c r="N88" s="216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197">
        <v>83</v>
      </c>
      <c r="B89" s="93"/>
      <c r="C89" s="93"/>
      <c r="D89" s="94"/>
      <c r="E89" s="210"/>
      <c r="F89" s="95"/>
      <c r="G89" s="95"/>
      <c r="H89" s="377"/>
      <c r="I89" s="221"/>
      <c r="J89" s="194" t="e">
        <f>IF(AND(Q89="",#REF!&gt;0,#REF!&lt;5),K89,)</f>
        <v>#REF!</v>
      </c>
      <c r="K89" s="192" t="str">
        <f>IF(D89="","ZZZ9",IF(AND(#REF!&gt;0,#REF!&lt;5),D89&amp;#REF!,D89&amp;"9"))</f>
        <v>ZZZ9</v>
      </c>
      <c r="L89" s="196">
        <f t="shared" si="0"/>
        <v>999</v>
      </c>
      <c r="M89" s="220">
        <f t="shared" si="1"/>
        <v>999</v>
      </c>
      <c r="N89" s="216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197">
        <v>84</v>
      </c>
      <c r="B90" s="93"/>
      <c r="C90" s="93"/>
      <c r="D90" s="94"/>
      <c r="E90" s="210"/>
      <c r="F90" s="95"/>
      <c r="G90" s="95"/>
      <c r="H90" s="377"/>
      <c r="I90" s="221"/>
      <c r="J90" s="194" t="e">
        <f>IF(AND(Q90="",#REF!&gt;0,#REF!&lt;5),K90,)</f>
        <v>#REF!</v>
      </c>
      <c r="K90" s="192" t="str">
        <f>IF(D90="","ZZZ9",IF(AND(#REF!&gt;0,#REF!&lt;5),D90&amp;#REF!,D90&amp;"9"))</f>
        <v>ZZZ9</v>
      </c>
      <c r="L90" s="196">
        <f t="shared" si="0"/>
        <v>999</v>
      </c>
      <c r="M90" s="220">
        <f t="shared" si="1"/>
        <v>999</v>
      </c>
      <c r="N90" s="216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197">
        <v>85</v>
      </c>
      <c r="B91" s="93"/>
      <c r="C91" s="93"/>
      <c r="D91" s="94"/>
      <c r="E91" s="210"/>
      <c r="F91" s="95"/>
      <c r="G91" s="95"/>
      <c r="H91" s="377"/>
      <c r="I91" s="221"/>
      <c r="J91" s="194" t="e">
        <f>IF(AND(Q91="",#REF!&gt;0,#REF!&lt;5),K91,)</f>
        <v>#REF!</v>
      </c>
      <c r="K91" s="192" t="str">
        <f>IF(D91="","ZZZ9",IF(AND(#REF!&gt;0,#REF!&lt;5),D91&amp;#REF!,D91&amp;"9"))</f>
        <v>ZZZ9</v>
      </c>
      <c r="L91" s="196">
        <f t="shared" si="0"/>
        <v>999</v>
      </c>
      <c r="M91" s="220">
        <f t="shared" si="1"/>
        <v>999</v>
      </c>
      <c r="N91" s="216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197">
        <v>86</v>
      </c>
      <c r="B92" s="93"/>
      <c r="C92" s="93"/>
      <c r="D92" s="94"/>
      <c r="E92" s="210"/>
      <c r="F92" s="95"/>
      <c r="G92" s="95"/>
      <c r="H92" s="377"/>
      <c r="I92" s="221"/>
      <c r="J92" s="194" t="e">
        <f>IF(AND(Q92="",#REF!&gt;0,#REF!&lt;5),K92,)</f>
        <v>#REF!</v>
      </c>
      <c r="K92" s="192" t="str">
        <f>IF(D92="","ZZZ9",IF(AND(#REF!&gt;0,#REF!&lt;5),D92&amp;#REF!,D92&amp;"9"))</f>
        <v>ZZZ9</v>
      </c>
      <c r="L92" s="196">
        <f t="shared" si="0"/>
        <v>999</v>
      </c>
      <c r="M92" s="220">
        <f t="shared" si="1"/>
        <v>999</v>
      </c>
      <c r="N92" s="216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197">
        <v>87</v>
      </c>
      <c r="B93" s="93"/>
      <c r="C93" s="93"/>
      <c r="D93" s="94"/>
      <c r="E93" s="210"/>
      <c r="F93" s="95"/>
      <c r="G93" s="95"/>
      <c r="H93" s="377"/>
      <c r="I93" s="221"/>
      <c r="J93" s="194" t="e">
        <f>IF(AND(Q93="",#REF!&gt;0,#REF!&lt;5),K93,)</f>
        <v>#REF!</v>
      </c>
      <c r="K93" s="192" t="str">
        <f>IF(D93="","ZZZ9",IF(AND(#REF!&gt;0,#REF!&lt;5),D93&amp;#REF!,D93&amp;"9"))</f>
        <v>ZZZ9</v>
      </c>
      <c r="L93" s="196">
        <f t="shared" si="0"/>
        <v>999</v>
      </c>
      <c r="M93" s="220">
        <f t="shared" si="1"/>
        <v>999</v>
      </c>
      <c r="N93" s="216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197">
        <v>88</v>
      </c>
      <c r="B94" s="93"/>
      <c r="C94" s="93"/>
      <c r="D94" s="94"/>
      <c r="E94" s="210"/>
      <c r="F94" s="95"/>
      <c r="G94" s="95"/>
      <c r="H94" s="377"/>
      <c r="I94" s="221"/>
      <c r="J94" s="194" t="e">
        <f>IF(AND(Q94="",#REF!&gt;0,#REF!&lt;5),K94,)</f>
        <v>#REF!</v>
      </c>
      <c r="K94" s="192" t="str">
        <f>IF(D94="","ZZZ9",IF(AND(#REF!&gt;0,#REF!&lt;5),D94&amp;#REF!,D94&amp;"9"))</f>
        <v>ZZZ9</v>
      </c>
      <c r="L94" s="196">
        <f t="shared" si="0"/>
        <v>999</v>
      </c>
      <c r="M94" s="220">
        <f t="shared" si="1"/>
        <v>999</v>
      </c>
      <c r="N94" s="216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197">
        <v>89</v>
      </c>
      <c r="B95" s="93"/>
      <c r="C95" s="93"/>
      <c r="D95" s="94"/>
      <c r="E95" s="210"/>
      <c r="F95" s="95"/>
      <c r="G95" s="95"/>
      <c r="H95" s="377"/>
      <c r="I95" s="221"/>
      <c r="J95" s="194" t="e">
        <f>IF(AND(Q95="",#REF!&gt;0,#REF!&lt;5),K95,)</f>
        <v>#REF!</v>
      </c>
      <c r="K95" s="192" t="str">
        <f>IF(D95="","ZZZ9",IF(AND(#REF!&gt;0,#REF!&lt;5),D95&amp;#REF!,D95&amp;"9"))</f>
        <v>ZZZ9</v>
      </c>
      <c r="L95" s="196">
        <f t="shared" si="0"/>
        <v>999</v>
      </c>
      <c r="M95" s="220">
        <f t="shared" si="1"/>
        <v>999</v>
      </c>
      <c r="N95" s="216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197">
        <v>90</v>
      </c>
      <c r="B96" s="93"/>
      <c r="C96" s="93"/>
      <c r="D96" s="94"/>
      <c r="E96" s="210"/>
      <c r="F96" s="95"/>
      <c r="G96" s="95"/>
      <c r="H96" s="377"/>
      <c r="I96" s="221"/>
      <c r="J96" s="194" t="e">
        <f>IF(AND(Q96="",#REF!&gt;0,#REF!&lt;5),K96,)</f>
        <v>#REF!</v>
      </c>
      <c r="K96" s="192" t="str">
        <f>IF(D96="","ZZZ9",IF(AND(#REF!&gt;0,#REF!&lt;5),D96&amp;#REF!,D96&amp;"9"))</f>
        <v>ZZZ9</v>
      </c>
      <c r="L96" s="196">
        <f t="shared" si="0"/>
        <v>999</v>
      </c>
      <c r="M96" s="220">
        <f t="shared" si="1"/>
        <v>999</v>
      </c>
      <c r="N96" s="216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197">
        <v>91</v>
      </c>
      <c r="B97" s="93"/>
      <c r="C97" s="93"/>
      <c r="D97" s="94"/>
      <c r="E97" s="210"/>
      <c r="F97" s="95"/>
      <c r="G97" s="95"/>
      <c r="H97" s="377"/>
      <c r="I97" s="221"/>
      <c r="J97" s="194" t="e">
        <f>IF(AND(Q97="",#REF!&gt;0,#REF!&lt;5),K97,)</f>
        <v>#REF!</v>
      </c>
      <c r="K97" s="192" t="str">
        <f>IF(D97="","ZZZ9",IF(AND(#REF!&gt;0,#REF!&lt;5),D97&amp;#REF!,D97&amp;"9"))</f>
        <v>ZZZ9</v>
      </c>
      <c r="L97" s="196">
        <f t="shared" si="0"/>
        <v>999</v>
      </c>
      <c r="M97" s="220">
        <f t="shared" si="1"/>
        <v>999</v>
      </c>
      <c r="N97" s="216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197">
        <v>92</v>
      </c>
      <c r="B98" s="93"/>
      <c r="C98" s="93"/>
      <c r="D98" s="94"/>
      <c r="E98" s="210"/>
      <c r="F98" s="95"/>
      <c r="G98" s="95"/>
      <c r="H98" s="377"/>
      <c r="I98" s="221"/>
      <c r="J98" s="194" t="e">
        <f>IF(AND(Q98="",#REF!&gt;0,#REF!&lt;5),K98,)</f>
        <v>#REF!</v>
      </c>
      <c r="K98" s="192" t="str">
        <f>IF(D98="","ZZZ9",IF(AND(#REF!&gt;0,#REF!&lt;5),D98&amp;#REF!,D98&amp;"9"))</f>
        <v>ZZZ9</v>
      </c>
      <c r="L98" s="196">
        <f t="shared" si="0"/>
        <v>999</v>
      </c>
      <c r="M98" s="220">
        <f t="shared" si="1"/>
        <v>999</v>
      </c>
      <c r="N98" s="216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197">
        <v>93</v>
      </c>
      <c r="B99" s="93"/>
      <c r="C99" s="93"/>
      <c r="D99" s="94"/>
      <c r="E99" s="210"/>
      <c r="F99" s="95"/>
      <c r="G99" s="95"/>
      <c r="H99" s="377"/>
      <c r="I99" s="221"/>
      <c r="J99" s="194" t="e">
        <f>IF(AND(Q99="",#REF!&gt;0,#REF!&lt;5),K99,)</f>
        <v>#REF!</v>
      </c>
      <c r="K99" s="192" t="str">
        <f>IF(D99="","ZZZ9",IF(AND(#REF!&gt;0,#REF!&lt;5),D99&amp;#REF!,D99&amp;"9"))</f>
        <v>ZZZ9</v>
      </c>
      <c r="L99" s="196">
        <f t="shared" si="0"/>
        <v>999</v>
      </c>
      <c r="M99" s="220">
        <f t="shared" si="1"/>
        <v>999</v>
      </c>
      <c r="N99" s="216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197">
        <v>94</v>
      </c>
      <c r="B100" s="93"/>
      <c r="C100" s="93"/>
      <c r="D100" s="94"/>
      <c r="E100" s="210"/>
      <c r="F100" s="95"/>
      <c r="G100" s="95"/>
      <c r="H100" s="377"/>
      <c r="I100" s="221"/>
      <c r="J100" s="194" t="e">
        <f>IF(AND(Q100="",#REF!&gt;0,#REF!&lt;5),K100,)</f>
        <v>#REF!</v>
      </c>
      <c r="K100" s="192" t="str">
        <f>IF(D100="","ZZZ9",IF(AND(#REF!&gt;0,#REF!&lt;5),D100&amp;#REF!,D100&amp;"9"))</f>
        <v>ZZZ9</v>
      </c>
      <c r="L100" s="196">
        <f t="shared" si="0"/>
        <v>999</v>
      </c>
      <c r="M100" s="220">
        <f t="shared" si="1"/>
        <v>999</v>
      </c>
      <c r="N100" s="216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197">
        <v>95</v>
      </c>
      <c r="B101" s="93"/>
      <c r="C101" s="93"/>
      <c r="D101" s="94"/>
      <c r="E101" s="210"/>
      <c r="F101" s="95"/>
      <c r="G101" s="95"/>
      <c r="H101" s="377"/>
      <c r="I101" s="221"/>
      <c r="J101" s="194" t="e">
        <f>IF(AND(Q101="",#REF!&gt;0,#REF!&lt;5),K101,)</f>
        <v>#REF!</v>
      </c>
      <c r="K101" s="192" t="str">
        <f>IF(D101="","ZZZ9",IF(AND(#REF!&gt;0,#REF!&lt;5),D101&amp;#REF!,D101&amp;"9"))</f>
        <v>ZZZ9</v>
      </c>
      <c r="L101" s="196">
        <f t="shared" si="0"/>
        <v>999</v>
      </c>
      <c r="M101" s="220">
        <f t="shared" si="1"/>
        <v>999</v>
      </c>
      <c r="N101" s="216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197">
        <v>96</v>
      </c>
      <c r="B102" s="93"/>
      <c r="C102" s="93"/>
      <c r="D102" s="94"/>
      <c r="E102" s="210"/>
      <c r="F102" s="95"/>
      <c r="G102" s="95"/>
      <c r="H102" s="377"/>
      <c r="I102" s="221"/>
      <c r="J102" s="194" t="e">
        <f>IF(AND(Q102="",#REF!&gt;0,#REF!&lt;5),K102,)</f>
        <v>#REF!</v>
      </c>
      <c r="K102" s="192" t="str">
        <f>IF(D102="","ZZZ9",IF(AND(#REF!&gt;0,#REF!&lt;5),D102&amp;#REF!,D102&amp;"9"))</f>
        <v>ZZZ9</v>
      </c>
      <c r="L102" s="196">
        <f t="shared" si="0"/>
        <v>999</v>
      </c>
      <c r="M102" s="220">
        <f t="shared" si="1"/>
        <v>999</v>
      </c>
      <c r="N102" s="216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197">
        <v>97</v>
      </c>
      <c r="B103" s="93"/>
      <c r="C103" s="93"/>
      <c r="D103" s="94"/>
      <c r="E103" s="210"/>
      <c r="F103" s="95"/>
      <c r="G103" s="95"/>
      <c r="H103" s="377"/>
      <c r="I103" s="221"/>
      <c r="J103" s="194" t="e">
        <f>IF(AND(Q103="",#REF!&gt;0,#REF!&lt;5),K103,)</f>
        <v>#REF!</v>
      </c>
      <c r="K103" s="192" t="str">
        <f>IF(D103="","ZZZ9",IF(AND(#REF!&gt;0,#REF!&lt;5),D103&amp;#REF!,D103&amp;"9"))</f>
        <v>ZZZ9</v>
      </c>
      <c r="L103" s="196">
        <f t="shared" si="0"/>
        <v>999</v>
      </c>
      <c r="M103" s="220">
        <f t="shared" si="1"/>
        <v>999</v>
      </c>
      <c r="N103" s="216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197">
        <v>98</v>
      </c>
      <c r="B104" s="93"/>
      <c r="C104" s="93"/>
      <c r="D104" s="94"/>
      <c r="E104" s="210"/>
      <c r="F104" s="95"/>
      <c r="G104" s="95"/>
      <c r="H104" s="377"/>
      <c r="I104" s="221"/>
      <c r="J104" s="194" t="e">
        <f>IF(AND(Q104="",#REF!&gt;0,#REF!&lt;5),K104,)</f>
        <v>#REF!</v>
      </c>
      <c r="K104" s="192" t="str">
        <f>IF(D104="","ZZZ9",IF(AND(#REF!&gt;0,#REF!&lt;5),D104&amp;#REF!,D104&amp;"9"))</f>
        <v>ZZZ9</v>
      </c>
      <c r="L104" s="196">
        <f t="shared" ref="L104:L156" si="3">IF(Q104="",999,Q104)</f>
        <v>999</v>
      </c>
      <c r="M104" s="220">
        <f t="shared" ref="M104:M156" si="4">IF(P104=999,999,1)</f>
        <v>999</v>
      </c>
      <c r="N104" s="216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97">
        <v>99</v>
      </c>
      <c r="B105" s="93"/>
      <c r="C105" s="93"/>
      <c r="D105" s="94"/>
      <c r="E105" s="210"/>
      <c r="F105" s="95"/>
      <c r="G105" s="95"/>
      <c r="H105" s="377"/>
      <c r="I105" s="221"/>
      <c r="J105" s="194" t="e">
        <f>IF(AND(Q105="",#REF!&gt;0,#REF!&lt;5),K105,)</f>
        <v>#REF!</v>
      </c>
      <c r="K105" s="192" t="str">
        <f>IF(D105="","ZZZ9",IF(AND(#REF!&gt;0,#REF!&lt;5),D105&amp;#REF!,D105&amp;"9"))</f>
        <v>ZZZ9</v>
      </c>
      <c r="L105" s="196">
        <f t="shared" si="3"/>
        <v>999</v>
      </c>
      <c r="M105" s="220">
        <f t="shared" si="4"/>
        <v>999</v>
      </c>
      <c r="N105" s="216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197">
        <v>100</v>
      </c>
      <c r="B106" s="93"/>
      <c r="C106" s="93"/>
      <c r="D106" s="94"/>
      <c r="E106" s="210"/>
      <c r="F106" s="95"/>
      <c r="G106" s="95"/>
      <c r="H106" s="377"/>
      <c r="I106" s="221"/>
      <c r="J106" s="194" t="e">
        <f>IF(AND(Q106="",#REF!&gt;0,#REF!&lt;5),K106,)</f>
        <v>#REF!</v>
      </c>
      <c r="K106" s="192" t="str">
        <f>IF(D106="","ZZZ9",IF(AND(#REF!&gt;0,#REF!&lt;5),D106&amp;#REF!,D106&amp;"9"))</f>
        <v>ZZZ9</v>
      </c>
      <c r="L106" s="196">
        <f t="shared" si="3"/>
        <v>999</v>
      </c>
      <c r="M106" s="220">
        <f t="shared" si="4"/>
        <v>999</v>
      </c>
      <c r="N106" s="216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197">
        <v>101</v>
      </c>
      <c r="B107" s="93"/>
      <c r="C107" s="93"/>
      <c r="D107" s="94"/>
      <c r="E107" s="210"/>
      <c r="F107" s="95"/>
      <c r="G107" s="95"/>
      <c r="H107" s="377"/>
      <c r="I107" s="221"/>
      <c r="J107" s="194" t="e">
        <f>IF(AND(Q107="",#REF!&gt;0,#REF!&lt;5),K107,)</f>
        <v>#REF!</v>
      </c>
      <c r="K107" s="192" t="str">
        <f>IF(D107="","ZZZ9",IF(AND(#REF!&gt;0,#REF!&lt;5),D107&amp;#REF!,D107&amp;"9"))</f>
        <v>ZZZ9</v>
      </c>
      <c r="L107" s="196">
        <f t="shared" si="3"/>
        <v>999</v>
      </c>
      <c r="M107" s="220">
        <f t="shared" si="4"/>
        <v>999</v>
      </c>
      <c r="N107" s="216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197">
        <v>102</v>
      </c>
      <c r="B108" s="93"/>
      <c r="C108" s="93"/>
      <c r="D108" s="94"/>
      <c r="E108" s="210"/>
      <c r="F108" s="95"/>
      <c r="G108" s="95"/>
      <c r="H108" s="377"/>
      <c r="I108" s="221"/>
      <c r="J108" s="194" t="e">
        <f>IF(AND(Q108="",#REF!&gt;0,#REF!&lt;5),K108,)</f>
        <v>#REF!</v>
      </c>
      <c r="K108" s="192" t="str">
        <f>IF(D108="","ZZZ9",IF(AND(#REF!&gt;0,#REF!&lt;5),D108&amp;#REF!,D108&amp;"9"))</f>
        <v>ZZZ9</v>
      </c>
      <c r="L108" s="196">
        <f t="shared" si="3"/>
        <v>999</v>
      </c>
      <c r="M108" s="220">
        <f t="shared" si="4"/>
        <v>999</v>
      </c>
      <c r="N108" s="216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197">
        <v>103</v>
      </c>
      <c r="B109" s="93"/>
      <c r="C109" s="93"/>
      <c r="D109" s="94"/>
      <c r="E109" s="210"/>
      <c r="F109" s="95"/>
      <c r="G109" s="95"/>
      <c r="H109" s="377"/>
      <c r="I109" s="221"/>
      <c r="J109" s="194" t="e">
        <f>IF(AND(Q109="",#REF!&gt;0,#REF!&lt;5),K109,)</f>
        <v>#REF!</v>
      </c>
      <c r="K109" s="192" t="str">
        <f>IF(D109="","ZZZ9",IF(AND(#REF!&gt;0,#REF!&lt;5),D109&amp;#REF!,D109&amp;"9"))</f>
        <v>ZZZ9</v>
      </c>
      <c r="L109" s="196">
        <f t="shared" si="3"/>
        <v>999</v>
      </c>
      <c r="M109" s="220">
        <f t="shared" si="4"/>
        <v>999</v>
      </c>
      <c r="N109" s="216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197">
        <v>104</v>
      </c>
      <c r="B110" s="93"/>
      <c r="C110" s="93"/>
      <c r="D110" s="94"/>
      <c r="E110" s="210"/>
      <c r="F110" s="95"/>
      <c r="G110" s="95"/>
      <c r="H110" s="377"/>
      <c r="I110" s="221"/>
      <c r="J110" s="194" t="e">
        <f>IF(AND(Q110="",#REF!&gt;0,#REF!&lt;5),K110,)</f>
        <v>#REF!</v>
      </c>
      <c r="K110" s="192" t="str">
        <f>IF(D110="","ZZZ9",IF(AND(#REF!&gt;0,#REF!&lt;5),D110&amp;#REF!,D110&amp;"9"))</f>
        <v>ZZZ9</v>
      </c>
      <c r="L110" s="196">
        <f t="shared" si="3"/>
        <v>999</v>
      </c>
      <c r="M110" s="220">
        <f t="shared" si="4"/>
        <v>999</v>
      </c>
      <c r="N110" s="216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197">
        <v>105</v>
      </c>
      <c r="B111" s="93"/>
      <c r="C111" s="93"/>
      <c r="D111" s="94"/>
      <c r="E111" s="210"/>
      <c r="F111" s="95"/>
      <c r="G111" s="95"/>
      <c r="H111" s="377"/>
      <c r="I111" s="221"/>
      <c r="J111" s="194" t="e">
        <f>IF(AND(Q111="",#REF!&gt;0,#REF!&lt;5),K111,)</f>
        <v>#REF!</v>
      </c>
      <c r="K111" s="192" t="str">
        <f>IF(D111="","ZZZ9",IF(AND(#REF!&gt;0,#REF!&lt;5),D111&amp;#REF!,D111&amp;"9"))</f>
        <v>ZZZ9</v>
      </c>
      <c r="L111" s="196">
        <f t="shared" si="3"/>
        <v>999</v>
      </c>
      <c r="M111" s="220">
        <f t="shared" si="4"/>
        <v>999</v>
      </c>
      <c r="N111" s="216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197">
        <v>106</v>
      </c>
      <c r="B112" s="93"/>
      <c r="C112" s="93"/>
      <c r="D112" s="94"/>
      <c r="E112" s="210"/>
      <c r="F112" s="95"/>
      <c r="G112" s="95"/>
      <c r="H112" s="377"/>
      <c r="I112" s="221"/>
      <c r="J112" s="194" t="e">
        <f>IF(AND(Q112="",#REF!&gt;0,#REF!&lt;5),K112,)</f>
        <v>#REF!</v>
      </c>
      <c r="K112" s="192" t="str">
        <f>IF(D112="","ZZZ9",IF(AND(#REF!&gt;0,#REF!&lt;5),D112&amp;#REF!,D112&amp;"9"))</f>
        <v>ZZZ9</v>
      </c>
      <c r="L112" s="196">
        <f t="shared" si="3"/>
        <v>999</v>
      </c>
      <c r="M112" s="220">
        <f t="shared" si="4"/>
        <v>999</v>
      </c>
      <c r="N112" s="216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197">
        <v>107</v>
      </c>
      <c r="B113" s="93"/>
      <c r="C113" s="93"/>
      <c r="D113" s="94"/>
      <c r="E113" s="210"/>
      <c r="F113" s="95"/>
      <c r="G113" s="95"/>
      <c r="H113" s="377"/>
      <c r="I113" s="221"/>
      <c r="J113" s="194" t="e">
        <f>IF(AND(Q113="",#REF!&gt;0,#REF!&lt;5),K113,)</f>
        <v>#REF!</v>
      </c>
      <c r="K113" s="192" t="str">
        <f>IF(D113="","ZZZ9",IF(AND(#REF!&gt;0,#REF!&lt;5),D113&amp;#REF!,D113&amp;"9"))</f>
        <v>ZZZ9</v>
      </c>
      <c r="L113" s="196">
        <f t="shared" si="3"/>
        <v>999</v>
      </c>
      <c r="M113" s="220">
        <f t="shared" si="4"/>
        <v>999</v>
      </c>
      <c r="N113" s="216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197">
        <v>108</v>
      </c>
      <c r="B114" s="93"/>
      <c r="C114" s="93"/>
      <c r="D114" s="94"/>
      <c r="E114" s="210"/>
      <c r="F114" s="95"/>
      <c r="G114" s="95"/>
      <c r="H114" s="377"/>
      <c r="I114" s="221"/>
      <c r="J114" s="194" t="e">
        <f>IF(AND(Q114="",#REF!&gt;0,#REF!&lt;5),K114,)</f>
        <v>#REF!</v>
      </c>
      <c r="K114" s="192" t="str">
        <f>IF(D114="","ZZZ9",IF(AND(#REF!&gt;0,#REF!&lt;5),D114&amp;#REF!,D114&amp;"9"))</f>
        <v>ZZZ9</v>
      </c>
      <c r="L114" s="196">
        <f t="shared" si="3"/>
        <v>999</v>
      </c>
      <c r="M114" s="220">
        <f t="shared" si="4"/>
        <v>999</v>
      </c>
      <c r="N114" s="216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197">
        <v>109</v>
      </c>
      <c r="B115" s="93"/>
      <c r="C115" s="93"/>
      <c r="D115" s="94"/>
      <c r="E115" s="210"/>
      <c r="F115" s="95"/>
      <c r="G115" s="95"/>
      <c r="H115" s="377"/>
      <c r="I115" s="221"/>
      <c r="J115" s="194" t="e">
        <f>IF(AND(Q115="",#REF!&gt;0,#REF!&lt;5),K115,)</f>
        <v>#REF!</v>
      </c>
      <c r="K115" s="192" t="str">
        <f>IF(D115="","ZZZ9",IF(AND(#REF!&gt;0,#REF!&lt;5),D115&amp;#REF!,D115&amp;"9"))</f>
        <v>ZZZ9</v>
      </c>
      <c r="L115" s="196">
        <f t="shared" si="3"/>
        <v>999</v>
      </c>
      <c r="M115" s="220">
        <f t="shared" si="4"/>
        <v>999</v>
      </c>
      <c r="N115" s="216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197">
        <v>110</v>
      </c>
      <c r="B116" s="93"/>
      <c r="C116" s="93"/>
      <c r="D116" s="94"/>
      <c r="E116" s="210"/>
      <c r="F116" s="95"/>
      <c r="G116" s="95"/>
      <c r="H116" s="377"/>
      <c r="I116" s="221"/>
      <c r="J116" s="194" t="e">
        <f>IF(AND(Q116="",#REF!&gt;0,#REF!&lt;5),K116,)</f>
        <v>#REF!</v>
      </c>
      <c r="K116" s="192" t="str">
        <f>IF(D116="","ZZZ9",IF(AND(#REF!&gt;0,#REF!&lt;5),D116&amp;#REF!,D116&amp;"9"))</f>
        <v>ZZZ9</v>
      </c>
      <c r="L116" s="196">
        <f t="shared" si="3"/>
        <v>999</v>
      </c>
      <c r="M116" s="220">
        <f t="shared" si="4"/>
        <v>999</v>
      </c>
      <c r="N116" s="216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197">
        <v>111</v>
      </c>
      <c r="B117" s="93"/>
      <c r="C117" s="93"/>
      <c r="D117" s="94"/>
      <c r="E117" s="210"/>
      <c r="F117" s="95"/>
      <c r="G117" s="95"/>
      <c r="H117" s="377"/>
      <c r="I117" s="221"/>
      <c r="J117" s="194" t="e">
        <f>IF(AND(Q117="",#REF!&gt;0,#REF!&lt;5),K117,)</f>
        <v>#REF!</v>
      </c>
      <c r="K117" s="192" t="str">
        <f>IF(D117="","ZZZ9",IF(AND(#REF!&gt;0,#REF!&lt;5),D117&amp;#REF!,D117&amp;"9"))</f>
        <v>ZZZ9</v>
      </c>
      <c r="L117" s="196">
        <f t="shared" si="3"/>
        <v>999</v>
      </c>
      <c r="M117" s="220">
        <f t="shared" si="4"/>
        <v>999</v>
      </c>
      <c r="N117" s="216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197">
        <v>112</v>
      </c>
      <c r="B118" s="93"/>
      <c r="C118" s="93"/>
      <c r="D118" s="94"/>
      <c r="E118" s="210"/>
      <c r="F118" s="95"/>
      <c r="G118" s="95"/>
      <c r="H118" s="377"/>
      <c r="I118" s="221"/>
      <c r="J118" s="194" t="e">
        <f>IF(AND(Q118="",#REF!&gt;0,#REF!&lt;5),K118,)</f>
        <v>#REF!</v>
      </c>
      <c r="K118" s="192" t="str">
        <f>IF(D118="","ZZZ9",IF(AND(#REF!&gt;0,#REF!&lt;5),D118&amp;#REF!,D118&amp;"9"))</f>
        <v>ZZZ9</v>
      </c>
      <c r="L118" s="196">
        <f t="shared" si="3"/>
        <v>999</v>
      </c>
      <c r="M118" s="220">
        <f t="shared" si="4"/>
        <v>999</v>
      </c>
      <c r="N118" s="216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197">
        <v>113</v>
      </c>
      <c r="B119" s="93"/>
      <c r="C119" s="93"/>
      <c r="D119" s="94"/>
      <c r="E119" s="210"/>
      <c r="F119" s="95"/>
      <c r="G119" s="95"/>
      <c r="H119" s="377"/>
      <c r="I119" s="221"/>
      <c r="J119" s="194" t="e">
        <f>IF(AND(Q119="",#REF!&gt;0,#REF!&lt;5),K119,)</f>
        <v>#REF!</v>
      </c>
      <c r="K119" s="192" t="str">
        <f>IF(D119="","ZZZ9",IF(AND(#REF!&gt;0,#REF!&lt;5),D119&amp;#REF!,D119&amp;"9"))</f>
        <v>ZZZ9</v>
      </c>
      <c r="L119" s="196">
        <f t="shared" si="3"/>
        <v>999</v>
      </c>
      <c r="M119" s="220">
        <f t="shared" si="4"/>
        <v>999</v>
      </c>
      <c r="N119" s="216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197">
        <v>114</v>
      </c>
      <c r="B120" s="93"/>
      <c r="C120" s="93"/>
      <c r="D120" s="94"/>
      <c r="E120" s="210"/>
      <c r="F120" s="95"/>
      <c r="G120" s="95"/>
      <c r="H120" s="377"/>
      <c r="I120" s="221"/>
      <c r="J120" s="194" t="e">
        <f>IF(AND(Q120="",#REF!&gt;0,#REF!&lt;5),K120,)</f>
        <v>#REF!</v>
      </c>
      <c r="K120" s="192" t="str">
        <f>IF(D120="","ZZZ9",IF(AND(#REF!&gt;0,#REF!&lt;5),D120&amp;#REF!,D120&amp;"9"))</f>
        <v>ZZZ9</v>
      </c>
      <c r="L120" s="196">
        <f t="shared" si="3"/>
        <v>999</v>
      </c>
      <c r="M120" s="220">
        <f t="shared" si="4"/>
        <v>999</v>
      </c>
      <c r="N120" s="216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197">
        <v>115</v>
      </c>
      <c r="B121" s="93"/>
      <c r="C121" s="93"/>
      <c r="D121" s="94"/>
      <c r="E121" s="210"/>
      <c r="F121" s="95"/>
      <c r="G121" s="95"/>
      <c r="H121" s="377"/>
      <c r="I121" s="221"/>
      <c r="J121" s="194" t="e">
        <f>IF(AND(Q121="",#REF!&gt;0,#REF!&lt;5),K121,)</f>
        <v>#REF!</v>
      </c>
      <c r="K121" s="192" t="str">
        <f>IF(D121="","ZZZ9",IF(AND(#REF!&gt;0,#REF!&lt;5),D121&amp;#REF!,D121&amp;"9"))</f>
        <v>ZZZ9</v>
      </c>
      <c r="L121" s="196">
        <f t="shared" si="3"/>
        <v>999</v>
      </c>
      <c r="M121" s="220">
        <f t="shared" si="4"/>
        <v>999</v>
      </c>
      <c r="N121" s="216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197">
        <v>116</v>
      </c>
      <c r="B122" s="93"/>
      <c r="C122" s="93"/>
      <c r="D122" s="94"/>
      <c r="E122" s="210"/>
      <c r="F122" s="95"/>
      <c r="G122" s="95"/>
      <c r="H122" s="377"/>
      <c r="I122" s="221"/>
      <c r="J122" s="194" t="e">
        <f>IF(AND(Q122="",#REF!&gt;0,#REF!&lt;5),K122,)</f>
        <v>#REF!</v>
      </c>
      <c r="K122" s="192" t="str">
        <f>IF(D122="","ZZZ9",IF(AND(#REF!&gt;0,#REF!&lt;5),D122&amp;#REF!,D122&amp;"9"))</f>
        <v>ZZZ9</v>
      </c>
      <c r="L122" s="196">
        <f t="shared" si="3"/>
        <v>999</v>
      </c>
      <c r="M122" s="220">
        <f t="shared" si="4"/>
        <v>999</v>
      </c>
      <c r="N122" s="216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197">
        <v>117</v>
      </c>
      <c r="B123" s="93"/>
      <c r="C123" s="93"/>
      <c r="D123" s="94"/>
      <c r="E123" s="210"/>
      <c r="F123" s="95"/>
      <c r="G123" s="95"/>
      <c r="H123" s="377"/>
      <c r="I123" s="221"/>
      <c r="J123" s="194" t="e">
        <f>IF(AND(Q123="",#REF!&gt;0,#REF!&lt;5),K123,)</f>
        <v>#REF!</v>
      </c>
      <c r="K123" s="192" t="str">
        <f>IF(D123="","ZZZ9",IF(AND(#REF!&gt;0,#REF!&lt;5),D123&amp;#REF!,D123&amp;"9"))</f>
        <v>ZZZ9</v>
      </c>
      <c r="L123" s="196">
        <f t="shared" si="3"/>
        <v>999</v>
      </c>
      <c r="M123" s="220">
        <f t="shared" si="4"/>
        <v>999</v>
      </c>
      <c r="N123" s="216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197">
        <v>118</v>
      </c>
      <c r="B124" s="93"/>
      <c r="C124" s="93"/>
      <c r="D124" s="94"/>
      <c r="E124" s="210"/>
      <c r="F124" s="95"/>
      <c r="G124" s="95"/>
      <c r="H124" s="377"/>
      <c r="I124" s="221"/>
      <c r="J124" s="194" t="e">
        <f>IF(AND(Q124="",#REF!&gt;0,#REF!&lt;5),K124,)</f>
        <v>#REF!</v>
      </c>
      <c r="K124" s="192" t="str">
        <f>IF(D124="","ZZZ9",IF(AND(#REF!&gt;0,#REF!&lt;5),D124&amp;#REF!,D124&amp;"9"))</f>
        <v>ZZZ9</v>
      </c>
      <c r="L124" s="196">
        <f t="shared" si="3"/>
        <v>999</v>
      </c>
      <c r="M124" s="220">
        <f t="shared" si="4"/>
        <v>999</v>
      </c>
      <c r="N124" s="216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197">
        <v>119</v>
      </c>
      <c r="B125" s="93"/>
      <c r="C125" s="93"/>
      <c r="D125" s="94"/>
      <c r="E125" s="210"/>
      <c r="F125" s="95"/>
      <c r="G125" s="95"/>
      <c r="H125" s="377"/>
      <c r="I125" s="221"/>
      <c r="J125" s="194" t="e">
        <f>IF(AND(Q125="",#REF!&gt;0,#REF!&lt;5),K125,)</f>
        <v>#REF!</v>
      </c>
      <c r="K125" s="192" t="str">
        <f>IF(D125="","ZZZ9",IF(AND(#REF!&gt;0,#REF!&lt;5),D125&amp;#REF!,D125&amp;"9"))</f>
        <v>ZZZ9</v>
      </c>
      <c r="L125" s="196">
        <f t="shared" si="3"/>
        <v>999</v>
      </c>
      <c r="M125" s="220">
        <f t="shared" si="4"/>
        <v>999</v>
      </c>
      <c r="N125" s="216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197">
        <v>120</v>
      </c>
      <c r="B126" s="93"/>
      <c r="C126" s="93"/>
      <c r="D126" s="94"/>
      <c r="E126" s="210"/>
      <c r="F126" s="95"/>
      <c r="G126" s="95"/>
      <c r="H126" s="377"/>
      <c r="I126" s="221"/>
      <c r="J126" s="194" t="e">
        <f>IF(AND(Q126="",#REF!&gt;0,#REF!&lt;5),K126,)</f>
        <v>#REF!</v>
      </c>
      <c r="K126" s="192" t="str">
        <f>IF(D126="","ZZZ9",IF(AND(#REF!&gt;0,#REF!&lt;5),D126&amp;#REF!,D126&amp;"9"))</f>
        <v>ZZZ9</v>
      </c>
      <c r="L126" s="196">
        <f t="shared" si="3"/>
        <v>999</v>
      </c>
      <c r="M126" s="220">
        <f t="shared" si="4"/>
        <v>999</v>
      </c>
      <c r="N126" s="216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197">
        <v>121</v>
      </c>
      <c r="B127" s="93"/>
      <c r="C127" s="93"/>
      <c r="D127" s="94"/>
      <c r="E127" s="210"/>
      <c r="F127" s="95"/>
      <c r="G127" s="95"/>
      <c r="H127" s="377"/>
      <c r="I127" s="221"/>
      <c r="J127" s="194" t="e">
        <f>IF(AND(Q127="",#REF!&gt;0,#REF!&lt;5),K127,)</f>
        <v>#REF!</v>
      </c>
      <c r="K127" s="192" t="str">
        <f>IF(D127="","ZZZ9",IF(AND(#REF!&gt;0,#REF!&lt;5),D127&amp;#REF!,D127&amp;"9"))</f>
        <v>ZZZ9</v>
      </c>
      <c r="L127" s="196">
        <f t="shared" si="3"/>
        <v>999</v>
      </c>
      <c r="M127" s="220">
        <f t="shared" si="4"/>
        <v>999</v>
      </c>
      <c r="N127" s="216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197">
        <v>122</v>
      </c>
      <c r="B128" s="93"/>
      <c r="C128" s="93"/>
      <c r="D128" s="94"/>
      <c r="E128" s="210"/>
      <c r="F128" s="95"/>
      <c r="G128" s="95"/>
      <c r="H128" s="377"/>
      <c r="I128" s="221"/>
      <c r="J128" s="194" t="e">
        <f>IF(AND(Q128="",#REF!&gt;0,#REF!&lt;5),K128,)</f>
        <v>#REF!</v>
      </c>
      <c r="K128" s="192" t="str">
        <f>IF(D128="","ZZZ9",IF(AND(#REF!&gt;0,#REF!&lt;5),D128&amp;#REF!,D128&amp;"9"))</f>
        <v>ZZZ9</v>
      </c>
      <c r="L128" s="196">
        <f t="shared" si="3"/>
        <v>999</v>
      </c>
      <c r="M128" s="220">
        <f t="shared" si="4"/>
        <v>999</v>
      </c>
      <c r="N128" s="216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197">
        <v>123</v>
      </c>
      <c r="B129" s="93"/>
      <c r="C129" s="93"/>
      <c r="D129" s="94"/>
      <c r="E129" s="210"/>
      <c r="F129" s="95"/>
      <c r="G129" s="95"/>
      <c r="H129" s="377"/>
      <c r="I129" s="221"/>
      <c r="J129" s="194" t="e">
        <f>IF(AND(Q129="",#REF!&gt;0,#REF!&lt;5),K129,)</f>
        <v>#REF!</v>
      </c>
      <c r="K129" s="192" t="str">
        <f>IF(D129="","ZZZ9",IF(AND(#REF!&gt;0,#REF!&lt;5),D129&amp;#REF!,D129&amp;"9"))</f>
        <v>ZZZ9</v>
      </c>
      <c r="L129" s="196">
        <f t="shared" si="3"/>
        <v>999</v>
      </c>
      <c r="M129" s="220">
        <f t="shared" si="4"/>
        <v>999</v>
      </c>
      <c r="N129" s="216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197">
        <v>124</v>
      </c>
      <c r="B130" s="93"/>
      <c r="C130" s="93"/>
      <c r="D130" s="94"/>
      <c r="E130" s="210"/>
      <c r="F130" s="95"/>
      <c r="G130" s="95"/>
      <c r="H130" s="377"/>
      <c r="I130" s="221"/>
      <c r="J130" s="194" t="e">
        <f>IF(AND(Q130="",#REF!&gt;0,#REF!&lt;5),K130,)</f>
        <v>#REF!</v>
      </c>
      <c r="K130" s="192" t="str">
        <f>IF(D130="","ZZZ9",IF(AND(#REF!&gt;0,#REF!&lt;5),D130&amp;#REF!,D130&amp;"9"))</f>
        <v>ZZZ9</v>
      </c>
      <c r="L130" s="196">
        <f t="shared" si="3"/>
        <v>999</v>
      </c>
      <c r="M130" s="220">
        <f t="shared" si="4"/>
        <v>999</v>
      </c>
      <c r="N130" s="216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197">
        <v>125</v>
      </c>
      <c r="B131" s="93"/>
      <c r="C131" s="93"/>
      <c r="D131" s="94"/>
      <c r="E131" s="210"/>
      <c r="F131" s="95"/>
      <c r="G131" s="95"/>
      <c r="H131" s="377"/>
      <c r="I131" s="221"/>
      <c r="J131" s="194" t="e">
        <f>IF(AND(Q131="",#REF!&gt;0,#REF!&lt;5),K131,)</f>
        <v>#REF!</v>
      </c>
      <c r="K131" s="192" t="str">
        <f>IF(D131="","ZZZ9",IF(AND(#REF!&gt;0,#REF!&lt;5),D131&amp;#REF!,D131&amp;"9"))</f>
        <v>ZZZ9</v>
      </c>
      <c r="L131" s="196">
        <f t="shared" si="3"/>
        <v>999</v>
      </c>
      <c r="M131" s="220">
        <f t="shared" si="4"/>
        <v>999</v>
      </c>
      <c r="N131" s="216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197">
        <v>126</v>
      </c>
      <c r="B132" s="93"/>
      <c r="C132" s="93"/>
      <c r="D132" s="94"/>
      <c r="E132" s="210"/>
      <c r="F132" s="95"/>
      <c r="G132" s="95"/>
      <c r="H132" s="377"/>
      <c r="I132" s="221"/>
      <c r="J132" s="194" t="e">
        <f>IF(AND(Q132="",#REF!&gt;0,#REF!&lt;5),K132,)</f>
        <v>#REF!</v>
      </c>
      <c r="K132" s="192" t="str">
        <f>IF(D132="","ZZZ9",IF(AND(#REF!&gt;0,#REF!&lt;5),D132&amp;#REF!,D132&amp;"9"))</f>
        <v>ZZZ9</v>
      </c>
      <c r="L132" s="196">
        <f t="shared" si="3"/>
        <v>999</v>
      </c>
      <c r="M132" s="220">
        <f t="shared" si="4"/>
        <v>999</v>
      </c>
      <c r="N132" s="216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197">
        <v>127</v>
      </c>
      <c r="B133" s="93"/>
      <c r="C133" s="93"/>
      <c r="D133" s="94"/>
      <c r="E133" s="210"/>
      <c r="F133" s="95"/>
      <c r="G133" s="95"/>
      <c r="H133" s="377"/>
      <c r="I133" s="221"/>
      <c r="J133" s="194" t="e">
        <f>IF(AND(Q133="",#REF!&gt;0,#REF!&lt;5),K133,)</f>
        <v>#REF!</v>
      </c>
      <c r="K133" s="192" t="str">
        <f>IF(D133="","ZZZ9",IF(AND(#REF!&gt;0,#REF!&lt;5),D133&amp;#REF!,D133&amp;"9"))</f>
        <v>ZZZ9</v>
      </c>
      <c r="L133" s="196">
        <f t="shared" si="3"/>
        <v>999</v>
      </c>
      <c r="M133" s="220">
        <f t="shared" si="4"/>
        <v>999</v>
      </c>
      <c r="N133" s="216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197">
        <v>128</v>
      </c>
      <c r="B134" s="93"/>
      <c r="C134" s="93"/>
      <c r="D134" s="94"/>
      <c r="E134" s="210"/>
      <c r="F134" s="95"/>
      <c r="G134" s="95"/>
      <c r="H134" s="377"/>
      <c r="I134" s="221"/>
      <c r="J134" s="194" t="e">
        <f>IF(AND(Q134="",#REF!&gt;0,#REF!&lt;5),K134,)</f>
        <v>#REF!</v>
      </c>
      <c r="K134" s="192" t="str">
        <f>IF(D134="","ZZZ9",IF(AND(#REF!&gt;0,#REF!&lt;5),D134&amp;#REF!,D134&amp;"9"))</f>
        <v>ZZZ9</v>
      </c>
      <c r="L134" s="196">
        <f t="shared" si="3"/>
        <v>999</v>
      </c>
      <c r="M134" s="220">
        <f t="shared" si="4"/>
        <v>999</v>
      </c>
      <c r="N134" s="216"/>
      <c r="O134" s="221"/>
      <c r="P134" s="222">
        <f t="shared" si="5"/>
        <v>999</v>
      </c>
      <c r="Q134" s="221"/>
    </row>
    <row r="135" spans="1:17" x14ac:dyDescent="0.25">
      <c r="A135" s="197">
        <v>129</v>
      </c>
      <c r="B135" s="93"/>
      <c r="C135" s="93"/>
      <c r="D135" s="94"/>
      <c r="E135" s="210"/>
      <c r="F135" s="95"/>
      <c r="G135" s="95"/>
      <c r="H135" s="377"/>
      <c r="I135" s="221"/>
      <c r="J135" s="194" t="e">
        <f>IF(AND(Q135="",#REF!&gt;0,#REF!&lt;5),K135,)</f>
        <v>#REF!</v>
      </c>
      <c r="K135" s="192" t="str">
        <f>IF(D135="","ZZZ9",IF(AND(#REF!&gt;0,#REF!&lt;5),D135&amp;#REF!,D135&amp;"9"))</f>
        <v>ZZZ9</v>
      </c>
      <c r="L135" s="196">
        <f t="shared" si="3"/>
        <v>999</v>
      </c>
      <c r="M135" s="220">
        <f t="shared" si="4"/>
        <v>999</v>
      </c>
      <c r="N135" s="216"/>
      <c r="O135" s="95"/>
      <c r="P135" s="114">
        <f t="shared" si="5"/>
        <v>999</v>
      </c>
      <c r="Q135" s="95"/>
    </row>
    <row r="136" spans="1:17" x14ac:dyDescent="0.25">
      <c r="A136" s="197">
        <v>130</v>
      </c>
      <c r="B136" s="93"/>
      <c r="C136" s="93"/>
      <c r="D136" s="94"/>
      <c r="E136" s="210"/>
      <c r="F136" s="95"/>
      <c r="G136" s="95"/>
      <c r="H136" s="377"/>
      <c r="I136" s="221"/>
      <c r="J136" s="194" t="e">
        <f>IF(AND(Q136="",#REF!&gt;0,#REF!&lt;5),K136,)</f>
        <v>#REF!</v>
      </c>
      <c r="K136" s="192" t="str">
        <f>IF(D136="","ZZZ9",IF(AND(#REF!&gt;0,#REF!&lt;5),D136&amp;#REF!,D136&amp;"9"))</f>
        <v>ZZZ9</v>
      </c>
      <c r="L136" s="196">
        <f t="shared" si="3"/>
        <v>999</v>
      </c>
      <c r="M136" s="220">
        <f t="shared" si="4"/>
        <v>999</v>
      </c>
      <c r="N136" s="216"/>
      <c r="O136" s="95"/>
      <c r="P136" s="114">
        <f t="shared" si="5"/>
        <v>999</v>
      </c>
      <c r="Q136" s="95"/>
    </row>
    <row r="137" spans="1:17" x14ac:dyDescent="0.25">
      <c r="A137" s="197">
        <v>131</v>
      </c>
      <c r="B137" s="93"/>
      <c r="C137" s="93"/>
      <c r="D137" s="94"/>
      <c r="E137" s="210"/>
      <c r="F137" s="95"/>
      <c r="G137" s="95"/>
      <c r="H137" s="377"/>
      <c r="I137" s="221"/>
      <c r="J137" s="194" t="e">
        <f>IF(AND(Q137="",#REF!&gt;0,#REF!&lt;5),K137,)</f>
        <v>#REF!</v>
      </c>
      <c r="K137" s="192" t="str">
        <f>IF(D137="","ZZZ9",IF(AND(#REF!&gt;0,#REF!&lt;5),D137&amp;#REF!,D137&amp;"9"))</f>
        <v>ZZZ9</v>
      </c>
      <c r="L137" s="196">
        <f t="shared" si="3"/>
        <v>999</v>
      </c>
      <c r="M137" s="220">
        <f t="shared" si="4"/>
        <v>999</v>
      </c>
      <c r="N137" s="216"/>
      <c r="O137" s="95"/>
      <c r="P137" s="114">
        <f t="shared" si="5"/>
        <v>999</v>
      </c>
      <c r="Q137" s="95"/>
    </row>
    <row r="138" spans="1:17" x14ac:dyDescent="0.25">
      <c r="A138" s="197">
        <v>132</v>
      </c>
      <c r="B138" s="93"/>
      <c r="C138" s="93"/>
      <c r="D138" s="94"/>
      <c r="E138" s="210"/>
      <c r="F138" s="95"/>
      <c r="G138" s="95"/>
      <c r="H138" s="377"/>
      <c r="I138" s="221"/>
      <c r="J138" s="194" t="e">
        <f>IF(AND(Q138="",#REF!&gt;0,#REF!&lt;5),K138,)</f>
        <v>#REF!</v>
      </c>
      <c r="K138" s="192" t="str">
        <f>IF(D138="","ZZZ9",IF(AND(#REF!&gt;0,#REF!&lt;5),D138&amp;#REF!,D138&amp;"9"))</f>
        <v>ZZZ9</v>
      </c>
      <c r="L138" s="196">
        <f t="shared" si="3"/>
        <v>999</v>
      </c>
      <c r="M138" s="220">
        <f t="shared" si="4"/>
        <v>999</v>
      </c>
      <c r="N138" s="216"/>
      <c r="O138" s="95"/>
      <c r="P138" s="114">
        <f t="shared" si="5"/>
        <v>999</v>
      </c>
      <c r="Q138" s="95"/>
    </row>
    <row r="139" spans="1:17" x14ac:dyDescent="0.25">
      <c r="A139" s="197">
        <v>133</v>
      </c>
      <c r="B139" s="93"/>
      <c r="C139" s="93"/>
      <c r="D139" s="94"/>
      <c r="E139" s="210"/>
      <c r="F139" s="95"/>
      <c r="G139" s="95"/>
      <c r="H139" s="377"/>
      <c r="I139" s="221"/>
      <c r="J139" s="194" t="e">
        <f>IF(AND(Q139="",#REF!&gt;0,#REF!&lt;5),K139,)</f>
        <v>#REF!</v>
      </c>
      <c r="K139" s="192" t="str">
        <f>IF(D139="","ZZZ9",IF(AND(#REF!&gt;0,#REF!&lt;5),D139&amp;#REF!,D139&amp;"9"))</f>
        <v>ZZZ9</v>
      </c>
      <c r="L139" s="196">
        <f t="shared" si="3"/>
        <v>999</v>
      </c>
      <c r="M139" s="220">
        <f t="shared" si="4"/>
        <v>999</v>
      </c>
      <c r="N139" s="216"/>
      <c r="O139" s="95"/>
      <c r="P139" s="114">
        <f t="shared" si="5"/>
        <v>999</v>
      </c>
      <c r="Q139" s="95"/>
    </row>
    <row r="140" spans="1:17" x14ac:dyDescent="0.25">
      <c r="A140" s="197">
        <v>134</v>
      </c>
      <c r="B140" s="93"/>
      <c r="C140" s="93"/>
      <c r="D140" s="94"/>
      <c r="E140" s="210"/>
      <c r="F140" s="95"/>
      <c r="G140" s="95"/>
      <c r="H140" s="377"/>
      <c r="I140" s="221"/>
      <c r="J140" s="194" t="e">
        <f>IF(AND(Q140="",#REF!&gt;0,#REF!&lt;5),K140,)</f>
        <v>#REF!</v>
      </c>
      <c r="K140" s="192" t="str">
        <f>IF(D140="","ZZZ9",IF(AND(#REF!&gt;0,#REF!&lt;5),D140&amp;#REF!,D140&amp;"9"))</f>
        <v>ZZZ9</v>
      </c>
      <c r="L140" s="196">
        <f t="shared" si="3"/>
        <v>999</v>
      </c>
      <c r="M140" s="220">
        <f t="shared" si="4"/>
        <v>999</v>
      </c>
      <c r="N140" s="216"/>
      <c r="O140" s="95"/>
      <c r="P140" s="114">
        <f t="shared" si="5"/>
        <v>999</v>
      </c>
      <c r="Q140" s="95"/>
    </row>
    <row r="141" spans="1:17" x14ac:dyDescent="0.25">
      <c r="A141" s="197">
        <v>135</v>
      </c>
      <c r="B141" s="93"/>
      <c r="C141" s="93"/>
      <c r="D141" s="94"/>
      <c r="E141" s="210"/>
      <c r="F141" s="95"/>
      <c r="G141" s="95"/>
      <c r="H141" s="377"/>
      <c r="I141" s="221"/>
      <c r="J141" s="194" t="e">
        <f>IF(AND(Q141="",#REF!&gt;0,#REF!&lt;5),K141,)</f>
        <v>#REF!</v>
      </c>
      <c r="K141" s="192" t="str">
        <f>IF(D141="","ZZZ9",IF(AND(#REF!&gt;0,#REF!&lt;5),D141&amp;#REF!,D141&amp;"9"))</f>
        <v>ZZZ9</v>
      </c>
      <c r="L141" s="196">
        <f t="shared" si="3"/>
        <v>999</v>
      </c>
      <c r="M141" s="220">
        <f t="shared" si="4"/>
        <v>999</v>
      </c>
      <c r="N141" s="216"/>
      <c r="O141" s="221"/>
      <c r="P141" s="222">
        <f t="shared" si="5"/>
        <v>999</v>
      </c>
      <c r="Q141" s="221"/>
    </row>
    <row r="142" spans="1:17" x14ac:dyDescent="0.25">
      <c r="A142" s="197">
        <v>136</v>
      </c>
      <c r="B142" s="93"/>
      <c r="C142" s="93"/>
      <c r="D142" s="94"/>
      <c r="E142" s="210"/>
      <c r="F142" s="95"/>
      <c r="G142" s="95"/>
      <c r="H142" s="377"/>
      <c r="I142" s="221"/>
      <c r="J142" s="194" t="e">
        <f>IF(AND(Q142="",#REF!&gt;0,#REF!&lt;5),K142,)</f>
        <v>#REF!</v>
      </c>
      <c r="K142" s="192" t="str">
        <f>IF(D142="","ZZZ9",IF(AND(#REF!&gt;0,#REF!&lt;5),D142&amp;#REF!,D142&amp;"9"))</f>
        <v>ZZZ9</v>
      </c>
      <c r="L142" s="196">
        <f t="shared" si="3"/>
        <v>999</v>
      </c>
      <c r="M142" s="220">
        <f t="shared" si="4"/>
        <v>999</v>
      </c>
      <c r="N142" s="216"/>
      <c r="O142" s="95"/>
      <c r="P142" s="114">
        <f t="shared" si="5"/>
        <v>999</v>
      </c>
      <c r="Q142" s="95"/>
    </row>
    <row r="143" spans="1:17" x14ac:dyDescent="0.25">
      <c r="A143" s="197">
        <v>137</v>
      </c>
      <c r="B143" s="93"/>
      <c r="C143" s="93"/>
      <c r="D143" s="94"/>
      <c r="E143" s="210"/>
      <c r="F143" s="95"/>
      <c r="G143" s="95"/>
      <c r="H143" s="377"/>
      <c r="I143" s="221"/>
      <c r="J143" s="194" t="e">
        <f>IF(AND(Q143="",#REF!&gt;0,#REF!&lt;5),K143,)</f>
        <v>#REF!</v>
      </c>
      <c r="K143" s="192" t="str">
        <f>IF(D143="","ZZZ9",IF(AND(#REF!&gt;0,#REF!&lt;5),D143&amp;#REF!,D143&amp;"9"))</f>
        <v>ZZZ9</v>
      </c>
      <c r="L143" s="196">
        <f t="shared" si="3"/>
        <v>999</v>
      </c>
      <c r="M143" s="220">
        <f t="shared" si="4"/>
        <v>999</v>
      </c>
      <c r="N143" s="216"/>
      <c r="O143" s="95"/>
      <c r="P143" s="114">
        <f t="shared" si="5"/>
        <v>999</v>
      </c>
      <c r="Q143" s="95"/>
    </row>
    <row r="144" spans="1:17" x14ac:dyDescent="0.25">
      <c r="A144" s="197">
        <v>138</v>
      </c>
      <c r="B144" s="93"/>
      <c r="C144" s="93"/>
      <c r="D144" s="94"/>
      <c r="E144" s="210"/>
      <c r="F144" s="95"/>
      <c r="G144" s="95"/>
      <c r="H144" s="377"/>
      <c r="I144" s="221"/>
      <c r="J144" s="194" t="e">
        <f>IF(AND(Q144="",#REF!&gt;0,#REF!&lt;5),K144,)</f>
        <v>#REF!</v>
      </c>
      <c r="K144" s="192" t="str">
        <f>IF(D144="","ZZZ9",IF(AND(#REF!&gt;0,#REF!&lt;5),D144&amp;#REF!,D144&amp;"9"))</f>
        <v>ZZZ9</v>
      </c>
      <c r="L144" s="196">
        <f t="shared" si="3"/>
        <v>999</v>
      </c>
      <c r="M144" s="220">
        <f t="shared" si="4"/>
        <v>999</v>
      </c>
      <c r="N144" s="216"/>
      <c r="O144" s="95"/>
      <c r="P144" s="114">
        <f t="shared" si="5"/>
        <v>999</v>
      </c>
      <c r="Q144" s="95"/>
    </row>
    <row r="145" spans="1:17" x14ac:dyDescent="0.25">
      <c r="A145" s="197">
        <v>139</v>
      </c>
      <c r="B145" s="93"/>
      <c r="C145" s="93"/>
      <c r="D145" s="94"/>
      <c r="E145" s="210"/>
      <c r="F145" s="95"/>
      <c r="G145" s="95"/>
      <c r="H145" s="377"/>
      <c r="I145" s="221"/>
      <c r="J145" s="194" t="e">
        <f>IF(AND(Q145="",#REF!&gt;0,#REF!&lt;5),K145,)</f>
        <v>#REF!</v>
      </c>
      <c r="K145" s="192" t="str">
        <f>IF(D145="","ZZZ9",IF(AND(#REF!&gt;0,#REF!&lt;5),D145&amp;#REF!,D145&amp;"9"))</f>
        <v>ZZZ9</v>
      </c>
      <c r="L145" s="196">
        <f t="shared" si="3"/>
        <v>999</v>
      </c>
      <c r="M145" s="220">
        <f t="shared" si="4"/>
        <v>999</v>
      </c>
      <c r="N145" s="216"/>
      <c r="O145" s="95"/>
      <c r="P145" s="114">
        <f t="shared" si="5"/>
        <v>999</v>
      </c>
      <c r="Q145" s="95"/>
    </row>
    <row r="146" spans="1:17" x14ac:dyDescent="0.25">
      <c r="A146" s="197">
        <v>140</v>
      </c>
      <c r="B146" s="93"/>
      <c r="C146" s="93"/>
      <c r="D146" s="94"/>
      <c r="E146" s="210"/>
      <c r="F146" s="95"/>
      <c r="G146" s="95"/>
      <c r="H146" s="377"/>
      <c r="I146" s="221"/>
      <c r="J146" s="194" t="e">
        <f>IF(AND(Q146="",#REF!&gt;0,#REF!&lt;5),K146,)</f>
        <v>#REF!</v>
      </c>
      <c r="K146" s="192" t="str">
        <f>IF(D146="","ZZZ9",IF(AND(#REF!&gt;0,#REF!&lt;5),D146&amp;#REF!,D146&amp;"9"))</f>
        <v>ZZZ9</v>
      </c>
      <c r="L146" s="196">
        <f t="shared" si="3"/>
        <v>999</v>
      </c>
      <c r="M146" s="220">
        <f t="shared" si="4"/>
        <v>999</v>
      </c>
      <c r="N146" s="216"/>
      <c r="O146" s="95"/>
      <c r="P146" s="114">
        <f t="shared" si="5"/>
        <v>999</v>
      </c>
      <c r="Q146" s="95"/>
    </row>
    <row r="147" spans="1:17" x14ac:dyDescent="0.25">
      <c r="A147" s="197">
        <v>141</v>
      </c>
      <c r="B147" s="93"/>
      <c r="C147" s="93"/>
      <c r="D147" s="94"/>
      <c r="E147" s="210"/>
      <c r="F147" s="95"/>
      <c r="G147" s="95"/>
      <c r="H147" s="377"/>
      <c r="I147" s="221"/>
      <c r="J147" s="194" t="e">
        <f>IF(AND(Q147="",#REF!&gt;0,#REF!&lt;5),K147,)</f>
        <v>#REF!</v>
      </c>
      <c r="K147" s="192" t="str">
        <f>IF(D147="","ZZZ9",IF(AND(#REF!&gt;0,#REF!&lt;5),D147&amp;#REF!,D147&amp;"9"))</f>
        <v>ZZZ9</v>
      </c>
      <c r="L147" s="196">
        <f t="shared" si="3"/>
        <v>999</v>
      </c>
      <c r="M147" s="220">
        <f t="shared" si="4"/>
        <v>999</v>
      </c>
      <c r="N147" s="216"/>
      <c r="O147" s="95"/>
      <c r="P147" s="114">
        <f t="shared" si="5"/>
        <v>999</v>
      </c>
      <c r="Q147" s="95"/>
    </row>
    <row r="148" spans="1:17" x14ac:dyDescent="0.25">
      <c r="A148" s="197">
        <v>142</v>
      </c>
      <c r="B148" s="93"/>
      <c r="C148" s="93"/>
      <c r="D148" s="94"/>
      <c r="E148" s="210"/>
      <c r="F148" s="95"/>
      <c r="G148" s="95"/>
      <c r="H148" s="377"/>
      <c r="I148" s="221"/>
      <c r="J148" s="194" t="e">
        <f>IF(AND(Q148="",#REF!&gt;0,#REF!&lt;5),K148,)</f>
        <v>#REF!</v>
      </c>
      <c r="K148" s="192" t="str">
        <f>IF(D148="","ZZZ9",IF(AND(#REF!&gt;0,#REF!&lt;5),D148&amp;#REF!,D148&amp;"9"))</f>
        <v>ZZZ9</v>
      </c>
      <c r="L148" s="196">
        <f t="shared" si="3"/>
        <v>999</v>
      </c>
      <c r="M148" s="220">
        <f t="shared" si="4"/>
        <v>999</v>
      </c>
      <c r="N148" s="216"/>
      <c r="O148" s="221"/>
      <c r="P148" s="222">
        <f t="shared" si="5"/>
        <v>999</v>
      </c>
      <c r="Q148" s="221"/>
    </row>
    <row r="149" spans="1:17" x14ac:dyDescent="0.25">
      <c r="A149" s="197">
        <v>143</v>
      </c>
      <c r="B149" s="93"/>
      <c r="C149" s="93"/>
      <c r="D149" s="94"/>
      <c r="E149" s="210"/>
      <c r="F149" s="95"/>
      <c r="G149" s="95"/>
      <c r="H149" s="377"/>
      <c r="I149" s="221"/>
      <c r="J149" s="194" t="e">
        <f>IF(AND(Q149="",#REF!&gt;0,#REF!&lt;5),K149,)</f>
        <v>#REF!</v>
      </c>
      <c r="K149" s="192" t="str">
        <f>IF(D149="","ZZZ9",IF(AND(#REF!&gt;0,#REF!&lt;5),D149&amp;#REF!,D149&amp;"9"))</f>
        <v>ZZZ9</v>
      </c>
      <c r="L149" s="196">
        <f t="shared" si="3"/>
        <v>999</v>
      </c>
      <c r="M149" s="220">
        <f t="shared" si="4"/>
        <v>999</v>
      </c>
      <c r="N149" s="216"/>
      <c r="O149" s="95"/>
      <c r="P149" s="114">
        <f t="shared" si="5"/>
        <v>999</v>
      </c>
      <c r="Q149" s="95"/>
    </row>
    <row r="150" spans="1:17" x14ac:dyDescent="0.25">
      <c r="A150" s="197">
        <v>144</v>
      </c>
      <c r="B150" s="93"/>
      <c r="C150" s="93"/>
      <c r="D150" s="94"/>
      <c r="E150" s="210"/>
      <c r="F150" s="95"/>
      <c r="G150" s="95"/>
      <c r="H150" s="377"/>
      <c r="I150" s="221"/>
      <c r="J150" s="194" t="e">
        <f>IF(AND(Q150="",#REF!&gt;0,#REF!&lt;5),K150,)</f>
        <v>#REF!</v>
      </c>
      <c r="K150" s="192" t="str">
        <f>IF(D150="","ZZZ9",IF(AND(#REF!&gt;0,#REF!&lt;5),D150&amp;#REF!,D150&amp;"9"))</f>
        <v>ZZZ9</v>
      </c>
      <c r="L150" s="196">
        <f t="shared" si="3"/>
        <v>999</v>
      </c>
      <c r="M150" s="220">
        <f t="shared" si="4"/>
        <v>999</v>
      </c>
      <c r="N150" s="216"/>
      <c r="O150" s="95"/>
      <c r="P150" s="114">
        <f t="shared" si="5"/>
        <v>999</v>
      </c>
      <c r="Q150" s="95"/>
    </row>
    <row r="151" spans="1:17" x14ac:dyDescent="0.25">
      <c r="A151" s="197">
        <v>145</v>
      </c>
      <c r="B151" s="93"/>
      <c r="C151" s="93"/>
      <c r="D151" s="94"/>
      <c r="E151" s="210"/>
      <c r="F151" s="95"/>
      <c r="G151" s="95"/>
      <c r="H151" s="377"/>
      <c r="I151" s="221"/>
      <c r="J151" s="194" t="e">
        <f>IF(AND(Q151="",#REF!&gt;0,#REF!&lt;5),K151,)</f>
        <v>#REF!</v>
      </c>
      <c r="K151" s="192" t="str">
        <f>IF(D151="","ZZZ9",IF(AND(#REF!&gt;0,#REF!&lt;5),D151&amp;#REF!,D151&amp;"9"))</f>
        <v>ZZZ9</v>
      </c>
      <c r="L151" s="196">
        <f t="shared" si="3"/>
        <v>999</v>
      </c>
      <c r="M151" s="220">
        <f t="shared" si="4"/>
        <v>999</v>
      </c>
      <c r="N151" s="216"/>
      <c r="O151" s="95"/>
      <c r="P151" s="114">
        <f t="shared" si="5"/>
        <v>999</v>
      </c>
      <c r="Q151" s="95"/>
    </row>
    <row r="152" spans="1:17" x14ac:dyDescent="0.25">
      <c r="A152" s="197">
        <v>146</v>
      </c>
      <c r="B152" s="93"/>
      <c r="C152" s="93"/>
      <c r="D152" s="94"/>
      <c r="E152" s="210"/>
      <c r="F152" s="95"/>
      <c r="G152" s="95"/>
      <c r="H152" s="377"/>
      <c r="I152" s="221"/>
      <c r="J152" s="194" t="e">
        <f>IF(AND(Q152="",#REF!&gt;0,#REF!&lt;5),K152,)</f>
        <v>#REF!</v>
      </c>
      <c r="K152" s="192" t="str">
        <f>IF(D152="","ZZZ9",IF(AND(#REF!&gt;0,#REF!&lt;5),D152&amp;#REF!,D152&amp;"9"))</f>
        <v>ZZZ9</v>
      </c>
      <c r="L152" s="196">
        <f t="shared" si="3"/>
        <v>999</v>
      </c>
      <c r="M152" s="220">
        <f t="shared" si="4"/>
        <v>999</v>
      </c>
      <c r="N152" s="216"/>
      <c r="O152" s="95"/>
      <c r="P152" s="114">
        <f t="shared" si="5"/>
        <v>999</v>
      </c>
      <c r="Q152" s="95"/>
    </row>
    <row r="153" spans="1:17" x14ac:dyDescent="0.25">
      <c r="A153" s="197">
        <v>147</v>
      </c>
      <c r="B153" s="93"/>
      <c r="C153" s="93"/>
      <c r="D153" s="94"/>
      <c r="E153" s="210"/>
      <c r="F153" s="95"/>
      <c r="G153" s="95"/>
      <c r="H153" s="377"/>
      <c r="I153" s="221"/>
      <c r="J153" s="194" t="e">
        <f>IF(AND(Q153="",#REF!&gt;0,#REF!&lt;5),K153,)</f>
        <v>#REF!</v>
      </c>
      <c r="K153" s="192" t="str">
        <f>IF(D153="","ZZZ9",IF(AND(#REF!&gt;0,#REF!&lt;5),D153&amp;#REF!,D153&amp;"9"))</f>
        <v>ZZZ9</v>
      </c>
      <c r="L153" s="196">
        <f t="shared" si="3"/>
        <v>999</v>
      </c>
      <c r="M153" s="220">
        <f t="shared" si="4"/>
        <v>999</v>
      </c>
      <c r="N153" s="216"/>
      <c r="O153" s="95"/>
      <c r="P153" s="114">
        <f t="shared" si="5"/>
        <v>999</v>
      </c>
      <c r="Q153" s="95"/>
    </row>
    <row r="154" spans="1:17" x14ac:dyDescent="0.25">
      <c r="A154" s="197">
        <v>148</v>
      </c>
      <c r="B154" s="93"/>
      <c r="C154" s="93"/>
      <c r="D154" s="94"/>
      <c r="E154" s="210"/>
      <c r="F154" s="95"/>
      <c r="G154" s="95"/>
      <c r="H154" s="377"/>
      <c r="I154" s="221"/>
      <c r="J154" s="194" t="e">
        <f>IF(AND(Q154="",#REF!&gt;0,#REF!&lt;5),K154,)</f>
        <v>#REF!</v>
      </c>
      <c r="K154" s="192" t="str">
        <f>IF(D154="","ZZZ9",IF(AND(#REF!&gt;0,#REF!&lt;5),D154&amp;#REF!,D154&amp;"9"))</f>
        <v>ZZZ9</v>
      </c>
      <c r="L154" s="196">
        <f t="shared" si="3"/>
        <v>999</v>
      </c>
      <c r="M154" s="220">
        <f t="shared" si="4"/>
        <v>999</v>
      </c>
      <c r="N154" s="216"/>
      <c r="O154" s="95"/>
      <c r="P154" s="114">
        <f t="shared" si="5"/>
        <v>999</v>
      </c>
      <c r="Q154" s="95"/>
    </row>
    <row r="155" spans="1:17" x14ac:dyDescent="0.25">
      <c r="A155" s="197">
        <v>149</v>
      </c>
      <c r="B155" s="93"/>
      <c r="C155" s="93"/>
      <c r="D155" s="94"/>
      <c r="E155" s="210"/>
      <c r="F155" s="95"/>
      <c r="G155" s="95"/>
      <c r="H155" s="377"/>
      <c r="I155" s="221"/>
      <c r="J155" s="194" t="e">
        <f>IF(AND(Q155="",#REF!&gt;0,#REF!&lt;5),K155,)</f>
        <v>#REF!</v>
      </c>
      <c r="K155" s="192" t="str">
        <f>IF(D155="","ZZZ9",IF(AND(#REF!&gt;0,#REF!&lt;5),D155&amp;#REF!,D155&amp;"9"))</f>
        <v>ZZZ9</v>
      </c>
      <c r="L155" s="196">
        <f t="shared" si="3"/>
        <v>999</v>
      </c>
      <c r="M155" s="220">
        <f t="shared" si="4"/>
        <v>999</v>
      </c>
      <c r="N155" s="216"/>
      <c r="O155" s="95"/>
      <c r="P155" s="114">
        <f t="shared" si="5"/>
        <v>999</v>
      </c>
      <c r="Q155" s="95"/>
    </row>
    <row r="156" spans="1:17" x14ac:dyDescent="0.25">
      <c r="A156" s="197">
        <v>150</v>
      </c>
      <c r="B156" s="93"/>
      <c r="C156" s="93"/>
      <c r="D156" s="94"/>
      <c r="E156" s="210"/>
      <c r="F156" s="95"/>
      <c r="G156" s="95"/>
      <c r="H156" s="377"/>
      <c r="I156" s="221"/>
      <c r="J156" s="194" t="e">
        <f>IF(AND(Q156="",#REF!&gt;0,#REF!&lt;5),K156,)</f>
        <v>#REF!</v>
      </c>
      <c r="K156" s="192" t="str">
        <f>IF(D156="","ZZZ9",IF(AND(#REF!&gt;0,#REF!&lt;5),D156&amp;#REF!,D156&amp;"9"))</f>
        <v>ZZZ9</v>
      </c>
      <c r="L156" s="196">
        <f t="shared" si="3"/>
        <v>999</v>
      </c>
      <c r="M156" s="220">
        <f t="shared" si="4"/>
        <v>999</v>
      </c>
      <c r="N156" s="216"/>
      <c r="O156" s="95"/>
      <c r="P156" s="114">
        <f t="shared" si="5"/>
        <v>999</v>
      </c>
      <c r="Q156" s="95"/>
    </row>
  </sheetData>
  <conditionalFormatting sqref="A7:D156">
    <cfRule type="expression" dxfId="16" priority="18" stopIfTrue="1">
      <formula>$Q7&gt;=1</formula>
    </cfRule>
  </conditionalFormatting>
  <conditionalFormatting sqref="B7:D37">
    <cfRule type="expression" dxfId="15" priority="1" stopIfTrue="1">
      <formula>$Q7&gt;=1</formula>
    </cfRule>
  </conditionalFormatting>
  <conditionalFormatting sqref="E7:E14">
    <cfRule type="expression" dxfId="14" priority="6" stopIfTrue="1">
      <formula>AND(ROUNDDOWN(($A$4-E7)/365.25,0)&lt;=13,G7&lt;&gt;"OK")</formula>
    </cfRule>
    <cfRule type="expression" dxfId="13" priority="7" stopIfTrue="1">
      <formula>AND(ROUNDDOWN(($A$4-E7)/365.25,0)&lt;=14,G7&lt;&gt;"OK")</formula>
    </cfRule>
    <cfRule type="expression" dxfId="12" priority="8" stopIfTrue="1">
      <formula>AND(ROUNDDOWN(($A$4-E7)/365.25,0)&lt;=17,G7&lt;&gt;"OK")</formula>
    </cfRule>
    <cfRule type="expression" dxfId="11" priority="11" stopIfTrue="1">
      <formula>AND(ROUNDDOWN(($A$4-E7)/365.25,0)&lt;=13,G7&lt;&gt;"OK")</formula>
    </cfRule>
    <cfRule type="expression" dxfId="10" priority="12" stopIfTrue="1">
      <formula>AND(ROUNDDOWN(($A$4-E7)/365.25,0)&lt;=14,G7&lt;&gt;"OK")</formula>
    </cfRule>
    <cfRule type="expression" dxfId="9" priority="13" stopIfTrue="1">
      <formula>AND(ROUNDDOWN(($A$4-E7)/365.25,0)&lt;=17,G7&lt;&gt;"OK")</formula>
    </cfRule>
  </conditionalFormatting>
  <conditionalFormatting sqref="E7:E27 E29:E37">
    <cfRule type="expression" dxfId="8" priority="2" stopIfTrue="1">
      <formula>AND(ROUNDDOWN(($A$4-E7)/365.25,0)&lt;=13,G7&lt;&gt;"OK")</formula>
    </cfRule>
    <cfRule type="expression" dxfId="7" priority="3" stopIfTrue="1">
      <formula>AND(ROUNDDOWN(($A$4-E7)/365.25,0)&lt;=14,G7&lt;&gt;"OK")</formula>
    </cfRule>
    <cfRule type="expression" dxfId="6" priority="4" stopIfTrue="1">
      <formula>AND(ROUNDDOWN(($A$4-E7)/365.25,0)&lt;=17,G7&lt;&gt;"OK")</formula>
    </cfRule>
  </conditionalFormatting>
  <conditionalFormatting sqref="E7:E156">
    <cfRule type="expression" dxfId="5" priority="14" stopIfTrue="1">
      <formula>AND(ROUNDDOWN(($A$4-E7)/365.25,0)&lt;=13,G7&lt;&gt;"OK")</formula>
    </cfRule>
    <cfRule type="expression" dxfId="4" priority="15" stopIfTrue="1">
      <formula>AND(ROUNDDOWN(($A$4-E7)/365.25,0)&lt;=14,G7&lt;&gt;"OK")</formula>
    </cfRule>
    <cfRule type="expression" dxfId="3" priority="16" stopIfTrue="1">
      <formula>AND(ROUNDDOWN(($A$4-E7)/365.25,0)&lt;=17,G7&lt;&gt;"OK")</formula>
    </cfRule>
  </conditionalFormatting>
  <conditionalFormatting sqref="J7:J156">
    <cfRule type="cellIs" dxfId="2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99745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213360</xdr:colOff>
                    <xdr:row>0</xdr:row>
                    <xdr:rowOff>68580</xdr:rowOff>
                  </from>
                  <to>
                    <xdr:col>14</xdr:col>
                    <xdr:colOff>137160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Munka1">
    <tabColor rgb="FFFFFF00"/>
  </sheetPr>
  <dimension ref="A1:AK41"/>
  <sheetViews>
    <sheetView topLeftCell="A4" workbookViewId="0">
      <selection activeCell="M19" sqref="M19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19" t="str">
        <f>Altalanos!$A$6</f>
        <v>SOMOGY VÁRMEGYE DIÁKOLIMPIA</v>
      </c>
      <c r="B1" s="519"/>
      <c r="C1" s="519"/>
      <c r="D1" s="519"/>
      <c r="E1" s="519"/>
      <c r="F1" s="519"/>
      <c r="G1" s="228"/>
      <c r="H1" s="231" t="s">
        <v>54</v>
      </c>
      <c r="I1" s="229"/>
      <c r="J1" s="230"/>
      <c r="L1" s="232"/>
      <c r="M1" s="233"/>
      <c r="N1" s="119"/>
      <c r="O1" s="119" t="s">
        <v>13</v>
      </c>
      <c r="P1" s="119"/>
      <c r="Q1" s="118"/>
      <c r="R1" s="119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34" t="s">
        <v>53</v>
      </c>
      <c r="B2" s="235"/>
      <c r="C2" s="235"/>
      <c r="D2" s="235"/>
      <c r="E2" s="235" t="s">
        <v>608</v>
      </c>
      <c r="F2" s="235"/>
      <c r="G2" s="236"/>
      <c r="H2" s="237"/>
      <c r="I2" s="237"/>
      <c r="J2" s="238"/>
      <c r="K2" s="232"/>
      <c r="L2" s="232"/>
      <c r="M2" s="232"/>
      <c r="N2" s="120"/>
      <c r="O2" s="97"/>
      <c r="P2" s="120"/>
      <c r="Q2" s="97"/>
      <c r="R2" s="120"/>
      <c r="Y2" s="358"/>
      <c r="Z2" s="357"/>
      <c r="AA2" s="357" t="s">
        <v>66</v>
      </c>
      <c r="AB2" s="348">
        <v>150</v>
      </c>
      <c r="AC2" s="348">
        <v>120</v>
      </c>
      <c r="AD2" s="348">
        <v>100</v>
      </c>
      <c r="AE2" s="348">
        <v>80</v>
      </c>
      <c r="AF2" s="348">
        <v>70</v>
      </c>
      <c r="AG2" s="348">
        <v>60</v>
      </c>
      <c r="AH2" s="348">
        <v>55</v>
      </c>
      <c r="AI2" s="348">
        <v>50</v>
      </c>
      <c r="AJ2" s="348">
        <v>45</v>
      </c>
      <c r="AK2" s="348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21"/>
      <c r="K3" s="50"/>
      <c r="L3" s="51" t="s">
        <v>30</v>
      </c>
      <c r="M3" s="50"/>
      <c r="N3" s="306"/>
      <c r="O3" s="305"/>
      <c r="P3" s="306"/>
      <c r="Q3" s="347" t="s">
        <v>80</v>
      </c>
      <c r="R3" s="348" t="s">
        <v>86</v>
      </c>
      <c r="Y3" s="357">
        <f>IF(H4="OB","A",IF(H4="IX","W",H4))</f>
        <v>0</v>
      </c>
      <c r="Z3" s="357"/>
      <c r="AA3" s="357" t="s">
        <v>96</v>
      </c>
      <c r="AB3" s="348">
        <v>120</v>
      </c>
      <c r="AC3" s="348">
        <v>90</v>
      </c>
      <c r="AD3" s="348">
        <v>65</v>
      </c>
      <c r="AE3" s="348">
        <v>55</v>
      </c>
      <c r="AF3" s="348">
        <v>50</v>
      </c>
      <c r="AG3" s="348">
        <v>45</v>
      </c>
      <c r="AH3" s="348">
        <v>40</v>
      </c>
      <c r="AI3" s="348">
        <v>35</v>
      </c>
      <c r="AJ3" s="348">
        <v>25</v>
      </c>
      <c r="AK3" s="348">
        <v>20</v>
      </c>
    </row>
    <row r="4" spans="1:37" ht="13.8" thickBot="1" x14ac:dyDescent="0.3">
      <c r="A4" s="520">
        <f>Altalanos!$A$10</f>
        <v>45775</v>
      </c>
      <c r="B4" s="520"/>
      <c r="C4" s="520"/>
      <c r="D4" s="239"/>
      <c r="E4" s="240" t="str">
        <f>Altalanos!$C$10</f>
        <v>Balatonboglár</v>
      </c>
      <c r="F4" s="240"/>
      <c r="G4" s="240"/>
      <c r="H4" s="243"/>
      <c r="I4" s="240"/>
      <c r="J4" s="242"/>
      <c r="K4" s="243"/>
      <c r="L4" s="245" t="str">
        <f>Altalanos!$E$10</f>
        <v>Paszér Éva</v>
      </c>
      <c r="M4" s="243"/>
      <c r="N4" s="308"/>
      <c r="O4" s="309"/>
      <c r="P4" s="308"/>
      <c r="Q4" s="349" t="s">
        <v>87</v>
      </c>
      <c r="R4" s="350" t="s">
        <v>82</v>
      </c>
      <c r="Y4" s="357"/>
      <c r="Z4" s="357"/>
      <c r="AA4" s="357" t="s">
        <v>97</v>
      </c>
      <c r="AB4" s="348">
        <v>90</v>
      </c>
      <c r="AC4" s="348">
        <v>60</v>
      </c>
      <c r="AD4" s="348">
        <v>45</v>
      </c>
      <c r="AE4" s="348">
        <v>34</v>
      </c>
      <c r="AF4" s="348">
        <v>27</v>
      </c>
      <c r="AG4" s="348">
        <v>22</v>
      </c>
      <c r="AH4" s="348">
        <v>18</v>
      </c>
      <c r="AI4" s="348">
        <v>15</v>
      </c>
      <c r="AJ4" s="348">
        <v>12</v>
      </c>
      <c r="AK4" s="348">
        <v>9</v>
      </c>
    </row>
    <row r="5" spans="1:37" x14ac:dyDescent="0.25">
      <c r="A5" s="33"/>
      <c r="B5" s="33" t="s">
        <v>51</v>
      </c>
      <c r="C5" s="301" t="s">
        <v>64</v>
      </c>
      <c r="D5" s="33" t="s">
        <v>45</v>
      </c>
      <c r="E5" s="33" t="s">
        <v>69</v>
      </c>
      <c r="F5" s="33"/>
      <c r="G5" s="33" t="s">
        <v>28</v>
      </c>
      <c r="H5" s="33"/>
      <c r="I5" s="33" t="s">
        <v>31</v>
      </c>
      <c r="J5" s="33"/>
      <c r="K5" s="334" t="s">
        <v>70</v>
      </c>
      <c r="L5" s="334" t="s">
        <v>71</v>
      </c>
      <c r="M5" s="334" t="s">
        <v>72</v>
      </c>
      <c r="Q5" s="351" t="s">
        <v>88</v>
      </c>
      <c r="R5" s="352" t="s">
        <v>84</v>
      </c>
      <c r="Y5" s="357">
        <f>IF(OR(Altalanos!$A$8="F1",Altalanos!$A$8="F2",Altalanos!$A$8="N1",Altalanos!$A$8="N2"),1,2)</f>
        <v>2</v>
      </c>
      <c r="Z5" s="357"/>
      <c r="AA5" s="357" t="s">
        <v>98</v>
      </c>
      <c r="AB5" s="348">
        <v>60</v>
      </c>
      <c r="AC5" s="348">
        <v>40</v>
      </c>
      <c r="AD5" s="348">
        <v>30</v>
      </c>
      <c r="AE5" s="348">
        <v>20</v>
      </c>
      <c r="AF5" s="348">
        <v>18</v>
      </c>
      <c r="AG5" s="348">
        <v>15</v>
      </c>
      <c r="AH5" s="348">
        <v>12</v>
      </c>
      <c r="AI5" s="348">
        <v>10</v>
      </c>
      <c r="AJ5" s="348">
        <v>8</v>
      </c>
      <c r="AK5" s="348">
        <v>6</v>
      </c>
    </row>
    <row r="6" spans="1:37" x14ac:dyDescent="0.25">
      <c r="A6" s="279"/>
      <c r="B6" s="279"/>
      <c r="C6" s="333"/>
      <c r="D6" s="279"/>
      <c r="E6" s="279"/>
      <c r="F6" s="279"/>
      <c r="G6" s="279"/>
      <c r="H6" s="279"/>
      <c r="I6" s="279"/>
      <c r="J6" s="279"/>
      <c r="K6" s="279"/>
      <c r="L6" s="279"/>
      <c r="M6" s="279"/>
      <c r="Y6" s="357"/>
      <c r="Z6" s="357"/>
      <c r="AA6" s="357" t="s">
        <v>99</v>
      </c>
      <c r="AB6" s="348">
        <v>40</v>
      </c>
      <c r="AC6" s="348">
        <v>25</v>
      </c>
      <c r="AD6" s="348">
        <v>18</v>
      </c>
      <c r="AE6" s="348">
        <v>13</v>
      </c>
      <c r="AF6" s="348">
        <v>10</v>
      </c>
      <c r="AG6" s="348">
        <v>8</v>
      </c>
      <c r="AH6" s="348">
        <v>6</v>
      </c>
      <c r="AI6" s="348">
        <v>5</v>
      </c>
      <c r="AJ6" s="348">
        <v>4</v>
      </c>
      <c r="AK6" s="348">
        <v>3</v>
      </c>
    </row>
    <row r="7" spans="1:37" x14ac:dyDescent="0.25">
      <c r="A7" s="310" t="s">
        <v>66</v>
      </c>
      <c r="B7" s="335"/>
      <c r="C7" s="303"/>
      <c r="D7" s="303"/>
      <c r="E7" s="443" t="s">
        <v>609</v>
      </c>
      <c r="F7" s="304"/>
      <c r="G7" s="443" t="s">
        <v>335</v>
      </c>
      <c r="H7" s="304"/>
      <c r="I7" s="443"/>
      <c r="J7" s="279"/>
      <c r="K7" s="364">
        <v>1</v>
      </c>
      <c r="L7" s="359"/>
      <c r="M7" s="365"/>
      <c r="Y7" s="357"/>
      <c r="Z7" s="357"/>
      <c r="AA7" s="357" t="s">
        <v>100</v>
      </c>
      <c r="AB7" s="348">
        <v>25</v>
      </c>
      <c r="AC7" s="348">
        <v>15</v>
      </c>
      <c r="AD7" s="348">
        <v>13</v>
      </c>
      <c r="AE7" s="348">
        <v>8</v>
      </c>
      <c r="AF7" s="348">
        <v>6</v>
      </c>
      <c r="AG7" s="348">
        <v>4</v>
      </c>
      <c r="AH7" s="348">
        <v>3</v>
      </c>
      <c r="AI7" s="348">
        <v>2</v>
      </c>
      <c r="AJ7" s="348">
        <v>1</v>
      </c>
      <c r="AK7" s="348">
        <v>0</v>
      </c>
    </row>
    <row r="8" spans="1:37" x14ac:dyDescent="0.25">
      <c r="A8" s="310"/>
      <c r="B8" s="336"/>
      <c r="C8" s="311"/>
      <c r="D8" s="311"/>
      <c r="E8" s="311"/>
      <c r="F8" s="311"/>
      <c r="G8" s="311"/>
      <c r="H8" s="311"/>
      <c r="I8" s="311"/>
      <c r="J8" s="279"/>
      <c r="K8" s="310"/>
      <c r="L8" s="310"/>
      <c r="M8" s="366"/>
      <c r="Y8" s="357"/>
      <c r="Z8" s="357"/>
      <c r="AA8" s="357" t="s">
        <v>101</v>
      </c>
      <c r="AB8" s="348">
        <v>15</v>
      </c>
      <c r="AC8" s="348">
        <v>10</v>
      </c>
      <c r="AD8" s="348">
        <v>7</v>
      </c>
      <c r="AE8" s="348">
        <v>5</v>
      </c>
      <c r="AF8" s="348">
        <v>4</v>
      </c>
      <c r="AG8" s="348">
        <v>3</v>
      </c>
      <c r="AH8" s="348">
        <v>2</v>
      </c>
      <c r="AI8" s="348">
        <v>1</v>
      </c>
      <c r="AJ8" s="348">
        <v>0</v>
      </c>
      <c r="AK8" s="348">
        <v>0</v>
      </c>
    </row>
    <row r="9" spans="1:37" x14ac:dyDescent="0.25">
      <c r="A9" s="310" t="s">
        <v>67</v>
      </c>
      <c r="B9" s="335"/>
      <c r="C9" s="303"/>
      <c r="D9" s="303"/>
      <c r="E9" s="443" t="s">
        <v>610</v>
      </c>
      <c r="F9" s="304"/>
      <c r="G9" s="443" t="s">
        <v>285</v>
      </c>
      <c r="H9" s="304"/>
      <c r="I9" s="443"/>
      <c r="J9" s="279"/>
      <c r="K9" s="364">
        <v>3</v>
      </c>
      <c r="L9" s="359"/>
      <c r="M9" s="365"/>
      <c r="Y9" s="357"/>
      <c r="Z9" s="357"/>
      <c r="AA9" s="357" t="s">
        <v>102</v>
      </c>
      <c r="AB9" s="348">
        <v>10</v>
      </c>
      <c r="AC9" s="348">
        <v>6</v>
      </c>
      <c r="AD9" s="348">
        <v>4</v>
      </c>
      <c r="AE9" s="348">
        <v>2</v>
      </c>
      <c r="AF9" s="348">
        <v>1</v>
      </c>
      <c r="AG9" s="348">
        <v>0</v>
      </c>
      <c r="AH9" s="348">
        <v>0</v>
      </c>
      <c r="AI9" s="348">
        <v>0</v>
      </c>
      <c r="AJ9" s="348">
        <v>0</v>
      </c>
      <c r="AK9" s="348">
        <v>0</v>
      </c>
    </row>
    <row r="10" spans="1:37" x14ac:dyDescent="0.25">
      <c r="A10" s="310"/>
      <c r="B10" s="336"/>
      <c r="C10" s="311"/>
      <c r="D10" s="311"/>
      <c r="E10" s="311"/>
      <c r="F10" s="311"/>
      <c r="G10" s="311"/>
      <c r="H10" s="311"/>
      <c r="I10" s="311"/>
      <c r="J10" s="279"/>
      <c r="K10" s="310"/>
      <c r="L10" s="310"/>
      <c r="M10" s="366"/>
      <c r="Y10" s="357"/>
      <c r="Z10" s="357"/>
      <c r="AA10" s="357" t="s">
        <v>103</v>
      </c>
      <c r="AB10" s="348">
        <v>6</v>
      </c>
      <c r="AC10" s="348">
        <v>3</v>
      </c>
      <c r="AD10" s="348">
        <v>2</v>
      </c>
      <c r="AE10" s="348">
        <v>1</v>
      </c>
      <c r="AF10" s="348">
        <v>0</v>
      </c>
      <c r="AG10" s="348">
        <v>0</v>
      </c>
      <c r="AH10" s="348">
        <v>0</v>
      </c>
      <c r="AI10" s="348">
        <v>0</v>
      </c>
      <c r="AJ10" s="348">
        <v>0</v>
      </c>
      <c r="AK10" s="348">
        <v>0</v>
      </c>
    </row>
    <row r="11" spans="1:37" x14ac:dyDescent="0.25">
      <c r="A11" s="310" t="s">
        <v>68</v>
      </c>
      <c r="B11" s="335"/>
      <c r="C11" s="303"/>
      <c r="D11" s="303"/>
      <c r="E11" s="443" t="s">
        <v>611</v>
      </c>
      <c r="F11" s="304"/>
      <c r="G11" s="443" t="s">
        <v>325</v>
      </c>
      <c r="H11" s="304"/>
      <c r="I11" s="443"/>
      <c r="J11" s="279"/>
      <c r="K11" s="364">
        <v>2</v>
      </c>
      <c r="L11" s="359"/>
      <c r="M11" s="365"/>
      <c r="Y11" s="357"/>
      <c r="Z11" s="357"/>
      <c r="AA11" s="357" t="s">
        <v>108</v>
      </c>
      <c r="AB11" s="348">
        <v>3</v>
      </c>
      <c r="AC11" s="348">
        <v>2</v>
      </c>
      <c r="AD11" s="348">
        <v>1</v>
      </c>
      <c r="AE11" s="348">
        <v>0</v>
      </c>
      <c r="AF11" s="348">
        <v>0</v>
      </c>
      <c r="AG11" s="348">
        <v>0</v>
      </c>
      <c r="AH11" s="348">
        <v>0</v>
      </c>
      <c r="AI11" s="348">
        <v>0</v>
      </c>
      <c r="AJ11" s="348">
        <v>0</v>
      </c>
      <c r="AK11" s="348">
        <v>0</v>
      </c>
    </row>
    <row r="12" spans="1:37" x14ac:dyDescent="0.25">
      <c r="A12" s="279"/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Y12" s="357"/>
      <c r="Z12" s="357"/>
      <c r="AA12" s="357" t="s">
        <v>104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279"/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  <c r="Y13" s="357"/>
      <c r="Z13" s="357"/>
      <c r="AA13" s="357" t="s">
        <v>105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279"/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79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</row>
    <row r="15" spans="1:37" x14ac:dyDescent="0.25">
      <c r="A15" s="279"/>
      <c r="B15" s="279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</row>
    <row r="16" spans="1:37" x14ac:dyDescent="0.25">
      <c r="A16" s="279"/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Y16" s="357"/>
      <c r="Z16" s="357"/>
      <c r="AA16" s="357" t="s">
        <v>66</v>
      </c>
      <c r="AB16" s="357">
        <v>300</v>
      </c>
      <c r="AC16" s="357">
        <v>250</v>
      </c>
      <c r="AD16" s="357">
        <v>220</v>
      </c>
      <c r="AE16" s="357">
        <v>180</v>
      </c>
      <c r="AF16" s="357">
        <v>160</v>
      </c>
      <c r="AG16" s="357">
        <v>150</v>
      </c>
      <c r="AH16" s="357">
        <v>140</v>
      </c>
      <c r="AI16" s="357">
        <v>130</v>
      </c>
      <c r="AJ16" s="357">
        <v>120</v>
      </c>
      <c r="AK16" s="357">
        <v>110</v>
      </c>
    </row>
    <row r="17" spans="1:37" x14ac:dyDescent="0.25">
      <c r="A17" s="279"/>
      <c r="B17" s="279"/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Y17" s="357"/>
      <c r="Z17" s="357"/>
      <c r="AA17" s="357" t="s">
        <v>96</v>
      </c>
      <c r="AB17" s="357">
        <v>250</v>
      </c>
      <c r="AC17" s="357">
        <v>200</v>
      </c>
      <c r="AD17" s="357">
        <v>160</v>
      </c>
      <c r="AE17" s="357">
        <v>140</v>
      </c>
      <c r="AF17" s="357">
        <v>120</v>
      </c>
      <c r="AG17" s="357">
        <v>110</v>
      </c>
      <c r="AH17" s="357">
        <v>100</v>
      </c>
      <c r="AI17" s="357">
        <v>90</v>
      </c>
      <c r="AJ17" s="357">
        <v>80</v>
      </c>
      <c r="AK17" s="357">
        <v>70</v>
      </c>
    </row>
    <row r="18" spans="1:37" ht="18.75" customHeight="1" x14ac:dyDescent="0.25">
      <c r="A18" s="279"/>
      <c r="B18" s="521"/>
      <c r="C18" s="521"/>
      <c r="D18" s="523" t="str">
        <f>E7</f>
        <v>Pór</v>
      </c>
      <c r="E18" s="523"/>
      <c r="F18" s="523" t="str">
        <f>E9</f>
        <v>Ferenczi- Balogh</v>
      </c>
      <c r="G18" s="523"/>
      <c r="H18" s="523" t="str">
        <f>E11</f>
        <v>Prédl</v>
      </c>
      <c r="I18" s="523"/>
      <c r="J18" s="279"/>
      <c r="K18" s="279"/>
      <c r="L18" s="279"/>
      <c r="M18" s="279"/>
      <c r="Y18" s="357"/>
      <c r="Z18" s="357"/>
      <c r="AA18" s="357" t="s">
        <v>97</v>
      </c>
      <c r="AB18" s="357">
        <v>200</v>
      </c>
      <c r="AC18" s="357">
        <v>150</v>
      </c>
      <c r="AD18" s="357">
        <v>130</v>
      </c>
      <c r="AE18" s="357">
        <v>110</v>
      </c>
      <c r="AF18" s="357">
        <v>95</v>
      </c>
      <c r="AG18" s="357">
        <v>80</v>
      </c>
      <c r="AH18" s="357">
        <v>70</v>
      </c>
      <c r="AI18" s="357">
        <v>60</v>
      </c>
      <c r="AJ18" s="357">
        <v>55</v>
      </c>
      <c r="AK18" s="357">
        <v>50</v>
      </c>
    </row>
    <row r="19" spans="1:37" ht="18.75" customHeight="1" x14ac:dyDescent="0.25">
      <c r="A19" s="340" t="s">
        <v>66</v>
      </c>
      <c r="B19" s="524" t="s">
        <v>609</v>
      </c>
      <c r="C19" s="525"/>
      <c r="D19" s="526"/>
      <c r="E19" s="526"/>
      <c r="F19" s="529" t="s">
        <v>728</v>
      </c>
      <c r="G19" s="528"/>
      <c r="H19" s="529" t="s">
        <v>714</v>
      </c>
      <c r="I19" s="528"/>
      <c r="J19" s="279"/>
      <c r="K19" s="279"/>
      <c r="L19" s="279"/>
      <c r="M19" s="279"/>
      <c r="Y19" s="357"/>
      <c r="Z19" s="357"/>
      <c r="AA19" s="357" t="s">
        <v>98</v>
      </c>
      <c r="AB19" s="357">
        <v>150</v>
      </c>
      <c r="AC19" s="357">
        <v>120</v>
      </c>
      <c r="AD19" s="357">
        <v>100</v>
      </c>
      <c r="AE19" s="357">
        <v>80</v>
      </c>
      <c r="AF19" s="357">
        <v>70</v>
      </c>
      <c r="AG19" s="357">
        <v>60</v>
      </c>
      <c r="AH19" s="357">
        <v>55</v>
      </c>
      <c r="AI19" s="357">
        <v>50</v>
      </c>
      <c r="AJ19" s="357">
        <v>45</v>
      </c>
      <c r="AK19" s="357">
        <v>40</v>
      </c>
    </row>
    <row r="20" spans="1:37" ht="18.75" customHeight="1" x14ac:dyDescent="0.25">
      <c r="A20" s="340" t="s">
        <v>67</v>
      </c>
      <c r="B20" s="524" t="s">
        <v>613</v>
      </c>
      <c r="C20" s="525"/>
      <c r="D20" s="529" t="s">
        <v>722</v>
      </c>
      <c r="E20" s="528"/>
      <c r="F20" s="526"/>
      <c r="G20" s="526"/>
      <c r="H20" s="529" t="s">
        <v>769</v>
      </c>
      <c r="I20" s="528"/>
      <c r="J20" s="279"/>
      <c r="K20" s="279"/>
      <c r="L20" s="279"/>
      <c r="M20" s="279"/>
      <c r="Y20" s="357"/>
      <c r="Z20" s="357"/>
      <c r="AA20" s="357" t="s">
        <v>99</v>
      </c>
      <c r="AB20" s="357">
        <v>120</v>
      </c>
      <c r="AC20" s="357">
        <v>90</v>
      </c>
      <c r="AD20" s="357">
        <v>65</v>
      </c>
      <c r="AE20" s="357">
        <v>55</v>
      </c>
      <c r="AF20" s="357">
        <v>50</v>
      </c>
      <c r="AG20" s="357">
        <v>45</v>
      </c>
      <c r="AH20" s="357">
        <v>40</v>
      </c>
      <c r="AI20" s="357">
        <v>35</v>
      </c>
      <c r="AJ20" s="357">
        <v>25</v>
      </c>
      <c r="AK20" s="357">
        <v>20</v>
      </c>
    </row>
    <row r="21" spans="1:37" ht="18.75" customHeight="1" x14ac:dyDescent="0.25">
      <c r="A21" s="340" t="s">
        <v>68</v>
      </c>
      <c r="B21" s="524" t="s">
        <v>611</v>
      </c>
      <c r="C21" s="525"/>
      <c r="D21" s="529" t="s">
        <v>730</v>
      </c>
      <c r="E21" s="528"/>
      <c r="F21" s="529" t="s">
        <v>770</v>
      </c>
      <c r="G21" s="528"/>
      <c r="H21" s="526"/>
      <c r="I21" s="526"/>
      <c r="J21" s="279"/>
      <c r="K21" s="279"/>
      <c r="L21" s="279"/>
      <c r="M21" s="279"/>
      <c r="Y21" s="357"/>
      <c r="Z21" s="357"/>
      <c r="AA21" s="357" t="s">
        <v>100</v>
      </c>
      <c r="AB21" s="357">
        <v>90</v>
      </c>
      <c r="AC21" s="357">
        <v>60</v>
      </c>
      <c r="AD21" s="357">
        <v>45</v>
      </c>
      <c r="AE21" s="357">
        <v>34</v>
      </c>
      <c r="AF21" s="357">
        <v>27</v>
      </c>
      <c r="AG21" s="357">
        <v>22</v>
      </c>
      <c r="AH21" s="357">
        <v>18</v>
      </c>
      <c r="AI21" s="357">
        <v>15</v>
      </c>
      <c r="AJ21" s="357">
        <v>12</v>
      </c>
      <c r="AK21" s="357">
        <v>9</v>
      </c>
    </row>
    <row r="22" spans="1:37" x14ac:dyDescent="0.25">
      <c r="A22" s="279"/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Y22" s="357"/>
      <c r="Z22" s="357"/>
      <c r="AA22" s="357" t="s">
        <v>101</v>
      </c>
      <c r="AB22" s="357">
        <v>60</v>
      </c>
      <c r="AC22" s="357">
        <v>40</v>
      </c>
      <c r="AD22" s="357">
        <v>30</v>
      </c>
      <c r="AE22" s="357">
        <v>20</v>
      </c>
      <c r="AF22" s="357">
        <v>18</v>
      </c>
      <c r="AG22" s="357">
        <v>15</v>
      </c>
      <c r="AH22" s="357">
        <v>12</v>
      </c>
      <c r="AI22" s="357">
        <v>10</v>
      </c>
      <c r="AJ22" s="357">
        <v>8</v>
      </c>
      <c r="AK22" s="357">
        <v>6</v>
      </c>
    </row>
    <row r="23" spans="1:37" x14ac:dyDescent="0.25">
      <c r="A23" s="279"/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Y23" s="357"/>
      <c r="Z23" s="357"/>
      <c r="AA23" s="357" t="s">
        <v>102</v>
      </c>
      <c r="AB23" s="357">
        <v>40</v>
      </c>
      <c r="AC23" s="357">
        <v>25</v>
      </c>
      <c r="AD23" s="357">
        <v>18</v>
      </c>
      <c r="AE23" s="357">
        <v>13</v>
      </c>
      <c r="AF23" s="357">
        <v>8</v>
      </c>
      <c r="AG23" s="357">
        <v>7</v>
      </c>
      <c r="AH23" s="357">
        <v>6</v>
      </c>
      <c r="AI23" s="357">
        <v>5</v>
      </c>
      <c r="AJ23" s="357">
        <v>4</v>
      </c>
      <c r="AK23" s="357">
        <v>3</v>
      </c>
    </row>
    <row r="24" spans="1:37" x14ac:dyDescent="0.25">
      <c r="A24" s="279"/>
      <c r="B24" s="279"/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Y24" s="357"/>
      <c r="Z24" s="357"/>
      <c r="AA24" s="357" t="s">
        <v>103</v>
      </c>
      <c r="AB24" s="357">
        <v>25</v>
      </c>
      <c r="AC24" s="357">
        <v>15</v>
      </c>
      <c r="AD24" s="357">
        <v>13</v>
      </c>
      <c r="AE24" s="357">
        <v>7</v>
      </c>
      <c r="AF24" s="357">
        <v>6</v>
      </c>
      <c r="AG24" s="357">
        <v>5</v>
      </c>
      <c r="AH24" s="357">
        <v>4</v>
      </c>
      <c r="AI24" s="357">
        <v>3</v>
      </c>
      <c r="AJ24" s="357">
        <v>2</v>
      </c>
      <c r="AK24" s="357">
        <v>1</v>
      </c>
    </row>
    <row r="25" spans="1:37" x14ac:dyDescent="0.25">
      <c r="A25" s="279"/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Y25" s="357"/>
      <c r="Z25" s="357"/>
      <c r="AA25" s="357" t="s">
        <v>108</v>
      </c>
      <c r="AB25" s="357">
        <v>15</v>
      </c>
      <c r="AC25" s="357">
        <v>10</v>
      </c>
      <c r="AD25" s="357">
        <v>8</v>
      </c>
      <c r="AE25" s="357">
        <v>4</v>
      </c>
      <c r="AF25" s="357">
        <v>3</v>
      </c>
      <c r="AG25" s="357">
        <v>2</v>
      </c>
      <c r="AH25" s="357">
        <v>1</v>
      </c>
      <c r="AI25" s="357">
        <v>0</v>
      </c>
      <c r="AJ25" s="357">
        <v>0</v>
      </c>
      <c r="AK25" s="357">
        <v>0</v>
      </c>
    </row>
    <row r="26" spans="1:37" x14ac:dyDescent="0.25">
      <c r="A26" s="279"/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Y26" s="357"/>
      <c r="Z26" s="357"/>
      <c r="AA26" s="357" t="s">
        <v>104</v>
      </c>
      <c r="AB26" s="357">
        <v>10</v>
      </c>
      <c r="AC26" s="357">
        <v>6</v>
      </c>
      <c r="AD26" s="357">
        <v>4</v>
      </c>
      <c r="AE26" s="357">
        <v>2</v>
      </c>
      <c r="AF26" s="357">
        <v>1</v>
      </c>
      <c r="AG26" s="357">
        <v>0</v>
      </c>
      <c r="AH26" s="357">
        <v>0</v>
      </c>
      <c r="AI26" s="357">
        <v>0</v>
      </c>
      <c r="AJ26" s="357">
        <v>0</v>
      </c>
      <c r="AK26" s="357">
        <v>0</v>
      </c>
    </row>
    <row r="27" spans="1:37" x14ac:dyDescent="0.25">
      <c r="A27" s="279"/>
      <c r="B27" s="279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Y27" s="357"/>
      <c r="Z27" s="357"/>
      <c r="AA27" s="357" t="s">
        <v>105</v>
      </c>
      <c r="AB27" s="357">
        <v>3</v>
      </c>
      <c r="AC27" s="357">
        <v>2</v>
      </c>
      <c r="AD27" s="357">
        <v>1</v>
      </c>
      <c r="AE27" s="357">
        <v>0</v>
      </c>
      <c r="AF27" s="357">
        <v>0</v>
      </c>
      <c r="AG27" s="357">
        <v>0</v>
      </c>
      <c r="AH27" s="357">
        <v>0</v>
      </c>
      <c r="AI27" s="357">
        <v>0</v>
      </c>
      <c r="AJ27" s="357">
        <v>0</v>
      </c>
      <c r="AK27" s="357">
        <v>0</v>
      </c>
    </row>
    <row r="28" spans="1:37" x14ac:dyDescent="0.25">
      <c r="A28" s="279"/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</row>
    <row r="29" spans="1:37" x14ac:dyDescent="0.25">
      <c r="A29" s="279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</row>
    <row r="30" spans="1:37" x14ac:dyDescent="0.25">
      <c r="A30" s="279"/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</row>
    <row r="31" spans="1:37" x14ac:dyDescent="0.25">
      <c r="A31" s="279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</row>
    <row r="32" spans="1:37" x14ac:dyDescent="0.25">
      <c r="A32" s="279"/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57"/>
      <c r="M32" s="257"/>
    </row>
    <row r="33" spans="1:18" x14ac:dyDescent="0.25">
      <c r="A33" s="142" t="s">
        <v>45</v>
      </c>
      <c r="B33" s="143"/>
      <c r="C33" s="214"/>
      <c r="D33" s="316" t="s">
        <v>4</v>
      </c>
      <c r="E33" s="317" t="s">
        <v>47</v>
      </c>
      <c r="F33" s="331"/>
      <c r="G33" s="316" t="s">
        <v>4</v>
      </c>
      <c r="H33" s="317" t="s">
        <v>56</v>
      </c>
      <c r="I33" s="170"/>
      <c r="J33" s="317" t="s">
        <v>57</v>
      </c>
      <c r="K33" s="169" t="s">
        <v>58</v>
      </c>
      <c r="L33" s="33"/>
      <c r="M33" s="417"/>
      <c r="N33" s="416"/>
      <c r="P33" s="312"/>
      <c r="Q33" s="312"/>
      <c r="R33" s="313"/>
    </row>
    <row r="34" spans="1:18" x14ac:dyDescent="0.25">
      <c r="A34" s="290" t="s">
        <v>46</v>
      </c>
      <c r="B34" s="291"/>
      <c r="C34" s="293"/>
      <c r="D34" s="318"/>
      <c r="E34" s="536"/>
      <c r="F34" s="536"/>
      <c r="G34" s="325" t="s">
        <v>5</v>
      </c>
      <c r="H34" s="291"/>
      <c r="I34" s="319"/>
      <c r="J34" s="326"/>
      <c r="K34" s="285" t="s">
        <v>48</v>
      </c>
      <c r="L34" s="332"/>
      <c r="M34" s="322"/>
      <c r="P34" s="314"/>
      <c r="Q34" s="314"/>
      <c r="R34" s="155"/>
    </row>
    <row r="35" spans="1:18" x14ac:dyDescent="0.25">
      <c r="A35" s="294" t="s">
        <v>55</v>
      </c>
      <c r="B35" s="168"/>
      <c r="C35" s="296"/>
      <c r="D35" s="321"/>
      <c r="E35" s="537"/>
      <c r="F35" s="537"/>
      <c r="G35" s="327" t="s">
        <v>6</v>
      </c>
      <c r="H35" s="83"/>
      <c r="I35" s="283"/>
      <c r="J35" s="84"/>
      <c r="K35" s="329"/>
      <c r="L35" s="257"/>
      <c r="M35" s="324"/>
      <c r="P35" s="155"/>
      <c r="Q35" s="153"/>
      <c r="R35" s="155"/>
    </row>
    <row r="36" spans="1:18" x14ac:dyDescent="0.25">
      <c r="A36" s="183"/>
      <c r="B36" s="184"/>
      <c r="C36" s="185"/>
      <c r="D36" s="321"/>
      <c r="E36" s="85"/>
      <c r="F36" s="279"/>
      <c r="G36" s="327" t="s">
        <v>7</v>
      </c>
      <c r="H36" s="83"/>
      <c r="I36" s="283"/>
      <c r="J36" s="84"/>
      <c r="K36" s="285" t="s">
        <v>49</v>
      </c>
      <c r="L36" s="332"/>
      <c r="M36" s="320"/>
      <c r="P36" s="314"/>
      <c r="Q36" s="314"/>
      <c r="R36" s="155"/>
    </row>
    <row r="37" spans="1:18" x14ac:dyDescent="0.25">
      <c r="A37" s="156"/>
      <c r="B37" s="122"/>
      <c r="C37" s="157"/>
      <c r="D37" s="321"/>
      <c r="E37" s="85"/>
      <c r="F37" s="279"/>
      <c r="G37" s="327" t="s">
        <v>8</v>
      </c>
      <c r="H37" s="83"/>
      <c r="I37" s="283"/>
      <c r="J37" s="84"/>
      <c r="K37" s="330"/>
      <c r="L37" s="279"/>
      <c r="M37" s="322"/>
      <c r="P37" s="155"/>
      <c r="Q37" s="153"/>
      <c r="R37" s="155"/>
    </row>
    <row r="38" spans="1:18" x14ac:dyDescent="0.25">
      <c r="A38" s="172"/>
      <c r="B38" s="186"/>
      <c r="C38" s="213"/>
      <c r="D38" s="321"/>
      <c r="E38" s="85"/>
      <c r="F38" s="279"/>
      <c r="G38" s="327" t="s">
        <v>9</v>
      </c>
      <c r="H38" s="83"/>
      <c r="I38" s="283"/>
      <c r="J38" s="84"/>
      <c r="K38" s="294"/>
      <c r="L38" s="257"/>
      <c r="M38" s="324"/>
      <c r="P38" s="155"/>
      <c r="Q38" s="153"/>
      <c r="R38" s="155"/>
    </row>
    <row r="39" spans="1:18" x14ac:dyDescent="0.25">
      <c r="A39" s="173"/>
      <c r="B39" s="22"/>
      <c r="C39" s="157"/>
      <c r="D39" s="321"/>
      <c r="E39" s="85"/>
      <c r="F39" s="279"/>
      <c r="G39" s="327" t="s">
        <v>10</v>
      </c>
      <c r="H39" s="83"/>
      <c r="I39" s="283"/>
      <c r="J39" s="84"/>
      <c r="K39" s="285" t="s">
        <v>33</v>
      </c>
      <c r="L39" s="332"/>
      <c r="M39" s="320"/>
      <c r="P39" s="314"/>
      <c r="Q39" s="314"/>
      <c r="R39" s="155"/>
    </row>
    <row r="40" spans="1:18" x14ac:dyDescent="0.25">
      <c r="A40" s="173"/>
      <c r="B40" s="22"/>
      <c r="C40" s="181"/>
      <c r="D40" s="321"/>
      <c r="E40" s="85"/>
      <c r="F40" s="279"/>
      <c r="G40" s="327" t="s">
        <v>11</v>
      </c>
      <c r="H40" s="83"/>
      <c r="I40" s="283"/>
      <c r="J40" s="84"/>
      <c r="K40" s="330"/>
      <c r="L40" s="279"/>
      <c r="M40" s="322"/>
      <c r="P40" s="155"/>
      <c r="Q40" s="153"/>
      <c r="R40" s="155"/>
    </row>
    <row r="41" spans="1:18" x14ac:dyDescent="0.25">
      <c r="A41" s="174"/>
      <c r="B41" s="171"/>
      <c r="C41" s="182"/>
      <c r="D41" s="323"/>
      <c r="E41" s="158"/>
      <c r="F41" s="257"/>
      <c r="G41" s="328" t="s">
        <v>12</v>
      </c>
      <c r="H41" s="168"/>
      <c r="I41" s="287"/>
      <c r="J41" s="160"/>
      <c r="K41" s="294" t="str">
        <f>L4</f>
        <v>Paszér Éva</v>
      </c>
      <c r="L41" s="257"/>
      <c r="M41" s="324"/>
      <c r="P41" s="155"/>
      <c r="Q41" s="153"/>
      <c r="R41" s="315"/>
    </row>
  </sheetData>
  <mergeCells count="20">
    <mergeCell ref="H20:I20"/>
    <mergeCell ref="E35:F35"/>
    <mergeCell ref="F21:G21"/>
    <mergeCell ref="H21:I21"/>
    <mergeCell ref="H18:I18"/>
    <mergeCell ref="H19:I19"/>
    <mergeCell ref="B18:C18"/>
    <mergeCell ref="F19:G19"/>
    <mergeCell ref="A1:F1"/>
    <mergeCell ref="E34:F34"/>
    <mergeCell ref="B19:C19"/>
    <mergeCell ref="B20:C20"/>
    <mergeCell ref="B21:C21"/>
    <mergeCell ref="D21:E21"/>
    <mergeCell ref="D19:E19"/>
    <mergeCell ref="A4:C4"/>
    <mergeCell ref="D18:E18"/>
    <mergeCell ref="F18:G18"/>
    <mergeCell ref="D20:E20"/>
    <mergeCell ref="F20:G20"/>
  </mergeCells>
  <phoneticPr fontId="61" type="noConversion"/>
  <conditionalFormatting sqref="E7 E9 E11">
    <cfRule type="cellIs" dxfId="1" priority="1" stopIfTrue="1" operator="equal">
      <formula>"Bye"</formula>
    </cfRule>
  </conditionalFormatting>
  <conditionalFormatting sqref="R41">
    <cfRule type="expression" dxfId="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4">
    <tabColor theme="4"/>
  </sheetPr>
  <dimension ref="A1:O134"/>
  <sheetViews>
    <sheetView showGridLines="0" showZeros="0" workbookViewId="0">
      <pane ySplit="6" topLeftCell="A7" activePane="bottomLeft" state="frozen"/>
      <selection activeCell="C12" sqref="C12"/>
      <selection pane="bottomLeft"/>
    </sheetView>
  </sheetViews>
  <sheetFormatPr defaultRowHeight="13.2" x14ac:dyDescent="0.25"/>
  <cols>
    <col min="1" max="1" width="6.33203125" customWidth="1"/>
    <col min="2" max="2" width="13.88671875" customWidth="1"/>
    <col min="3" max="3" width="14" customWidth="1"/>
    <col min="4" max="4" width="68.88671875" style="40" bestFit="1" customWidth="1"/>
    <col min="5" max="5" width="11.88671875" style="394" customWidth="1"/>
    <col min="6" max="6" width="23.6640625" style="91" customWidth="1"/>
    <col min="7" max="7" width="8.6640625" style="402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5" ht="24.6" x14ac:dyDescent="0.4">
      <c r="A1" s="191" t="str">
        <f>Altalanos!$A$6</f>
        <v>SOMOGY VÁRMEGYE DIÁKOLIMPIA</v>
      </c>
      <c r="B1" s="86"/>
      <c r="C1" s="86"/>
      <c r="D1" s="187"/>
      <c r="E1" s="207" t="s">
        <v>34</v>
      </c>
      <c r="F1" s="105"/>
      <c r="G1" s="395"/>
      <c r="H1" s="199"/>
      <c r="I1" s="199"/>
      <c r="J1" s="199"/>
      <c r="K1" s="199"/>
      <c r="L1" s="199"/>
      <c r="M1" s="199"/>
      <c r="N1" s="199"/>
      <c r="O1" s="200"/>
    </row>
    <row r="2" spans="1:15" ht="13.8" thickBot="1" x14ac:dyDescent="0.3">
      <c r="B2" s="88" t="s">
        <v>53</v>
      </c>
      <c r="C2" s="219" t="s">
        <v>243</v>
      </c>
      <c r="D2" s="105"/>
      <c r="E2" s="207" t="s">
        <v>35</v>
      </c>
      <c r="F2" s="381"/>
      <c r="G2" s="396"/>
      <c r="H2" s="87"/>
      <c r="I2" s="87"/>
      <c r="J2" s="87"/>
      <c r="K2" s="87"/>
      <c r="L2" s="98"/>
      <c r="M2" s="80"/>
      <c r="N2" s="80"/>
      <c r="O2" s="98"/>
    </row>
    <row r="3" spans="1:15" s="2" customFormat="1" ht="13.8" thickBot="1" x14ac:dyDescent="0.3">
      <c r="A3" s="413"/>
      <c r="B3" s="374"/>
      <c r="C3" s="374"/>
      <c r="D3" s="374"/>
      <c r="E3" s="393"/>
      <c r="F3" s="374"/>
      <c r="G3" s="397"/>
      <c r="H3" s="99"/>
      <c r="I3" s="106"/>
      <c r="J3" s="106"/>
      <c r="K3" s="106"/>
      <c r="L3" s="226" t="s">
        <v>33</v>
      </c>
      <c r="M3" s="100"/>
      <c r="N3" s="107"/>
      <c r="O3" s="208"/>
    </row>
    <row r="4" spans="1:15" s="2" customFormat="1" x14ac:dyDescent="0.25">
      <c r="A4" s="50" t="s">
        <v>24</v>
      </c>
      <c r="B4" s="50"/>
      <c r="C4" s="48" t="s">
        <v>21</v>
      </c>
      <c r="D4" s="50" t="s">
        <v>29</v>
      </c>
      <c r="E4" s="423"/>
      <c r="F4" s="414"/>
      <c r="G4" s="398" t="s">
        <v>30</v>
      </c>
      <c r="H4" s="109"/>
      <c r="I4" s="110"/>
      <c r="J4" s="110"/>
      <c r="K4" s="110"/>
      <c r="L4" s="109"/>
      <c r="M4" s="209"/>
      <c r="N4" s="209"/>
      <c r="O4" s="111"/>
    </row>
    <row r="5" spans="1:15" s="2" customFormat="1" ht="13.8" thickBot="1" x14ac:dyDescent="0.3">
      <c r="A5" s="201">
        <v>45775</v>
      </c>
      <c r="B5" s="201"/>
      <c r="C5" s="89" t="str">
        <f>Altalanos!$C$10</f>
        <v>Balatonboglár</v>
      </c>
      <c r="D5" s="90" t="str">
        <f>Altalanos!$D$10</f>
        <v xml:space="preserve">  </v>
      </c>
      <c r="E5" s="82"/>
      <c r="F5" s="90"/>
      <c r="G5" s="399" t="str">
        <f>Altalanos!$E$10</f>
        <v>Paszér Éva</v>
      </c>
      <c r="H5" s="112"/>
      <c r="I5" s="82"/>
      <c r="J5" s="82"/>
      <c r="K5" s="82"/>
      <c r="L5" s="112"/>
      <c r="M5" s="90"/>
      <c r="N5" s="90"/>
      <c r="O5" s="415"/>
    </row>
    <row r="6" spans="1:15" ht="30" customHeight="1" thickBot="1" x14ac:dyDescent="0.3">
      <c r="A6" s="190" t="s">
        <v>36</v>
      </c>
      <c r="B6" s="472" t="s">
        <v>27</v>
      </c>
      <c r="C6" s="101" t="s">
        <v>28</v>
      </c>
      <c r="D6" s="101" t="s">
        <v>31</v>
      </c>
      <c r="E6" s="102" t="s">
        <v>32</v>
      </c>
      <c r="F6" s="378" t="s">
        <v>115</v>
      </c>
      <c r="G6" s="400" t="s">
        <v>38</v>
      </c>
      <c r="H6" s="193" t="s">
        <v>16</v>
      </c>
      <c r="I6" s="103" t="s">
        <v>14</v>
      </c>
      <c r="J6" s="195" t="s">
        <v>1</v>
      </c>
      <c r="K6" s="103" t="s">
        <v>15</v>
      </c>
      <c r="L6" s="188" t="s">
        <v>39</v>
      </c>
      <c r="M6" s="104" t="s">
        <v>40</v>
      </c>
      <c r="N6" s="113" t="s">
        <v>2</v>
      </c>
      <c r="O6" s="102" t="s">
        <v>41</v>
      </c>
    </row>
    <row r="7" spans="1:15" s="11" customFormat="1" ht="18.899999999999999" customHeight="1" x14ac:dyDescent="0.25">
      <c r="A7" s="197">
        <v>1</v>
      </c>
      <c r="B7" s="473" t="s">
        <v>450</v>
      </c>
      <c r="C7" s="93" t="s">
        <v>312</v>
      </c>
      <c r="D7" t="s">
        <v>145</v>
      </c>
      <c r="E7" t="s">
        <v>146</v>
      </c>
      <c r="F7" s="412"/>
      <c r="G7" s="425"/>
      <c r="H7" s="194"/>
      <c r="I7" s="192"/>
      <c r="J7" s="196"/>
      <c r="K7" s="192"/>
      <c r="L7" s="189"/>
      <c r="M7" s="94"/>
      <c r="N7" s="114"/>
      <c r="O7" s="412"/>
    </row>
    <row r="8" spans="1:15" s="11" customFormat="1" ht="18.899999999999999" customHeight="1" x14ac:dyDescent="0.25">
      <c r="A8" s="197">
        <v>2</v>
      </c>
      <c r="B8" s="473" t="s">
        <v>449</v>
      </c>
      <c r="C8" s="93" t="s">
        <v>246</v>
      </c>
      <c r="D8" t="s">
        <v>167</v>
      </c>
      <c r="E8" t="s">
        <v>168</v>
      </c>
      <c r="F8" s="216"/>
      <c r="G8" s="94"/>
      <c r="H8" s="194"/>
      <c r="I8" s="192"/>
      <c r="J8" s="196"/>
      <c r="K8" s="192"/>
      <c r="L8" s="189"/>
      <c r="M8" s="94"/>
      <c r="N8" s="114"/>
      <c r="O8" s="384"/>
    </row>
    <row r="9" spans="1:15" s="11" customFormat="1" ht="18.899999999999999" customHeight="1" x14ac:dyDescent="0.25">
      <c r="A9" s="197">
        <v>3</v>
      </c>
      <c r="B9" s="473" t="s">
        <v>260</v>
      </c>
      <c r="C9" s="93" t="s">
        <v>440</v>
      </c>
      <c r="D9" t="s">
        <v>137</v>
      </c>
      <c r="E9" t="s">
        <v>138</v>
      </c>
      <c r="F9" s="216"/>
      <c r="G9" s="94"/>
      <c r="H9" s="194"/>
      <c r="I9" s="192"/>
      <c r="J9" s="196"/>
      <c r="K9" s="192"/>
      <c r="L9" s="189"/>
      <c r="M9" s="94"/>
      <c r="N9" s="387"/>
      <c r="O9" s="216"/>
    </row>
    <row r="10" spans="1:15" s="11" customFormat="1" ht="18.899999999999999" customHeight="1" x14ac:dyDescent="0.25">
      <c r="A10" s="197">
        <v>4</v>
      </c>
      <c r="B10" s="473" t="s">
        <v>448</v>
      </c>
      <c r="C10" s="93" t="s">
        <v>441</v>
      </c>
      <c r="D10" t="s">
        <v>137</v>
      </c>
      <c r="E10" t="s">
        <v>138</v>
      </c>
      <c r="F10" s="216"/>
      <c r="G10" s="94"/>
      <c r="H10" s="194"/>
      <c r="I10" s="192"/>
      <c r="J10" s="196"/>
      <c r="K10" s="192"/>
      <c r="L10" s="189"/>
      <c r="M10" s="94"/>
      <c r="N10" s="386"/>
      <c r="O10" s="384"/>
    </row>
    <row r="11" spans="1:15" s="11" customFormat="1" ht="18.899999999999999" customHeight="1" x14ac:dyDescent="0.25">
      <c r="A11" s="197">
        <v>5</v>
      </c>
      <c r="B11" s="473" t="s">
        <v>447</v>
      </c>
      <c r="C11" s="93" t="s">
        <v>442</v>
      </c>
      <c r="D11" t="s">
        <v>215</v>
      </c>
      <c r="E11" t="s">
        <v>171</v>
      </c>
      <c r="F11" s="216"/>
      <c r="G11" s="425"/>
      <c r="H11" s="194"/>
      <c r="I11" s="192"/>
      <c r="J11" s="196"/>
      <c r="K11" s="192"/>
      <c r="L11" s="189"/>
      <c r="M11" s="94"/>
      <c r="N11" s="387"/>
      <c r="O11" s="384"/>
    </row>
    <row r="12" spans="1:15" s="11" customFormat="1" ht="18.899999999999999" customHeight="1" x14ac:dyDescent="0.25">
      <c r="A12" s="197">
        <v>6</v>
      </c>
      <c r="B12" s="473" t="s">
        <v>446</v>
      </c>
      <c r="C12" s="93" t="s">
        <v>299</v>
      </c>
      <c r="D12" t="s">
        <v>133</v>
      </c>
      <c r="E12" t="s">
        <v>134</v>
      </c>
      <c r="F12" s="216"/>
      <c r="G12" s="94"/>
      <c r="H12" s="194"/>
      <c r="I12" s="192"/>
      <c r="J12" s="196"/>
      <c r="K12" s="192"/>
      <c r="L12" s="189"/>
      <c r="M12" s="94"/>
      <c r="N12" s="387"/>
      <c r="O12" s="384"/>
    </row>
    <row r="13" spans="1:15" s="11" customFormat="1" ht="18.899999999999999" customHeight="1" x14ac:dyDescent="0.25">
      <c r="A13" s="197">
        <v>7</v>
      </c>
      <c r="B13" s="473" t="s">
        <v>445</v>
      </c>
      <c r="C13" s="93" t="s">
        <v>264</v>
      </c>
      <c r="D13" t="s">
        <v>133</v>
      </c>
      <c r="E13" t="s">
        <v>134</v>
      </c>
      <c r="F13" s="216"/>
      <c r="G13" s="94"/>
      <c r="H13" s="194"/>
      <c r="I13" s="192"/>
      <c r="J13" s="196"/>
      <c r="K13" s="192"/>
      <c r="L13" s="189"/>
      <c r="M13" s="94"/>
      <c r="N13" s="387"/>
      <c r="O13" s="384"/>
    </row>
    <row r="14" spans="1:15" s="11" customFormat="1" ht="18.899999999999999" customHeight="1" thickBot="1" x14ac:dyDescent="0.3">
      <c r="A14" s="197">
        <v>8</v>
      </c>
      <c r="B14" s="473" t="s">
        <v>444</v>
      </c>
      <c r="C14" s="93" t="s">
        <v>443</v>
      </c>
      <c r="D14" s="360" t="s">
        <v>133</v>
      </c>
      <c r="E14" s="360" t="s">
        <v>134</v>
      </c>
      <c r="F14" s="216"/>
      <c r="G14" s="94"/>
      <c r="H14" s="194"/>
      <c r="I14" s="192"/>
      <c r="J14" s="196"/>
      <c r="K14" s="192"/>
      <c r="L14" s="189"/>
      <c r="M14" s="94"/>
      <c r="N14" s="387"/>
      <c r="O14" s="384"/>
    </row>
    <row r="15" spans="1:15" s="11" customFormat="1" ht="18.899999999999999" customHeight="1" x14ac:dyDescent="0.25">
      <c r="A15" s="197">
        <v>9</v>
      </c>
      <c r="B15" s="93"/>
      <c r="C15" s="93"/>
      <c r="D15" s="164"/>
      <c r="E15" s="210"/>
      <c r="F15" s="216"/>
      <c r="G15" s="94"/>
      <c r="H15" s="194"/>
      <c r="I15" s="192"/>
      <c r="J15" s="196"/>
      <c r="K15" s="192"/>
      <c r="L15" s="189"/>
      <c r="M15" s="94"/>
      <c r="N15" s="388"/>
      <c r="O15" s="384"/>
    </row>
    <row r="16" spans="1:15" s="11" customFormat="1" ht="18.899999999999999" customHeight="1" x14ac:dyDescent="0.25">
      <c r="A16" s="197">
        <v>10</v>
      </c>
      <c r="B16" s="93"/>
      <c r="C16" s="93"/>
      <c r="D16" s="164"/>
      <c r="E16" s="210"/>
      <c r="F16" s="216"/>
      <c r="G16" s="94"/>
      <c r="H16" s="194"/>
      <c r="I16" s="192"/>
      <c r="J16" s="196"/>
      <c r="K16" s="192"/>
      <c r="L16" s="189"/>
      <c r="M16" s="94"/>
      <c r="N16" s="114"/>
      <c r="O16" s="384"/>
    </row>
    <row r="17" spans="1:15" s="11" customFormat="1" ht="18.899999999999999" customHeight="1" x14ac:dyDescent="0.25">
      <c r="A17" s="197">
        <v>11</v>
      </c>
      <c r="B17" s="93"/>
      <c r="C17" s="93"/>
      <c r="D17" s="164"/>
      <c r="E17" s="210"/>
      <c r="F17" s="216"/>
      <c r="G17" s="94"/>
      <c r="H17" s="194"/>
      <c r="I17" s="192"/>
      <c r="J17" s="196"/>
      <c r="K17" s="192"/>
      <c r="L17" s="189"/>
      <c r="M17" s="94"/>
      <c r="N17" s="114"/>
      <c r="O17" s="384"/>
    </row>
    <row r="18" spans="1:15" s="11" customFormat="1" ht="18.899999999999999" customHeight="1" x14ac:dyDescent="0.25">
      <c r="A18" s="197">
        <v>12</v>
      </c>
      <c r="B18" s="93"/>
      <c r="C18" s="93"/>
      <c r="D18" s="164"/>
      <c r="E18" s="210"/>
      <c r="F18" s="216"/>
      <c r="G18" s="94"/>
      <c r="H18" s="194"/>
      <c r="I18" s="192"/>
      <c r="J18" s="196"/>
      <c r="K18" s="192"/>
      <c r="L18" s="189"/>
      <c r="M18" s="94"/>
      <c r="N18" s="114"/>
      <c r="O18" s="384"/>
    </row>
    <row r="19" spans="1:15" s="11" customFormat="1" ht="18.899999999999999" customHeight="1" x14ac:dyDescent="0.25">
      <c r="A19" s="197">
        <v>13</v>
      </c>
      <c r="B19" s="93"/>
      <c r="C19" s="93"/>
      <c r="D19" s="164"/>
      <c r="E19" s="210"/>
      <c r="F19" s="216"/>
      <c r="G19" s="94"/>
      <c r="H19" s="194"/>
      <c r="I19" s="192"/>
      <c r="J19" s="196"/>
      <c r="K19" s="192"/>
      <c r="L19" s="189"/>
      <c r="M19" s="94"/>
      <c r="N19" s="95"/>
      <c r="O19" s="384"/>
    </row>
    <row r="20" spans="1:15" s="11" customFormat="1" ht="18.899999999999999" customHeight="1" x14ac:dyDescent="0.25">
      <c r="A20" s="197">
        <v>14</v>
      </c>
      <c r="B20" s="93"/>
      <c r="C20" s="93"/>
      <c r="D20" s="164"/>
      <c r="E20" s="210"/>
      <c r="F20" s="216"/>
      <c r="G20" s="94"/>
      <c r="H20" s="194"/>
      <c r="I20" s="192"/>
      <c r="J20" s="196"/>
      <c r="K20" s="192"/>
      <c r="L20" s="189"/>
      <c r="M20" s="94"/>
      <c r="N20" s="95"/>
      <c r="O20" s="384"/>
    </row>
    <row r="21" spans="1:15" s="11" customFormat="1" ht="18.899999999999999" customHeight="1" x14ac:dyDescent="0.25">
      <c r="A21" s="197">
        <v>15</v>
      </c>
      <c r="B21" s="93"/>
      <c r="C21" s="93"/>
      <c r="D21" s="164"/>
      <c r="E21" s="210"/>
      <c r="F21" s="216"/>
      <c r="G21" s="94"/>
      <c r="H21" s="194"/>
      <c r="I21" s="192"/>
      <c r="J21" s="196"/>
      <c r="K21" s="192"/>
      <c r="L21" s="189"/>
      <c r="M21" s="94"/>
      <c r="N21" s="114"/>
      <c r="O21" s="384"/>
    </row>
    <row r="22" spans="1:15" s="11" customFormat="1" ht="18.899999999999999" customHeight="1" x14ac:dyDescent="0.25">
      <c r="A22" s="197">
        <v>16</v>
      </c>
      <c r="B22" s="93"/>
      <c r="C22" s="93"/>
      <c r="D22" s="164"/>
      <c r="E22" s="210"/>
      <c r="F22" s="216"/>
      <c r="G22" s="94"/>
      <c r="H22" s="194"/>
      <c r="I22" s="192"/>
      <c r="J22" s="196"/>
      <c r="K22" s="192"/>
      <c r="L22" s="189"/>
      <c r="M22" s="94"/>
      <c r="N22" s="114"/>
      <c r="O22" s="384"/>
    </row>
    <row r="23" spans="1:15" s="11" customFormat="1" ht="18.899999999999999" customHeight="1" x14ac:dyDescent="0.25">
      <c r="A23" s="197">
        <v>17</v>
      </c>
      <c r="B23" s="93"/>
      <c r="C23" s="93"/>
      <c r="D23" s="164"/>
      <c r="E23" s="210"/>
      <c r="F23" s="216"/>
      <c r="G23" s="94"/>
      <c r="H23" s="194"/>
      <c r="I23" s="192"/>
      <c r="J23" s="196"/>
      <c r="K23" s="192"/>
      <c r="L23" s="189"/>
      <c r="M23" s="94"/>
      <c r="N23" s="114"/>
      <c r="O23" s="384"/>
    </row>
    <row r="24" spans="1:15" s="11" customFormat="1" ht="18.899999999999999" customHeight="1" x14ac:dyDescent="0.25">
      <c r="A24" s="197">
        <v>18</v>
      </c>
      <c r="B24" s="93"/>
      <c r="C24" s="93"/>
      <c r="D24" s="164"/>
      <c r="E24" s="210"/>
      <c r="F24" s="216"/>
      <c r="G24" s="94"/>
      <c r="H24" s="194"/>
      <c r="I24" s="192"/>
      <c r="J24" s="196"/>
      <c r="K24" s="192"/>
      <c r="L24" s="189"/>
      <c r="M24" s="94"/>
      <c r="N24" s="114"/>
      <c r="O24" s="384"/>
    </row>
    <row r="25" spans="1:15" s="11" customFormat="1" ht="18.899999999999999" customHeight="1" x14ac:dyDescent="0.25">
      <c r="A25" s="197">
        <v>19</v>
      </c>
      <c r="B25" s="93"/>
      <c r="C25" s="93"/>
      <c r="D25" s="164"/>
      <c r="E25" s="210"/>
      <c r="F25" s="216"/>
      <c r="G25" s="94"/>
      <c r="H25" s="194"/>
      <c r="I25" s="192"/>
      <c r="J25" s="196"/>
      <c r="K25" s="192"/>
      <c r="L25" s="189"/>
      <c r="M25" s="94"/>
      <c r="N25" s="114"/>
      <c r="O25" s="384"/>
    </row>
    <row r="26" spans="1:15" s="11" customFormat="1" ht="18.899999999999999" customHeight="1" x14ac:dyDescent="0.25">
      <c r="A26" s="197">
        <v>20</v>
      </c>
      <c r="B26" s="93"/>
      <c r="C26" s="93"/>
      <c r="D26" s="164"/>
      <c r="E26" s="210"/>
      <c r="F26" s="216"/>
      <c r="G26" s="94"/>
      <c r="H26" s="194"/>
      <c r="I26" s="192"/>
      <c r="J26" s="196"/>
      <c r="K26" s="192"/>
      <c r="L26" s="189"/>
      <c r="M26" s="94"/>
      <c r="N26" s="114"/>
      <c r="O26" s="384"/>
    </row>
    <row r="27" spans="1:15" s="11" customFormat="1" ht="18.899999999999999" customHeight="1" x14ac:dyDescent="0.25">
      <c r="A27" s="197">
        <v>21</v>
      </c>
      <c r="B27" s="93"/>
      <c r="C27" s="93"/>
      <c r="D27" s="164"/>
      <c r="E27" s="210"/>
      <c r="F27" s="216"/>
      <c r="G27" s="94"/>
      <c r="H27" s="194"/>
      <c r="I27" s="192"/>
      <c r="J27" s="196"/>
      <c r="K27" s="192"/>
      <c r="L27" s="189"/>
      <c r="M27" s="94"/>
      <c r="N27" s="95"/>
      <c r="O27" s="216"/>
    </row>
    <row r="28" spans="1:15" s="11" customFormat="1" ht="18.899999999999999" customHeight="1" x14ac:dyDescent="0.25">
      <c r="A28" s="197">
        <v>22</v>
      </c>
      <c r="B28" s="93"/>
      <c r="C28" s="93"/>
      <c r="D28" s="164"/>
      <c r="E28" s="210"/>
      <c r="F28" s="377"/>
      <c r="G28" s="377"/>
      <c r="H28" s="194"/>
      <c r="I28" s="192"/>
      <c r="J28" s="196"/>
      <c r="K28" s="192"/>
      <c r="L28" s="189"/>
      <c r="M28" s="95"/>
      <c r="N28" s="95"/>
      <c r="O28" s="95"/>
    </row>
    <row r="29" spans="1:15" s="11" customFormat="1" ht="18.899999999999999" customHeight="1" x14ac:dyDescent="0.25">
      <c r="A29" s="197">
        <v>23</v>
      </c>
      <c r="B29" s="93"/>
      <c r="C29" s="93"/>
      <c r="D29" s="164"/>
      <c r="E29" s="210"/>
      <c r="F29" s="377"/>
      <c r="G29" s="377"/>
      <c r="H29" s="194"/>
      <c r="I29" s="192"/>
      <c r="J29" s="196"/>
      <c r="K29" s="192"/>
      <c r="L29" s="189"/>
      <c r="M29" s="95"/>
      <c r="N29" s="114"/>
      <c r="O29" s="95"/>
    </row>
    <row r="30" spans="1:15" s="11" customFormat="1" ht="18.899999999999999" customHeight="1" x14ac:dyDescent="0.25">
      <c r="A30" s="197">
        <v>24</v>
      </c>
      <c r="B30" s="93"/>
      <c r="C30" s="93"/>
      <c r="D30" s="164"/>
      <c r="E30" s="210"/>
      <c r="F30" s="377"/>
      <c r="G30" s="401"/>
      <c r="H30" s="194"/>
      <c r="I30" s="192"/>
      <c r="J30" s="196"/>
      <c r="K30" s="192"/>
      <c r="L30" s="189"/>
      <c r="M30" s="95"/>
      <c r="N30" s="114">
        <f t="shared" ref="N30:N60" si="0">IF(L30="DA",1,IF(L30="WC",2,IF(L30="SE",3,IF(L30="Q",4,IF(L30="LL",5,999)))))</f>
        <v>999</v>
      </c>
      <c r="O30" s="95"/>
    </row>
    <row r="31" spans="1:15" s="11" customFormat="1" ht="18.899999999999999" customHeight="1" x14ac:dyDescent="0.25">
      <c r="A31" s="197">
        <v>25</v>
      </c>
      <c r="B31" s="93"/>
      <c r="C31" s="93"/>
      <c r="D31" s="164"/>
      <c r="E31" s="210"/>
      <c r="F31" s="377"/>
      <c r="G31" s="401"/>
      <c r="H31" s="194"/>
      <c r="I31" s="192"/>
      <c r="J31" s="196"/>
      <c r="K31" s="192"/>
      <c r="L31" s="189"/>
      <c r="M31" s="95"/>
      <c r="N31" s="114">
        <f t="shared" si="0"/>
        <v>999</v>
      </c>
      <c r="O31" s="95"/>
    </row>
    <row r="32" spans="1:15" s="11" customFormat="1" ht="18.899999999999999" customHeight="1" x14ac:dyDescent="0.25">
      <c r="A32" s="197">
        <v>26</v>
      </c>
      <c r="B32" s="93"/>
      <c r="C32" s="93"/>
      <c r="D32" s="164"/>
      <c r="E32" s="210"/>
      <c r="F32" s="377"/>
      <c r="G32" s="401"/>
      <c r="H32" s="194"/>
      <c r="I32" s="192"/>
      <c r="J32" s="196"/>
      <c r="K32" s="192"/>
      <c r="L32" s="189"/>
      <c r="M32" s="95"/>
      <c r="N32" s="114">
        <f t="shared" si="0"/>
        <v>999</v>
      </c>
      <c r="O32" s="95"/>
    </row>
    <row r="33" spans="1:15" s="11" customFormat="1" ht="18.899999999999999" customHeight="1" x14ac:dyDescent="0.25">
      <c r="A33" s="197">
        <v>27</v>
      </c>
      <c r="B33" s="93"/>
      <c r="C33" s="93"/>
      <c r="D33" s="164"/>
      <c r="E33" s="210"/>
      <c r="F33" s="377"/>
      <c r="G33" s="401"/>
      <c r="H33" s="194" t="e">
        <f>IF(AND(O33="",#REF!&gt;0,#REF!&lt;5),I33,)</f>
        <v>#REF!</v>
      </c>
      <c r="I33" s="192" t="str">
        <f>IF(D33="","ZZZ9",IF(AND(#REF!&gt;0,#REF!&lt;5),D33&amp;#REF!,D33&amp;"9"))</f>
        <v>ZZZ9</v>
      </c>
      <c r="J33" s="196">
        <f t="shared" ref="J33:J64" si="1">IF(O33="",999,O33)</f>
        <v>999</v>
      </c>
      <c r="K33" s="192">
        <f t="shared" ref="K33:K64" si="2">IF(N33=999,999,1)</f>
        <v>999</v>
      </c>
      <c r="L33" s="189"/>
      <c r="M33" s="95"/>
      <c r="N33" s="114">
        <f t="shared" si="0"/>
        <v>999</v>
      </c>
      <c r="O33" s="95"/>
    </row>
    <row r="34" spans="1:15" s="11" customFormat="1" ht="18.899999999999999" customHeight="1" x14ac:dyDescent="0.25">
      <c r="A34" s="197">
        <v>28</v>
      </c>
      <c r="B34" s="93"/>
      <c r="C34" s="93"/>
      <c r="D34" s="164"/>
      <c r="E34" s="210"/>
      <c r="F34" s="377"/>
      <c r="G34" s="401"/>
      <c r="H34" s="194" t="e">
        <f>IF(AND(O34="",#REF!&gt;0,#REF!&lt;5),I34,)</f>
        <v>#REF!</v>
      </c>
      <c r="I34" s="192" t="str">
        <f>IF(D34="","ZZZ9",IF(AND(#REF!&gt;0,#REF!&lt;5),D34&amp;#REF!,D34&amp;"9"))</f>
        <v>ZZZ9</v>
      </c>
      <c r="J34" s="196">
        <f t="shared" si="1"/>
        <v>999</v>
      </c>
      <c r="K34" s="192">
        <f t="shared" si="2"/>
        <v>999</v>
      </c>
      <c r="L34" s="189"/>
      <c r="M34" s="95"/>
      <c r="N34" s="114">
        <f t="shared" si="0"/>
        <v>999</v>
      </c>
      <c r="O34" s="95"/>
    </row>
    <row r="35" spans="1:15" s="11" customFormat="1" ht="18.899999999999999" customHeight="1" x14ac:dyDescent="0.25">
      <c r="A35" s="197">
        <v>29</v>
      </c>
      <c r="B35" s="93"/>
      <c r="C35" s="93"/>
      <c r="D35" s="164"/>
      <c r="E35" s="210"/>
      <c r="F35" s="377"/>
      <c r="G35" s="401"/>
      <c r="H35" s="194" t="e">
        <f>IF(AND(O35="",#REF!&gt;0,#REF!&lt;5),I35,)</f>
        <v>#REF!</v>
      </c>
      <c r="I35" s="192" t="str">
        <f>IF(D35="","ZZZ9",IF(AND(#REF!&gt;0,#REF!&lt;5),D35&amp;#REF!,D35&amp;"9"))</f>
        <v>ZZZ9</v>
      </c>
      <c r="J35" s="196">
        <f t="shared" si="1"/>
        <v>999</v>
      </c>
      <c r="K35" s="192">
        <f t="shared" si="2"/>
        <v>999</v>
      </c>
      <c r="L35" s="189"/>
      <c r="M35" s="95"/>
      <c r="N35" s="114">
        <f t="shared" si="0"/>
        <v>999</v>
      </c>
      <c r="O35" s="95"/>
    </row>
    <row r="36" spans="1:15" s="11" customFormat="1" ht="18.899999999999999" customHeight="1" x14ac:dyDescent="0.25">
      <c r="A36" s="197">
        <v>30</v>
      </c>
      <c r="B36" s="93"/>
      <c r="C36" s="93"/>
      <c r="D36" s="164"/>
      <c r="E36" s="210"/>
      <c r="F36" s="377"/>
      <c r="G36" s="401"/>
      <c r="H36" s="194" t="e">
        <f>IF(AND(O36="",#REF!&gt;0,#REF!&lt;5),I36,)</f>
        <v>#REF!</v>
      </c>
      <c r="I36" s="192" t="str">
        <f>IF(D36="","ZZZ9",IF(AND(#REF!&gt;0,#REF!&lt;5),D36&amp;#REF!,D36&amp;"9"))</f>
        <v>ZZZ9</v>
      </c>
      <c r="J36" s="196">
        <f t="shared" si="1"/>
        <v>999</v>
      </c>
      <c r="K36" s="192">
        <f t="shared" si="2"/>
        <v>999</v>
      </c>
      <c r="L36" s="189"/>
      <c r="M36" s="95"/>
      <c r="N36" s="114">
        <f t="shared" si="0"/>
        <v>999</v>
      </c>
      <c r="O36" s="95"/>
    </row>
    <row r="37" spans="1:15" s="11" customFormat="1" ht="18.899999999999999" customHeight="1" x14ac:dyDescent="0.25">
      <c r="A37" s="197">
        <v>31</v>
      </c>
      <c r="B37" s="93"/>
      <c r="C37" s="93"/>
      <c r="D37" s="164"/>
      <c r="E37" s="210"/>
      <c r="F37" s="377"/>
      <c r="G37" s="401"/>
      <c r="H37" s="194" t="e">
        <f>IF(AND(O37="",#REF!&gt;0,#REF!&lt;5),I37,)</f>
        <v>#REF!</v>
      </c>
      <c r="I37" s="192" t="str">
        <f>IF(D37="","ZZZ9",IF(AND(#REF!&gt;0,#REF!&lt;5),D37&amp;#REF!,D37&amp;"9"))</f>
        <v>ZZZ9</v>
      </c>
      <c r="J37" s="196">
        <f t="shared" si="1"/>
        <v>999</v>
      </c>
      <c r="K37" s="192">
        <f t="shared" si="2"/>
        <v>999</v>
      </c>
      <c r="L37" s="189"/>
      <c r="M37" s="95"/>
      <c r="N37" s="114">
        <f t="shared" si="0"/>
        <v>999</v>
      </c>
      <c r="O37" s="95"/>
    </row>
    <row r="38" spans="1:15" s="11" customFormat="1" ht="18.899999999999999" customHeight="1" x14ac:dyDescent="0.25">
      <c r="A38" s="197">
        <v>32</v>
      </c>
      <c r="B38" s="93"/>
      <c r="C38" s="93"/>
      <c r="D38" s="164"/>
      <c r="E38" s="210"/>
      <c r="F38" s="377"/>
      <c r="G38" s="401"/>
      <c r="H38" s="194" t="e">
        <f>IF(AND(O38="",#REF!&gt;0,#REF!&lt;5),I38,)</f>
        <v>#REF!</v>
      </c>
      <c r="I38" s="192" t="str">
        <f>IF(D38="","ZZZ9",IF(AND(#REF!&gt;0,#REF!&lt;5),D38&amp;#REF!,D38&amp;"9"))</f>
        <v>ZZZ9</v>
      </c>
      <c r="J38" s="196">
        <f t="shared" si="1"/>
        <v>999</v>
      </c>
      <c r="K38" s="192">
        <f t="shared" si="2"/>
        <v>999</v>
      </c>
      <c r="L38" s="189"/>
      <c r="M38" s="95"/>
      <c r="N38" s="114">
        <f t="shared" si="0"/>
        <v>999</v>
      </c>
      <c r="O38" s="95"/>
    </row>
    <row r="39" spans="1:15" s="11" customFormat="1" ht="18.899999999999999" customHeight="1" x14ac:dyDescent="0.25">
      <c r="A39" s="197">
        <v>33</v>
      </c>
      <c r="B39" s="93"/>
      <c r="C39" s="93"/>
      <c r="D39" s="94"/>
      <c r="E39" s="210"/>
      <c r="F39" s="377"/>
      <c r="G39" s="401"/>
      <c r="H39" s="194" t="e">
        <f>IF(AND(O39="",#REF!&gt;0,#REF!&lt;5),I39,)</f>
        <v>#REF!</v>
      </c>
      <c r="I39" s="192" t="str">
        <f>IF(D39="","ZZZ9",IF(AND(#REF!&gt;0,#REF!&lt;5),D39&amp;#REF!,D39&amp;"9"))</f>
        <v>ZZZ9</v>
      </c>
      <c r="J39" s="196">
        <f t="shared" si="1"/>
        <v>999</v>
      </c>
      <c r="K39" s="192">
        <f t="shared" si="2"/>
        <v>999</v>
      </c>
      <c r="L39" s="189"/>
      <c r="M39" s="95"/>
      <c r="N39" s="114">
        <f t="shared" si="0"/>
        <v>999</v>
      </c>
      <c r="O39" s="95"/>
    </row>
    <row r="40" spans="1:15" s="11" customFormat="1" ht="18.899999999999999" customHeight="1" x14ac:dyDescent="0.25">
      <c r="A40" s="197">
        <v>34</v>
      </c>
      <c r="B40" s="93"/>
      <c r="C40" s="93"/>
      <c r="D40" s="94"/>
      <c r="E40" s="210"/>
      <c r="F40" s="377"/>
      <c r="G40" s="401"/>
      <c r="H40" s="194" t="e">
        <f>IF(AND(O40="",#REF!&gt;0,#REF!&lt;5),I40,)</f>
        <v>#REF!</v>
      </c>
      <c r="I40" s="192" t="str">
        <f>IF(D40="","ZZZ9",IF(AND(#REF!&gt;0,#REF!&lt;5),D40&amp;#REF!,D40&amp;"9"))</f>
        <v>ZZZ9</v>
      </c>
      <c r="J40" s="196">
        <f t="shared" si="1"/>
        <v>999</v>
      </c>
      <c r="K40" s="192">
        <f t="shared" si="2"/>
        <v>999</v>
      </c>
      <c r="L40" s="189"/>
      <c r="M40" s="95"/>
      <c r="N40" s="114">
        <f t="shared" si="0"/>
        <v>999</v>
      </c>
      <c r="O40" s="95"/>
    </row>
    <row r="41" spans="1:15" s="11" customFormat="1" ht="18.899999999999999" customHeight="1" x14ac:dyDescent="0.25">
      <c r="A41" s="197">
        <v>35</v>
      </c>
      <c r="B41" s="93"/>
      <c r="C41" s="93"/>
      <c r="D41" s="94"/>
      <c r="E41" s="210"/>
      <c r="F41" s="377"/>
      <c r="G41" s="401"/>
      <c r="H41" s="194" t="e">
        <f>IF(AND(O41="",#REF!&gt;0,#REF!&lt;5),I41,)</f>
        <v>#REF!</v>
      </c>
      <c r="I41" s="192" t="str">
        <f>IF(D41="","ZZZ9",IF(AND(#REF!&gt;0,#REF!&lt;5),D41&amp;#REF!,D41&amp;"9"))</f>
        <v>ZZZ9</v>
      </c>
      <c r="J41" s="196">
        <f t="shared" si="1"/>
        <v>999</v>
      </c>
      <c r="K41" s="192">
        <f t="shared" si="2"/>
        <v>999</v>
      </c>
      <c r="L41" s="189"/>
      <c r="M41" s="95"/>
      <c r="N41" s="114">
        <f t="shared" si="0"/>
        <v>999</v>
      </c>
      <c r="O41" s="95"/>
    </row>
    <row r="42" spans="1:15" s="11" customFormat="1" ht="18.899999999999999" customHeight="1" x14ac:dyDescent="0.25">
      <c r="A42" s="197">
        <v>36</v>
      </c>
      <c r="B42" s="93"/>
      <c r="C42" s="93"/>
      <c r="D42" s="94"/>
      <c r="E42" s="210"/>
      <c r="F42" s="377"/>
      <c r="G42" s="401"/>
      <c r="H42" s="194" t="e">
        <f>IF(AND(O42="",#REF!&gt;0,#REF!&lt;5),I42,)</f>
        <v>#REF!</v>
      </c>
      <c r="I42" s="192" t="str">
        <f>IF(D42="","ZZZ9",IF(AND(#REF!&gt;0,#REF!&lt;5),D42&amp;#REF!,D42&amp;"9"))</f>
        <v>ZZZ9</v>
      </c>
      <c r="J42" s="196">
        <f t="shared" si="1"/>
        <v>999</v>
      </c>
      <c r="K42" s="192">
        <f t="shared" si="2"/>
        <v>999</v>
      </c>
      <c r="L42" s="189"/>
      <c r="M42" s="95"/>
      <c r="N42" s="114">
        <f t="shared" si="0"/>
        <v>999</v>
      </c>
      <c r="O42" s="95"/>
    </row>
    <row r="43" spans="1:15" s="11" customFormat="1" ht="18.899999999999999" customHeight="1" x14ac:dyDescent="0.25">
      <c r="A43" s="197">
        <v>37</v>
      </c>
      <c r="B43" s="93"/>
      <c r="C43" s="93"/>
      <c r="D43" s="94"/>
      <c r="E43" s="210"/>
      <c r="F43" s="377"/>
      <c r="G43" s="401"/>
      <c r="H43" s="194" t="e">
        <f>IF(AND(O43="",#REF!&gt;0,#REF!&lt;5),I43,)</f>
        <v>#REF!</v>
      </c>
      <c r="I43" s="192" t="str">
        <f>IF(D43="","ZZZ9",IF(AND(#REF!&gt;0,#REF!&lt;5),D43&amp;#REF!,D43&amp;"9"))</f>
        <v>ZZZ9</v>
      </c>
      <c r="J43" s="196">
        <f t="shared" si="1"/>
        <v>999</v>
      </c>
      <c r="K43" s="192">
        <f t="shared" si="2"/>
        <v>999</v>
      </c>
      <c r="L43" s="189"/>
      <c r="M43" s="95"/>
      <c r="N43" s="114">
        <f t="shared" si="0"/>
        <v>999</v>
      </c>
      <c r="O43" s="95"/>
    </row>
    <row r="44" spans="1:15" s="11" customFormat="1" ht="18.899999999999999" customHeight="1" x14ac:dyDescent="0.25">
      <c r="A44" s="197">
        <v>38</v>
      </c>
      <c r="B44" s="93"/>
      <c r="C44" s="93"/>
      <c r="D44" s="94"/>
      <c r="E44" s="210"/>
      <c r="F44" s="377"/>
      <c r="G44" s="401"/>
      <c r="H44" s="194" t="e">
        <f>IF(AND(O44="",#REF!&gt;0,#REF!&lt;5),I44,)</f>
        <v>#REF!</v>
      </c>
      <c r="I44" s="192" t="str">
        <f>IF(D44="","ZZZ9",IF(AND(#REF!&gt;0,#REF!&lt;5),D44&amp;#REF!,D44&amp;"9"))</f>
        <v>ZZZ9</v>
      </c>
      <c r="J44" s="196">
        <f t="shared" si="1"/>
        <v>999</v>
      </c>
      <c r="K44" s="192">
        <f t="shared" si="2"/>
        <v>999</v>
      </c>
      <c r="L44" s="189"/>
      <c r="M44" s="95"/>
      <c r="N44" s="114">
        <f t="shared" si="0"/>
        <v>999</v>
      </c>
      <c r="O44" s="95"/>
    </row>
    <row r="45" spans="1:15" s="11" customFormat="1" ht="18.899999999999999" customHeight="1" x14ac:dyDescent="0.25">
      <c r="A45" s="197">
        <v>39</v>
      </c>
      <c r="B45" s="93"/>
      <c r="C45" s="93"/>
      <c r="D45" s="94"/>
      <c r="E45" s="210"/>
      <c r="F45" s="377"/>
      <c r="G45" s="401"/>
      <c r="H45" s="194" t="e">
        <f>IF(AND(O45="",#REF!&gt;0,#REF!&lt;5),I45,)</f>
        <v>#REF!</v>
      </c>
      <c r="I45" s="192" t="str">
        <f>IF(D45="","ZZZ9",IF(AND(#REF!&gt;0,#REF!&lt;5),D45&amp;#REF!,D45&amp;"9"))</f>
        <v>ZZZ9</v>
      </c>
      <c r="J45" s="196">
        <f t="shared" si="1"/>
        <v>999</v>
      </c>
      <c r="K45" s="192">
        <f t="shared" si="2"/>
        <v>999</v>
      </c>
      <c r="L45" s="189"/>
      <c r="M45" s="95"/>
      <c r="N45" s="114">
        <f t="shared" si="0"/>
        <v>999</v>
      </c>
      <c r="O45" s="95"/>
    </row>
    <row r="46" spans="1:15" s="11" customFormat="1" ht="18.899999999999999" customHeight="1" x14ac:dyDescent="0.25">
      <c r="A46" s="197">
        <v>40</v>
      </c>
      <c r="B46" s="93"/>
      <c r="C46" s="93"/>
      <c r="D46" s="94"/>
      <c r="E46" s="210"/>
      <c r="F46" s="377"/>
      <c r="G46" s="401"/>
      <c r="H46" s="194" t="e">
        <f>IF(AND(O46="",#REF!&gt;0,#REF!&lt;5),I46,)</f>
        <v>#REF!</v>
      </c>
      <c r="I46" s="192" t="str">
        <f>IF(D46="","ZZZ9",IF(AND(#REF!&gt;0,#REF!&lt;5),D46&amp;#REF!,D46&amp;"9"))</f>
        <v>ZZZ9</v>
      </c>
      <c r="J46" s="196">
        <f t="shared" si="1"/>
        <v>999</v>
      </c>
      <c r="K46" s="192">
        <f t="shared" si="2"/>
        <v>999</v>
      </c>
      <c r="L46" s="189"/>
      <c r="M46" s="95"/>
      <c r="N46" s="114">
        <f t="shared" si="0"/>
        <v>999</v>
      </c>
      <c r="O46" s="95"/>
    </row>
    <row r="47" spans="1:15" s="11" customFormat="1" ht="18.899999999999999" customHeight="1" x14ac:dyDescent="0.25">
      <c r="A47" s="197">
        <v>41</v>
      </c>
      <c r="B47" s="93"/>
      <c r="C47" s="93"/>
      <c r="D47" s="94"/>
      <c r="E47" s="210"/>
      <c r="F47" s="377"/>
      <c r="G47" s="401"/>
      <c r="H47" s="194" t="e">
        <f>IF(AND(O47="",#REF!&gt;0,#REF!&lt;5),I47,)</f>
        <v>#REF!</v>
      </c>
      <c r="I47" s="192" t="str">
        <f>IF(D47="","ZZZ9",IF(AND(#REF!&gt;0,#REF!&lt;5),D47&amp;#REF!,D47&amp;"9"))</f>
        <v>ZZZ9</v>
      </c>
      <c r="J47" s="196">
        <f t="shared" si="1"/>
        <v>999</v>
      </c>
      <c r="K47" s="192">
        <f t="shared" si="2"/>
        <v>999</v>
      </c>
      <c r="L47" s="189"/>
      <c r="M47" s="95"/>
      <c r="N47" s="114">
        <f t="shared" si="0"/>
        <v>999</v>
      </c>
      <c r="O47" s="95"/>
    </row>
    <row r="48" spans="1:15" s="11" customFormat="1" ht="18.899999999999999" customHeight="1" x14ac:dyDescent="0.25">
      <c r="A48" s="197">
        <v>42</v>
      </c>
      <c r="B48" s="93"/>
      <c r="C48" s="93"/>
      <c r="D48" s="94"/>
      <c r="E48" s="210"/>
      <c r="F48" s="377"/>
      <c r="G48" s="401"/>
      <c r="H48" s="194" t="e">
        <f>IF(AND(O48="",#REF!&gt;0,#REF!&lt;5),I48,)</f>
        <v>#REF!</v>
      </c>
      <c r="I48" s="192" t="str">
        <f>IF(D48="","ZZZ9",IF(AND(#REF!&gt;0,#REF!&lt;5),D48&amp;#REF!,D48&amp;"9"))</f>
        <v>ZZZ9</v>
      </c>
      <c r="J48" s="196">
        <f t="shared" si="1"/>
        <v>999</v>
      </c>
      <c r="K48" s="192">
        <f t="shared" si="2"/>
        <v>999</v>
      </c>
      <c r="L48" s="189"/>
      <c r="M48" s="95"/>
      <c r="N48" s="114">
        <f t="shared" si="0"/>
        <v>999</v>
      </c>
      <c r="O48" s="95"/>
    </row>
    <row r="49" spans="1:15" s="11" customFormat="1" ht="18.899999999999999" customHeight="1" x14ac:dyDescent="0.25">
      <c r="A49" s="197">
        <v>43</v>
      </c>
      <c r="B49" s="93"/>
      <c r="C49" s="93"/>
      <c r="D49" s="94"/>
      <c r="E49" s="210"/>
      <c r="F49" s="377"/>
      <c r="G49" s="401"/>
      <c r="H49" s="194" t="e">
        <f>IF(AND(O49="",#REF!&gt;0,#REF!&lt;5),I49,)</f>
        <v>#REF!</v>
      </c>
      <c r="I49" s="192" t="str">
        <f>IF(D49="","ZZZ9",IF(AND(#REF!&gt;0,#REF!&lt;5),D49&amp;#REF!,D49&amp;"9"))</f>
        <v>ZZZ9</v>
      </c>
      <c r="J49" s="196">
        <f t="shared" si="1"/>
        <v>999</v>
      </c>
      <c r="K49" s="192">
        <f t="shared" si="2"/>
        <v>999</v>
      </c>
      <c r="L49" s="189"/>
      <c r="M49" s="95"/>
      <c r="N49" s="114">
        <f t="shared" si="0"/>
        <v>999</v>
      </c>
      <c r="O49" s="95"/>
    </row>
    <row r="50" spans="1:15" s="11" customFormat="1" ht="18.899999999999999" customHeight="1" x14ac:dyDescent="0.25">
      <c r="A50" s="197">
        <v>44</v>
      </c>
      <c r="B50" s="93"/>
      <c r="C50" s="93"/>
      <c r="D50" s="94"/>
      <c r="E50" s="210"/>
      <c r="F50" s="377"/>
      <c r="G50" s="401"/>
      <c r="H50" s="194" t="e">
        <f>IF(AND(O50="",#REF!&gt;0,#REF!&lt;5),I50,)</f>
        <v>#REF!</v>
      </c>
      <c r="I50" s="192" t="str">
        <f>IF(D50="","ZZZ9",IF(AND(#REF!&gt;0,#REF!&lt;5),D50&amp;#REF!,D50&amp;"9"))</f>
        <v>ZZZ9</v>
      </c>
      <c r="J50" s="196">
        <f t="shared" si="1"/>
        <v>999</v>
      </c>
      <c r="K50" s="192">
        <f t="shared" si="2"/>
        <v>999</v>
      </c>
      <c r="L50" s="189"/>
      <c r="M50" s="95"/>
      <c r="N50" s="114">
        <f t="shared" si="0"/>
        <v>999</v>
      </c>
      <c r="O50" s="95"/>
    </row>
    <row r="51" spans="1:15" s="11" customFormat="1" ht="18.899999999999999" customHeight="1" x14ac:dyDescent="0.25">
      <c r="A51" s="197">
        <v>45</v>
      </c>
      <c r="B51" s="93"/>
      <c r="C51" s="93"/>
      <c r="D51" s="94"/>
      <c r="E51" s="210"/>
      <c r="F51" s="377"/>
      <c r="G51" s="401"/>
      <c r="H51" s="194" t="e">
        <f>IF(AND(O51="",#REF!&gt;0,#REF!&lt;5),I51,)</f>
        <v>#REF!</v>
      </c>
      <c r="I51" s="192" t="str">
        <f>IF(D51="","ZZZ9",IF(AND(#REF!&gt;0,#REF!&lt;5),D51&amp;#REF!,D51&amp;"9"))</f>
        <v>ZZZ9</v>
      </c>
      <c r="J51" s="196">
        <f t="shared" si="1"/>
        <v>999</v>
      </c>
      <c r="K51" s="192">
        <f t="shared" si="2"/>
        <v>999</v>
      </c>
      <c r="L51" s="189"/>
      <c r="M51" s="95"/>
      <c r="N51" s="114">
        <f t="shared" si="0"/>
        <v>999</v>
      </c>
      <c r="O51" s="95"/>
    </row>
    <row r="52" spans="1:15" s="11" customFormat="1" ht="18.899999999999999" customHeight="1" x14ac:dyDescent="0.25">
      <c r="A52" s="197">
        <v>46</v>
      </c>
      <c r="B52" s="93"/>
      <c r="C52" s="93"/>
      <c r="D52" s="94"/>
      <c r="E52" s="210"/>
      <c r="F52" s="377"/>
      <c r="G52" s="401"/>
      <c r="H52" s="194" t="e">
        <f>IF(AND(O52="",#REF!&gt;0,#REF!&lt;5),I52,)</f>
        <v>#REF!</v>
      </c>
      <c r="I52" s="192" t="str">
        <f>IF(D52="","ZZZ9",IF(AND(#REF!&gt;0,#REF!&lt;5),D52&amp;#REF!,D52&amp;"9"))</f>
        <v>ZZZ9</v>
      </c>
      <c r="J52" s="196">
        <f t="shared" si="1"/>
        <v>999</v>
      </c>
      <c r="K52" s="192">
        <f t="shared" si="2"/>
        <v>999</v>
      </c>
      <c r="L52" s="189"/>
      <c r="M52" s="95"/>
      <c r="N52" s="114">
        <f t="shared" si="0"/>
        <v>999</v>
      </c>
      <c r="O52" s="95"/>
    </row>
    <row r="53" spans="1:15" s="11" customFormat="1" ht="18.899999999999999" customHeight="1" x14ac:dyDescent="0.25">
      <c r="A53" s="197">
        <v>47</v>
      </c>
      <c r="B53" s="93"/>
      <c r="C53" s="93"/>
      <c r="D53" s="94"/>
      <c r="E53" s="210"/>
      <c r="F53" s="377"/>
      <c r="G53" s="401"/>
      <c r="H53" s="194" t="e">
        <f>IF(AND(O53="",#REF!&gt;0,#REF!&lt;5),I53,)</f>
        <v>#REF!</v>
      </c>
      <c r="I53" s="192" t="str">
        <f>IF(D53="","ZZZ9",IF(AND(#REF!&gt;0,#REF!&lt;5),D53&amp;#REF!,D53&amp;"9"))</f>
        <v>ZZZ9</v>
      </c>
      <c r="J53" s="196">
        <f t="shared" si="1"/>
        <v>999</v>
      </c>
      <c r="K53" s="192">
        <f t="shared" si="2"/>
        <v>999</v>
      </c>
      <c r="L53" s="189"/>
      <c r="M53" s="95"/>
      <c r="N53" s="114">
        <f t="shared" si="0"/>
        <v>999</v>
      </c>
      <c r="O53" s="95"/>
    </row>
    <row r="54" spans="1:15" s="11" customFormat="1" ht="18.899999999999999" customHeight="1" x14ac:dyDescent="0.25">
      <c r="A54" s="197">
        <v>48</v>
      </c>
      <c r="B54" s="93"/>
      <c r="C54" s="93"/>
      <c r="D54" s="94"/>
      <c r="E54" s="210"/>
      <c r="F54" s="377"/>
      <c r="G54" s="401"/>
      <c r="H54" s="194" t="e">
        <f>IF(AND(O54="",#REF!&gt;0,#REF!&lt;5),I54,)</f>
        <v>#REF!</v>
      </c>
      <c r="I54" s="192" t="str">
        <f>IF(D54="","ZZZ9",IF(AND(#REF!&gt;0,#REF!&lt;5),D54&amp;#REF!,D54&amp;"9"))</f>
        <v>ZZZ9</v>
      </c>
      <c r="J54" s="196">
        <f t="shared" si="1"/>
        <v>999</v>
      </c>
      <c r="K54" s="192">
        <f t="shared" si="2"/>
        <v>999</v>
      </c>
      <c r="L54" s="189"/>
      <c r="M54" s="95"/>
      <c r="N54" s="114">
        <f t="shared" si="0"/>
        <v>999</v>
      </c>
      <c r="O54" s="95"/>
    </row>
    <row r="55" spans="1:15" s="11" customFormat="1" ht="18.899999999999999" customHeight="1" x14ac:dyDescent="0.25">
      <c r="A55" s="197">
        <v>49</v>
      </c>
      <c r="B55" s="93"/>
      <c r="C55" s="93"/>
      <c r="D55" s="94"/>
      <c r="E55" s="210"/>
      <c r="F55" s="377"/>
      <c r="G55" s="401"/>
      <c r="H55" s="194" t="e">
        <f>IF(AND(O55="",#REF!&gt;0,#REF!&lt;5),I55,)</f>
        <v>#REF!</v>
      </c>
      <c r="I55" s="192" t="str">
        <f>IF(D55="","ZZZ9",IF(AND(#REF!&gt;0,#REF!&lt;5),D55&amp;#REF!,D55&amp;"9"))</f>
        <v>ZZZ9</v>
      </c>
      <c r="J55" s="196">
        <f t="shared" si="1"/>
        <v>999</v>
      </c>
      <c r="K55" s="192">
        <f t="shared" si="2"/>
        <v>999</v>
      </c>
      <c r="L55" s="189"/>
      <c r="M55" s="95"/>
      <c r="N55" s="114">
        <f t="shared" si="0"/>
        <v>999</v>
      </c>
      <c r="O55" s="95"/>
    </row>
    <row r="56" spans="1:15" s="11" customFormat="1" ht="18.899999999999999" customHeight="1" x14ac:dyDescent="0.25">
      <c r="A56" s="197">
        <v>50</v>
      </c>
      <c r="B56" s="93"/>
      <c r="C56" s="93"/>
      <c r="D56" s="94"/>
      <c r="E56" s="210"/>
      <c r="F56" s="377"/>
      <c r="G56" s="401"/>
      <c r="H56" s="194" t="e">
        <f>IF(AND(O56="",#REF!&gt;0,#REF!&lt;5),I56,)</f>
        <v>#REF!</v>
      </c>
      <c r="I56" s="192" t="str">
        <f>IF(D56="","ZZZ9",IF(AND(#REF!&gt;0,#REF!&lt;5),D56&amp;#REF!,D56&amp;"9"))</f>
        <v>ZZZ9</v>
      </c>
      <c r="J56" s="196">
        <f t="shared" si="1"/>
        <v>999</v>
      </c>
      <c r="K56" s="192">
        <f t="shared" si="2"/>
        <v>999</v>
      </c>
      <c r="L56" s="189"/>
      <c r="M56" s="95"/>
      <c r="N56" s="114">
        <f t="shared" si="0"/>
        <v>999</v>
      </c>
      <c r="O56" s="95"/>
    </row>
    <row r="57" spans="1:15" s="11" customFormat="1" ht="18.899999999999999" customHeight="1" x14ac:dyDescent="0.25">
      <c r="A57" s="197">
        <v>51</v>
      </c>
      <c r="B57" s="93"/>
      <c r="C57" s="93"/>
      <c r="D57" s="94"/>
      <c r="E57" s="210"/>
      <c r="F57" s="377"/>
      <c r="G57" s="401"/>
      <c r="H57" s="194" t="e">
        <f>IF(AND(O57="",#REF!&gt;0,#REF!&lt;5),I57,)</f>
        <v>#REF!</v>
      </c>
      <c r="I57" s="192" t="str">
        <f>IF(D57="","ZZZ9",IF(AND(#REF!&gt;0,#REF!&lt;5),D57&amp;#REF!,D57&amp;"9"))</f>
        <v>ZZZ9</v>
      </c>
      <c r="J57" s="196">
        <f t="shared" si="1"/>
        <v>999</v>
      </c>
      <c r="K57" s="192">
        <f t="shared" si="2"/>
        <v>999</v>
      </c>
      <c r="L57" s="189"/>
      <c r="M57" s="95"/>
      <c r="N57" s="114">
        <f t="shared" si="0"/>
        <v>999</v>
      </c>
      <c r="O57" s="95"/>
    </row>
    <row r="58" spans="1:15" s="11" customFormat="1" ht="18.899999999999999" customHeight="1" x14ac:dyDescent="0.25">
      <c r="A58" s="197">
        <v>52</v>
      </c>
      <c r="B58" s="93"/>
      <c r="C58" s="93"/>
      <c r="D58" s="94"/>
      <c r="E58" s="210"/>
      <c r="F58" s="377"/>
      <c r="G58" s="401"/>
      <c r="H58" s="194" t="e">
        <f>IF(AND(O58="",#REF!&gt;0,#REF!&lt;5),I58,)</f>
        <v>#REF!</v>
      </c>
      <c r="I58" s="192" t="str">
        <f>IF(D58="","ZZZ9",IF(AND(#REF!&gt;0,#REF!&lt;5),D58&amp;#REF!,D58&amp;"9"))</f>
        <v>ZZZ9</v>
      </c>
      <c r="J58" s="196">
        <f t="shared" si="1"/>
        <v>999</v>
      </c>
      <c r="K58" s="192">
        <f t="shared" si="2"/>
        <v>999</v>
      </c>
      <c r="L58" s="189"/>
      <c r="M58" s="95"/>
      <c r="N58" s="114">
        <f t="shared" si="0"/>
        <v>999</v>
      </c>
      <c r="O58" s="95"/>
    </row>
    <row r="59" spans="1:15" s="11" customFormat="1" ht="18.899999999999999" customHeight="1" x14ac:dyDescent="0.25">
      <c r="A59" s="197">
        <v>53</v>
      </c>
      <c r="B59" s="93"/>
      <c r="C59" s="93"/>
      <c r="D59" s="94"/>
      <c r="E59" s="210"/>
      <c r="F59" s="377"/>
      <c r="G59" s="401"/>
      <c r="H59" s="194" t="e">
        <f>IF(AND(O59="",#REF!&gt;0,#REF!&lt;5),I59,)</f>
        <v>#REF!</v>
      </c>
      <c r="I59" s="192" t="str">
        <f>IF(D59="","ZZZ9",IF(AND(#REF!&gt;0,#REF!&lt;5),D59&amp;#REF!,D59&amp;"9"))</f>
        <v>ZZZ9</v>
      </c>
      <c r="J59" s="196">
        <f t="shared" si="1"/>
        <v>999</v>
      </c>
      <c r="K59" s="192">
        <f t="shared" si="2"/>
        <v>999</v>
      </c>
      <c r="L59" s="189"/>
      <c r="M59" s="95"/>
      <c r="N59" s="114">
        <f t="shared" si="0"/>
        <v>999</v>
      </c>
      <c r="O59" s="95"/>
    </row>
    <row r="60" spans="1:15" s="11" customFormat="1" ht="18.899999999999999" customHeight="1" x14ac:dyDescent="0.25">
      <c r="A60" s="197">
        <v>54</v>
      </c>
      <c r="B60" s="93"/>
      <c r="C60" s="93"/>
      <c r="D60" s="94"/>
      <c r="E60" s="210"/>
      <c r="F60" s="377"/>
      <c r="G60" s="401"/>
      <c r="H60" s="194" t="e">
        <f>IF(AND(O60="",#REF!&gt;0,#REF!&lt;5),I60,)</f>
        <v>#REF!</v>
      </c>
      <c r="I60" s="192" t="str">
        <f>IF(D60="","ZZZ9",IF(AND(#REF!&gt;0,#REF!&lt;5),D60&amp;#REF!,D60&amp;"9"))</f>
        <v>ZZZ9</v>
      </c>
      <c r="J60" s="196">
        <f t="shared" si="1"/>
        <v>999</v>
      </c>
      <c r="K60" s="192">
        <f t="shared" si="2"/>
        <v>999</v>
      </c>
      <c r="L60" s="189"/>
      <c r="M60" s="95"/>
      <c r="N60" s="114">
        <f t="shared" si="0"/>
        <v>999</v>
      </c>
      <c r="O60" s="95"/>
    </row>
    <row r="61" spans="1:15" s="11" customFormat="1" ht="18.899999999999999" customHeight="1" x14ac:dyDescent="0.25">
      <c r="A61" s="197">
        <v>55</v>
      </c>
      <c r="B61" s="93"/>
      <c r="C61" s="93"/>
      <c r="D61" s="94"/>
      <c r="E61" s="210"/>
      <c r="F61" s="377"/>
      <c r="G61" s="401"/>
      <c r="H61" s="194" t="e">
        <f>IF(AND(O61="",#REF!&gt;0,#REF!&lt;5),I61,)</f>
        <v>#REF!</v>
      </c>
      <c r="I61" s="192" t="str">
        <f>IF(D61="","ZZZ9",IF(AND(#REF!&gt;0,#REF!&lt;5),D61&amp;#REF!,D61&amp;"9"))</f>
        <v>ZZZ9</v>
      </c>
      <c r="J61" s="196">
        <f t="shared" si="1"/>
        <v>999</v>
      </c>
      <c r="K61" s="192">
        <f t="shared" si="2"/>
        <v>999</v>
      </c>
      <c r="L61" s="189"/>
      <c r="M61" s="95"/>
      <c r="N61" s="114">
        <f t="shared" ref="N61:N92" si="3">IF(L61="DA",1,IF(L61="WC",2,IF(L61="SE",3,IF(L61="Q",4,IF(L61="LL",5,999)))))</f>
        <v>999</v>
      </c>
      <c r="O61" s="95"/>
    </row>
    <row r="62" spans="1:15" s="11" customFormat="1" ht="18.899999999999999" customHeight="1" x14ac:dyDescent="0.25">
      <c r="A62" s="197">
        <v>56</v>
      </c>
      <c r="B62" s="93"/>
      <c r="C62" s="93"/>
      <c r="D62" s="94"/>
      <c r="E62" s="210"/>
      <c r="F62" s="377"/>
      <c r="G62" s="401"/>
      <c r="H62" s="194" t="e">
        <f>IF(AND(O62="",#REF!&gt;0,#REF!&lt;5),I62,)</f>
        <v>#REF!</v>
      </c>
      <c r="I62" s="192" t="str">
        <f>IF(D62="","ZZZ9",IF(AND(#REF!&gt;0,#REF!&lt;5),D62&amp;#REF!,D62&amp;"9"))</f>
        <v>ZZZ9</v>
      </c>
      <c r="J62" s="196">
        <f t="shared" si="1"/>
        <v>999</v>
      </c>
      <c r="K62" s="192">
        <f t="shared" si="2"/>
        <v>999</v>
      </c>
      <c r="L62" s="189"/>
      <c r="M62" s="95"/>
      <c r="N62" s="114">
        <f t="shared" si="3"/>
        <v>999</v>
      </c>
      <c r="O62" s="95"/>
    </row>
    <row r="63" spans="1:15" s="11" customFormat="1" ht="18.899999999999999" customHeight="1" x14ac:dyDescent="0.25">
      <c r="A63" s="197">
        <v>57</v>
      </c>
      <c r="B63" s="93"/>
      <c r="C63" s="93"/>
      <c r="D63" s="94"/>
      <c r="E63" s="210"/>
      <c r="F63" s="377"/>
      <c r="G63" s="401"/>
      <c r="H63" s="194" t="e">
        <f>IF(AND(O63="",#REF!&gt;0,#REF!&lt;5),I63,)</f>
        <v>#REF!</v>
      </c>
      <c r="I63" s="192" t="str">
        <f>IF(D63="","ZZZ9",IF(AND(#REF!&gt;0,#REF!&lt;5),D63&amp;#REF!,D63&amp;"9"))</f>
        <v>ZZZ9</v>
      </c>
      <c r="J63" s="196">
        <f t="shared" si="1"/>
        <v>999</v>
      </c>
      <c r="K63" s="192">
        <f t="shared" si="2"/>
        <v>999</v>
      </c>
      <c r="L63" s="189"/>
      <c r="M63" s="95"/>
      <c r="N63" s="114">
        <f t="shared" si="3"/>
        <v>999</v>
      </c>
      <c r="O63" s="95"/>
    </row>
    <row r="64" spans="1:15" s="11" customFormat="1" ht="18.899999999999999" customHeight="1" x14ac:dyDescent="0.25">
      <c r="A64" s="197">
        <v>58</v>
      </c>
      <c r="B64" s="93"/>
      <c r="C64" s="93"/>
      <c r="D64" s="94"/>
      <c r="E64" s="210"/>
      <c r="F64" s="377"/>
      <c r="G64" s="401"/>
      <c r="H64" s="194" t="e">
        <f>IF(AND(O64="",#REF!&gt;0,#REF!&lt;5),I64,)</f>
        <v>#REF!</v>
      </c>
      <c r="I64" s="192" t="str">
        <f>IF(D64="","ZZZ9",IF(AND(#REF!&gt;0,#REF!&lt;5),D64&amp;#REF!,D64&amp;"9"))</f>
        <v>ZZZ9</v>
      </c>
      <c r="J64" s="196">
        <f t="shared" si="1"/>
        <v>999</v>
      </c>
      <c r="K64" s="192">
        <f t="shared" si="2"/>
        <v>999</v>
      </c>
      <c r="L64" s="189"/>
      <c r="M64" s="95"/>
      <c r="N64" s="114">
        <f t="shared" si="3"/>
        <v>999</v>
      </c>
      <c r="O64" s="95"/>
    </row>
    <row r="65" spans="1:15" s="11" customFormat="1" ht="18.899999999999999" customHeight="1" x14ac:dyDescent="0.25">
      <c r="A65" s="197">
        <v>59</v>
      </c>
      <c r="B65" s="93"/>
      <c r="C65" s="93"/>
      <c r="D65" s="94"/>
      <c r="E65" s="210"/>
      <c r="F65" s="377"/>
      <c r="G65" s="401"/>
      <c r="H65" s="194" t="e">
        <f>IF(AND(O65="",#REF!&gt;0,#REF!&lt;5),I65,)</f>
        <v>#REF!</v>
      </c>
      <c r="I65" s="192" t="str">
        <f>IF(D65="","ZZZ9",IF(AND(#REF!&gt;0,#REF!&lt;5),D65&amp;#REF!,D65&amp;"9"))</f>
        <v>ZZZ9</v>
      </c>
      <c r="J65" s="196">
        <f t="shared" ref="J65:J100" si="4">IF(O65="",999,O65)</f>
        <v>999</v>
      </c>
      <c r="K65" s="192">
        <f t="shared" ref="K65:K100" si="5">IF(N65=999,999,1)</f>
        <v>999</v>
      </c>
      <c r="L65" s="189"/>
      <c r="M65" s="95"/>
      <c r="N65" s="114">
        <f t="shared" si="3"/>
        <v>999</v>
      </c>
      <c r="O65" s="95"/>
    </row>
    <row r="66" spans="1:15" s="11" customFormat="1" ht="18.899999999999999" customHeight="1" x14ac:dyDescent="0.25">
      <c r="A66" s="197">
        <v>60</v>
      </c>
      <c r="B66" s="93"/>
      <c r="C66" s="93"/>
      <c r="D66" s="94"/>
      <c r="E66" s="210"/>
      <c r="F66" s="377"/>
      <c r="G66" s="401"/>
      <c r="H66" s="194" t="e">
        <f>IF(AND(O66="",#REF!&gt;0,#REF!&lt;5),I66,)</f>
        <v>#REF!</v>
      </c>
      <c r="I66" s="192" t="str">
        <f>IF(D66="","ZZZ9",IF(AND(#REF!&gt;0,#REF!&lt;5),D66&amp;#REF!,D66&amp;"9"))</f>
        <v>ZZZ9</v>
      </c>
      <c r="J66" s="196">
        <f t="shared" si="4"/>
        <v>999</v>
      </c>
      <c r="K66" s="192">
        <f t="shared" si="5"/>
        <v>999</v>
      </c>
      <c r="L66" s="189"/>
      <c r="M66" s="95"/>
      <c r="N66" s="114">
        <f t="shared" si="3"/>
        <v>999</v>
      </c>
      <c r="O66" s="95"/>
    </row>
    <row r="67" spans="1:15" s="11" customFormat="1" ht="18.899999999999999" customHeight="1" x14ac:dyDescent="0.25">
      <c r="A67" s="197">
        <v>61</v>
      </c>
      <c r="B67" s="93"/>
      <c r="C67" s="93"/>
      <c r="D67" s="94"/>
      <c r="E67" s="210"/>
      <c r="F67" s="377"/>
      <c r="G67" s="401"/>
      <c r="H67" s="194" t="e">
        <f>IF(AND(O67="",#REF!&gt;0,#REF!&lt;5),I67,)</f>
        <v>#REF!</v>
      </c>
      <c r="I67" s="192" t="str">
        <f>IF(D67="","ZZZ9",IF(AND(#REF!&gt;0,#REF!&lt;5),D67&amp;#REF!,D67&amp;"9"))</f>
        <v>ZZZ9</v>
      </c>
      <c r="J67" s="196">
        <f t="shared" si="4"/>
        <v>999</v>
      </c>
      <c r="K67" s="192">
        <f t="shared" si="5"/>
        <v>999</v>
      </c>
      <c r="L67" s="189"/>
      <c r="M67" s="95"/>
      <c r="N67" s="114">
        <f t="shared" si="3"/>
        <v>999</v>
      </c>
      <c r="O67" s="95"/>
    </row>
    <row r="68" spans="1:15" s="11" customFormat="1" ht="18.899999999999999" customHeight="1" x14ac:dyDescent="0.25">
      <c r="A68" s="197">
        <v>62</v>
      </c>
      <c r="B68" s="93"/>
      <c r="C68" s="93"/>
      <c r="D68" s="94"/>
      <c r="E68" s="210"/>
      <c r="F68" s="377"/>
      <c r="G68" s="401"/>
      <c r="H68" s="194" t="e">
        <f>IF(AND(O68="",#REF!&gt;0,#REF!&lt;5),I68,)</f>
        <v>#REF!</v>
      </c>
      <c r="I68" s="192" t="str">
        <f>IF(D68="","ZZZ9",IF(AND(#REF!&gt;0,#REF!&lt;5),D68&amp;#REF!,D68&amp;"9"))</f>
        <v>ZZZ9</v>
      </c>
      <c r="J68" s="196">
        <f t="shared" si="4"/>
        <v>999</v>
      </c>
      <c r="K68" s="192">
        <f t="shared" si="5"/>
        <v>999</v>
      </c>
      <c r="L68" s="189"/>
      <c r="M68" s="95"/>
      <c r="N68" s="114">
        <f t="shared" si="3"/>
        <v>999</v>
      </c>
      <c r="O68" s="95"/>
    </row>
    <row r="69" spans="1:15" s="11" customFormat="1" ht="18.899999999999999" customHeight="1" x14ac:dyDescent="0.25">
      <c r="A69" s="197">
        <v>63</v>
      </c>
      <c r="B69" s="93"/>
      <c r="C69" s="93"/>
      <c r="D69" s="94"/>
      <c r="E69" s="210"/>
      <c r="F69" s="377"/>
      <c r="G69" s="401"/>
      <c r="H69" s="194" t="e">
        <f>IF(AND(O69="",#REF!&gt;0,#REF!&lt;5),I69,)</f>
        <v>#REF!</v>
      </c>
      <c r="I69" s="192" t="str">
        <f>IF(D69="","ZZZ9",IF(AND(#REF!&gt;0,#REF!&lt;5),D69&amp;#REF!,D69&amp;"9"))</f>
        <v>ZZZ9</v>
      </c>
      <c r="J69" s="196">
        <f t="shared" si="4"/>
        <v>999</v>
      </c>
      <c r="K69" s="192">
        <f t="shared" si="5"/>
        <v>999</v>
      </c>
      <c r="L69" s="189"/>
      <c r="M69" s="95"/>
      <c r="N69" s="114">
        <f t="shared" si="3"/>
        <v>999</v>
      </c>
      <c r="O69" s="95"/>
    </row>
    <row r="70" spans="1:15" s="11" customFormat="1" ht="18.899999999999999" customHeight="1" x14ac:dyDescent="0.25">
      <c r="A70" s="197">
        <v>64</v>
      </c>
      <c r="B70" s="93"/>
      <c r="C70" s="93"/>
      <c r="D70" s="94"/>
      <c r="E70" s="210"/>
      <c r="F70" s="377"/>
      <c r="G70" s="401"/>
      <c r="H70" s="194" t="e">
        <f>IF(AND(O70="",#REF!&gt;0,#REF!&lt;5),I70,)</f>
        <v>#REF!</v>
      </c>
      <c r="I70" s="192" t="str">
        <f>IF(D70="","ZZZ9",IF(AND(#REF!&gt;0,#REF!&lt;5),D70&amp;#REF!,D70&amp;"9"))</f>
        <v>ZZZ9</v>
      </c>
      <c r="J70" s="196">
        <f t="shared" si="4"/>
        <v>999</v>
      </c>
      <c r="K70" s="192">
        <f t="shared" si="5"/>
        <v>999</v>
      </c>
      <c r="L70" s="189"/>
      <c r="M70" s="95"/>
      <c r="N70" s="114">
        <f t="shared" si="3"/>
        <v>999</v>
      </c>
      <c r="O70" s="95"/>
    </row>
    <row r="71" spans="1:15" s="11" customFormat="1" ht="18.899999999999999" customHeight="1" x14ac:dyDescent="0.25">
      <c r="A71" s="197">
        <v>65</v>
      </c>
      <c r="B71" s="93"/>
      <c r="C71" s="93"/>
      <c r="D71" s="94"/>
      <c r="E71" s="210"/>
      <c r="F71" s="377"/>
      <c r="G71" s="401"/>
      <c r="H71" s="194" t="e">
        <f>IF(AND(O71="",#REF!&gt;0,#REF!&lt;5),I71,)</f>
        <v>#REF!</v>
      </c>
      <c r="I71" s="192" t="str">
        <f>IF(D71="","ZZZ9",IF(AND(#REF!&gt;0,#REF!&lt;5),D71&amp;#REF!,D71&amp;"9"))</f>
        <v>ZZZ9</v>
      </c>
      <c r="J71" s="196">
        <f t="shared" si="4"/>
        <v>999</v>
      </c>
      <c r="K71" s="192">
        <f t="shared" si="5"/>
        <v>999</v>
      </c>
      <c r="L71" s="189"/>
      <c r="M71" s="95"/>
      <c r="N71" s="114">
        <f t="shared" si="3"/>
        <v>999</v>
      </c>
      <c r="O71" s="95"/>
    </row>
    <row r="72" spans="1:15" s="11" customFormat="1" ht="18.899999999999999" customHeight="1" x14ac:dyDescent="0.25">
      <c r="A72" s="197">
        <v>66</v>
      </c>
      <c r="B72" s="93"/>
      <c r="C72" s="93"/>
      <c r="D72" s="94"/>
      <c r="E72" s="210"/>
      <c r="F72" s="377"/>
      <c r="G72" s="401"/>
      <c r="H72" s="194" t="e">
        <f>IF(AND(O72="",#REF!&gt;0,#REF!&lt;5),I72,)</f>
        <v>#REF!</v>
      </c>
      <c r="I72" s="192" t="str">
        <f>IF(D72="","ZZZ9",IF(AND(#REF!&gt;0,#REF!&lt;5),D72&amp;#REF!,D72&amp;"9"))</f>
        <v>ZZZ9</v>
      </c>
      <c r="J72" s="196">
        <f t="shared" si="4"/>
        <v>999</v>
      </c>
      <c r="K72" s="192">
        <f t="shared" si="5"/>
        <v>999</v>
      </c>
      <c r="L72" s="189"/>
      <c r="M72" s="95"/>
      <c r="N72" s="114">
        <f t="shared" si="3"/>
        <v>999</v>
      </c>
      <c r="O72" s="95"/>
    </row>
    <row r="73" spans="1:15" s="11" customFormat="1" ht="18.899999999999999" customHeight="1" x14ac:dyDescent="0.25">
      <c r="A73" s="197">
        <v>67</v>
      </c>
      <c r="B73" s="93"/>
      <c r="C73" s="93"/>
      <c r="D73" s="94"/>
      <c r="E73" s="210"/>
      <c r="F73" s="377"/>
      <c r="G73" s="401"/>
      <c r="H73" s="194" t="e">
        <f>IF(AND(O73="",#REF!&gt;0,#REF!&lt;5),I73,)</f>
        <v>#REF!</v>
      </c>
      <c r="I73" s="192" t="str">
        <f>IF(D73="","ZZZ9",IF(AND(#REF!&gt;0,#REF!&lt;5),D73&amp;#REF!,D73&amp;"9"))</f>
        <v>ZZZ9</v>
      </c>
      <c r="J73" s="196">
        <f t="shared" si="4"/>
        <v>999</v>
      </c>
      <c r="K73" s="192">
        <f t="shared" si="5"/>
        <v>999</v>
      </c>
      <c r="L73" s="189"/>
      <c r="M73" s="95"/>
      <c r="N73" s="114">
        <f t="shared" si="3"/>
        <v>999</v>
      </c>
      <c r="O73" s="95"/>
    </row>
    <row r="74" spans="1:15" s="11" customFormat="1" ht="18.899999999999999" customHeight="1" x14ac:dyDescent="0.25">
      <c r="A74" s="197">
        <v>68</v>
      </c>
      <c r="B74" s="93"/>
      <c r="C74" s="93"/>
      <c r="D74" s="94"/>
      <c r="E74" s="210"/>
      <c r="F74" s="377"/>
      <c r="G74" s="401"/>
      <c r="H74" s="194" t="e">
        <f>IF(AND(O74="",#REF!&gt;0,#REF!&lt;5),I74,)</f>
        <v>#REF!</v>
      </c>
      <c r="I74" s="192" t="str">
        <f>IF(D74="","ZZZ9",IF(AND(#REF!&gt;0,#REF!&lt;5),D74&amp;#REF!,D74&amp;"9"))</f>
        <v>ZZZ9</v>
      </c>
      <c r="J74" s="196">
        <f t="shared" si="4"/>
        <v>999</v>
      </c>
      <c r="K74" s="192">
        <f t="shared" si="5"/>
        <v>999</v>
      </c>
      <c r="L74" s="189"/>
      <c r="M74" s="95"/>
      <c r="N74" s="114">
        <f t="shared" si="3"/>
        <v>999</v>
      </c>
      <c r="O74" s="95"/>
    </row>
    <row r="75" spans="1:15" s="11" customFormat="1" ht="18.899999999999999" customHeight="1" x14ac:dyDescent="0.25">
      <c r="A75" s="197">
        <v>69</v>
      </c>
      <c r="B75" s="93"/>
      <c r="C75" s="93"/>
      <c r="D75" s="94"/>
      <c r="E75" s="210"/>
      <c r="F75" s="377"/>
      <c r="G75" s="401"/>
      <c r="H75" s="194" t="e">
        <f>IF(AND(O75="",#REF!&gt;0,#REF!&lt;5),I75,)</f>
        <v>#REF!</v>
      </c>
      <c r="I75" s="192" t="str">
        <f>IF(D75="","ZZZ9",IF(AND(#REF!&gt;0,#REF!&lt;5),D75&amp;#REF!,D75&amp;"9"))</f>
        <v>ZZZ9</v>
      </c>
      <c r="J75" s="196">
        <f t="shared" si="4"/>
        <v>999</v>
      </c>
      <c r="K75" s="192">
        <f t="shared" si="5"/>
        <v>999</v>
      </c>
      <c r="L75" s="189"/>
      <c r="M75" s="95"/>
      <c r="N75" s="114">
        <f t="shared" si="3"/>
        <v>999</v>
      </c>
      <c r="O75" s="95"/>
    </row>
    <row r="76" spans="1:15" s="11" customFormat="1" ht="18.899999999999999" customHeight="1" x14ac:dyDescent="0.25">
      <c r="A76" s="197">
        <v>70</v>
      </c>
      <c r="B76" s="93"/>
      <c r="C76" s="93"/>
      <c r="D76" s="94"/>
      <c r="E76" s="210"/>
      <c r="F76" s="377"/>
      <c r="G76" s="401"/>
      <c r="H76" s="194" t="e">
        <f>IF(AND(O76="",#REF!&gt;0,#REF!&lt;5),I76,)</f>
        <v>#REF!</v>
      </c>
      <c r="I76" s="192" t="str">
        <f>IF(D76="","ZZZ9",IF(AND(#REF!&gt;0,#REF!&lt;5),D76&amp;#REF!,D76&amp;"9"))</f>
        <v>ZZZ9</v>
      </c>
      <c r="J76" s="196">
        <f t="shared" si="4"/>
        <v>999</v>
      </c>
      <c r="K76" s="192">
        <f t="shared" si="5"/>
        <v>999</v>
      </c>
      <c r="L76" s="189"/>
      <c r="M76" s="95"/>
      <c r="N76" s="114">
        <f t="shared" si="3"/>
        <v>999</v>
      </c>
      <c r="O76" s="95"/>
    </row>
    <row r="77" spans="1:15" s="11" customFormat="1" ht="18.899999999999999" customHeight="1" x14ac:dyDescent="0.25">
      <c r="A77" s="197">
        <v>71</v>
      </c>
      <c r="B77" s="93"/>
      <c r="C77" s="93"/>
      <c r="D77" s="94"/>
      <c r="E77" s="210"/>
      <c r="F77" s="377"/>
      <c r="G77" s="401"/>
      <c r="H77" s="194" t="e">
        <f>IF(AND(O77="",#REF!&gt;0,#REF!&lt;5),I77,)</f>
        <v>#REF!</v>
      </c>
      <c r="I77" s="192" t="str">
        <f>IF(D77="","ZZZ9",IF(AND(#REF!&gt;0,#REF!&lt;5),D77&amp;#REF!,D77&amp;"9"))</f>
        <v>ZZZ9</v>
      </c>
      <c r="J77" s="196">
        <f t="shared" si="4"/>
        <v>999</v>
      </c>
      <c r="K77" s="192">
        <f t="shared" si="5"/>
        <v>999</v>
      </c>
      <c r="L77" s="189"/>
      <c r="M77" s="95"/>
      <c r="N77" s="114">
        <f t="shared" si="3"/>
        <v>999</v>
      </c>
      <c r="O77" s="95"/>
    </row>
    <row r="78" spans="1:15" s="11" customFormat="1" ht="18.899999999999999" customHeight="1" x14ac:dyDescent="0.25">
      <c r="A78" s="197">
        <v>72</v>
      </c>
      <c r="B78" s="93"/>
      <c r="C78" s="93"/>
      <c r="D78" s="94"/>
      <c r="E78" s="210"/>
      <c r="F78" s="377"/>
      <c r="G78" s="401"/>
      <c r="H78" s="194" t="e">
        <f>IF(AND(O78="",#REF!&gt;0,#REF!&lt;5),I78,)</f>
        <v>#REF!</v>
      </c>
      <c r="I78" s="192" t="str">
        <f>IF(D78="","ZZZ9",IF(AND(#REF!&gt;0,#REF!&lt;5),D78&amp;#REF!,D78&amp;"9"))</f>
        <v>ZZZ9</v>
      </c>
      <c r="J78" s="196">
        <f t="shared" si="4"/>
        <v>999</v>
      </c>
      <c r="K78" s="192">
        <f t="shared" si="5"/>
        <v>999</v>
      </c>
      <c r="L78" s="189"/>
      <c r="M78" s="95"/>
      <c r="N78" s="114">
        <f t="shared" si="3"/>
        <v>999</v>
      </c>
      <c r="O78" s="95"/>
    </row>
    <row r="79" spans="1:15" s="11" customFormat="1" ht="18.899999999999999" customHeight="1" x14ac:dyDescent="0.25">
      <c r="A79" s="197">
        <v>73</v>
      </c>
      <c r="B79" s="93"/>
      <c r="C79" s="93"/>
      <c r="D79" s="94"/>
      <c r="E79" s="210"/>
      <c r="F79" s="377"/>
      <c r="G79" s="401"/>
      <c r="H79" s="194" t="e">
        <f>IF(AND(O79="",#REF!&gt;0,#REF!&lt;5),I79,)</f>
        <v>#REF!</v>
      </c>
      <c r="I79" s="192" t="str">
        <f>IF(D79="","ZZZ9",IF(AND(#REF!&gt;0,#REF!&lt;5),D79&amp;#REF!,D79&amp;"9"))</f>
        <v>ZZZ9</v>
      </c>
      <c r="J79" s="196">
        <f t="shared" si="4"/>
        <v>999</v>
      </c>
      <c r="K79" s="192">
        <f t="shared" si="5"/>
        <v>999</v>
      </c>
      <c r="L79" s="189"/>
      <c r="M79" s="95"/>
      <c r="N79" s="114">
        <f t="shared" si="3"/>
        <v>999</v>
      </c>
      <c r="O79" s="95"/>
    </row>
    <row r="80" spans="1:15" s="11" customFormat="1" ht="18.899999999999999" customHeight="1" x14ac:dyDescent="0.25">
      <c r="A80" s="197">
        <v>74</v>
      </c>
      <c r="B80" s="93"/>
      <c r="C80" s="93"/>
      <c r="D80" s="94"/>
      <c r="E80" s="210"/>
      <c r="F80" s="377"/>
      <c r="G80" s="401"/>
      <c r="H80" s="194" t="e">
        <f>IF(AND(O80="",#REF!&gt;0,#REF!&lt;5),I80,)</f>
        <v>#REF!</v>
      </c>
      <c r="I80" s="192" t="str">
        <f>IF(D80="","ZZZ9",IF(AND(#REF!&gt;0,#REF!&lt;5),D80&amp;#REF!,D80&amp;"9"))</f>
        <v>ZZZ9</v>
      </c>
      <c r="J80" s="196">
        <f t="shared" si="4"/>
        <v>999</v>
      </c>
      <c r="K80" s="192">
        <f t="shared" si="5"/>
        <v>999</v>
      </c>
      <c r="L80" s="189"/>
      <c r="M80" s="95"/>
      <c r="N80" s="114">
        <f t="shared" si="3"/>
        <v>999</v>
      </c>
      <c r="O80" s="95"/>
    </row>
    <row r="81" spans="1:15" s="11" customFormat="1" ht="18.899999999999999" customHeight="1" x14ac:dyDescent="0.25">
      <c r="A81" s="197">
        <v>75</v>
      </c>
      <c r="B81" s="93"/>
      <c r="C81" s="93"/>
      <c r="D81" s="94"/>
      <c r="E81" s="210"/>
      <c r="F81" s="377"/>
      <c r="G81" s="401"/>
      <c r="H81" s="194" t="e">
        <f>IF(AND(O81="",#REF!&gt;0,#REF!&lt;5),I81,)</f>
        <v>#REF!</v>
      </c>
      <c r="I81" s="192" t="str">
        <f>IF(D81="","ZZZ9",IF(AND(#REF!&gt;0,#REF!&lt;5),D81&amp;#REF!,D81&amp;"9"))</f>
        <v>ZZZ9</v>
      </c>
      <c r="J81" s="196">
        <f t="shared" si="4"/>
        <v>999</v>
      </c>
      <c r="K81" s="192">
        <f t="shared" si="5"/>
        <v>999</v>
      </c>
      <c r="L81" s="189"/>
      <c r="M81" s="95"/>
      <c r="N81" s="114">
        <f t="shared" si="3"/>
        <v>999</v>
      </c>
      <c r="O81" s="95"/>
    </row>
    <row r="82" spans="1:15" s="11" customFormat="1" ht="18.899999999999999" customHeight="1" x14ac:dyDescent="0.25">
      <c r="A82" s="197">
        <v>76</v>
      </c>
      <c r="B82" s="93"/>
      <c r="C82" s="93"/>
      <c r="D82" s="94"/>
      <c r="E82" s="210"/>
      <c r="F82" s="377"/>
      <c r="G82" s="401"/>
      <c r="H82" s="194" t="e">
        <f>IF(AND(O82="",#REF!&gt;0,#REF!&lt;5),I82,)</f>
        <v>#REF!</v>
      </c>
      <c r="I82" s="192" t="str">
        <f>IF(D82="","ZZZ9",IF(AND(#REF!&gt;0,#REF!&lt;5),D82&amp;#REF!,D82&amp;"9"))</f>
        <v>ZZZ9</v>
      </c>
      <c r="J82" s="196">
        <f t="shared" si="4"/>
        <v>999</v>
      </c>
      <c r="K82" s="192">
        <f t="shared" si="5"/>
        <v>999</v>
      </c>
      <c r="L82" s="189"/>
      <c r="M82" s="95"/>
      <c r="N82" s="114">
        <f t="shared" si="3"/>
        <v>999</v>
      </c>
      <c r="O82" s="95"/>
    </row>
    <row r="83" spans="1:15" s="11" customFormat="1" ht="18.899999999999999" customHeight="1" x14ac:dyDescent="0.25">
      <c r="A83" s="197">
        <v>77</v>
      </c>
      <c r="B83" s="93"/>
      <c r="C83" s="93"/>
      <c r="D83" s="94"/>
      <c r="E83" s="210"/>
      <c r="F83" s="377"/>
      <c r="G83" s="401"/>
      <c r="H83" s="194" t="e">
        <f>IF(AND(O83="",#REF!&gt;0,#REF!&lt;5),I83,)</f>
        <v>#REF!</v>
      </c>
      <c r="I83" s="192" t="str">
        <f>IF(D83="","ZZZ9",IF(AND(#REF!&gt;0,#REF!&lt;5),D83&amp;#REF!,D83&amp;"9"))</f>
        <v>ZZZ9</v>
      </c>
      <c r="J83" s="196">
        <f t="shared" si="4"/>
        <v>999</v>
      </c>
      <c r="K83" s="192">
        <f t="shared" si="5"/>
        <v>999</v>
      </c>
      <c r="L83" s="189"/>
      <c r="M83" s="95"/>
      <c r="N83" s="114">
        <f t="shared" si="3"/>
        <v>999</v>
      </c>
      <c r="O83" s="95"/>
    </row>
    <row r="84" spans="1:15" s="11" customFormat="1" ht="18.899999999999999" customHeight="1" x14ac:dyDescent="0.25">
      <c r="A84" s="197">
        <v>78</v>
      </c>
      <c r="B84" s="93"/>
      <c r="C84" s="93"/>
      <c r="D84" s="94"/>
      <c r="E84" s="210"/>
      <c r="F84" s="377"/>
      <c r="G84" s="401"/>
      <c r="H84" s="194" t="e">
        <f>IF(AND(O84="",#REF!&gt;0,#REF!&lt;5),I84,)</f>
        <v>#REF!</v>
      </c>
      <c r="I84" s="192" t="str">
        <f>IF(D84="","ZZZ9",IF(AND(#REF!&gt;0,#REF!&lt;5),D84&amp;#REF!,D84&amp;"9"))</f>
        <v>ZZZ9</v>
      </c>
      <c r="J84" s="196">
        <f t="shared" si="4"/>
        <v>999</v>
      </c>
      <c r="K84" s="192">
        <f t="shared" si="5"/>
        <v>999</v>
      </c>
      <c r="L84" s="189"/>
      <c r="M84" s="95"/>
      <c r="N84" s="114">
        <f t="shared" si="3"/>
        <v>999</v>
      </c>
      <c r="O84" s="95"/>
    </row>
    <row r="85" spans="1:15" s="11" customFormat="1" ht="18.899999999999999" customHeight="1" x14ac:dyDescent="0.25">
      <c r="A85" s="197">
        <v>79</v>
      </c>
      <c r="B85" s="93"/>
      <c r="C85" s="93"/>
      <c r="D85" s="94"/>
      <c r="E85" s="210"/>
      <c r="F85" s="377"/>
      <c r="G85" s="401"/>
      <c r="H85" s="194" t="e">
        <f>IF(AND(O85="",#REF!&gt;0,#REF!&lt;5),I85,)</f>
        <v>#REF!</v>
      </c>
      <c r="I85" s="192" t="str">
        <f>IF(D85="","ZZZ9",IF(AND(#REF!&gt;0,#REF!&lt;5),D85&amp;#REF!,D85&amp;"9"))</f>
        <v>ZZZ9</v>
      </c>
      <c r="J85" s="196">
        <f t="shared" si="4"/>
        <v>999</v>
      </c>
      <c r="K85" s="192">
        <f t="shared" si="5"/>
        <v>999</v>
      </c>
      <c r="L85" s="189"/>
      <c r="M85" s="95"/>
      <c r="N85" s="114">
        <f t="shared" si="3"/>
        <v>999</v>
      </c>
      <c r="O85" s="95"/>
    </row>
    <row r="86" spans="1:15" s="11" customFormat="1" ht="18.899999999999999" customHeight="1" x14ac:dyDescent="0.25">
      <c r="A86" s="197">
        <v>80</v>
      </c>
      <c r="B86" s="93"/>
      <c r="C86" s="93"/>
      <c r="D86" s="94"/>
      <c r="E86" s="210"/>
      <c r="F86" s="377"/>
      <c r="G86" s="401"/>
      <c r="H86" s="194" t="e">
        <f>IF(AND(O86="",#REF!&gt;0,#REF!&lt;5),I86,)</f>
        <v>#REF!</v>
      </c>
      <c r="I86" s="192" t="str">
        <f>IF(D86="","ZZZ9",IF(AND(#REF!&gt;0,#REF!&lt;5),D86&amp;#REF!,D86&amp;"9"))</f>
        <v>ZZZ9</v>
      </c>
      <c r="J86" s="196">
        <f t="shared" si="4"/>
        <v>999</v>
      </c>
      <c r="K86" s="192">
        <f t="shared" si="5"/>
        <v>999</v>
      </c>
      <c r="L86" s="189"/>
      <c r="M86" s="95"/>
      <c r="N86" s="114">
        <f t="shared" si="3"/>
        <v>999</v>
      </c>
      <c r="O86" s="95"/>
    </row>
    <row r="87" spans="1:15" s="11" customFormat="1" ht="18.899999999999999" customHeight="1" x14ac:dyDescent="0.25">
      <c r="A87" s="197">
        <v>81</v>
      </c>
      <c r="B87" s="93"/>
      <c r="C87" s="93"/>
      <c r="D87" s="94"/>
      <c r="E87" s="210"/>
      <c r="F87" s="377"/>
      <c r="G87" s="401"/>
      <c r="H87" s="194" t="e">
        <f>IF(AND(O87="",#REF!&gt;0,#REF!&lt;5),I87,)</f>
        <v>#REF!</v>
      </c>
      <c r="I87" s="192" t="str">
        <f>IF(D87="","ZZZ9",IF(AND(#REF!&gt;0,#REF!&lt;5),D87&amp;#REF!,D87&amp;"9"))</f>
        <v>ZZZ9</v>
      </c>
      <c r="J87" s="196">
        <f t="shared" si="4"/>
        <v>999</v>
      </c>
      <c r="K87" s="192">
        <f t="shared" si="5"/>
        <v>999</v>
      </c>
      <c r="L87" s="189"/>
      <c r="M87" s="95"/>
      <c r="N87" s="114">
        <f t="shared" si="3"/>
        <v>999</v>
      </c>
      <c r="O87" s="95"/>
    </row>
    <row r="88" spans="1:15" s="11" customFormat="1" ht="18.899999999999999" customHeight="1" x14ac:dyDescent="0.25">
      <c r="A88" s="197">
        <v>82</v>
      </c>
      <c r="B88" s="93"/>
      <c r="C88" s="93"/>
      <c r="D88" s="94"/>
      <c r="E88" s="210"/>
      <c r="F88" s="377"/>
      <c r="G88" s="401"/>
      <c r="H88" s="194" t="e">
        <f>IF(AND(O88="",#REF!&gt;0,#REF!&lt;5),I88,)</f>
        <v>#REF!</v>
      </c>
      <c r="I88" s="192" t="str">
        <f>IF(D88="","ZZZ9",IF(AND(#REF!&gt;0,#REF!&lt;5),D88&amp;#REF!,D88&amp;"9"))</f>
        <v>ZZZ9</v>
      </c>
      <c r="J88" s="196">
        <f t="shared" si="4"/>
        <v>999</v>
      </c>
      <c r="K88" s="192">
        <f t="shared" si="5"/>
        <v>999</v>
      </c>
      <c r="L88" s="189"/>
      <c r="M88" s="95"/>
      <c r="N88" s="114">
        <f t="shared" si="3"/>
        <v>999</v>
      </c>
      <c r="O88" s="95"/>
    </row>
    <row r="89" spans="1:15" s="11" customFormat="1" ht="18.899999999999999" customHeight="1" x14ac:dyDescent="0.25">
      <c r="A89" s="197">
        <v>83</v>
      </c>
      <c r="B89" s="93"/>
      <c r="C89" s="93"/>
      <c r="D89" s="94"/>
      <c r="E89" s="210"/>
      <c r="F89" s="377"/>
      <c r="G89" s="401"/>
      <c r="H89" s="194" t="e">
        <f>IF(AND(O89="",#REF!&gt;0,#REF!&lt;5),I89,)</f>
        <v>#REF!</v>
      </c>
      <c r="I89" s="192" t="str">
        <f>IF(D89="","ZZZ9",IF(AND(#REF!&gt;0,#REF!&lt;5),D89&amp;#REF!,D89&amp;"9"))</f>
        <v>ZZZ9</v>
      </c>
      <c r="J89" s="196">
        <f t="shared" si="4"/>
        <v>999</v>
      </c>
      <c r="K89" s="192">
        <f t="shared" si="5"/>
        <v>999</v>
      </c>
      <c r="L89" s="189"/>
      <c r="M89" s="95"/>
      <c r="N89" s="114">
        <f t="shared" si="3"/>
        <v>999</v>
      </c>
      <c r="O89" s="95"/>
    </row>
    <row r="90" spans="1:15" s="11" customFormat="1" ht="18.899999999999999" customHeight="1" x14ac:dyDescent="0.25">
      <c r="A90" s="197">
        <v>84</v>
      </c>
      <c r="B90" s="93"/>
      <c r="C90" s="93"/>
      <c r="D90" s="94"/>
      <c r="E90" s="210"/>
      <c r="F90" s="377"/>
      <c r="G90" s="401"/>
      <c r="H90" s="194" t="e">
        <f>IF(AND(O90="",#REF!&gt;0,#REF!&lt;5),I90,)</f>
        <v>#REF!</v>
      </c>
      <c r="I90" s="192" t="str">
        <f>IF(D90="","ZZZ9",IF(AND(#REF!&gt;0,#REF!&lt;5),D90&amp;#REF!,D90&amp;"9"))</f>
        <v>ZZZ9</v>
      </c>
      <c r="J90" s="196">
        <f t="shared" si="4"/>
        <v>999</v>
      </c>
      <c r="K90" s="192">
        <f t="shared" si="5"/>
        <v>999</v>
      </c>
      <c r="L90" s="189"/>
      <c r="M90" s="95"/>
      <c r="N90" s="114">
        <f t="shared" si="3"/>
        <v>999</v>
      </c>
      <c r="O90" s="95"/>
    </row>
    <row r="91" spans="1:15" s="11" customFormat="1" ht="18.899999999999999" customHeight="1" x14ac:dyDescent="0.25">
      <c r="A91" s="197">
        <v>85</v>
      </c>
      <c r="B91" s="93"/>
      <c r="C91" s="93"/>
      <c r="D91" s="94"/>
      <c r="E91" s="210"/>
      <c r="F91" s="377"/>
      <c r="G91" s="401"/>
      <c r="H91" s="194" t="e">
        <f>IF(AND(O91="",#REF!&gt;0,#REF!&lt;5),I91,)</f>
        <v>#REF!</v>
      </c>
      <c r="I91" s="192" t="str">
        <f>IF(D91="","ZZZ9",IF(AND(#REF!&gt;0,#REF!&lt;5),D91&amp;#REF!,D91&amp;"9"))</f>
        <v>ZZZ9</v>
      </c>
      <c r="J91" s="196">
        <f t="shared" si="4"/>
        <v>999</v>
      </c>
      <c r="K91" s="192">
        <f t="shared" si="5"/>
        <v>999</v>
      </c>
      <c r="L91" s="189"/>
      <c r="M91" s="95"/>
      <c r="N91" s="114">
        <f t="shared" si="3"/>
        <v>999</v>
      </c>
      <c r="O91" s="95"/>
    </row>
    <row r="92" spans="1:15" s="11" customFormat="1" ht="18.899999999999999" customHeight="1" x14ac:dyDescent="0.25">
      <c r="A92" s="197">
        <v>86</v>
      </c>
      <c r="B92" s="93"/>
      <c r="C92" s="93"/>
      <c r="D92" s="94"/>
      <c r="E92" s="210"/>
      <c r="F92" s="377"/>
      <c r="G92" s="401"/>
      <c r="H92" s="194" t="e">
        <f>IF(AND(O92="",#REF!&gt;0,#REF!&lt;5),I92,)</f>
        <v>#REF!</v>
      </c>
      <c r="I92" s="192" t="str">
        <f>IF(D92="","ZZZ9",IF(AND(#REF!&gt;0,#REF!&lt;5),D92&amp;#REF!,D92&amp;"9"))</f>
        <v>ZZZ9</v>
      </c>
      <c r="J92" s="196">
        <f t="shared" si="4"/>
        <v>999</v>
      </c>
      <c r="K92" s="192">
        <f t="shared" si="5"/>
        <v>999</v>
      </c>
      <c r="L92" s="189"/>
      <c r="M92" s="95"/>
      <c r="N92" s="114">
        <f t="shared" si="3"/>
        <v>999</v>
      </c>
      <c r="O92" s="95"/>
    </row>
    <row r="93" spans="1:15" s="11" customFormat="1" ht="18.899999999999999" customHeight="1" x14ac:dyDescent="0.25">
      <c r="A93" s="197">
        <v>87</v>
      </c>
      <c r="B93" s="93"/>
      <c r="C93" s="93"/>
      <c r="D93" s="94"/>
      <c r="E93" s="210"/>
      <c r="F93" s="377"/>
      <c r="G93" s="401"/>
      <c r="H93" s="194" t="e">
        <f>IF(AND(O93="",#REF!&gt;0,#REF!&lt;5),I93,)</f>
        <v>#REF!</v>
      </c>
      <c r="I93" s="192" t="str">
        <f>IF(D93="","ZZZ9",IF(AND(#REF!&gt;0,#REF!&lt;5),D93&amp;#REF!,D93&amp;"9"))</f>
        <v>ZZZ9</v>
      </c>
      <c r="J93" s="196">
        <f t="shared" si="4"/>
        <v>999</v>
      </c>
      <c r="K93" s="192">
        <f t="shared" si="5"/>
        <v>999</v>
      </c>
      <c r="L93" s="189"/>
      <c r="M93" s="95"/>
      <c r="N93" s="114">
        <f t="shared" ref="N93:N122" si="6">IF(L93="DA",1,IF(L93="WC",2,IF(L93="SE",3,IF(L93="Q",4,IF(L93="LL",5,999)))))</f>
        <v>999</v>
      </c>
      <c r="O93" s="95"/>
    </row>
    <row r="94" spans="1:15" s="11" customFormat="1" ht="18.899999999999999" customHeight="1" x14ac:dyDescent="0.25">
      <c r="A94" s="197">
        <v>88</v>
      </c>
      <c r="B94" s="93"/>
      <c r="C94" s="93"/>
      <c r="D94" s="94"/>
      <c r="E94" s="210"/>
      <c r="F94" s="377"/>
      <c r="G94" s="401"/>
      <c r="H94" s="194" t="e">
        <f>IF(AND(O94="",#REF!&gt;0,#REF!&lt;5),I94,)</f>
        <v>#REF!</v>
      </c>
      <c r="I94" s="192" t="str">
        <f>IF(D94="","ZZZ9",IF(AND(#REF!&gt;0,#REF!&lt;5),D94&amp;#REF!,D94&amp;"9"))</f>
        <v>ZZZ9</v>
      </c>
      <c r="J94" s="196">
        <f t="shared" si="4"/>
        <v>999</v>
      </c>
      <c r="K94" s="192">
        <f t="shared" si="5"/>
        <v>999</v>
      </c>
      <c r="L94" s="189"/>
      <c r="M94" s="95"/>
      <c r="N94" s="114">
        <f t="shared" si="6"/>
        <v>999</v>
      </c>
      <c r="O94" s="95"/>
    </row>
    <row r="95" spans="1:15" s="11" customFormat="1" ht="18.899999999999999" customHeight="1" x14ac:dyDescent="0.25">
      <c r="A95" s="197">
        <v>89</v>
      </c>
      <c r="B95" s="93"/>
      <c r="C95" s="93"/>
      <c r="D95" s="94"/>
      <c r="E95" s="210"/>
      <c r="F95" s="377"/>
      <c r="G95" s="401"/>
      <c r="H95" s="194" t="e">
        <f>IF(AND(O95="",#REF!&gt;0,#REF!&lt;5),I95,)</f>
        <v>#REF!</v>
      </c>
      <c r="I95" s="192" t="str">
        <f>IF(D95="","ZZZ9",IF(AND(#REF!&gt;0,#REF!&lt;5),D95&amp;#REF!,D95&amp;"9"))</f>
        <v>ZZZ9</v>
      </c>
      <c r="J95" s="196">
        <f t="shared" si="4"/>
        <v>999</v>
      </c>
      <c r="K95" s="192">
        <f t="shared" si="5"/>
        <v>999</v>
      </c>
      <c r="L95" s="189"/>
      <c r="M95" s="95"/>
      <c r="N95" s="114">
        <f t="shared" si="6"/>
        <v>999</v>
      </c>
      <c r="O95" s="95"/>
    </row>
    <row r="96" spans="1:15" s="11" customFormat="1" ht="18.899999999999999" customHeight="1" x14ac:dyDescent="0.25">
      <c r="A96" s="197">
        <v>90</v>
      </c>
      <c r="B96" s="93"/>
      <c r="C96" s="93"/>
      <c r="D96" s="94"/>
      <c r="E96" s="210"/>
      <c r="F96" s="377"/>
      <c r="G96" s="401"/>
      <c r="H96" s="194" t="e">
        <f>IF(AND(O96="",#REF!&gt;0,#REF!&lt;5),I96,)</f>
        <v>#REF!</v>
      </c>
      <c r="I96" s="192" t="str">
        <f>IF(D96="","ZZZ9",IF(AND(#REF!&gt;0,#REF!&lt;5),D96&amp;#REF!,D96&amp;"9"))</f>
        <v>ZZZ9</v>
      </c>
      <c r="J96" s="196">
        <f t="shared" si="4"/>
        <v>999</v>
      </c>
      <c r="K96" s="192">
        <f t="shared" si="5"/>
        <v>999</v>
      </c>
      <c r="L96" s="189"/>
      <c r="M96" s="95"/>
      <c r="N96" s="114">
        <f t="shared" si="6"/>
        <v>999</v>
      </c>
      <c r="O96" s="95"/>
    </row>
    <row r="97" spans="1:15" s="11" customFormat="1" ht="18.899999999999999" customHeight="1" x14ac:dyDescent="0.25">
      <c r="A97" s="197">
        <v>91</v>
      </c>
      <c r="B97" s="93"/>
      <c r="C97" s="93"/>
      <c r="D97" s="94"/>
      <c r="E97" s="210"/>
      <c r="F97" s="377"/>
      <c r="G97" s="401"/>
      <c r="H97" s="194" t="e">
        <f>IF(AND(O97="",#REF!&gt;0,#REF!&lt;5),I97,)</f>
        <v>#REF!</v>
      </c>
      <c r="I97" s="192" t="str">
        <f>IF(D97="","ZZZ9",IF(AND(#REF!&gt;0,#REF!&lt;5),D97&amp;#REF!,D97&amp;"9"))</f>
        <v>ZZZ9</v>
      </c>
      <c r="J97" s="196">
        <f t="shared" si="4"/>
        <v>999</v>
      </c>
      <c r="K97" s="192">
        <f t="shared" si="5"/>
        <v>999</v>
      </c>
      <c r="L97" s="189"/>
      <c r="M97" s="95"/>
      <c r="N97" s="114">
        <f t="shared" si="6"/>
        <v>999</v>
      </c>
      <c r="O97" s="95"/>
    </row>
    <row r="98" spans="1:15" s="11" customFormat="1" ht="18.899999999999999" customHeight="1" x14ac:dyDescent="0.25">
      <c r="A98" s="197">
        <v>92</v>
      </c>
      <c r="B98" s="93"/>
      <c r="C98" s="93"/>
      <c r="D98" s="94"/>
      <c r="E98" s="210"/>
      <c r="F98" s="377"/>
      <c r="G98" s="401"/>
      <c r="H98" s="194" t="e">
        <f>IF(AND(O98="",#REF!&gt;0,#REF!&lt;5),I98,)</f>
        <v>#REF!</v>
      </c>
      <c r="I98" s="192" t="str">
        <f>IF(D98="","ZZZ9",IF(AND(#REF!&gt;0,#REF!&lt;5),D98&amp;#REF!,D98&amp;"9"))</f>
        <v>ZZZ9</v>
      </c>
      <c r="J98" s="196">
        <f t="shared" si="4"/>
        <v>999</v>
      </c>
      <c r="K98" s="192">
        <f t="shared" si="5"/>
        <v>999</v>
      </c>
      <c r="L98" s="189"/>
      <c r="M98" s="95"/>
      <c r="N98" s="114">
        <f t="shared" si="6"/>
        <v>999</v>
      </c>
      <c r="O98" s="95"/>
    </row>
    <row r="99" spans="1:15" s="11" customFormat="1" ht="18.899999999999999" customHeight="1" x14ac:dyDescent="0.25">
      <c r="A99" s="197">
        <v>93</v>
      </c>
      <c r="B99" s="93"/>
      <c r="C99" s="93"/>
      <c r="D99" s="94"/>
      <c r="E99" s="210"/>
      <c r="F99" s="377"/>
      <c r="G99" s="401"/>
      <c r="H99" s="194" t="e">
        <f>IF(AND(O99="",#REF!&gt;0,#REF!&lt;5),I99,)</f>
        <v>#REF!</v>
      </c>
      <c r="I99" s="192" t="str">
        <f>IF(D99="","ZZZ9",IF(AND(#REF!&gt;0,#REF!&lt;5),D99&amp;#REF!,D99&amp;"9"))</f>
        <v>ZZZ9</v>
      </c>
      <c r="J99" s="196">
        <f t="shared" si="4"/>
        <v>999</v>
      </c>
      <c r="K99" s="192">
        <f t="shared" si="5"/>
        <v>999</v>
      </c>
      <c r="L99" s="189"/>
      <c r="M99" s="95"/>
      <c r="N99" s="114">
        <f t="shared" si="6"/>
        <v>999</v>
      </c>
      <c r="O99" s="95"/>
    </row>
    <row r="100" spans="1:15" s="11" customFormat="1" ht="18.899999999999999" customHeight="1" x14ac:dyDescent="0.25">
      <c r="A100" s="197">
        <v>94</v>
      </c>
      <c r="B100" s="93"/>
      <c r="C100" s="93"/>
      <c r="D100" s="94"/>
      <c r="E100" s="210"/>
      <c r="F100" s="377"/>
      <c r="G100" s="401"/>
      <c r="H100" s="194" t="e">
        <f>IF(AND(O100="",#REF!&gt;0,#REF!&lt;5),I100,)</f>
        <v>#REF!</v>
      </c>
      <c r="I100" s="192" t="str">
        <f>IF(D100="","ZZZ9",IF(AND(#REF!&gt;0,#REF!&lt;5),D100&amp;#REF!,D100&amp;"9"))</f>
        <v>ZZZ9</v>
      </c>
      <c r="J100" s="196">
        <f t="shared" si="4"/>
        <v>999</v>
      </c>
      <c r="K100" s="192">
        <f t="shared" si="5"/>
        <v>999</v>
      </c>
      <c r="L100" s="189"/>
      <c r="M100" s="95"/>
      <c r="N100" s="114">
        <f t="shared" si="6"/>
        <v>999</v>
      </c>
      <c r="O100" s="95"/>
    </row>
    <row r="101" spans="1:15" s="11" customFormat="1" ht="18.899999999999999" customHeight="1" x14ac:dyDescent="0.25">
      <c r="A101" s="197">
        <v>95</v>
      </c>
      <c r="B101" s="93"/>
      <c r="C101" s="93"/>
      <c r="D101" s="94"/>
      <c r="E101" s="210"/>
      <c r="F101" s="377"/>
      <c r="G101" s="401"/>
      <c r="H101" s="194" t="e">
        <f>IF(AND(O101="",#REF!&gt;0,#REF!&lt;5),I101,)</f>
        <v>#REF!</v>
      </c>
      <c r="I101" s="192" t="str">
        <f>IF(D101="","ZZZ9",IF(AND(#REF!&gt;0,#REF!&lt;5),D101&amp;#REF!,D101&amp;"9"))</f>
        <v>ZZZ9</v>
      </c>
      <c r="J101" s="196">
        <f t="shared" ref="J101:J122" si="7">IF(O101="",999,O101)</f>
        <v>999</v>
      </c>
      <c r="K101" s="192">
        <f t="shared" ref="K101:K122" si="8">IF(N101=999,999,1)</f>
        <v>999</v>
      </c>
      <c r="L101" s="189"/>
      <c r="M101" s="95"/>
      <c r="N101" s="114">
        <f t="shared" si="6"/>
        <v>999</v>
      </c>
      <c r="O101" s="95"/>
    </row>
    <row r="102" spans="1:15" s="11" customFormat="1" ht="18.899999999999999" customHeight="1" x14ac:dyDescent="0.25">
      <c r="A102" s="197">
        <v>96</v>
      </c>
      <c r="B102" s="93"/>
      <c r="C102" s="93"/>
      <c r="D102" s="94"/>
      <c r="E102" s="210"/>
      <c r="F102" s="377"/>
      <c r="G102" s="401"/>
      <c r="H102" s="194" t="e">
        <f>IF(AND(O102="",#REF!&gt;0,#REF!&lt;5),I102,)</f>
        <v>#REF!</v>
      </c>
      <c r="I102" s="192" t="str">
        <f>IF(D102="","ZZZ9",IF(AND(#REF!&gt;0,#REF!&lt;5),D102&amp;#REF!,D102&amp;"9"))</f>
        <v>ZZZ9</v>
      </c>
      <c r="J102" s="196">
        <f t="shared" si="7"/>
        <v>999</v>
      </c>
      <c r="K102" s="192">
        <f t="shared" si="8"/>
        <v>999</v>
      </c>
      <c r="L102" s="189"/>
      <c r="M102" s="95"/>
      <c r="N102" s="114">
        <f t="shared" si="6"/>
        <v>999</v>
      </c>
      <c r="O102" s="95"/>
    </row>
    <row r="103" spans="1:15" s="11" customFormat="1" ht="18.899999999999999" customHeight="1" x14ac:dyDescent="0.25">
      <c r="A103" s="197">
        <v>97</v>
      </c>
      <c r="B103" s="93"/>
      <c r="C103" s="93"/>
      <c r="D103" s="94"/>
      <c r="E103" s="210"/>
      <c r="F103" s="377"/>
      <c r="G103" s="401"/>
      <c r="H103" s="194" t="e">
        <f>IF(AND(O103="",#REF!&gt;0,#REF!&lt;5),I103,)</f>
        <v>#REF!</v>
      </c>
      <c r="I103" s="192" t="str">
        <f>IF(D103="","ZZZ9",IF(AND(#REF!&gt;0,#REF!&lt;5),D103&amp;#REF!,D103&amp;"9"))</f>
        <v>ZZZ9</v>
      </c>
      <c r="J103" s="196">
        <f t="shared" si="7"/>
        <v>999</v>
      </c>
      <c r="K103" s="192">
        <f t="shared" si="8"/>
        <v>999</v>
      </c>
      <c r="L103" s="189"/>
      <c r="M103" s="95"/>
      <c r="N103" s="114">
        <f t="shared" si="6"/>
        <v>999</v>
      </c>
      <c r="O103" s="95"/>
    </row>
    <row r="104" spans="1:15" s="11" customFormat="1" ht="18.899999999999999" customHeight="1" x14ac:dyDescent="0.25">
      <c r="A104" s="197">
        <v>98</v>
      </c>
      <c r="B104" s="93"/>
      <c r="C104" s="93"/>
      <c r="D104" s="94"/>
      <c r="E104" s="210"/>
      <c r="F104" s="377"/>
      <c r="G104" s="401"/>
      <c r="H104" s="194" t="e">
        <f>IF(AND(O104="",#REF!&gt;0,#REF!&lt;5),I104,)</f>
        <v>#REF!</v>
      </c>
      <c r="I104" s="192" t="str">
        <f>IF(D104="","ZZZ9",IF(AND(#REF!&gt;0,#REF!&lt;5),D104&amp;#REF!,D104&amp;"9"))</f>
        <v>ZZZ9</v>
      </c>
      <c r="J104" s="196">
        <f t="shared" si="7"/>
        <v>999</v>
      </c>
      <c r="K104" s="192">
        <f t="shared" si="8"/>
        <v>999</v>
      </c>
      <c r="L104" s="189"/>
      <c r="M104" s="95"/>
      <c r="N104" s="114">
        <f t="shared" si="6"/>
        <v>999</v>
      </c>
      <c r="O104" s="95"/>
    </row>
    <row r="105" spans="1:15" s="11" customFormat="1" ht="18.899999999999999" customHeight="1" x14ac:dyDescent="0.25">
      <c r="A105" s="197">
        <v>99</v>
      </c>
      <c r="B105" s="93"/>
      <c r="C105" s="93"/>
      <c r="D105" s="94"/>
      <c r="E105" s="210"/>
      <c r="F105" s="377"/>
      <c r="G105" s="401"/>
      <c r="H105" s="194" t="e">
        <f>IF(AND(O105="",#REF!&gt;0,#REF!&lt;5),I105,)</f>
        <v>#REF!</v>
      </c>
      <c r="I105" s="192" t="str">
        <f>IF(D105="","ZZZ9",IF(AND(#REF!&gt;0,#REF!&lt;5),D105&amp;#REF!,D105&amp;"9"))</f>
        <v>ZZZ9</v>
      </c>
      <c r="J105" s="196">
        <f t="shared" si="7"/>
        <v>999</v>
      </c>
      <c r="K105" s="192">
        <f t="shared" si="8"/>
        <v>999</v>
      </c>
      <c r="L105" s="189"/>
      <c r="M105" s="95"/>
      <c r="N105" s="114">
        <f t="shared" si="6"/>
        <v>999</v>
      </c>
      <c r="O105" s="95"/>
    </row>
    <row r="106" spans="1:15" s="11" customFormat="1" ht="18.899999999999999" customHeight="1" x14ac:dyDescent="0.25">
      <c r="A106" s="197">
        <v>100</v>
      </c>
      <c r="B106" s="93"/>
      <c r="C106" s="93"/>
      <c r="D106" s="94"/>
      <c r="E106" s="210"/>
      <c r="F106" s="377"/>
      <c r="G106" s="401"/>
      <c r="H106" s="194" t="e">
        <f>IF(AND(O106="",#REF!&gt;0,#REF!&lt;5),I106,)</f>
        <v>#REF!</v>
      </c>
      <c r="I106" s="192" t="str">
        <f>IF(D106="","ZZZ9",IF(AND(#REF!&gt;0,#REF!&lt;5),D106&amp;#REF!,D106&amp;"9"))</f>
        <v>ZZZ9</v>
      </c>
      <c r="J106" s="196">
        <f t="shared" si="7"/>
        <v>999</v>
      </c>
      <c r="K106" s="192">
        <f t="shared" si="8"/>
        <v>999</v>
      </c>
      <c r="L106" s="189"/>
      <c r="M106" s="95"/>
      <c r="N106" s="114">
        <f t="shared" si="6"/>
        <v>999</v>
      </c>
      <c r="O106" s="95"/>
    </row>
    <row r="107" spans="1:15" s="11" customFormat="1" ht="18.899999999999999" customHeight="1" x14ac:dyDescent="0.25">
      <c r="A107" s="197">
        <v>101</v>
      </c>
      <c r="B107" s="93"/>
      <c r="C107" s="93"/>
      <c r="D107" s="94"/>
      <c r="E107" s="210"/>
      <c r="F107" s="377"/>
      <c r="G107" s="401"/>
      <c r="H107" s="194" t="e">
        <f>IF(AND(O107="",#REF!&gt;0,#REF!&lt;5),I107,)</f>
        <v>#REF!</v>
      </c>
      <c r="I107" s="192" t="str">
        <f>IF(D107="","ZZZ9",IF(AND(#REF!&gt;0,#REF!&lt;5),D107&amp;#REF!,D107&amp;"9"))</f>
        <v>ZZZ9</v>
      </c>
      <c r="J107" s="196">
        <f t="shared" si="7"/>
        <v>999</v>
      </c>
      <c r="K107" s="192">
        <f t="shared" si="8"/>
        <v>999</v>
      </c>
      <c r="L107" s="189"/>
      <c r="M107" s="95"/>
      <c r="N107" s="114">
        <f t="shared" si="6"/>
        <v>999</v>
      </c>
      <c r="O107" s="95"/>
    </row>
    <row r="108" spans="1:15" s="11" customFormat="1" ht="18.899999999999999" customHeight="1" x14ac:dyDescent="0.25">
      <c r="A108" s="197">
        <v>102</v>
      </c>
      <c r="B108" s="93"/>
      <c r="C108" s="93"/>
      <c r="D108" s="94"/>
      <c r="E108" s="210"/>
      <c r="F108" s="377"/>
      <c r="G108" s="401"/>
      <c r="H108" s="194" t="e">
        <f>IF(AND(O108="",#REF!&gt;0,#REF!&lt;5),I108,)</f>
        <v>#REF!</v>
      </c>
      <c r="I108" s="192" t="str">
        <f>IF(D108="","ZZZ9",IF(AND(#REF!&gt;0,#REF!&lt;5),D108&amp;#REF!,D108&amp;"9"))</f>
        <v>ZZZ9</v>
      </c>
      <c r="J108" s="196">
        <f t="shared" si="7"/>
        <v>999</v>
      </c>
      <c r="K108" s="192">
        <f t="shared" si="8"/>
        <v>999</v>
      </c>
      <c r="L108" s="189"/>
      <c r="M108" s="95"/>
      <c r="N108" s="114">
        <f t="shared" si="6"/>
        <v>999</v>
      </c>
      <c r="O108" s="95"/>
    </row>
    <row r="109" spans="1:15" s="11" customFormat="1" ht="18.899999999999999" customHeight="1" x14ac:dyDescent="0.25">
      <c r="A109" s="197">
        <v>103</v>
      </c>
      <c r="B109" s="93"/>
      <c r="C109" s="93"/>
      <c r="D109" s="94"/>
      <c r="E109" s="210"/>
      <c r="F109" s="377"/>
      <c r="G109" s="401"/>
      <c r="H109" s="194" t="e">
        <f>IF(AND(O109="",#REF!&gt;0,#REF!&lt;5),I109,)</f>
        <v>#REF!</v>
      </c>
      <c r="I109" s="192" t="str">
        <f>IF(D109="","ZZZ9",IF(AND(#REF!&gt;0,#REF!&lt;5),D109&amp;#REF!,D109&amp;"9"))</f>
        <v>ZZZ9</v>
      </c>
      <c r="J109" s="196">
        <f t="shared" si="7"/>
        <v>999</v>
      </c>
      <c r="K109" s="192">
        <f t="shared" si="8"/>
        <v>999</v>
      </c>
      <c r="L109" s="189"/>
      <c r="M109" s="95"/>
      <c r="N109" s="114">
        <f t="shared" si="6"/>
        <v>999</v>
      </c>
      <c r="O109" s="95"/>
    </row>
    <row r="110" spans="1:15" s="11" customFormat="1" ht="18.899999999999999" customHeight="1" x14ac:dyDescent="0.25">
      <c r="A110" s="197">
        <v>104</v>
      </c>
      <c r="B110" s="93"/>
      <c r="C110" s="93"/>
      <c r="D110" s="94"/>
      <c r="E110" s="210"/>
      <c r="F110" s="377"/>
      <c r="G110" s="401"/>
      <c r="H110" s="194" t="e">
        <f>IF(AND(O110="",#REF!&gt;0,#REF!&lt;5),I110,)</f>
        <v>#REF!</v>
      </c>
      <c r="I110" s="192" t="str">
        <f>IF(D110="","ZZZ9",IF(AND(#REF!&gt;0,#REF!&lt;5),D110&amp;#REF!,D110&amp;"9"))</f>
        <v>ZZZ9</v>
      </c>
      <c r="J110" s="196">
        <f t="shared" si="7"/>
        <v>999</v>
      </c>
      <c r="K110" s="192">
        <f t="shared" si="8"/>
        <v>999</v>
      </c>
      <c r="L110" s="189"/>
      <c r="M110" s="95"/>
      <c r="N110" s="114">
        <f t="shared" si="6"/>
        <v>999</v>
      </c>
      <c r="O110" s="95"/>
    </row>
    <row r="111" spans="1:15" s="11" customFormat="1" ht="18.899999999999999" customHeight="1" x14ac:dyDescent="0.25">
      <c r="A111" s="197">
        <v>105</v>
      </c>
      <c r="B111" s="93"/>
      <c r="C111" s="93"/>
      <c r="D111" s="94"/>
      <c r="E111" s="210"/>
      <c r="F111" s="377"/>
      <c r="G111" s="401"/>
      <c r="H111" s="194" t="e">
        <f>IF(AND(O111="",#REF!&gt;0,#REF!&lt;5),I111,)</f>
        <v>#REF!</v>
      </c>
      <c r="I111" s="192" t="str">
        <f>IF(D111="","ZZZ9",IF(AND(#REF!&gt;0,#REF!&lt;5),D111&amp;#REF!,D111&amp;"9"))</f>
        <v>ZZZ9</v>
      </c>
      <c r="J111" s="196">
        <f t="shared" si="7"/>
        <v>999</v>
      </c>
      <c r="K111" s="192">
        <f t="shared" si="8"/>
        <v>999</v>
      </c>
      <c r="L111" s="189"/>
      <c r="M111" s="95"/>
      <c r="N111" s="114">
        <f t="shared" si="6"/>
        <v>999</v>
      </c>
      <c r="O111" s="95"/>
    </row>
    <row r="112" spans="1:15" s="11" customFormat="1" ht="18.899999999999999" customHeight="1" x14ac:dyDescent="0.25">
      <c r="A112" s="197">
        <v>106</v>
      </c>
      <c r="B112" s="93"/>
      <c r="C112" s="93"/>
      <c r="D112" s="94"/>
      <c r="E112" s="210"/>
      <c r="F112" s="377"/>
      <c r="G112" s="401"/>
      <c r="H112" s="194" t="e">
        <f>IF(AND(O112="",#REF!&gt;0,#REF!&lt;5),I112,)</f>
        <v>#REF!</v>
      </c>
      <c r="I112" s="192" t="str">
        <f>IF(D112="","ZZZ9",IF(AND(#REF!&gt;0,#REF!&lt;5),D112&amp;#REF!,D112&amp;"9"))</f>
        <v>ZZZ9</v>
      </c>
      <c r="J112" s="196">
        <f t="shared" si="7"/>
        <v>999</v>
      </c>
      <c r="K112" s="192">
        <f t="shared" si="8"/>
        <v>999</v>
      </c>
      <c r="L112" s="189"/>
      <c r="M112" s="95"/>
      <c r="N112" s="114">
        <f t="shared" si="6"/>
        <v>999</v>
      </c>
      <c r="O112" s="95"/>
    </row>
    <row r="113" spans="1:15" s="11" customFormat="1" ht="18.899999999999999" customHeight="1" x14ac:dyDescent="0.25">
      <c r="A113" s="197">
        <v>107</v>
      </c>
      <c r="B113" s="93"/>
      <c r="C113" s="93"/>
      <c r="D113" s="94"/>
      <c r="E113" s="210"/>
      <c r="F113" s="377"/>
      <c r="G113" s="401"/>
      <c r="H113" s="194" t="e">
        <f>IF(AND(O113="",#REF!&gt;0,#REF!&lt;5),I113,)</f>
        <v>#REF!</v>
      </c>
      <c r="I113" s="192" t="str">
        <f>IF(D113="","ZZZ9",IF(AND(#REF!&gt;0,#REF!&lt;5),D113&amp;#REF!,D113&amp;"9"))</f>
        <v>ZZZ9</v>
      </c>
      <c r="J113" s="196">
        <f t="shared" si="7"/>
        <v>999</v>
      </c>
      <c r="K113" s="192">
        <f t="shared" si="8"/>
        <v>999</v>
      </c>
      <c r="L113" s="189"/>
      <c r="M113" s="95"/>
      <c r="N113" s="114">
        <f t="shared" si="6"/>
        <v>999</v>
      </c>
      <c r="O113" s="95"/>
    </row>
    <row r="114" spans="1:15" s="11" customFormat="1" ht="18.899999999999999" customHeight="1" x14ac:dyDescent="0.25">
      <c r="A114" s="197">
        <v>108</v>
      </c>
      <c r="B114" s="93"/>
      <c r="C114" s="93"/>
      <c r="D114" s="94"/>
      <c r="E114" s="210"/>
      <c r="F114" s="377"/>
      <c r="G114" s="401"/>
      <c r="H114" s="194" t="e">
        <f>IF(AND(O114="",#REF!&gt;0,#REF!&lt;5),I114,)</f>
        <v>#REF!</v>
      </c>
      <c r="I114" s="192" t="str">
        <f>IF(D114="","ZZZ9",IF(AND(#REF!&gt;0,#REF!&lt;5),D114&amp;#REF!,D114&amp;"9"))</f>
        <v>ZZZ9</v>
      </c>
      <c r="J114" s="196">
        <f t="shared" si="7"/>
        <v>999</v>
      </c>
      <c r="K114" s="192">
        <f t="shared" si="8"/>
        <v>999</v>
      </c>
      <c r="L114" s="189"/>
      <c r="M114" s="95"/>
      <c r="N114" s="114">
        <f t="shared" si="6"/>
        <v>999</v>
      </c>
      <c r="O114" s="95"/>
    </row>
    <row r="115" spans="1:15" s="11" customFormat="1" ht="18.899999999999999" customHeight="1" x14ac:dyDescent="0.25">
      <c r="A115" s="197">
        <v>109</v>
      </c>
      <c r="B115" s="93"/>
      <c r="C115" s="93"/>
      <c r="D115" s="94"/>
      <c r="E115" s="210"/>
      <c r="F115" s="377"/>
      <c r="G115" s="401"/>
      <c r="H115" s="194" t="e">
        <f>IF(AND(O115="",#REF!&gt;0,#REF!&lt;5),I115,)</f>
        <v>#REF!</v>
      </c>
      <c r="I115" s="192" t="str">
        <f>IF(D115="","ZZZ9",IF(AND(#REF!&gt;0,#REF!&lt;5),D115&amp;#REF!,D115&amp;"9"))</f>
        <v>ZZZ9</v>
      </c>
      <c r="J115" s="196">
        <f t="shared" si="7"/>
        <v>999</v>
      </c>
      <c r="K115" s="192">
        <f t="shared" si="8"/>
        <v>999</v>
      </c>
      <c r="L115" s="189"/>
      <c r="M115" s="95"/>
      <c r="N115" s="114">
        <f t="shared" si="6"/>
        <v>999</v>
      </c>
      <c r="O115" s="95"/>
    </row>
    <row r="116" spans="1:15" s="11" customFormat="1" ht="18.899999999999999" customHeight="1" x14ac:dyDescent="0.25">
      <c r="A116" s="197">
        <v>110</v>
      </c>
      <c r="B116" s="93"/>
      <c r="C116" s="93"/>
      <c r="D116" s="94"/>
      <c r="E116" s="210"/>
      <c r="F116" s="377"/>
      <c r="G116" s="401"/>
      <c r="H116" s="194" t="e">
        <f>IF(AND(O116="",#REF!&gt;0,#REF!&lt;5),I116,)</f>
        <v>#REF!</v>
      </c>
      <c r="I116" s="192" t="str">
        <f>IF(D116="","ZZZ9",IF(AND(#REF!&gt;0,#REF!&lt;5),D116&amp;#REF!,D116&amp;"9"))</f>
        <v>ZZZ9</v>
      </c>
      <c r="J116" s="196">
        <f t="shared" si="7"/>
        <v>999</v>
      </c>
      <c r="K116" s="192">
        <f t="shared" si="8"/>
        <v>999</v>
      </c>
      <c r="L116" s="189"/>
      <c r="M116" s="95"/>
      <c r="N116" s="114">
        <f t="shared" si="6"/>
        <v>999</v>
      </c>
      <c r="O116" s="95"/>
    </row>
    <row r="117" spans="1:15" s="11" customFormat="1" ht="18.899999999999999" customHeight="1" x14ac:dyDescent="0.25">
      <c r="A117" s="197">
        <v>111</v>
      </c>
      <c r="B117" s="93"/>
      <c r="C117" s="93"/>
      <c r="D117" s="94"/>
      <c r="E117" s="210"/>
      <c r="F117" s="377"/>
      <c r="G117" s="401"/>
      <c r="H117" s="194" t="e">
        <f>IF(AND(O117="",#REF!&gt;0,#REF!&lt;5),I117,)</f>
        <v>#REF!</v>
      </c>
      <c r="I117" s="192" t="str">
        <f>IF(D117="","ZZZ9",IF(AND(#REF!&gt;0,#REF!&lt;5),D117&amp;#REF!,D117&amp;"9"))</f>
        <v>ZZZ9</v>
      </c>
      <c r="J117" s="196">
        <f t="shared" si="7"/>
        <v>999</v>
      </c>
      <c r="K117" s="192">
        <f t="shared" si="8"/>
        <v>999</v>
      </c>
      <c r="L117" s="189"/>
      <c r="M117" s="95"/>
      <c r="N117" s="114">
        <f t="shared" si="6"/>
        <v>999</v>
      </c>
      <c r="O117" s="95"/>
    </row>
    <row r="118" spans="1:15" s="11" customFormat="1" ht="18.899999999999999" customHeight="1" x14ac:dyDescent="0.25">
      <c r="A118" s="197">
        <v>112</v>
      </c>
      <c r="B118" s="93"/>
      <c r="C118" s="93"/>
      <c r="D118" s="94"/>
      <c r="E118" s="210"/>
      <c r="F118" s="377"/>
      <c r="G118" s="401"/>
      <c r="H118" s="194" t="e">
        <f>IF(AND(O118="",#REF!&gt;0,#REF!&lt;5),I118,)</f>
        <v>#REF!</v>
      </c>
      <c r="I118" s="192" t="str">
        <f>IF(D118="","ZZZ9",IF(AND(#REF!&gt;0,#REF!&lt;5),D118&amp;#REF!,D118&amp;"9"))</f>
        <v>ZZZ9</v>
      </c>
      <c r="J118" s="196">
        <f t="shared" si="7"/>
        <v>999</v>
      </c>
      <c r="K118" s="192">
        <f t="shared" si="8"/>
        <v>999</v>
      </c>
      <c r="L118" s="189"/>
      <c r="M118" s="95"/>
      <c r="N118" s="114">
        <f t="shared" si="6"/>
        <v>999</v>
      </c>
      <c r="O118" s="95"/>
    </row>
    <row r="119" spans="1:15" s="11" customFormat="1" ht="18.899999999999999" customHeight="1" x14ac:dyDescent="0.25">
      <c r="A119" s="197">
        <v>113</v>
      </c>
      <c r="B119" s="93"/>
      <c r="C119" s="93"/>
      <c r="D119" s="94"/>
      <c r="E119" s="210"/>
      <c r="F119" s="377"/>
      <c r="G119" s="401"/>
      <c r="H119" s="194" t="e">
        <f>IF(AND(O119="",#REF!&gt;0,#REF!&lt;5),I119,)</f>
        <v>#REF!</v>
      </c>
      <c r="I119" s="192" t="str">
        <f>IF(D119="","ZZZ9",IF(AND(#REF!&gt;0,#REF!&lt;5),D119&amp;#REF!,D119&amp;"9"))</f>
        <v>ZZZ9</v>
      </c>
      <c r="J119" s="196">
        <f t="shared" si="7"/>
        <v>999</v>
      </c>
      <c r="K119" s="192">
        <f t="shared" si="8"/>
        <v>999</v>
      </c>
      <c r="L119" s="189"/>
      <c r="M119" s="95"/>
      <c r="N119" s="114">
        <f t="shared" si="6"/>
        <v>999</v>
      </c>
      <c r="O119" s="95"/>
    </row>
    <row r="120" spans="1:15" s="11" customFormat="1" ht="18.899999999999999" customHeight="1" x14ac:dyDescent="0.25">
      <c r="A120" s="197">
        <v>114</v>
      </c>
      <c r="B120" s="93"/>
      <c r="C120" s="93"/>
      <c r="D120" s="94"/>
      <c r="E120" s="210"/>
      <c r="F120" s="377"/>
      <c r="G120" s="401"/>
      <c r="H120" s="194" t="e">
        <f>IF(AND(O120="",#REF!&gt;0,#REF!&lt;5),I120,)</f>
        <v>#REF!</v>
      </c>
      <c r="I120" s="192" t="str">
        <f>IF(D120="","ZZZ9",IF(AND(#REF!&gt;0,#REF!&lt;5),D120&amp;#REF!,D120&amp;"9"))</f>
        <v>ZZZ9</v>
      </c>
      <c r="J120" s="196">
        <f t="shared" si="7"/>
        <v>999</v>
      </c>
      <c r="K120" s="192">
        <f t="shared" si="8"/>
        <v>999</v>
      </c>
      <c r="L120" s="189"/>
      <c r="M120" s="95"/>
      <c r="N120" s="114">
        <f t="shared" si="6"/>
        <v>999</v>
      </c>
      <c r="O120" s="95"/>
    </row>
    <row r="121" spans="1:15" s="11" customFormat="1" ht="18.899999999999999" customHeight="1" x14ac:dyDescent="0.25">
      <c r="A121" s="197">
        <v>115</v>
      </c>
      <c r="B121" s="93"/>
      <c r="C121" s="93"/>
      <c r="D121" s="94"/>
      <c r="E121" s="210"/>
      <c r="F121" s="377"/>
      <c r="G121" s="401"/>
      <c r="H121" s="194" t="e">
        <f>IF(AND(O121="",#REF!&gt;0,#REF!&lt;5),I121,)</f>
        <v>#REF!</v>
      </c>
      <c r="I121" s="192" t="str">
        <f>IF(D121="","ZZZ9",IF(AND(#REF!&gt;0,#REF!&lt;5),D121&amp;#REF!,D121&amp;"9"))</f>
        <v>ZZZ9</v>
      </c>
      <c r="J121" s="196">
        <f t="shared" si="7"/>
        <v>999</v>
      </c>
      <c r="K121" s="192">
        <f t="shared" si="8"/>
        <v>999</v>
      </c>
      <c r="L121" s="189"/>
      <c r="M121" s="95"/>
      <c r="N121" s="114">
        <f t="shared" si="6"/>
        <v>999</v>
      </c>
      <c r="O121" s="95"/>
    </row>
    <row r="122" spans="1:15" s="11" customFormat="1" ht="18.899999999999999" customHeight="1" x14ac:dyDescent="0.25">
      <c r="A122" s="197">
        <v>116</v>
      </c>
      <c r="B122" s="93"/>
      <c r="C122" s="93"/>
      <c r="D122" s="94"/>
      <c r="E122" s="210"/>
      <c r="F122" s="377"/>
      <c r="G122" s="401"/>
      <c r="H122" s="194" t="e">
        <f>IF(AND(O122="",#REF!&gt;0,#REF!&lt;5),I122,)</f>
        <v>#REF!</v>
      </c>
      <c r="I122" s="192" t="str">
        <f>IF(D122="","ZZZ9",IF(AND(#REF!&gt;0,#REF!&lt;5),D122&amp;#REF!,D122&amp;"9"))</f>
        <v>ZZZ9</v>
      </c>
      <c r="J122" s="196">
        <f t="shared" si="7"/>
        <v>999</v>
      </c>
      <c r="K122" s="192">
        <f t="shared" si="8"/>
        <v>999</v>
      </c>
      <c r="L122" s="189"/>
      <c r="M122" s="95"/>
      <c r="N122" s="114">
        <f t="shared" si="6"/>
        <v>999</v>
      </c>
      <c r="O122" s="95"/>
    </row>
    <row r="123" spans="1:15" s="11" customFormat="1" ht="18.899999999999999" customHeight="1" x14ac:dyDescent="0.25">
      <c r="A123" s="197">
        <v>117</v>
      </c>
      <c r="B123" s="93"/>
      <c r="C123" s="93"/>
      <c r="D123" s="94"/>
      <c r="E123" s="210"/>
      <c r="F123" s="377"/>
      <c r="G123" s="401"/>
      <c r="H123" s="194"/>
      <c r="I123" s="192"/>
      <c r="J123" s="196"/>
      <c r="K123" s="192"/>
      <c r="L123" s="189"/>
      <c r="M123" s="95"/>
      <c r="N123" s="114"/>
      <c r="O123" s="95"/>
    </row>
    <row r="124" spans="1:15" s="11" customFormat="1" ht="18.899999999999999" customHeight="1" x14ac:dyDescent="0.25">
      <c r="A124" s="197">
        <v>118</v>
      </c>
      <c r="B124" s="93"/>
      <c r="C124" s="93"/>
      <c r="D124" s="94"/>
      <c r="E124" s="210"/>
      <c r="F124" s="377"/>
      <c r="G124" s="401"/>
      <c r="H124" s="194"/>
      <c r="I124" s="192"/>
      <c r="J124" s="196"/>
      <c r="K124" s="192"/>
      <c r="L124" s="189"/>
      <c r="M124" s="95"/>
      <c r="N124" s="114"/>
      <c r="O124" s="95"/>
    </row>
    <row r="125" spans="1:15" s="11" customFormat="1" ht="18.899999999999999" customHeight="1" x14ac:dyDescent="0.25">
      <c r="A125" s="197">
        <v>119</v>
      </c>
      <c r="B125" s="93"/>
      <c r="C125" s="93"/>
      <c r="D125" s="94"/>
      <c r="E125" s="210"/>
      <c r="F125" s="377"/>
      <c r="G125" s="401"/>
      <c r="H125" s="194"/>
      <c r="I125" s="192"/>
      <c r="J125" s="196"/>
      <c r="K125" s="192"/>
      <c r="L125" s="189"/>
      <c r="M125" s="95"/>
      <c r="N125" s="114"/>
      <c r="O125" s="95"/>
    </row>
    <row r="126" spans="1:15" s="11" customFormat="1" ht="18.899999999999999" customHeight="1" x14ac:dyDescent="0.25">
      <c r="A126" s="197">
        <v>120</v>
      </c>
      <c r="B126" s="93"/>
      <c r="C126" s="93"/>
      <c r="D126" s="94"/>
      <c r="E126" s="210"/>
      <c r="F126" s="377"/>
      <c r="G126" s="401"/>
      <c r="H126" s="194"/>
      <c r="I126" s="192"/>
      <c r="J126" s="196"/>
      <c r="K126" s="192"/>
      <c r="L126" s="189"/>
      <c r="M126" s="95"/>
      <c r="N126" s="114"/>
      <c r="O126" s="95"/>
    </row>
    <row r="127" spans="1:15" s="11" customFormat="1" ht="18.899999999999999" customHeight="1" x14ac:dyDescent="0.25">
      <c r="A127" s="197">
        <v>121</v>
      </c>
      <c r="B127" s="93"/>
      <c r="C127" s="93"/>
      <c r="D127" s="94"/>
      <c r="E127" s="210"/>
      <c r="F127" s="377"/>
      <c r="G127" s="401"/>
      <c r="H127" s="194"/>
      <c r="I127" s="192"/>
      <c r="J127" s="196"/>
      <c r="K127" s="192"/>
      <c r="L127" s="189"/>
      <c r="M127" s="95"/>
      <c r="N127" s="114"/>
      <c r="O127" s="95"/>
    </row>
    <row r="128" spans="1:15" s="11" customFormat="1" ht="18.899999999999999" customHeight="1" x14ac:dyDescent="0.25">
      <c r="A128" s="197">
        <v>122</v>
      </c>
      <c r="B128" s="93"/>
      <c r="C128" s="93"/>
      <c r="D128" s="94"/>
      <c r="E128" s="210"/>
      <c r="F128" s="377"/>
      <c r="G128" s="401"/>
      <c r="H128" s="194"/>
      <c r="I128" s="192"/>
      <c r="J128" s="196"/>
      <c r="K128" s="192"/>
      <c r="L128" s="189"/>
      <c r="M128" s="95"/>
      <c r="N128" s="114"/>
      <c r="O128" s="95"/>
    </row>
    <row r="129" spans="1:15" s="11" customFormat="1" ht="18.899999999999999" customHeight="1" x14ac:dyDescent="0.25">
      <c r="A129" s="197">
        <v>123</v>
      </c>
      <c r="B129" s="93"/>
      <c r="C129" s="93"/>
      <c r="D129" s="94"/>
      <c r="E129" s="210"/>
      <c r="F129" s="377"/>
      <c r="G129" s="401"/>
      <c r="H129" s="194"/>
      <c r="I129" s="192"/>
      <c r="J129" s="196"/>
      <c r="K129" s="192"/>
      <c r="L129" s="189"/>
      <c r="M129" s="95"/>
      <c r="N129" s="114"/>
      <c r="O129" s="95"/>
    </row>
    <row r="130" spans="1:15" s="11" customFormat="1" ht="18.899999999999999" customHeight="1" x14ac:dyDescent="0.25">
      <c r="A130" s="197">
        <v>124</v>
      </c>
      <c r="B130" s="93"/>
      <c r="C130" s="93"/>
      <c r="D130" s="94"/>
      <c r="E130" s="210"/>
      <c r="F130" s="377"/>
      <c r="G130" s="401"/>
      <c r="H130" s="194"/>
      <c r="I130" s="192"/>
      <c r="J130" s="196"/>
      <c r="K130" s="192"/>
      <c r="L130" s="189"/>
      <c r="M130" s="95"/>
      <c r="N130" s="114"/>
      <c r="O130" s="95"/>
    </row>
    <row r="131" spans="1:15" s="11" customFormat="1" ht="18.899999999999999" customHeight="1" x14ac:dyDescent="0.25">
      <c r="A131" s="197">
        <v>125</v>
      </c>
      <c r="B131" s="93"/>
      <c r="C131" s="93"/>
      <c r="D131" s="94"/>
      <c r="E131" s="210"/>
      <c r="F131" s="377"/>
      <c r="G131" s="401"/>
      <c r="H131" s="194"/>
      <c r="I131" s="192"/>
      <c r="J131" s="196"/>
      <c r="K131" s="192"/>
      <c r="L131" s="189"/>
      <c r="M131" s="95"/>
      <c r="N131" s="114"/>
      <c r="O131" s="95"/>
    </row>
    <row r="132" spans="1:15" s="11" customFormat="1" ht="18.899999999999999" customHeight="1" x14ac:dyDescent="0.25">
      <c r="A132" s="197">
        <v>126</v>
      </c>
      <c r="B132" s="93"/>
      <c r="C132" s="93"/>
      <c r="D132" s="94"/>
      <c r="E132" s="210"/>
      <c r="F132" s="377"/>
      <c r="G132" s="401"/>
      <c r="H132" s="194"/>
      <c r="I132" s="192"/>
      <c r="J132" s="196"/>
      <c r="K132" s="192"/>
      <c r="L132" s="189"/>
      <c r="M132" s="95"/>
      <c r="N132" s="114"/>
      <c r="O132" s="95"/>
    </row>
    <row r="133" spans="1:15" s="11" customFormat="1" ht="18.899999999999999" customHeight="1" x14ac:dyDescent="0.25">
      <c r="A133" s="197">
        <v>127</v>
      </c>
      <c r="B133" s="93"/>
      <c r="C133" s="93"/>
      <c r="D133" s="94"/>
      <c r="E133" s="210"/>
      <c r="F133" s="377"/>
      <c r="G133" s="401"/>
      <c r="H133" s="194"/>
      <c r="I133" s="192"/>
      <c r="J133" s="196"/>
      <c r="K133" s="192"/>
      <c r="L133" s="189"/>
      <c r="M133" s="95"/>
      <c r="N133" s="114"/>
      <c r="O133" s="95"/>
    </row>
    <row r="134" spans="1:15" s="11" customFormat="1" ht="18.899999999999999" customHeight="1" x14ac:dyDescent="0.25">
      <c r="A134" s="197">
        <v>128</v>
      </c>
      <c r="B134" s="93"/>
      <c r="C134" s="93"/>
      <c r="D134" s="94"/>
      <c r="E134" s="210"/>
      <c r="F134" s="377"/>
      <c r="G134" s="401"/>
      <c r="H134" s="194"/>
      <c r="I134" s="192"/>
      <c r="J134" s="196"/>
      <c r="K134" s="192"/>
      <c r="L134" s="189"/>
      <c r="M134" s="95"/>
      <c r="N134" s="114"/>
      <c r="O134" s="95"/>
    </row>
  </sheetData>
  <phoneticPr fontId="61" type="noConversion"/>
  <conditionalFormatting sqref="A7:D134">
    <cfRule type="expression" dxfId="365" priority="13" stopIfTrue="1">
      <formula>$O7&gt;=1</formula>
    </cfRule>
  </conditionalFormatting>
  <conditionalFormatting sqref="B7:D14">
    <cfRule type="expression" dxfId="364" priority="5" stopIfTrue="1">
      <formula>$O7&gt;=1</formula>
    </cfRule>
  </conditionalFormatting>
  <conditionalFormatting sqref="B7:D27">
    <cfRule type="expression" dxfId="363" priority="1" stopIfTrue="1">
      <formula>$Q7&gt;=1</formula>
    </cfRule>
  </conditionalFormatting>
  <conditionalFormatting sqref="E7:E27">
    <cfRule type="expression" dxfId="362" priority="2" stopIfTrue="1">
      <formula>AND(ROUNDDOWN(($A$4-E7)/365.25,0)&lt;=13,G7&lt;&gt;"OK")</formula>
    </cfRule>
    <cfRule type="expression" dxfId="361" priority="3" stopIfTrue="1">
      <formula>AND(ROUNDDOWN(($A$4-E7)/365.25,0)&lt;=14,G7&lt;&gt;"OK")</formula>
    </cfRule>
    <cfRule type="expression" dxfId="360" priority="4" stopIfTrue="1">
      <formula>AND(ROUNDDOWN(($A$4-E7)/365.25,0)&lt;=17,G7&lt;&gt;"OK")</formula>
    </cfRule>
  </conditionalFormatting>
  <conditionalFormatting sqref="E7:E134">
    <cfRule type="expression" dxfId="359" priority="14" stopIfTrue="1">
      <formula>AND(ROUNDDOWN(($A$4-E7)/365.25,0)&lt;=13,#REF!&lt;&gt;"OK")</formula>
    </cfRule>
    <cfRule type="expression" dxfId="358" priority="15" stopIfTrue="1">
      <formula>AND(ROUNDDOWN(($A$4-E7)/365.25,0)&lt;=14,#REF!&lt;&gt;"OK")</formula>
    </cfRule>
    <cfRule type="expression" dxfId="357" priority="16" stopIfTrue="1">
      <formula>AND(ROUNDDOWN(($A$4-E7)/365.25,0)&lt;=17,#REF!&lt;&gt;"OK")</formula>
    </cfRule>
  </conditionalFormatting>
  <conditionalFormatting sqref="H7:H134">
    <cfRule type="cellIs" dxfId="356" priority="12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1674" r:id="rId4" name="Button 74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AK53"/>
  <sheetViews>
    <sheetView tabSelected="1" workbookViewId="0">
      <selection activeCell="L17" sqref="L17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519" t="str">
        <f>Altalanos!$A$6</f>
        <v>SOMOGY VÁRMEGYE DIÁKOLIMPIA</v>
      </c>
      <c r="B1" s="519"/>
      <c r="C1" s="519"/>
      <c r="D1" s="519"/>
      <c r="E1" s="519"/>
      <c r="F1" s="519"/>
      <c r="G1" s="228"/>
      <c r="H1" s="231" t="s">
        <v>54</v>
      </c>
      <c r="I1" s="229"/>
      <c r="J1" s="230"/>
      <c r="L1" s="232"/>
      <c r="M1" s="233"/>
      <c r="N1" s="119"/>
      <c r="O1" s="119" t="s">
        <v>13</v>
      </c>
      <c r="P1" s="119"/>
      <c r="Q1" s="118"/>
      <c r="R1" s="119"/>
      <c r="AB1" s="363" t="e">
        <f>IF(Y5=1,CONCATENATE(VLOOKUP(Y3,AA16:AH30,2)),CONCATENATE(VLOOKUP(Y3,AA2:AK13,2)))</f>
        <v>#N/A</v>
      </c>
      <c r="AC1" s="363" t="e">
        <f>IF(Y5=1,CONCATENATE(VLOOKUP(Y3,AA16:AK30,3)),CONCATENATE(VLOOKUP(Y3,AA2:AK13,3)))</f>
        <v>#N/A</v>
      </c>
      <c r="AD1" s="363" t="e">
        <f>IF(Y5=1,CONCATENATE(VLOOKUP(Y3,AA16:AK30,4)),CONCATENATE(VLOOKUP(Y3,AA2:AK13,4)))</f>
        <v>#N/A</v>
      </c>
      <c r="AE1" s="363" t="e">
        <f>IF(Y5=1,CONCATENATE(VLOOKUP(Y3,AA16:AK30,5)),CONCATENATE(VLOOKUP(Y3,AA2:AK13,5)))</f>
        <v>#N/A</v>
      </c>
      <c r="AF1" s="363" t="e">
        <f>IF(Y5=1,CONCATENATE(VLOOKUP(Y3,AA16:AK30,6)),CONCATENATE(VLOOKUP(Y3,AA2:AK13,6)))</f>
        <v>#N/A</v>
      </c>
      <c r="AG1" s="363" t="e">
        <f>IF(Y5=1,CONCATENATE(VLOOKUP(Y3,AA16:AK30,7)),CONCATENATE(VLOOKUP(Y3,AA2:AK13,7)))</f>
        <v>#N/A</v>
      </c>
      <c r="AH1" s="363" t="e">
        <f>IF(Y5=1,CONCATENATE(VLOOKUP(Y3,AA16:AK30,8)),CONCATENATE(VLOOKUP(Y3,AA2:AK13,8)))</f>
        <v>#N/A</v>
      </c>
      <c r="AI1" s="363" t="e">
        <f>IF(Y5=1,CONCATENATE(VLOOKUP(Y3,AA16:AK30,9)),CONCATENATE(VLOOKUP(Y3,AA2:AK13,9)))</f>
        <v>#N/A</v>
      </c>
      <c r="AJ1" s="363" t="e">
        <f>IF(Y5=1,CONCATENATE(VLOOKUP(Y3,AA16:AK30,10)),CONCATENATE(VLOOKUP(Y3,AA2:AK13,10)))</f>
        <v>#N/A</v>
      </c>
      <c r="AK1" s="363" t="e">
        <f>IF(Y5=1,CONCATENATE(VLOOKUP(Y3,AA16:AK30,11)),CONCATENATE(VLOOKUP(Y3,AA2:AK13,11)))</f>
        <v>#N/A</v>
      </c>
    </row>
    <row r="2" spans="1:37" x14ac:dyDescent="0.25">
      <c r="A2" s="234" t="s">
        <v>53</v>
      </c>
      <c r="B2" s="235"/>
      <c r="C2" s="235"/>
      <c r="D2" s="235"/>
      <c r="E2" s="428" t="s">
        <v>345</v>
      </c>
      <c r="F2" s="235"/>
      <c r="G2" s="236"/>
      <c r="H2" s="237"/>
      <c r="I2" s="237"/>
      <c r="J2" s="238"/>
      <c r="K2" s="232"/>
      <c r="L2" s="232"/>
      <c r="M2" s="232"/>
      <c r="N2" s="120"/>
      <c r="O2" s="97"/>
      <c r="P2" s="120"/>
      <c r="Q2" s="97"/>
      <c r="R2" s="120"/>
      <c r="Y2" s="358"/>
      <c r="Z2" s="357"/>
      <c r="AA2" s="357" t="s">
        <v>66</v>
      </c>
      <c r="AB2" s="348">
        <v>150</v>
      </c>
      <c r="AC2" s="348">
        <v>120</v>
      </c>
      <c r="AD2" s="348">
        <v>100</v>
      </c>
      <c r="AE2" s="348">
        <v>80</v>
      </c>
      <c r="AF2" s="348">
        <v>70</v>
      </c>
      <c r="AG2" s="348">
        <v>60</v>
      </c>
      <c r="AH2" s="348">
        <v>55</v>
      </c>
      <c r="AI2" s="348">
        <v>50</v>
      </c>
      <c r="AJ2" s="348">
        <v>45</v>
      </c>
      <c r="AK2" s="348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21"/>
      <c r="K3" s="50"/>
      <c r="L3" s="51" t="s">
        <v>30</v>
      </c>
      <c r="M3" s="50"/>
      <c r="N3" s="306"/>
      <c r="O3" s="305"/>
      <c r="P3" s="306"/>
      <c r="Q3" s="347" t="s">
        <v>80</v>
      </c>
      <c r="R3" s="348" t="s">
        <v>86</v>
      </c>
      <c r="S3" s="348" t="s">
        <v>81</v>
      </c>
      <c r="Y3" s="357">
        <f>IF(H4="OB","A",IF(H4="IX","W",H4))</f>
        <v>0</v>
      </c>
      <c r="Z3" s="357"/>
      <c r="AA3" s="357" t="s">
        <v>96</v>
      </c>
      <c r="AB3" s="348">
        <v>120</v>
      </c>
      <c r="AC3" s="348">
        <v>90</v>
      </c>
      <c r="AD3" s="348">
        <v>65</v>
      </c>
      <c r="AE3" s="348">
        <v>55</v>
      </c>
      <c r="AF3" s="348">
        <v>50</v>
      </c>
      <c r="AG3" s="348">
        <v>45</v>
      </c>
      <c r="AH3" s="348">
        <v>40</v>
      </c>
      <c r="AI3" s="348">
        <v>35</v>
      </c>
      <c r="AJ3" s="348">
        <v>25</v>
      </c>
      <c r="AK3" s="348">
        <v>20</v>
      </c>
    </row>
    <row r="4" spans="1:37" ht="13.8" thickBot="1" x14ac:dyDescent="0.3">
      <c r="A4" s="520">
        <v>45775</v>
      </c>
      <c r="B4" s="520"/>
      <c r="C4" s="520"/>
      <c r="D4" s="239"/>
      <c r="E4" s="240" t="str">
        <f>Altalanos!$C$10</f>
        <v>Balatonboglár</v>
      </c>
      <c r="F4" s="240"/>
      <c r="G4" s="240"/>
      <c r="H4" s="243"/>
      <c r="I4" s="240"/>
      <c r="J4" s="242"/>
      <c r="K4" s="243"/>
      <c r="L4" s="245" t="str">
        <f>Altalanos!$E$10</f>
        <v>Paszér Éva</v>
      </c>
      <c r="M4" s="243"/>
      <c r="N4" s="308"/>
      <c r="O4" s="309"/>
      <c r="P4" s="308"/>
      <c r="Q4" s="349" t="s">
        <v>87</v>
      </c>
      <c r="R4" s="350" t="s">
        <v>82</v>
      </c>
      <c r="S4" s="350" t="s">
        <v>83</v>
      </c>
      <c r="Y4" s="357"/>
      <c r="Z4" s="357"/>
      <c r="AA4" s="357" t="s">
        <v>97</v>
      </c>
      <c r="AB4" s="348">
        <v>90</v>
      </c>
      <c r="AC4" s="348">
        <v>60</v>
      </c>
      <c r="AD4" s="348">
        <v>45</v>
      </c>
      <c r="AE4" s="348">
        <v>34</v>
      </c>
      <c r="AF4" s="348">
        <v>27</v>
      </c>
      <c r="AG4" s="348">
        <v>22</v>
      </c>
      <c r="AH4" s="348">
        <v>18</v>
      </c>
      <c r="AI4" s="348">
        <v>15</v>
      </c>
      <c r="AJ4" s="348">
        <v>12</v>
      </c>
      <c r="AK4" s="348">
        <v>9</v>
      </c>
    </row>
    <row r="5" spans="1:37" x14ac:dyDescent="0.25">
      <c r="A5" s="33"/>
      <c r="B5" s="33" t="s">
        <v>51</v>
      </c>
      <c r="C5" s="301" t="s">
        <v>64</v>
      </c>
      <c r="D5" s="33" t="s">
        <v>45</v>
      </c>
      <c r="E5" s="33" t="s">
        <v>69</v>
      </c>
      <c r="F5" s="33"/>
      <c r="G5" s="33" t="s">
        <v>28</v>
      </c>
      <c r="H5" s="33"/>
      <c r="I5" s="33" t="s">
        <v>31</v>
      </c>
      <c r="J5" s="33"/>
      <c r="K5" s="334" t="s">
        <v>70</v>
      </c>
      <c r="L5" s="334" t="s">
        <v>71</v>
      </c>
      <c r="M5" s="334" t="s">
        <v>72</v>
      </c>
      <c r="Q5" s="351" t="s">
        <v>88</v>
      </c>
      <c r="R5" s="352" t="s">
        <v>84</v>
      </c>
      <c r="S5" s="352" t="s">
        <v>85</v>
      </c>
      <c r="Y5" s="357">
        <f>IF(OR(Altalanos!$A$8="F1",Altalanos!$A$8="F2",Altalanos!$A$8="N1",Altalanos!$A$8="N2"),1,2)</f>
        <v>2</v>
      </c>
      <c r="Z5" s="357"/>
      <c r="AA5" s="357" t="s">
        <v>98</v>
      </c>
      <c r="AB5" s="348">
        <v>60</v>
      </c>
      <c r="AC5" s="348">
        <v>40</v>
      </c>
      <c r="AD5" s="348">
        <v>30</v>
      </c>
      <c r="AE5" s="348">
        <v>20</v>
      </c>
      <c r="AF5" s="348">
        <v>18</v>
      </c>
      <c r="AG5" s="348">
        <v>15</v>
      </c>
      <c r="AH5" s="348">
        <v>12</v>
      </c>
      <c r="AI5" s="348">
        <v>10</v>
      </c>
      <c r="AJ5" s="348">
        <v>8</v>
      </c>
      <c r="AK5" s="348">
        <v>6</v>
      </c>
    </row>
    <row r="6" spans="1:37" x14ac:dyDescent="0.25">
      <c r="A6" s="279"/>
      <c r="B6" s="279"/>
      <c r="C6" s="333"/>
      <c r="D6" s="279"/>
      <c r="E6" s="279"/>
      <c r="F6" s="279"/>
      <c r="G6" s="279"/>
      <c r="H6" s="279"/>
      <c r="I6" s="279"/>
      <c r="J6" s="279"/>
      <c r="K6" s="279"/>
      <c r="L6" s="279"/>
      <c r="M6" s="279"/>
      <c r="Y6" s="357"/>
      <c r="Z6" s="357"/>
      <c r="AA6" s="357" t="s">
        <v>99</v>
      </c>
      <c r="AB6" s="348">
        <v>40</v>
      </c>
      <c r="AC6" s="348">
        <v>25</v>
      </c>
      <c r="AD6" s="348">
        <v>18</v>
      </c>
      <c r="AE6" s="348">
        <v>13</v>
      </c>
      <c r="AF6" s="348">
        <v>10</v>
      </c>
      <c r="AG6" s="348">
        <v>8</v>
      </c>
      <c r="AH6" s="348">
        <v>6</v>
      </c>
      <c r="AI6" s="348">
        <v>5</v>
      </c>
      <c r="AJ6" s="348">
        <v>4</v>
      </c>
      <c r="AK6" s="348">
        <v>3</v>
      </c>
    </row>
    <row r="7" spans="1:37" x14ac:dyDescent="0.25">
      <c r="A7" s="341" t="s">
        <v>66</v>
      </c>
      <c r="B7" s="353"/>
      <c r="C7" s="303"/>
      <c r="D7" s="303"/>
      <c r="E7" s="450" t="s">
        <v>524</v>
      </c>
      <c r="F7" s="302"/>
      <c r="G7" s="450" t="s">
        <v>312</v>
      </c>
      <c r="H7" s="302"/>
      <c r="I7" s="450"/>
      <c r="J7" s="279"/>
      <c r="K7" s="364">
        <v>3</v>
      </c>
      <c r="L7" s="359"/>
      <c r="M7" s="365"/>
      <c r="Q7" s="347" t="s">
        <v>80</v>
      </c>
      <c r="R7" s="418" t="s">
        <v>123</v>
      </c>
      <c r="S7" s="418" t="s">
        <v>124</v>
      </c>
      <c r="Y7" s="357"/>
      <c r="Z7" s="357"/>
      <c r="AA7" s="357" t="s">
        <v>100</v>
      </c>
      <c r="AB7" s="348">
        <v>25</v>
      </c>
      <c r="AC7" s="348">
        <v>15</v>
      </c>
      <c r="AD7" s="348">
        <v>13</v>
      </c>
      <c r="AE7" s="348">
        <v>8</v>
      </c>
      <c r="AF7" s="348">
        <v>6</v>
      </c>
      <c r="AG7" s="348">
        <v>4</v>
      </c>
      <c r="AH7" s="348">
        <v>3</v>
      </c>
      <c r="AI7" s="348">
        <v>2</v>
      </c>
      <c r="AJ7" s="348">
        <v>1</v>
      </c>
      <c r="AK7" s="348">
        <v>0</v>
      </c>
    </row>
    <row r="8" spans="1:37" x14ac:dyDescent="0.25">
      <c r="A8" s="310"/>
      <c r="B8" s="354"/>
      <c r="C8" s="311"/>
      <c r="D8" s="311"/>
      <c r="E8" s="311"/>
      <c r="F8" s="311"/>
      <c r="G8" s="311"/>
      <c r="H8" s="311"/>
      <c r="I8" s="311"/>
      <c r="J8" s="279"/>
      <c r="K8" s="310"/>
      <c r="L8" s="310"/>
      <c r="M8" s="366"/>
      <c r="Q8" s="349" t="s">
        <v>87</v>
      </c>
      <c r="R8" s="419" t="s">
        <v>121</v>
      </c>
      <c r="S8" s="419" t="s">
        <v>125</v>
      </c>
      <c r="Y8" s="357"/>
      <c r="Z8" s="357"/>
      <c r="AA8" s="357" t="s">
        <v>101</v>
      </c>
      <c r="AB8" s="348">
        <v>15</v>
      </c>
      <c r="AC8" s="348">
        <v>10</v>
      </c>
      <c r="AD8" s="348">
        <v>7</v>
      </c>
      <c r="AE8" s="348">
        <v>5</v>
      </c>
      <c r="AF8" s="348">
        <v>4</v>
      </c>
      <c r="AG8" s="348">
        <v>3</v>
      </c>
      <c r="AH8" s="348">
        <v>2</v>
      </c>
      <c r="AI8" s="348">
        <v>1</v>
      </c>
      <c r="AJ8" s="348">
        <v>0</v>
      </c>
      <c r="AK8" s="348">
        <v>0</v>
      </c>
    </row>
    <row r="9" spans="1:37" x14ac:dyDescent="0.25">
      <c r="A9" s="310" t="s">
        <v>67</v>
      </c>
      <c r="B9" s="355"/>
      <c r="C9" s="303"/>
      <c r="D9" s="303"/>
      <c r="E9" s="443" t="s">
        <v>525</v>
      </c>
      <c r="F9" s="304"/>
      <c r="G9" s="443" t="s">
        <v>443</v>
      </c>
      <c r="H9" s="304"/>
      <c r="I9" s="443"/>
      <c r="J9" s="279"/>
      <c r="K9" s="364">
        <v>5</v>
      </c>
      <c r="L9" s="359"/>
      <c r="M9" s="365"/>
      <c r="Q9" s="351" t="s">
        <v>88</v>
      </c>
      <c r="R9" s="420" t="s">
        <v>118</v>
      </c>
      <c r="S9" s="420" t="s">
        <v>126</v>
      </c>
      <c r="Y9" s="357"/>
      <c r="Z9" s="357"/>
      <c r="AA9" s="357" t="s">
        <v>102</v>
      </c>
      <c r="AB9" s="348">
        <v>10</v>
      </c>
      <c r="AC9" s="348">
        <v>6</v>
      </c>
      <c r="AD9" s="348">
        <v>4</v>
      </c>
      <c r="AE9" s="348">
        <v>2</v>
      </c>
      <c r="AF9" s="348">
        <v>1</v>
      </c>
      <c r="AG9" s="348">
        <v>0</v>
      </c>
      <c r="AH9" s="348">
        <v>0</v>
      </c>
      <c r="AI9" s="348">
        <v>0</v>
      </c>
      <c r="AJ9" s="348">
        <v>0</v>
      </c>
      <c r="AK9" s="348">
        <v>0</v>
      </c>
    </row>
    <row r="10" spans="1:37" x14ac:dyDescent="0.25">
      <c r="A10" s="310"/>
      <c r="B10" s="354"/>
      <c r="C10" s="311"/>
      <c r="D10" s="311"/>
      <c r="E10" s="311"/>
      <c r="F10" s="311"/>
      <c r="G10" s="311"/>
      <c r="H10" s="311"/>
      <c r="I10" s="311"/>
      <c r="J10" s="279"/>
      <c r="K10" s="310"/>
      <c r="L10" s="310"/>
      <c r="M10" s="366"/>
      <c r="Y10" s="357"/>
      <c r="Z10" s="357"/>
      <c r="AA10" s="357" t="s">
        <v>103</v>
      </c>
      <c r="AB10" s="348">
        <v>6</v>
      </c>
      <c r="AC10" s="348">
        <v>3</v>
      </c>
      <c r="AD10" s="348">
        <v>2</v>
      </c>
      <c r="AE10" s="348">
        <v>1</v>
      </c>
      <c r="AF10" s="348">
        <v>0</v>
      </c>
      <c r="AG10" s="348">
        <v>0</v>
      </c>
      <c r="AH10" s="348">
        <v>0</v>
      </c>
      <c r="AI10" s="348">
        <v>0</v>
      </c>
      <c r="AJ10" s="348">
        <v>0</v>
      </c>
      <c r="AK10" s="348">
        <v>0</v>
      </c>
    </row>
    <row r="11" spans="1:37" x14ac:dyDescent="0.25">
      <c r="A11" s="310" t="s">
        <v>68</v>
      </c>
      <c r="B11" s="355"/>
      <c r="C11" s="303"/>
      <c r="D11" s="303"/>
      <c r="E11" s="443" t="s">
        <v>260</v>
      </c>
      <c r="F11" s="304"/>
      <c r="G11" s="443" t="s">
        <v>276</v>
      </c>
      <c r="H11" s="304"/>
      <c r="I11" s="443"/>
      <c r="J11" s="279"/>
      <c r="K11" s="364">
        <v>5</v>
      </c>
      <c r="L11" s="359"/>
      <c r="M11" s="365"/>
      <c r="Y11" s="357"/>
      <c r="Z11" s="357"/>
      <c r="AA11" s="357" t="s">
        <v>108</v>
      </c>
      <c r="AB11" s="348">
        <v>3</v>
      </c>
      <c r="AC11" s="348">
        <v>2</v>
      </c>
      <c r="AD11" s="348">
        <v>1</v>
      </c>
      <c r="AE11" s="348">
        <v>0</v>
      </c>
      <c r="AF11" s="348">
        <v>0</v>
      </c>
      <c r="AG11" s="348">
        <v>0</v>
      </c>
      <c r="AH11" s="348">
        <v>0</v>
      </c>
      <c r="AI11" s="348">
        <v>0</v>
      </c>
      <c r="AJ11" s="348">
        <v>0</v>
      </c>
      <c r="AK11" s="348">
        <v>0</v>
      </c>
    </row>
    <row r="12" spans="1:37" x14ac:dyDescent="0.25">
      <c r="A12" s="279"/>
      <c r="B12" s="341"/>
      <c r="C12" s="333"/>
      <c r="D12" s="279"/>
      <c r="E12" s="279"/>
      <c r="F12" s="279"/>
      <c r="G12" s="279"/>
      <c r="H12" s="279"/>
      <c r="I12" s="279"/>
      <c r="J12" s="279"/>
      <c r="K12" s="333"/>
      <c r="L12" s="333"/>
      <c r="M12" s="366"/>
      <c r="Y12" s="357"/>
      <c r="Z12" s="357"/>
      <c r="AA12" s="357" t="s">
        <v>104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408" t="s">
        <v>73</v>
      </c>
      <c r="B13" s="411"/>
      <c r="C13" s="303"/>
      <c r="D13" s="303"/>
      <c r="E13" s="443" t="s">
        <v>447</v>
      </c>
      <c r="F13" s="304"/>
      <c r="G13" s="443" t="s">
        <v>442</v>
      </c>
      <c r="H13" s="304"/>
      <c r="I13" s="443"/>
      <c r="J13" s="279"/>
      <c r="K13" s="364">
        <v>1</v>
      </c>
      <c r="L13" s="359"/>
      <c r="M13" s="365"/>
      <c r="Y13" s="357"/>
      <c r="Z13" s="357"/>
      <c r="AA13" s="357" t="s">
        <v>105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310"/>
      <c r="B14" s="354"/>
      <c r="C14" s="311"/>
      <c r="D14" s="311"/>
      <c r="E14" s="311"/>
      <c r="F14" s="311"/>
      <c r="G14" s="311"/>
      <c r="H14" s="311"/>
      <c r="I14" s="311"/>
      <c r="J14" s="279"/>
      <c r="K14" s="310"/>
      <c r="L14" s="310"/>
      <c r="M14" s="366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</row>
    <row r="15" spans="1:37" x14ac:dyDescent="0.25">
      <c r="A15" s="341" t="s">
        <v>74</v>
      </c>
      <c r="B15" s="410"/>
      <c r="C15" s="303"/>
      <c r="D15" s="409"/>
      <c r="E15" s="450" t="s">
        <v>449</v>
      </c>
      <c r="F15" s="302"/>
      <c r="G15" s="450" t="s">
        <v>246</v>
      </c>
      <c r="H15" s="302"/>
      <c r="I15" s="450"/>
      <c r="J15" s="279"/>
      <c r="K15" s="364">
        <v>2</v>
      </c>
      <c r="L15" s="359"/>
      <c r="M15" s="365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</row>
    <row r="16" spans="1:37" x14ac:dyDescent="0.25">
      <c r="A16" s="310"/>
      <c r="B16" s="354"/>
      <c r="C16" s="311"/>
      <c r="D16" s="311"/>
      <c r="E16" s="311"/>
      <c r="F16" s="311"/>
      <c r="G16" s="311"/>
      <c r="H16" s="311"/>
      <c r="I16" s="311"/>
      <c r="J16" s="279"/>
      <c r="K16" s="310"/>
      <c r="L16" s="310"/>
      <c r="M16" s="366"/>
      <c r="Y16" s="357"/>
      <c r="Z16" s="357"/>
      <c r="AA16" s="357" t="s">
        <v>66</v>
      </c>
      <c r="AB16" s="357">
        <v>300</v>
      </c>
      <c r="AC16" s="357">
        <v>250</v>
      </c>
      <c r="AD16" s="357">
        <v>220</v>
      </c>
      <c r="AE16" s="357">
        <v>180</v>
      </c>
      <c r="AF16" s="357">
        <v>160</v>
      </c>
      <c r="AG16" s="357">
        <v>150</v>
      </c>
      <c r="AH16" s="357">
        <v>140</v>
      </c>
      <c r="AI16" s="357">
        <v>130</v>
      </c>
      <c r="AJ16" s="357">
        <v>120</v>
      </c>
      <c r="AK16" s="357">
        <v>110</v>
      </c>
    </row>
    <row r="17" spans="1:37" x14ac:dyDescent="0.25">
      <c r="A17" s="310" t="s">
        <v>75</v>
      </c>
      <c r="B17" s="355"/>
      <c r="C17" s="303"/>
      <c r="D17" s="303"/>
      <c r="E17" s="443" t="s">
        <v>528</v>
      </c>
      <c r="F17" s="304"/>
      <c r="G17" s="443" t="s">
        <v>264</v>
      </c>
      <c r="H17" s="304"/>
      <c r="I17" s="443"/>
      <c r="J17" s="279"/>
      <c r="K17" s="364">
        <v>4</v>
      </c>
      <c r="L17" s="359"/>
      <c r="M17" s="365"/>
      <c r="Y17" s="357"/>
      <c r="Z17" s="357"/>
      <c r="AA17" s="357" t="s">
        <v>96</v>
      </c>
      <c r="AB17" s="357">
        <v>250</v>
      </c>
      <c r="AC17" s="357">
        <v>200</v>
      </c>
      <c r="AD17" s="357">
        <v>160</v>
      </c>
      <c r="AE17" s="357">
        <v>140</v>
      </c>
      <c r="AF17" s="357">
        <v>120</v>
      </c>
      <c r="AG17" s="357">
        <v>110</v>
      </c>
      <c r="AH17" s="357">
        <v>100</v>
      </c>
      <c r="AI17" s="357">
        <v>90</v>
      </c>
      <c r="AJ17" s="357">
        <v>80</v>
      </c>
      <c r="AK17" s="357">
        <v>70</v>
      </c>
    </row>
    <row r="18" spans="1:37" x14ac:dyDescent="0.25">
      <c r="A18" s="310"/>
      <c r="B18" s="354"/>
      <c r="C18" s="311"/>
      <c r="D18" s="311"/>
      <c r="E18" s="311"/>
      <c r="F18" s="311"/>
      <c r="G18" s="311"/>
      <c r="H18" s="311"/>
      <c r="I18" s="311"/>
      <c r="J18" s="279"/>
      <c r="K18" s="310"/>
      <c r="L18" s="310"/>
      <c r="M18" s="366"/>
      <c r="Y18" s="357"/>
      <c r="Z18" s="357"/>
      <c r="AA18" s="357" t="s">
        <v>97</v>
      </c>
      <c r="AB18" s="357">
        <v>200</v>
      </c>
      <c r="AC18" s="357">
        <v>150</v>
      </c>
      <c r="AD18" s="357">
        <v>130</v>
      </c>
      <c r="AE18" s="357">
        <v>110</v>
      </c>
      <c r="AF18" s="357">
        <v>95</v>
      </c>
      <c r="AG18" s="357">
        <v>80</v>
      </c>
      <c r="AH18" s="357">
        <v>70</v>
      </c>
      <c r="AI18" s="357">
        <v>60</v>
      </c>
      <c r="AJ18" s="357">
        <v>55</v>
      </c>
      <c r="AK18" s="357">
        <v>50</v>
      </c>
    </row>
    <row r="19" spans="1:37" x14ac:dyDescent="0.25">
      <c r="A19" s="408" t="s">
        <v>79</v>
      </c>
      <c r="B19" s="355"/>
      <c r="C19" s="303"/>
      <c r="D19" s="303"/>
      <c r="E19" s="443" t="s">
        <v>448</v>
      </c>
      <c r="F19" s="304"/>
      <c r="G19" s="443" t="s">
        <v>529</v>
      </c>
      <c r="H19" s="304"/>
      <c r="I19" s="443"/>
      <c r="J19" s="279"/>
      <c r="K19" s="364">
        <v>5</v>
      </c>
      <c r="L19" s="359"/>
      <c r="M19" s="365"/>
      <c r="Y19" s="357"/>
      <c r="Z19" s="357"/>
      <c r="AA19" s="357" t="s">
        <v>98</v>
      </c>
      <c r="AB19" s="357">
        <v>150</v>
      </c>
      <c r="AC19" s="357">
        <v>120</v>
      </c>
      <c r="AD19" s="357">
        <v>100</v>
      </c>
      <c r="AE19" s="357">
        <v>80</v>
      </c>
      <c r="AF19" s="357">
        <v>70</v>
      </c>
      <c r="AG19" s="357">
        <v>60</v>
      </c>
      <c r="AH19" s="357">
        <v>55</v>
      </c>
      <c r="AI19" s="357">
        <v>50</v>
      </c>
      <c r="AJ19" s="357">
        <v>45</v>
      </c>
      <c r="AK19" s="357">
        <v>40</v>
      </c>
    </row>
    <row r="20" spans="1:37" x14ac:dyDescent="0.25">
      <c r="A20" s="310"/>
      <c r="B20" s="354"/>
      <c r="C20" s="311"/>
      <c r="D20" s="311"/>
      <c r="E20" s="311"/>
      <c r="F20" s="311"/>
      <c r="G20" s="311"/>
      <c r="H20" s="311"/>
      <c r="I20" s="311"/>
      <c r="J20" s="279"/>
      <c r="K20" s="310"/>
      <c r="L20" s="310"/>
      <c r="M20" s="366"/>
      <c r="Y20" s="357"/>
      <c r="Z20" s="357"/>
      <c r="AA20" s="357" t="s">
        <v>97</v>
      </c>
      <c r="AB20" s="357">
        <v>200</v>
      </c>
      <c r="AC20" s="357">
        <v>150</v>
      </c>
      <c r="AD20" s="357">
        <v>130</v>
      </c>
      <c r="AE20" s="357">
        <v>110</v>
      </c>
      <c r="AF20" s="357">
        <v>95</v>
      </c>
      <c r="AG20" s="357">
        <v>80</v>
      </c>
      <c r="AH20" s="357">
        <v>70</v>
      </c>
      <c r="AI20" s="357">
        <v>60</v>
      </c>
      <c r="AJ20" s="357">
        <v>55</v>
      </c>
      <c r="AK20" s="357">
        <v>50</v>
      </c>
    </row>
    <row r="21" spans="1:37" x14ac:dyDescent="0.25">
      <c r="A21" s="408" t="s">
        <v>116</v>
      </c>
      <c r="B21" s="355"/>
      <c r="C21" s="303"/>
      <c r="D21" s="303"/>
      <c r="E21" s="443" t="s">
        <v>260</v>
      </c>
      <c r="F21" s="304"/>
      <c r="G21" s="443" t="s">
        <v>299</v>
      </c>
      <c r="H21" s="304"/>
      <c r="I21" s="443"/>
      <c r="J21" s="279"/>
      <c r="K21" s="364">
        <v>5</v>
      </c>
      <c r="L21" s="359"/>
      <c r="M21" s="365"/>
      <c r="Y21" s="357"/>
      <c r="Z21" s="357"/>
      <c r="AA21" s="357" t="s">
        <v>98</v>
      </c>
      <c r="AB21" s="357">
        <v>150</v>
      </c>
      <c r="AC21" s="357">
        <v>120</v>
      </c>
      <c r="AD21" s="357">
        <v>100</v>
      </c>
      <c r="AE21" s="357">
        <v>80</v>
      </c>
      <c r="AF21" s="357">
        <v>70</v>
      </c>
      <c r="AG21" s="357">
        <v>60</v>
      </c>
      <c r="AH21" s="357">
        <v>55</v>
      </c>
      <c r="AI21" s="357">
        <v>50</v>
      </c>
      <c r="AJ21" s="357">
        <v>45</v>
      </c>
      <c r="AK21" s="357">
        <v>40</v>
      </c>
    </row>
    <row r="22" spans="1:37" x14ac:dyDescent="0.25">
      <c r="A22" s="279"/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Y22" s="357"/>
      <c r="Z22" s="357"/>
      <c r="AA22" s="357" t="s">
        <v>99</v>
      </c>
      <c r="AB22" s="357">
        <v>120</v>
      </c>
      <c r="AC22" s="357">
        <v>90</v>
      </c>
      <c r="AD22" s="357">
        <v>65</v>
      </c>
      <c r="AE22" s="357">
        <v>55</v>
      </c>
      <c r="AF22" s="357">
        <v>50</v>
      </c>
      <c r="AG22" s="357">
        <v>45</v>
      </c>
      <c r="AH22" s="357">
        <v>40</v>
      </c>
      <c r="AI22" s="357">
        <v>35</v>
      </c>
      <c r="AJ22" s="357">
        <v>25</v>
      </c>
      <c r="AK22" s="357">
        <v>20</v>
      </c>
    </row>
    <row r="23" spans="1:37" x14ac:dyDescent="0.25">
      <c r="A23" s="279"/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Y23" s="357"/>
      <c r="Z23" s="357"/>
      <c r="AA23" s="357" t="s">
        <v>100</v>
      </c>
      <c r="AB23" s="357">
        <v>90</v>
      </c>
      <c r="AC23" s="357">
        <v>60</v>
      </c>
      <c r="AD23" s="357">
        <v>45</v>
      </c>
      <c r="AE23" s="357">
        <v>34</v>
      </c>
      <c r="AF23" s="357">
        <v>27</v>
      </c>
      <c r="AG23" s="357">
        <v>22</v>
      </c>
      <c r="AH23" s="357">
        <v>18</v>
      </c>
      <c r="AI23" s="357">
        <v>15</v>
      </c>
      <c r="AJ23" s="357">
        <v>12</v>
      </c>
      <c r="AK23" s="357">
        <v>9</v>
      </c>
    </row>
    <row r="24" spans="1:37" ht="18.75" customHeight="1" x14ac:dyDescent="0.25">
      <c r="A24" s="279"/>
      <c r="B24" s="521"/>
      <c r="C24" s="521"/>
      <c r="D24" s="522" t="s">
        <v>524</v>
      </c>
      <c r="E24" s="523"/>
      <c r="F24" s="522" t="s">
        <v>525</v>
      </c>
      <c r="G24" s="523"/>
      <c r="H24" s="522" t="s">
        <v>526</v>
      </c>
      <c r="I24" s="523"/>
      <c r="J24" s="522" t="s">
        <v>527</v>
      </c>
      <c r="K24" s="523"/>
      <c r="L24" s="279"/>
      <c r="M24" s="342"/>
      <c r="Y24" s="357"/>
      <c r="Z24" s="357"/>
      <c r="AA24" s="357" t="s">
        <v>101</v>
      </c>
      <c r="AB24" s="357">
        <v>60</v>
      </c>
      <c r="AC24" s="357">
        <v>40</v>
      </c>
      <c r="AD24" s="357">
        <v>30</v>
      </c>
      <c r="AE24" s="357">
        <v>20</v>
      </c>
      <c r="AF24" s="357">
        <v>18</v>
      </c>
      <c r="AG24" s="357">
        <v>15</v>
      </c>
      <c r="AH24" s="357">
        <v>12</v>
      </c>
      <c r="AI24" s="357">
        <v>10</v>
      </c>
      <c r="AJ24" s="357">
        <v>8</v>
      </c>
      <c r="AK24" s="357">
        <v>6</v>
      </c>
    </row>
    <row r="25" spans="1:37" ht="18.75" customHeight="1" x14ac:dyDescent="0.25">
      <c r="A25" s="340" t="s">
        <v>66</v>
      </c>
      <c r="B25" s="524" t="s">
        <v>524</v>
      </c>
      <c r="C25" s="525"/>
      <c r="D25" s="526"/>
      <c r="E25" s="526"/>
      <c r="F25" s="527" t="s">
        <v>631</v>
      </c>
      <c r="G25" s="528"/>
      <c r="H25" s="529" t="s">
        <v>632</v>
      </c>
      <c r="I25" s="528"/>
      <c r="J25" s="522" t="s">
        <v>633</v>
      </c>
      <c r="K25" s="523"/>
      <c r="L25" s="279"/>
      <c r="M25" s="343">
        <v>2</v>
      </c>
      <c r="Y25" s="357"/>
      <c r="Z25" s="357"/>
      <c r="AA25" s="357" t="s">
        <v>102</v>
      </c>
      <c r="AB25" s="357">
        <v>40</v>
      </c>
      <c r="AC25" s="357">
        <v>25</v>
      </c>
      <c r="AD25" s="357">
        <v>18</v>
      </c>
      <c r="AE25" s="357">
        <v>13</v>
      </c>
      <c r="AF25" s="357">
        <v>8</v>
      </c>
      <c r="AG25" s="357">
        <v>7</v>
      </c>
      <c r="AH25" s="357">
        <v>6</v>
      </c>
      <c r="AI25" s="357">
        <v>5</v>
      </c>
      <c r="AJ25" s="357">
        <v>4</v>
      </c>
      <c r="AK25" s="357">
        <v>3</v>
      </c>
    </row>
    <row r="26" spans="1:37" ht="18.75" customHeight="1" x14ac:dyDescent="0.25">
      <c r="A26" s="340" t="s">
        <v>67</v>
      </c>
      <c r="B26" s="524" t="s">
        <v>525</v>
      </c>
      <c r="C26" s="525"/>
      <c r="D26" s="529" t="s">
        <v>634</v>
      </c>
      <c r="E26" s="528"/>
      <c r="F26" s="526"/>
      <c r="G26" s="526"/>
      <c r="H26" s="529" t="s">
        <v>635</v>
      </c>
      <c r="I26" s="528"/>
      <c r="J26" s="529" t="s">
        <v>636</v>
      </c>
      <c r="K26" s="528"/>
      <c r="L26" s="279"/>
      <c r="M26" s="343">
        <v>4</v>
      </c>
      <c r="Y26" s="357"/>
      <c r="Z26" s="357"/>
      <c r="AA26" s="357" t="s">
        <v>103</v>
      </c>
      <c r="AB26" s="357">
        <v>25</v>
      </c>
      <c r="AC26" s="357">
        <v>15</v>
      </c>
      <c r="AD26" s="357">
        <v>13</v>
      </c>
      <c r="AE26" s="357">
        <v>7</v>
      </c>
      <c r="AF26" s="357">
        <v>6</v>
      </c>
      <c r="AG26" s="357">
        <v>5</v>
      </c>
      <c r="AH26" s="357">
        <v>4</v>
      </c>
      <c r="AI26" s="357">
        <v>3</v>
      </c>
      <c r="AJ26" s="357">
        <v>2</v>
      </c>
      <c r="AK26" s="357">
        <v>1</v>
      </c>
    </row>
    <row r="27" spans="1:37" ht="18.75" customHeight="1" x14ac:dyDescent="0.25">
      <c r="A27" s="340" t="s">
        <v>68</v>
      </c>
      <c r="B27" s="524" t="s">
        <v>526</v>
      </c>
      <c r="C27" s="525"/>
      <c r="D27" s="529" t="s">
        <v>635</v>
      </c>
      <c r="E27" s="528"/>
      <c r="F27" s="529" t="s">
        <v>637</v>
      </c>
      <c r="G27" s="528"/>
      <c r="H27" s="526"/>
      <c r="I27" s="526"/>
      <c r="J27" s="529" t="s">
        <v>638</v>
      </c>
      <c r="K27" s="528"/>
      <c r="L27" s="279"/>
      <c r="M27" s="343">
        <v>3</v>
      </c>
      <c r="Y27" s="357"/>
      <c r="Z27" s="357"/>
      <c r="AA27" s="357" t="s">
        <v>108</v>
      </c>
      <c r="AB27" s="357">
        <v>15</v>
      </c>
      <c r="AC27" s="357">
        <v>10</v>
      </c>
      <c r="AD27" s="357">
        <v>8</v>
      </c>
      <c r="AE27" s="357">
        <v>4</v>
      </c>
      <c r="AF27" s="357">
        <v>3</v>
      </c>
      <c r="AG27" s="357">
        <v>2</v>
      </c>
      <c r="AH27" s="357">
        <v>1</v>
      </c>
      <c r="AI27" s="357">
        <v>0</v>
      </c>
      <c r="AJ27" s="357">
        <v>0</v>
      </c>
      <c r="AK27" s="357">
        <v>0</v>
      </c>
    </row>
    <row r="28" spans="1:37" ht="18.75" customHeight="1" x14ac:dyDescent="0.25">
      <c r="A28" s="407" t="s">
        <v>73</v>
      </c>
      <c r="B28" s="524" t="s">
        <v>527</v>
      </c>
      <c r="C28" s="525"/>
      <c r="D28" s="529" t="s">
        <v>639</v>
      </c>
      <c r="E28" s="528"/>
      <c r="F28" s="529" t="s">
        <v>631</v>
      </c>
      <c r="G28" s="528"/>
      <c r="H28" s="522" t="s">
        <v>640</v>
      </c>
      <c r="I28" s="523"/>
      <c r="J28" s="526"/>
      <c r="K28" s="526"/>
      <c r="L28" s="279"/>
      <c r="M28" s="343">
        <v>1</v>
      </c>
      <c r="Y28" s="357"/>
      <c r="Z28" s="357"/>
      <c r="AA28" s="357" t="s">
        <v>108</v>
      </c>
      <c r="AB28" s="357">
        <v>15</v>
      </c>
      <c r="AC28" s="357">
        <v>10</v>
      </c>
      <c r="AD28" s="357">
        <v>8</v>
      </c>
      <c r="AE28" s="357">
        <v>4</v>
      </c>
      <c r="AF28" s="357">
        <v>3</v>
      </c>
      <c r="AG28" s="357">
        <v>2</v>
      </c>
      <c r="AH28" s="357">
        <v>1</v>
      </c>
      <c r="AI28" s="357">
        <v>0</v>
      </c>
      <c r="AJ28" s="357">
        <v>0</v>
      </c>
      <c r="AK28" s="357">
        <v>0</v>
      </c>
    </row>
    <row r="29" spans="1:37" x14ac:dyDescent="0.25">
      <c r="A29" s="279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344"/>
      <c r="Y29" s="357"/>
      <c r="Z29" s="357"/>
      <c r="AA29" s="357" t="s">
        <v>104</v>
      </c>
      <c r="AB29" s="357">
        <v>10</v>
      </c>
      <c r="AC29" s="357">
        <v>6</v>
      </c>
      <c r="AD29" s="357">
        <v>4</v>
      </c>
      <c r="AE29" s="357">
        <v>2</v>
      </c>
      <c r="AF29" s="357">
        <v>1</v>
      </c>
      <c r="AG29" s="357">
        <v>0</v>
      </c>
      <c r="AH29" s="357">
        <v>0</v>
      </c>
      <c r="AI29" s="357">
        <v>0</v>
      </c>
      <c r="AJ29" s="357">
        <v>0</v>
      </c>
      <c r="AK29" s="357">
        <v>0</v>
      </c>
    </row>
    <row r="30" spans="1:37" ht="18.75" customHeight="1" x14ac:dyDescent="0.25">
      <c r="A30" s="279"/>
      <c r="B30" s="521"/>
      <c r="C30" s="521"/>
      <c r="D30" s="522" t="s">
        <v>531</v>
      </c>
      <c r="E30" s="523"/>
      <c r="F30" s="522" t="s">
        <v>532</v>
      </c>
      <c r="G30" s="523"/>
      <c r="H30" s="530" t="s">
        <v>533</v>
      </c>
      <c r="I30" s="531"/>
      <c r="J30" s="522" t="s">
        <v>526</v>
      </c>
      <c r="K30" s="523"/>
      <c r="L30" s="279"/>
      <c r="M30" s="344"/>
      <c r="Y30" s="357"/>
      <c r="Z30" s="357"/>
      <c r="AA30" s="357" t="s">
        <v>105</v>
      </c>
      <c r="AB30" s="357">
        <v>3</v>
      </c>
      <c r="AC30" s="357">
        <v>2</v>
      </c>
      <c r="AD30" s="357">
        <v>1</v>
      </c>
      <c r="AE30" s="357">
        <v>0</v>
      </c>
      <c r="AF30" s="357">
        <v>0</v>
      </c>
      <c r="AG30" s="357">
        <v>0</v>
      </c>
      <c r="AH30" s="357">
        <v>0</v>
      </c>
      <c r="AI30" s="357">
        <v>0</v>
      </c>
      <c r="AJ30" s="357">
        <v>0</v>
      </c>
      <c r="AK30" s="357">
        <v>0</v>
      </c>
    </row>
    <row r="31" spans="1:37" ht="18.75" customHeight="1" x14ac:dyDescent="0.25">
      <c r="A31" s="407" t="s">
        <v>74</v>
      </c>
      <c r="B31" s="532" t="s">
        <v>531</v>
      </c>
      <c r="C31" s="533"/>
      <c r="D31" s="526"/>
      <c r="E31" s="526"/>
      <c r="F31" s="529" t="s">
        <v>641</v>
      </c>
      <c r="G31" s="528"/>
      <c r="H31" s="529" t="s">
        <v>642</v>
      </c>
      <c r="I31" s="528"/>
      <c r="J31" s="522" t="s">
        <v>643</v>
      </c>
      <c r="K31" s="523"/>
      <c r="L31" s="279"/>
      <c r="M31" s="343">
        <v>1</v>
      </c>
    </row>
    <row r="32" spans="1:37" ht="18.75" customHeight="1" x14ac:dyDescent="0.25">
      <c r="A32" s="407" t="s">
        <v>75</v>
      </c>
      <c r="B32" s="524" t="s">
        <v>528</v>
      </c>
      <c r="C32" s="525"/>
      <c r="D32" s="529" t="s">
        <v>644</v>
      </c>
      <c r="E32" s="528"/>
      <c r="F32" s="526"/>
      <c r="G32" s="526"/>
      <c r="H32" s="529" t="s">
        <v>633</v>
      </c>
      <c r="I32" s="528"/>
      <c r="J32" s="529" t="s">
        <v>631</v>
      </c>
      <c r="K32" s="528"/>
      <c r="L32" s="279"/>
      <c r="M32" s="343">
        <v>2</v>
      </c>
    </row>
    <row r="33" spans="1:18" ht="18.75" customHeight="1" x14ac:dyDescent="0.25">
      <c r="A33" s="407" t="s">
        <v>79</v>
      </c>
      <c r="B33" s="524" t="s">
        <v>530</v>
      </c>
      <c r="C33" s="525"/>
      <c r="D33" s="529" t="s">
        <v>645</v>
      </c>
      <c r="E33" s="528"/>
      <c r="F33" s="529" t="s">
        <v>633</v>
      </c>
      <c r="G33" s="528"/>
      <c r="H33" s="526"/>
      <c r="I33" s="526"/>
      <c r="J33" s="529" t="s">
        <v>636</v>
      </c>
      <c r="K33" s="528"/>
      <c r="L33" s="279"/>
      <c r="M33" s="343">
        <v>4</v>
      </c>
    </row>
    <row r="34" spans="1:18" ht="18.75" customHeight="1" x14ac:dyDescent="0.25">
      <c r="A34" s="407" t="s">
        <v>116</v>
      </c>
      <c r="B34" s="524" t="s">
        <v>526</v>
      </c>
      <c r="C34" s="525"/>
      <c r="D34" s="529" t="s">
        <v>646</v>
      </c>
      <c r="E34" s="528"/>
      <c r="F34" s="529" t="s">
        <v>636</v>
      </c>
      <c r="G34" s="528"/>
      <c r="H34" s="522" t="s">
        <v>631</v>
      </c>
      <c r="I34" s="523"/>
      <c r="J34" s="526"/>
      <c r="K34" s="526"/>
      <c r="L34" s="279"/>
      <c r="M34" s="343">
        <v>3</v>
      </c>
    </row>
    <row r="35" spans="1:18" ht="18.75" customHeight="1" x14ac:dyDescent="0.25">
      <c r="A35" s="162"/>
      <c r="B35" s="345"/>
      <c r="C35" s="345"/>
      <c r="D35" s="162"/>
      <c r="E35" s="162"/>
      <c r="F35" s="162"/>
      <c r="G35" s="162"/>
      <c r="H35" s="162"/>
      <c r="I35" s="162"/>
      <c r="J35" s="279"/>
      <c r="K35" s="279"/>
      <c r="L35" s="279"/>
      <c r="M35" s="346"/>
    </row>
    <row r="36" spans="1:18" x14ac:dyDescent="0.25">
      <c r="A36" s="279"/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</row>
    <row r="37" spans="1:18" x14ac:dyDescent="0.25">
      <c r="A37" s="279" t="s">
        <v>60</v>
      </c>
      <c r="B37" s="279"/>
      <c r="C37" s="534" t="s">
        <v>547</v>
      </c>
      <c r="D37" s="535"/>
      <c r="E37" s="310"/>
      <c r="F37" s="534" t="s">
        <v>449</v>
      </c>
      <c r="G37" s="535"/>
      <c r="H37" s="279"/>
      <c r="I37" s="462" t="s">
        <v>653</v>
      </c>
      <c r="J37" s="279"/>
      <c r="K37" s="279"/>
      <c r="L37" s="279"/>
      <c r="M37" s="279"/>
    </row>
    <row r="38" spans="1:18" x14ac:dyDescent="0.25">
      <c r="A38" s="279"/>
      <c r="B38" s="279"/>
      <c r="C38" s="279"/>
      <c r="D38" s="279"/>
      <c r="E38" s="279"/>
      <c r="F38" s="310"/>
      <c r="G38" s="310"/>
      <c r="H38" s="279"/>
      <c r="I38" s="279"/>
      <c r="J38" s="279"/>
      <c r="K38" s="279"/>
      <c r="L38" s="279"/>
      <c r="M38" s="279"/>
    </row>
    <row r="39" spans="1:18" x14ac:dyDescent="0.25">
      <c r="A39" s="279" t="s">
        <v>76</v>
      </c>
      <c r="B39" s="279"/>
      <c r="C39" s="534" t="s">
        <v>524</v>
      </c>
      <c r="D39" s="535"/>
      <c r="E39" s="310"/>
      <c r="F39" s="534" t="s">
        <v>528</v>
      </c>
      <c r="G39" s="535"/>
      <c r="H39" s="279"/>
      <c r="I39" s="462" t="s">
        <v>647</v>
      </c>
      <c r="J39" s="279"/>
      <c r="K39" s="279"/>
      <c r="L39" s="279"/>
      <c r="M39" s="279"/>
    </row>
    <row r="40" spans="1:18" x14ac:dyDescent="0.25">
      <c r="A40" s="279"/>
      <c r="B40" s="279"/>
      <c r="C40" s="310"/>
      <c r="D40" s="310"/>
      <c r="E40" s="310"/>
      <c r="F40" s="310"/>
      <c r="G40" s="310"/>
      <c r="H40" s="279"/>
      <c r="I40" s="279"/>
      <c r="J40" s="279"/>
      <c r="K40" s="279"/>
      <c r="L40" s="279"/>
      <c r="M40" s="279"/>
    </row>
    <row r="41" spans="1:18" x14ac:dyDescent="0.25">
      <c r="A41" s="279" t="s">
        <v>78</v>
      </c>
      <c r="B41" s="279"/>
      <c r="C41" s="534" t="s">
        <v>526</v>
      </c>
      <c r="D41" s="535"/>
      <c r="E41" s="310"/>
      <c r="F41" s="534" t="s">
        <v>525</v>
      </c>
      <c r="G41" s="535"/>
      <c r="H41" s="279"/>
      <c r="I41" s="462"/>
      <c r="J41" s="279"/>
      <c r="K41" s="279"/>
      <c r="L41" s="279"/>
      <c r="M41" s="279"/>
    </row>
    <row r="42" spans="1:18" x14ac:dyDescent="0.25">
      <c r="A42" s="279"/>
      <c r="B42" s="279"/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</row>
    <row r="43" spans="1:18" x14ac:dyDescent="0.25">
      <c r="A43" s="311" t="s">
        <v>117</v>
      </c>
      <c r="B43" s="279"/>
      <c r="C43" s="534" t="s">
        <v>654</v>
      </c>
      <c r="D43" s="535"/>
      <c r="E43" s="310"/>
      <c r="F43" s="534" t="s">
        <v>448</v>
      </c>
      <c r="G43" s="535"/>
      <c r="H43" s="279"/>
      <c r="I43" s="462"/>
      <c r="J43" s="279"/>
      <c r="K43" s="279"/>
      <c r="L43" s="279"/>
      <c r="M43" s="279"/>
    </row>
    <row r="44" spans="1:18" x14ac:dyDescent="0.25">
      <c r="A44" s="279"/>
      <c r="B44" s="279"/>
      <c r="C44" s="279"/>
      <c r="D44" s="279"/>
      <c r="E44" s="279"/>
      <c r="F44" s="279"/>
      <c r="G44" s="279"/>
      <c r="H44" s="279"/>
      <c r="I44" s="279"/>
      <c r="J44" s="279"/>
      <c r="K44" s="279"/>
      <c r="L44" s="257"/>
      <c r="M44" s="279"/>
      <c r="P44" s="312"/>
      <c r="Q44" s="312"/>
      <c r="R44" s="313"/>
    </row>
    <row r="45" spans="1:18" x14ac:dyDescent="0.25">
      <c r="A45" s="142" t="s">
        <v>45</v>
      </c>
      <c r="B45" s="143"/>
      <c r="C45" s="214"/>
      <c r="D45" s="316"/>
      <c r="E45" s="317"/>
      <c r="F45" s="331"/>
      <c r="G45" s="316"/>
      <c r="H45" s="317"/>
      <c r="I45" s="170"/>
      <c r="J45" s="317"/>
      <c r="K45" s="169"/>
      <c r="L45" s="33"/>
      <c r="M45" s="331"/>
      <c r="P45" s="314"/>
      <c r="Q45" s="314"/>
      <c r="R45" s="155"/>
    </row>
    <row r="46" spans="1:18" x14ac:dyDescent="0.25">
      <c r="A46" s="290" t="s">
        <v>46</v>
      </c>
      <c r="B46" s="291"/>
      <c r="C46" s="293"/>
      <c r="D46" s="318"/>
      <c r="E46" s="536"/>
      <c r="F46" s="536"/>
      <c r="G46" s="325"/>
      <c r="H46" s="291"/>
      <c r="I46" s="319"/>
      <c r="J46" s="326"/>
      <c r="K46" s="285"/>
      <c r="L46" s="332"/>
      <c r="M46" s="320"/>
      <c r="P46" s="155"/>
      <c r="Q46" s="153"/>
      <c r="R46" s="155"/>
    </row>
    <row r="47" spans="1:18" x14ac:dyDescent="0.25">
      <c r="A47" s="294" t="s">
        <v>55</v>
      </c>
      <c r="B47" s="168"/>
      <c r="C47" s="296"/>
      <c r="D47" s="321"/>
      <c r="E47" s="537"/>
      <c r="F47" s="537"/>
      <c r="G47" s="327"/>
      <c r="H47" s="83"/>
      <c r="I47" s="283"/>
      <c r="J47" s="84"/>
      <c r="K47" s="329"/>
      <c r="L47" s="257"/>
      <c r="M47" s="324"/>
      <c r="P47" s="314"/>
      <c r="Q47" s="314"/>
      <c r="R47" s="315" t="e">
        <f>MIN(4,#REF!)</f>
        <v>#REF!</v>
      </c>
    </row>
    <row r="48" spans="1:18" x14ac:dyDescent="0.25">
      <c r="A48" s="183"/>
      <c r="B48" s="184"/>
      <c r="C48" s="185"/>
      <c r="D48" s="321"/>
      <c r="E48" s="85"/>
      <c r="F48" s="279"/>
      <c r="G48" s="327"/>
      <c r="H48" s="83"/>
      <c r="I48" s="283"/>
      <c r="J48" s="84"/>
      <c r="K48" s="285"/>
      <c r="L48" s="332"/>
      <c r="M48" s="320"/>
      <c r="P48" s="155"/>
      <c r="Q48" s="153"/>
      <c r="R48" s="155"/>
    </row>
    <row r="49" spans="1:18" x14ac:dyDescent="0.25">
      <c r="A49" s="156"/>
      <c r="B49" s="122"/>
      <c r="C49" s="157"/>
      <c r="D49" s="321"/>
      <c r="E49" s="85"/>
      <c r="F49" s="279"/>
      <c r="G49" s="327"/>
      <c r="H49" s="83"/>
      <c r="I49" s="283"/>
      <c r="J49" s="84"/>
      <c r="K49" s="330"/>
      <c r="L49" s="279"/>
      <c r="M49" s="322"/>
      <c r="P49" s="155"/>
      <c r="Q49" s="153"/>
      <c r="R49" s="155"/>
    </row>
    <row r="50" spans="1:18" x14ac:dyDescent="0.25">
      <c r="A50" s="172"/>
      <c r="B50" s="186"/>
      <c r="C50" s="213"/>
      <c r="D50" s="321"/>
      <c r="E50" s="85"/>
      <c r="F50" s="279"/>
      <c r="G50" s="327"/>
      <c r="H50" s="83"/>
      <c r="I50" s="283"/>
      <c r="J50" s="84"/>
      <c r="K50" s="294"/>
      <c r="L50" s="257"/>
      <c r="M50" s="324"/>
      <c r="P50" s="314"/>
      <c r="Q50" s="314"/>
      <c r="R50" s="155"/>
    </row>
    <row r="51" spans="1:18" x14ac:dyDescent="0.25">
      <c r="A51" s="173"/>
      <c r="B51" s="22"/>
      <c r="C51" s="157"/>
      <c r="D51" s="321"/>
      <c r="E51" s="85"/>
      <c r="F51" s="279"/>
      <c r="G51" s="327"/>
      <c r="H51" s="83"/>
      <c r="I51" s="283"/>
      <c r="J51" s="84"/>
      <c r="K51" s="285"/>
      <c r="L51" s="332"/>
      <c r="M51" s="320"/>
      <c r="P51" s="155"/>
      <c r="Q51" s="153"/>
      <c r="R51" s="155"/>
    </row>
    <row r="52" spans="1:18" x14ac:dyDescent="0.25">
      <c r="A52" s="173"/>
      <c r="B52" s="22"/>
      <c r="C52" s="181"/>
      <c r="D52" s="321"/>
      <c r="E52" s="85"/>
      <c r="F52" s="279"/>
      <c r="G52" s="327"/>
      <c r="H52" s="83"/>
      <c r="I52" s="283"/>
      <c r="J52" s="84"/>
      <c r="K52" s="330"/>
      <c r="L52" s="279"/>
      <c r="M52" s="322"/>
      <c r="P52" s="155"/>
      <c r="Q52" s="153"/>
      <c r="R52" s="315"/>
    </row>
    <row r="53" spans="1:18" x14ac:dyDescent="0.25">
      <c r="A53" s="174"/>
      <c r="B53" s="171"/>
      <c r="C53" s="182"/>
      <c r="D53" s="323"/>
      <c r="E53" s="158"/>
      <c r="F53" s="257"/>
      <c r="G53" s="328"/>
      <c r="H53" s="168"/>
      <c r="I53" s="287"/>
      <c r="J53" s="160"/>
      <c r="K53" s="294"/>
      <c r="L53" s="257"/>
      <c r="M53" s="324"/>
    </row>
  </sheetData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J30:K30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J24:K24"/>
    <mergeCell ref="B25:C25"/>
    <mergeCell ref="D25:E25"/>
    <mergeCell ref="F25:G25"/>
    <mergeCell ref="H25:I25"/>
    <mergeCell ref="J25:K25"/>
    <mergeCell ref="H24:I24"/>
    <mergeCell ref="A1:F1"/>
    <mergeCell ref="A4:C4"/>
    <mergeCell ref="B24:C24"/>
    <mergeCell ref="D24:E24"/>
    <mergeCell ref="F24:G24"/>
  </mergeCells>
  <conditionalFormatting sqref="E7 E9 E11 E13 E15 E17 E19:E21">
    <cfRule type="cellIs" dxfId="355" priority="1" stopIfTrue="1" operator="equal">
      <formula>"Bye"</formula>
    </cfRule>
  </conditionalFormatting>
  <conditionalFormatting sqref="R47 R52">
    <cfRule type="expression" dxfId="35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>
    <tabColor theme="9" tint="0.799981688894314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D8" sqref="D8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40" customWidth="1"/>
    <col min="5" max="5" width="10.5546875" style="394" customWidth="1"/>
    <col min="6" max="6" width="6.109375" style="91" hidden="1" customWidth="1"/>
    <col min="7" max="7" width="28.66406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91" t="str">
        <f>Altalanos!$A$6</f>
        <v>SOMOGY VÁRMEGYE DIÁKOLIMPIA</v>
      </c>
      <c r="B1" s="86"/>
      <c r="C1" s="86"/>
      <c r="D1" s="187"/>
      <c r="E1" s="207" t="s">
        <v>54</v>
      </c>
      <c r="F1" s="105"/>
      <c r="G1" s="198"/>
      <c r="H1" s="87"/>
      <c r="I1" s="87"/>
      <c r="J1" s="199"/>
      <c r="K1" s="199"/>
      <c r="L1" s="199"/>
      <c r="M1" s="199"/>
      <c r="N1" s="199"/>
      <c r="O1" s="199"/>
      <c r="P1" s="199"/>
      <c r="Q1" s="200"/>
    </row>
    <row r="2" spans="1:17" ht="13.8" thickBot="1" x14ac:dyDescent="0.3">
      <c r="B2" s="88" t="s">
        <v>53</v>
      </c>
      <c r="C2" s="88" t="s">
        <v>250</v>
      </c>
      <c r="D2" s="105"/>
      <c r="E2" s="207" t="s">
        <v>35</v>
      </c>
      <c r="F2" s="92"/>
      <c r="G2" s="92"/>
      <c r="H2" s="381"/>
      <c r="I2" s="381"/>
      <c r="J2" s="87"/>
      <c r="K2" s="87"/>
      <c r="L2" s="87"/>
      <c r="M2" s="87"/>
      <c r="N2" s="98"/>
      <c r="O2" s="80"/>
      <c r="P2" s="80"/>
      <c r="Q2" s="98"/>
    </row>
    <row r="3" spans="1:17" s="2" customFormat="1" ht="13.8" thickBot="1" x14ac:dyDescent="0.3">
      <c r="A3" s="373" t="s">
        <v>52</v>
      </c>
      <c r="B3" s="379"/>
      <c r="C3" s="379"/>
      <c r="D3" s="379"/>
      <c r="E3" s="379"/>
      <c r="F3" s="379"/>
      <c r="G3" s="379"/>
      <c r="H3" s="379"/>
      <c r="I3" s="380"/>
      <c r="J3" s="99"/>
      <c r="K3" s="106"/>
      <c r="L3" s="106"/>
      <c r="M3" s="106"/>
      <c r="N3" s="226" t="s">
        <v>33</v>
      </c>
      <c r="O3" s="100"/>
      <c r="P3" s="107"/>
      <c r="Q3" s="208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8"/>
      <c r="H4" s="404" t="s">
        <v>30</v>
      </c>
      <c r="I4" s="385"/>
      <c r="J4" s="109"/>
      <c r="K4" s="110"/>
      <c r="L4" s="110"/>
      <c r="M4" s="110"/>
      <c r="N4" s="109"/>
      <c r="O4" s="209"/>
      <c r="P4" s="209"/>
      <c r="Q4" s="111"/>
    </row>
    <row r="5" spans="1:17" s="2" customFormat="1" ht="13.8" thickBot="1" x14ac:dyDescent="0.3">
      <c r="A5" s="201">
        <f>Altalanos!$A$10</f>
        <v>45775</v>
      </c>
      <c r="B5" s="474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23" t="str">
        <f>Altalanos!$E$10</f>
        <v>Paszér Éva</v>
      </c>
      <c r="I5" s="405"/>
      <c r="J5" s="112"/>
      <c r="K5" s="82"/>
      <c r="L5" s="82"/>
      <c r="M5" s="82"/>
      <c r="N5" s="112"/>
      <c r="O5" s="90"/>
      <c r="P5" s="90"/>
      <c r="Q5" s="415"/>
    </row>
    <row r="6" spans="1:17" ht="30" customHeight="1" thickBot="1" x14ac:dyDescent="0.3">
      <c r="A6" s="190" t="s">
        <v>36</v>
      </c>
      <c r="B6" s="475" t="s">
        <v>27</v>
      </c>
      <c r="C6" s="101" t="s">
        <v>28</v>
      </c>
      <c r="D6" s="101" t="s">
        <v>31</v>
      </c>
      <c r="E6" s="102" t="s">
        <v>32</v>
      </c>
      <c r="F6" s="102" t="s">
        <v>37</v>
      </c>
      <c r="G6" s="102" t="s">
        <v>115</v>
      </c>
      <c r="H6" s="382" t="s">
        <v>38</v>
      </c>
      <c r="I6" s="383"/>
      <c r="J6" s="193" t="s">
        <v>16</v>
      </c>
      <c r="K6" s="103" t="s">
        <v>14</v>
      </c>
      <c r="L6" s="195" t="s">
        <v>1</v>
      </c>
      <c r="M6" s="163" t="s">
        <v>15</v>
      </c>
      <c r="N6" s="215" t="s">
        <v>50</v>
      </c>
      <c r="O6" s="205" t="s">
        <v>40</v>
      </c>
      <c r="P6" s="206" t="s">
        <v>2</v>
      </c>
      <c r="Q6" s="102" t="s">
        <v>41</v>
      </c>
    </row>
    <row r="7" spans="1:17" s="11" customFormat="1" ht="18.899999999999999" customHeight="1" x14ac:dyDescent="0.25">
      <c r="A7" s="197">
        <v>1</v>
      </c>
      <c r="B7" s="473" t="s">
        <v>429</v>
      </c>
      <c r="C7" s="93" t="s">
        <v>425</v>
      </c>
      <c r="D7" t="s">
        <v>137</v>
      </c>
      <c r="E7" t="s">
        <v>138</v>
      </c>
      <c r="F7" s="375"/>
      <c r="G7" s="376"/>
      <c r="H7" s="94"/>
      <c r="I7" s="94"/>
      <c r="J7" s="194"/>
      <c r="K7" s="192"/>
      <c r="L7" s="196"/>
      <c r="M7" s="192"/>
      <c r="N7" s="189"/>
      <c r="O7" s="94"/>
      <c r="P7" s="114"/>
      <c r="Q7" s="95"/>
    </row>
    <row r="8" spans="1:17" s="11" customFormat="1" ht="18.899999999999999" customHeight="1" x14ac:dyDescent="0.25">
      <c r="A8" s="197">
        <v>2</v>
      </c>
      <c r="B8" s="473" t="s">
        <v>257</v>
      </c>
      <c r="C8" s="93" t="s">
        <v>426</v>
      </c>
      <c r="D8" t="s">
        <v>137</v>
      </c>
      <c r="E8" t="s">
        <v>138</v>
      </c>
      <c r="F8" s="377"/>
      <c r="G8" s="221"/>
      <c r="H8" s="94"/>
      <c r="I8" s="94"/>
      <c r="J8" s="194"/>
      <c r="K8" s="192"/>
      <c r="L8" s="196"/>
      <c r="M8" s="192"/>
      <c r="N8" s="189"/>
      <c r="O8" s="94"/>
      <c r="P8" s="114"/>
      <c r="Q8" s="95"/>
    </row>
    <row r="9" spans="1:17" s="11" customFormat="1" ht="18.899999999999999" customHeight="1" x14ac:dyDescent="0.25">
      <c r="A9" s="197">
        <v>3</v>
      </c>
      <c r="B9" s="473" t="s">
        <v>430</v>
      </c>
      <c r="C9" s="93" t="s">
        <v>427</v>
      </c>
      <c r="D9" t="s">
        <v>133</v>
      </c>
      <c r="E9" t="s">
        <v>134</v>
      </c>
      <c r="F9" s="377"/>
      <c r="G9" s="221"/>
      <c r="H9" s="94"/>
      <c r="I9" s="94"/>
      <c r="J9" s="194"/>
      <c r="K9" s="192"/>
      <c r="L9" s="196"/>
      <c r="M9" s="192"/>
      <c r="N9" s="189"/>
      <c r="O9" s="94"/>
      <c r="P9" s="387"/>
      <c r="Q9" s="216"/>
    </row>
    <row r="10" spans="1:17" s="11" customFormat="1" ht="18.899999999999999" customHeight="1" x14ac:dyDescent="0.25">
      <c r="A10" s="197">
        <v>4</v>
      </c>
      <c r="B10" s="473" t="s">
        <v>431</v>
      </c>
      <c r="C10" s="93" t="s">
        <v>428</v>
      </c>
      <c r="D10" s="476" t="s">
        <v>133</v>
      </c>
      <c r="E10" s="477" t="s">
        <v>134</v>
      </c>
      <c r="F10" s="386"/>
      <c r="G10" s="221"/>
      <c r="H10" s="94"/>
      <c r="I10" s="94"/>
      <c r="J10" s="194"/>
      <c r="K10" s="192"/>
      <c r="L10" s="196"/>
      <c r="M10" s="192"/>
      <c r="N10" s="189"/>
      <c r="O10" s="94"/>
      <c r="P10" s="386"/>
      <c r="Q10" s="384"/>
    </row>
    <row r="11" spans="1:17" s="11" customFormat="1" ht="18.899999999999999" customHeight="1" x14ac:dyDescent="0.25">
      <c r="A11" s="197">
        <v>5</v>
      </c>
      <c r="B11" s="93"/>
      <c r="C11" s="93"/>
      <c r="D11" s="94"/>
      <c r="E11" s="210"/>
      <c r="F11" s="377"/>
      <c r="G11" s="221"/>
      <c r="H11" s="94"/>
      <c r="I11" s="94"/>
      <c r="J11" s="194"/>
      <c r="K11" s="192"/>
      <c r="L11" s="196"/>
      <c r="M11" s="192"/>
      <c r="N11" s="189"/>
      <c r="O11" s="94"/>
      <c r="P11" s="386"/>
      <c r="Q11" s="384"/>
    </row>
    <row r="12" spans="1:17" s="11" customFormat="1" ht="18.899999999999999" customHeight="1" x14ac:dyDescent="0.25">
      <c r="A12" s="197">
        <v>6</v>
      </c>
      <c r="B12" s="93"/>
      <c r="C12" s="93"/>
      <c r="D12" s="94"/>
      <c r="E12" s="210"/>
      <c r="F12" s="377"/>
      <c r="G12" s="221"/>
      <c r="H12" s="94"/>
      <c r="I12" s="94"/>
      <c r="J12" s="194"/>
      <c r="K12" s="192"/>
      <c r="L12" s="196"/>
      <c r="M12" s="192"/>
      <c r="N12" s="189"/>
      <c r="O12" s="94"/>
      <c r="P12" s="386"/>
      <c r="Q12" s="384"/>
    </row>
    <row r="13" spans="1:17" s="11" customFormat="1" ht="18.899999999999999" customHeight="1" x14ac:dyDescent="0.25">
      <c r="A13" s="197">
        <v>7</v>
      </c>
      <c r="B13" s="93"/>
      <c r="C13" s="93"/>
      <c r="D13" s="94"/>
      <c r="E13" s="210"/>
      <c r="F13" s="377"/>
      <c r="G13" s="221"/>
      <c r="H13" s="94"/>
      <c r="I13" s="94"/>
      <c r="J13" s="194"/>
      <c r="K13" s="192"/>
      <c r="L13" s="196"/>
      <c r="M13" s="192"/>
      <c r="N13" s="189"/>
      <c r="O13" s="94"/>
      <c r="P13" s="386"/>
      <c r="Q13" s="384"/>
    </row>
    <row r="14" spans="1:17" s="11" customFormat="1" ht="18.899999999999999" customHeight="1" x14ac:dyDescent="0.25">
      <c r="A14" s="197">
        <v>8</v>
      </c>
      <c r="B14" s="93"/>
      <c r="C14" s="93"/>
      <c r="D14" s="94"/>
      <c r="E14" s="210"/>
      <c r="F14" s="377"/>
      <c r="G14" s="221"/>
      <c r="H14" s="94"/>
      <c r="I14" s="94"/>
      <c r="J14" s="194"/>
      <c r="K14" s="192"/>
      <c r="L14" s="196"/>
      <c r="M14" s="192"/>
      <c r="N14" s="189"/>
      <c r="O14" s="94"/>
      <c r="P14" s="386"/>
      <c r="Q14" s="384"/>
    </row>
    <row r="15" spans="1:17" s="11" customFormat="1" ht="18.899999999999999" customHeight="1" x14ac:dyDescent="0.25">
      <c r="A15" s="197">
        <v>9</v>
      </c>
      <c r="B15" s="93"/>
      <c r="C15" s="93"/>
      <c r="D15" s="94"/>
      <c r="E15" s="210"/>
      <c r="F15" s="95"/>
      <c r="G15" s="95"/>
      <c r="H15" s="94"/>
      <c r="I15" s="94"/>
      <c r="J15" s="194"/>
      <c r="K15" s="192"/>
      <c r="L15" s="196"/>
      <c r="M15" s="220"/>
      <c r="N15" s="189"/>
      <c r="O15" s="94"/>
      <c r="P15" s="95"/>
      <c r="Q15" s="95"/>
    </row>
    <row r="16" spans="1:17" s="11" customFormat="1" ht="18.899999999999999" customHeight="1" x14ac:dyDescent="0.25">
      <c r="A16" s="197">
        <v>10</v>
      </c>
      <c r="B16" s="424"/>
      <c r="C16" s="93"/>
      <c r="D16" s="94"/>
      <c r="E16" s="210"/>
      <c r="F16" s="95"/>
      <c r="G16" s="95"/>
      <c r="H16" s="94"/>
      <c r="I16" s="94"/>
      <c r="J16" s="194"/>
      <c r="K16" s="192"/>
      <c r="L16" s="196"/>
      <c r="M16" s="220"/>
      <c r="N16" s="189"/>
      <c r="O16" s="94"/>
      <c r="P16" s="114"/>
      <c r="Q16" s="95"/>
    </row>
    <row r="17" spans="1:17" s="11" customFormat="1" ht="18.899999999999999" customHeight="1" x14ac:dyDescent="0.25">
      <c r="A17" s="197">
        <v>11</v>
      </c>
      <c r="B17" s="93"/>
      <c r="C17" s="93"/>
      <c r="D17" s="94"/>
      <c r="E17" s="210"/>
      <c r="F17" s="95"/>
      <c r="G17" s="95"/>
      <c r="H17" s="94"/>
      <c r="I17" s="94"/>
      <c r="J17" s="194"/>
      <c r="K17" s="192"/>
      <c r="L17" s="196"/>
      <c r="M17" s="220"/>
      <c r="N17" s="189"/>
      <c r="O17" s="94"/>
      <c r="P17" s="114"/>
      <c r="Q17" s="95"/>
    </row>
    <row r="18" spans="1:17" s="11" customFormat="1" ht="18.899999999999999" customHeight="1" x14ac:dyDescent="0.25">
      <c r="A18" s="197">
        <v>12</v>
      </c>
      <c r="B18" s="93"/>
      <c r="C18" s="93"/>
      <c r="D18" s="94"/>
      <c r="E18" s="210"/>
      <c r="F18" s="95"/>
      <c r="G18" s="95"/>
      <c r="H18" s="94"/>
      <c r="I18" s="94"/>
      <c r="J18" s="194"/>
      <c r="K18" s="192"/>
      <c r="L18" s="196"/>
      <c r="M18" s="220"/>
      <c r="N18" s="189"/>
      <c r="O18" s="94"/>
      <c r="P18" s="114"/>
      <c r="Q18" s="95"/>
    </row>
    <row r="19" spans="1:17" s="11" customFormat="1" ht="18.899999999999999" customHeight="1" x14ac:dyDescent="0.25">
      <c r="A19" s="197">
        <v>13</v>
      </c>
      <c r="B19" s="93"/>
      <c r="C19" s="93"/>
      <c r="D19" s="94"/>
      <c r="E19" s="210"/>
      <c r="F19" s="95"/>
      <c r="G19" s="95"/>
      <c r="H19" s="94"/>
      <c r="I19" s="94"/>
      <c r="J19" s="194"/>
      <c r="K19" s="192"/>
      <c r="L19" s="196"/>
      <c r="M19" s="220"/>
      <c r="N19" s="189"/>
      <c r="O19" s="94"/>
      <c r="P19" s="114"/>
      <c r="Q19" s="95"/>
    </row>
    <row r="20" spans="1:17" s="11" customFormat="1" ht="18.899999999999999" customHeight="1" x14ac:dyDescent="0.25">
      <c r="A20" s="197">
        <v>14</v>
      </c>
      <c r="B20" s="93"/>
      <c r="C20" s="93"/>
      <c r="D20" s="94"/>
      <c r="E20" s="210"/>
      <c r="F20" s="95"/>
      <c r="G20" s="95"/>
      <c r="H20" s="94"/>
      <c r="I20" s="94"/>
      <c r="J20" s="194"/>
      <c r="K20" s="192"/>
      <c r="L20" s="196"/>
      <c r="M20" s="220"/>
      <c r="N20" s="189"/>
      <c r="O20" s="94"/>
      <c r="P20" s="114"/>
      <c r="Q20" s="95"/>
    </row>
    <row r="21" spans="1:17" s="11" customFormat="1" ht="18.899999999999999" customHeight="1" x14ac:dyDescent="0.25">
      <c r="A21" s="197">
        <v>15</v>
      </c>
      <c r="B21" s="93"/>
      <c r="C21" s="93"/>
      <c r="D21" s="94"/>
      <c r="E21" s="210"/>
      <c r="F21" s="95"/>
      <c r="G21" s="95"/>
      <c r="H21" s="94"/>
      <c r="I21" s="94"/>
      <c r="J21" s="194"/>
      <c r="K21" s="192"/>
      <c r="L21" s="196"/>
      <c r="M21" s="220"/>
      <c r="N21" s="189"/>
      <c r="O21" s="94"/>
      <c r="P21" s="114"/>
      <c r="Q21" s="95"/>
    </row>
    <row r="22" spans="1:17" s="11" customFormat="1" ht="18.899999999999999" customHeight="1" x14ac:dyDescent="0.25">
      <c r="A22" s="197">
        <v>16</v>
      </c>
      <c r="B22" s="93"/>
      <c r="C22" s="93"/>
      <c r="D22" s="94"/>
      <c r="E22" s="210"/>
      <c r="F22" s="95"/>
      <c r="G22" s="95"/>
      <c r="H22" s="94"/>
      <c r="I22" s="94"/>
      <c r="J22" s="194"/>
      <c r="K22" s="192"/>
      <c r="L22" s="196"/>
      <c r="M22" s="220"/>
      <c r="N22" s="189"/>
      <c r="O22" s="94"/>
      <c r="P22" s="114"/>
      <c r="Q22" s="95"/>
    </row>
    <row r="23" spans="1:17" s="11" customFormat="1" ht="18.899999999999999" customHeight="1" x14ac:dyDescent="0.25">
      <c r="A23" s="197">
        <v>17</v>
      </c>
      <c r="B23" s="93"/>
      <c r="C23" s="93"/>
      <c r="D23" s="94"/>
      <c r="E23" s="210"/>
      <c r="F23" s="95"/>
      <c r="G23" s="95"/>
      <c r="H23" s="94"/>
      <c r="I23" s="94"/>
      <c r="J23" s="194"/>
      <c r="K23" s="192"/>
      <c r="L23" s="196"/>
      <c r="M23" s="220"/>
      <c r="N23" s="189"/>
      <c r="O23" s="94"/>
      <c r="P23" s="114"/>
      <c r="Q23" s="95"/>
    </row>
    <row r="24" spans="1:17" s="11" customFormat="1" ht="18.899999999999999" customHeight="1" x14ac:dyDescent="0.25">
      <c r="A24" s="197">
        <v>18</v>
      </c>
      <c r="B24" s="93"/>
      <c r="C24" s="93"/>
      <c r="D24" s="94"/>
      <c r="E24" s="210"/>
      <c r="F24" s="95"/>
      <c r="G24" s="95"/>
      <c r="H24" s="94"/>
      <c r="I24" s="94"/>
      <c r="J24" s="194"/>
      <c r="K24" s="192"/>
      <c r="L24" s="196"/>
      <c r="M24" s="220"/>
      <c r="N24" s="189"/>
      <c r="O24" s="94"/>
      <c r="P24" s="114"/>
      <c r="Q24" s="95"/>
    </row>
    <row r="25" spans="1:17" s="11" customFormat="1" ht="18.899999999999999" customHeight="1" x14ac:dyDescent="0.25">
      <c r="A25" s="197">
        <v>19</v>
      </c>
      <c r="B25" s="93"/>
      <c r="C25" s="93"/>
      <c r="D25" s="94"/>
      <c r="E25" s="210"/>
      <c r="F25" s="95"/>
      <c r="G25" s="95"/>
      <c r="H25" s="94"/>
      <c r="I25" s="94"/>
      <c r="J25" s="194"/>
      <c r="K25" s="192"/>
      <c r="L25" s="196"/>
      <c r="M25" s="220"/>
      <c r="N25" s="189"/>
      <c r="O25" s="94"/>
      <c r="P25" s="114"/>
      <c r="Q25" s="95"/>
    </row>
    <row r="26" spans="1:17" s="11" customFormat="1" ht="18.899999999999999" customHeight="1" x14ac:dyDescent="0.25">
      <c r="A26" s="197">
        <v>20</v>
      </c>
      <c r="B26" s="93"/>
      <c r="C26" s="93"/>
      <c r="D26" s="94"/>
      <c r="E26" s="210"/>
      <c r="F26" s="95"/>
      <c r="G26" s="95"/>
      <c r="H26" s="94"/>
      <c r="I26" s="94"/>
      <c r="J26" s="194"/>
      <c r="K26" s="192"/>
      <c r="L26" s="196"/>
      <c r="M26" s="220"/>
      <c r="N26" s="189"/>
      <c r="O26" s="94"/>
      <c r="P26" s="114"/>
      <c r="Q26" s="95"/>
    </row>
    <row r="27" spans="1:17" s="11" customFormat="1" ht="18.899999999999999" customHeight="1" x14ac:dyDescent="0.25">
      <c r="A27" s="197">
        <v>21</v>
      </c>
      <c r="B27" s="93"/>
      <c r="C27" s="93"/>
      <c r="D27" s="94"/>
      <c r="E27" s="210"/>
      <c r="F27" s="95"/>
      <c r="G27" s="95"/>
      <c r="H27" s="94"/>
      <c r="I27" s="94"/>
      <c r="J27" s="194"/>
      <c r="K27" s="192"/>
      <c r="L27" s="196"/>
      <c r="M27" s="220"/>
      <c r="N27" s="189"/>
      <c r="O27" s="94"/>
      <c r="P27" s="114"/>
      <c r="Q27" s="95"/>
    </row>
    <row r="28" spans="1:17" s="11" customFormat="1" ht="18.899999999999999" customHeight="1" x14ac:dyDescent="0.25">
      <c r="A28" s="197">
        <v>22</v>
      </c>
      <c r="B28" s="93"/>
      <c r="C28" s="93"/>
      <c r="D28" s="94"/>
      <c r="E28" s="426"/>
      <c r="F28" s="388"/>
      <c r="G28" s="216"/>
      <c r="H28" s="94"/>
      <c r="I28" s="94"/>
      <c r="J28" s="194"/>
      <c r="K28" s="192"/>
      <c r="L28" s="196"/>
      <c r="M28" s="220"/>
      <c r="N28" s="189"/>
      <c r="O28" s="94"/>
      <c r="P28" s="114"/>
      <c r="Q28" s="95"/>
    </row>
    <row r="29" spans="1:17" s="11" customFormat="1" ht="18.899999999999999" customHeight="1" x14ac:dyDescent="0.25">
      <c r="A29" s="197">
        <v>23</v>
      </c>
      <c r="B29" s="93"/>
      <c r="C29" s="93"/>
      <c r="D29" s="94"/>
      <c r="E29" s="427"/>
      <c r="F29" s="95"/>
      <c r="G29" s="95"/>
      <c r="H29" s="94"/>
      <c r="I29" s="94"/>
      <c r="J29" s="194"/>
      <c r="K29" s="192"/>
      <c r="L29" s="196"/>
      <c r="M29" s="220"/>
      <c r="N29" s="189"/>
      <c r="O29" s="94"/>
      <c r="P29" s="114"/>
      <c r="Q29" s="95"/>
    </row>
    <row r="30" spans="1:17" s="11" customFormat="1" ht="18.899999999999999" customHeight="1" x14ac:dyDescent="0.25">
      <c r="A30" s="197">
        <v>24</v>
      </c>
      <c r="B30" s="93"/>
      <c r="C30" s="93"/>
      <c r="D30" s="94"/>
      <c r="E30" s="210"/>
      <c r="F30" s="95"/>
      <c r="G30" s="95"/>
      <c r="H30" s="94"/>
      <c r="I30" s="94"/>
      <c r="J30" s="194"/>
      <c r="K30" s="192"/>
      <c r="L30" s="196"/>
      <c r="M30" s="220"/>
      <c r="N30" s="189"/>
      <c r="O30" s="94"/>
      <c r="P30" s="114"/>
      <c r="Q30" s="95"/>
    </row>
    <row r="31" spans="1:17" s="11" customFormat="1" ht="18.899999999999999" customHeight="1" x14ac:dyDescent="0.25">
      <c r="A31" s="197">
        <v>25</v>
      </c>
      <c r="B31" s="93"/>
      <c r="C31" s="93"/>
      <c r="D31" s="94"/>
      <c r="E31" s="210"/>
      <c r="F31" s="95"/>
      <c r="G31" s="95"/>
      <c r="H31" s="94"/>
      <c r="I31" s="94"/>
      <c r="J31" s="194"/>
      <c r="K31" s="192"/>
      <c r="L31" s="196"/>
      <c r="M31" s="220"/>
      <c r="N31" s="189"/>
      <c r="O31" s="94"/>
      <c r="P31" s="114"/>
      <c r="Q31" s="95"/>
    </row>
    <row r="32" spans="1:17" s="11" customFormat="1" ht="18.899999999999999" customHeight="1" x14ac:dyDescent="0.25">
      <c r="A32" s="197">
        <v>26</v>
      </c>
      <c r="B32" s="93"/>
      <c r="C32" s="93"/>
      <c r="D32" s="94"/>
      <c r="E32" s="403"/>
      <c r="F32" s="95"/>
      <c r="G32" s="95"/>
      <c r="H32" s="94"/>
      <c r="I32" s="94"/>
      <c r="J32" s="194"/>
      <c r="K32" s="192"/>
      <c r="L32" s="196"/>
      <c r="M32" s="220"/>
      <c r="N32" s="189"/>
      <c r="O32" s="94"/>
      <c r="P32" s="114"/>
      <c r="Q32" s="95"/>
    </row>
    <row r="33" spans="1:17" s="11" customFormat="1" ht="18.899999999999999" customHeight="1" x14ac:dyDescent="0.25">
      <c r="A33" s="197">
        <v>27</v>
      </c>
      <c r="B33" s="93"/>
      <c r="C33" s="93"/>
      <c r="D33" s="94"/>
      <c r="E33" s="210"/>
      <c r="F33" s="95"/>
      <c r="G33" s="95"/>
      <c r="H33" s="94"/>
      <c r="I33" s="94"/>
      <c r="J33" s="194"/>
      <c r="K33" s="192"/>
      <c r="L33" s="196"/>
      <c r="M33" s="220"/>
      <c r="N33" s="189"/>
      <c r="O33" s="94"/>
      <c r="P33" s="114"/>
      <c r="Q33" s="95"/>
    </row>
    <row r="34" spans="1:17" s="11" customFormat="1" ht="18.899999999999999" customHeight="1" x14ac:dyDescent="0.25">
      <c r="A34" s="197">
        <v>28</v>
      </c>
      <c r="B34" s="93"/>
      <c r="C34" s="93"/>
      <c r="D34" s="94"/>
      <c r="E34" s="210"/>
      <c r="F34" s="95"/>
      <c r="G34" s="95"/>
      <c r="H34" s="94"/>
      <c r="I34" s="94"/>
      <c r="J34" s="194"/>
      <c r="K34" s="192"/>
      <c r="L34" s="196"/>
      <c r="M34" s="220"/>
      <c r="N34" s="189"/>
      <c r="O34" s="94"/>
      <c r="P34" s="114"/>
      <c r="Q34" s="95"/>
    </row>
    <row r="35" spans="1:17" s="11" customFormat="1" ht="18.899999999999999" customHeight="1" x14ac:dyDescent="0.25">
      <c r="A35" s="197">
        <v>29</v>
      </c>
      <c r="B35" s="93"/>
      <c r="C35" s="93"/>
      <c r="D35" s="94"/>
      <c r="E35" s="210"/>
      <c r="F35" s="95"/>
      <c r="G35" s="95"/>
      <c r="H35" s="94"/>
      <c r="I35" s="94"/>
      <c r="J35" s="194"/>
      <c r="K35" s="192"/>
      <c r="L35" s="196"/>
      <c r="M35" s="220"/>
      <c r="N35" s="189"/>
      <c r="O35" s="94"/>
      <c r="P35" s="114"/>
      <c r="Q35" s="95"/>
    </row>
    <row r="36" spans="1:17" s="11" customFormat="1" ht="18.899999999999999" customHeight="1" x14ac:dyDescent="0.25">
      <c r="A36" s="197">
        <v>30</v>
      </c>
      <c r="B36" s="93"/>
      <c r="C36" s="93"/>
      <c r="D36" s="94"/>
      <c r="E36" s="210"/>
      <c r="F36" s="95"/>
      <c r="G36" s="95"/>
      <c r="H36" s="94"/>
      <c r="I36" s="94"/>
      <c r="J36" s="194"/>
      <c r="K36" s="192"/>
      <c r="L36" s="196"/>
      <c r="M36" s="220"/>
      <c r="N36" s="189"/>
      <c r="O36" s="94"/>
      <c r="P36" s="114"/>
      <c r="Q36" s="95"/>
    </row>
    <row r="37" spans="1:17" s="11" customFormat="1" ht="18.899999999999999" customHeight="1" x14ac:dyDescent="0.25">
      <c r="A37" s="197">
        <v>31</v>
      </c>
      <c r="B37" s="93"/>
      <c r="C37" s="93"/>
      <c r="D37" s="94"/>
      <c r="E37" s="210"/>
      <c r="F37" s="95"/>
      <c r="G37" s="95"/>
      <c r="H37" s="94"/>
      <c r="I37" s="94"/>
      <c r="J37" s="194"/>
      <c r="K37" s="192"/>
      <c r="L37" s="196"/>
      <c r="M37" s="220"/>
      <c r="N37" s="189"/>
      <c r="O37" s="94"/>
      <c r="P37" s="114"/>
      <c r="Q37" s="95"/>
    </row>
    <row r="38" spans="1:17" s="11" customFormat="1" ht="18.899999999999999" customHeight="1" x14ac:dyDescent="0.25">
      <c r="A38" s="197">
        <v>32</v>
      </c>
      <c r="B38" s="93"/>
      <c r="C38" s="93"/>
      <c r="D38" s="94"/>
      <c r="E38" s="210"/>
      <c r="F38" s="95"/>
      <c r="G38" s="95"/>
      <c r="H38" s="377"/>
      <c r="I38" s="221"/>
      <c r="J38" s="194"/>
      <c r="K38" s="192"/>
      <c r="L38" s="196"/>
      <c r="M38" s="220"/>
      <c r="N38" s="189"/>
      <c r="O38" s="95"/>
      <c r="P38" s="114"/>
      <c r="Q38" s="95"/>
    </row>
    <row r="39" spans="1:17" s="11" customFormat="1" ht="18.899999999999999" customHeight="1" x14ac:dyDescent="0.25">
      <c r="A39" s="197">
        <v>33</v>
      </c>
      <c r="B39" s="93"/>
      <c r="C39" s="93"/>
      <c r="D39" s="94"/>
      <c r="E39" s="210"/>
      <c r="F39" s="95"/>
      <c r="G39" s="95"/>
      <c r="H39" s="377"/>
      <c r="I39" s="221"/>
      <c r="J39" s="194"/>
      <c r="K39" s="192"/>
      <c r="L39" s="196"/>
      <c r="M39" s="220"/>
      <c r="N39" s="216"/>
      <c r="O39" s="95"/>
      <c r="P39" s="114"/>
      <c r="Q39" s="95"/>
    </row>
    <row r="40" spans="1:17" s="11" customFormat="1" ht="18.899999999999999" customHeight="1" x14ac:dyDescent="0.25">
      <c r="A40" s="197">
        <v>34</v>
      </c>
      <c r="B40" s="93"/>
      <c r="C40" s="93"/>
      <c r="D40" s="94"/>
      <c r="E40" s="210"/>
      <c r="F40" s="95"/>
      <c r="G40" s="95"/>
      <c r="H40" s="377"/>
      <c r="I40" s="221"/>
      <c r="J40" s="194" t="e">
        <f>IF(AND(Q40="",#REF!&gt;0,#REF!&lt;5),K40,)</f>
        <v>#REF!</v>
      </c>
      <c r="K40" s="192" t="str">
        <f>IF(D40="","ZZZ9",IF(AND(#REF!&gt;0,#REF!&lt;5),D40&amp;#REF!,D40&amp;"9"))</f>
        <v>ZZZ9</v>
      </c>
      <c r="L40" s="196">
        <f t="shared" ref="L40:L71" si="0">IF(Q40="",999,Q40)</f>
        <v>999</v>
      </c>
      <c r="M40" s="220">
        <f t="shared" ref="M40:M71" si="1">IF(P40=999,999,1)</f>
        <v>999</v>
      </c>
      <c r="N40" s="216"/>
      <c r="O40" s="95"/>
      <c r="P40" s="114">
        <f t="shared" ref="P40:P71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97">
        <v>35</v>
      </c>
      <c r="B41" s="93"/>
      <c r="C41" s="93"/>
      <c r="D41" s="94"/>
      <c r="E41" s="210"/>
      <c r="F41" s="95"/>
      <c r="G41" s="95"/>
      <c r="H41" s="377"/>
      <c r="I41" s="221"/>
      <c r="J41" s="194" t="e">
        <f>IF(AND(Q41="",#REF!&gt;0,#REF!&lt;5),K41,)</f>
        <v>#REF!</v>
      </c>
      <c r="K41" s="192" t="str">
        <f>IF(D41="","ZZZ9",IF(AND(#REF!&gt;0,#REF!&lt;5),D41&amp;#REF!,D41&amp;"9"))</f>
        <v>ZZZ9</v>
      </c>
      <c r="L41" s="196">
        <f t="shared" si="0"/>
        <v>999</v>
      </c>
      <c r="M41" s="220">
        <f t="shared" si="1"/>
        <v>999</v>
      </c>
      <c r="N41" s="216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197">
        <v>36</v>
      </c>
      <c r="B42" s="93"/>
      <c r="C42" s="93"/>
      <c r="D42" s="94"/>
      <c r="E42" s="210"/>
      <c r="F42" s="95"/>
      <c r="G42" s="95"/>
      <c r="H42" s="377"/>
      <c r="I42" s="221"/>
      <c r="J42" s="194" t="e">
        <f>IF(AND(Q42="",#REF!&gt;0,#REF!&lt;5),K42,)</f>
        <v>#REF!</v>
      </c>
      <c r="K42" s="192" t="str">
        <f>IF(D42="","ZZZ9",IF(AND(#REF!&gt;0,#REF!&lt;5),D42&amp;#REF!,D42&amp;"9"))</f>
        <v>ZZZ9</v>
      </c>
      <c r="L42" s="196">
        <f t="shared" si="0"/>
        <v>999</v>
      </c>
      <c r="M42" s="220">
        <f t="shared" si="1"/>
        <v>999</v>
      </c>
      <c r="N42" s="216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197">
        <v>37</v>
      </c>
      <c r="B43" s="93"/>
      <c r="C43" s="93"/>
      <c r="D43" s="94"/>
      <c r="E43" s="210"/>
      <c r="F43" s="95"/>
      <c r="G43" s="95"/>
      <c r="H43" s="377"/>
      <c r="I43" s="221"/>
      <c r="J43" s="194" t="e">
        <f>IF(AND(Q43="",#REF!&gt;0,#REF!&lt;5),K43,)</f>
        <v>#REF!</v>
      </c>
      <c r="K43" s="192" t="str">
        <f>IF(D43="","ZZZ9",IF(AND(#REF!&gt;0,#REF!&lt;5),D43&amp;#REF!,D43&amp;"9"))</f>
        <v>ZZZ9</v>
      </c>
      <c r="L43" s="196">
        <f t="shared" si="0"/>
        <v>999</v>
      </c>
      <c r="M43" s="220">
        <f t="shared" si="1"/>
        <v>999</v>
      </c>
      <c r="N43" s="216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197">
        <v>38</v>
      </c>
      <c r="B44" s="93"/>
      <c r="C44" s="93"/>
      <c r="D44" s="94"/>
      <c r="E44" s="210"/>
      <c r="F44" s="95"/>
      <c r="G44" s="95"/>
      <c r="H44" s="377"/>
      <c r="I44" s="221"/>
      <c r="J44" s="194" t="e">
        <f>IF(AND(Q44="",#REF!&gt;0,#REF!&lt;5),K44,)</f>
        <v>#REF!</v>
      </c>
      <c r="K44" s="192" t="str">
        <f>IF(D44="","ZZZ9",IF(AND(#REF!&gt;0,#REF!&lt;5),D44&amp;#REF!,D44&amp;"9"))</f>
        <v>ZZZ9</v>
      </c>
      <c r="L44" s="196">
        <f t="shared" si="0"/>
        <v>999</v>
      </c>
      <c r="M44" s="220">
        <f t="shared" si="1"/>
        <v>999</v>
      </c>
      <c r="N44" s="216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197">
        <v>39</v>
      </c>
      <c r="B45" s="93"/>
      <c r="C45" s="93"/>
      <c r="D45" s="94"/>
      <c r="E45" s="210"/>
      <c r="F45" s="95"/>
      <c r="G45" s="95"/>
      <c r="H45" s="377"/>
      <c r="I45" s="221"/>
      <c r="J45" s="194" t="e">
        <f>IF(AND(Q45="",#REF!&gt;0,#REF!&lt;5),K45,)</f>
        <v>#REF!</v>
      </c>
      <c r="K45" s="192" t="str">
        <f>IF(D45="","ZZZ9",IF(AND(#REF!&gt;0,#REF!&lt;5),D45&amp;#REF!,D45&amp;"9"))</f>
        <v>ZZZ9</v>
      </c>
      <c r="L45" s="196">
        <f t="shared" si="0"/>
        <v>999</v>
      </c>
      <c r="M45" s="220">
        <f t="shared" si="1"/>
        <v>999</v>
      </c>
      <c r="N45" s="216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197">
        <v>40</v>
      </c>
      <c r="B46" s="93"/>
      <c r="C46" s="93"/>
      <c r="D46" s="94"/>
      <c r="E46" s="210"/>
      <c r="F46" s="95"/>
      <c r="G46" s="95"/>
      <c r="H46" s="377"/>
      <c r="I46" s="221"/>
      <c r="J46" s="194" t="e">
        <f>IF(AND(Q46="",#REF!&gt;0,#REF!&lt;5),K46,)</f>
        <v>#REF!</v>
      </c>
      <c r="K46" s="192" t="str">
        <f>IF(D46="","ZZZ9",IF(AND(#REF!&gt;0,#REF!&lt;5),D46&amp;#REF!,D46&amp;"9"))</f>
        <v>ZZZ9</v>
      </c>
      <c r="L46" s="196">
        <f t="shared" si="0"/>
        <v>999</v>
      </c>
      <c r="M46" s="220">
        <f t="shared" si="1"/>
        <v>999</v>
      </c>
      <c r="N46" s="216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197">
        <v>41</v>
      </c>
      <c r="B47" s="93"/>
      <c r="C47" s="93"/>
      <c r="D47" s="94"/>
      <c r="E47" s="210"/>
      <c r="F47" s="95"/>
      <c r="G47" s="95"/>
      <c r="H47" s="377"/>
      <c r="I47" s="221"/>
      <c r="J47" s="194" t="e">
        <f>IF(AND(Q47="",#REF!&gt;0,#REF!&lt;5),K47,)</f>
        <v>#REF!</v>
      </c>
      <c r="K47" s="192" t="str">
        <f>IF(D47="","ZZZ9",IF(AND(#REF!&gt;0,#REF!&lt;5),D47&amp;#REF!,D47&amp;"9"))</f>
        <v>ZZZ9</v>
      </c>
      <c r="L47" s="196">
        <f t="shared" si="0"/>
        <v>999</v>
      </c>
      <c r="M47" s="220">
        <f t="shared" si="1"/>
        <v>999</v>
      </c>
      <c r="N47" s="216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197">
        <v>42</v>
      </c>
      <c r="B48" s="93"/>
      <c r="C48" s="93"/>
      <c r="D48" s="94"/>
      <c r="E48" s="210"/>
      <c r="F48" s="95"/>
      <c r="G48" s="95"/>
      <c r="H48" s="377"/>
      <c r="I48" s="221"/>
      <c r="J48" s="194" t="e">
        <f>IF(AND(Q48="",#REF!&gt;0,#REF!&lt;5),K48,)</f>
        <v>#REF!</v>
      </c>
      <c r="K48" s="192" t="str">
        <f>IF(D48="","ZZZ9",IF(AND(#REF!&gt;0,#REF!&lt;5),D48&amp;#REF!,D48&amp;"9"))</f>
        <v>ZZZ9</v>
      </c>
      <c r="L48" s="196">
        <f t="shared" si="0"/>
        <v>999</v>
      </c>
      <c r="M48" s="220">
        <f t="shared" si="1"/>
        <v>999</v>
      </c>
      <c r="N48" s="216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197">
        <v>43</v>
      </c>
      <c r="B49" s="93"/>
      <c r="C49" s="93"/>
      <c r="D49" s="94"/>
      <c r="E49" s="210"/>
      <c r="F49" s="95"/>
      <c r="G49" s="95"/>
      <c r="H49" s="377"/>
      <c r="I49" s="221"/>
      <c r="J49" s="194" t="e">
        <f>IF(AND(Q49="",#REF!&gt;0,#REF!&lt;5),K49,)</f>
        <v>#REF!</v>
      </c>
      <c r="K49" s="192" t="str">
        <f>IF(D49="","ZZZ9",IF(AND(#REF!&gt;0,#REF!&lt;5),D49&amp;#REF!,D49&amp;"9"))</f>
        <v>ZZZ9</v>
      </c>
      <c r="L49" s="196">
        <f t="shared" si="0"/>
        <v>999</v>
      </c>
      <c r="M49" s="220">
        <f t="shared" si="1"/>
        <v>999</v>
      </c>
      <c r="N49" s="216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197">
        <v>44</v>
      </c>
      <c r="B50" s="93"/>
      <c r="C50" s="93"/>
      <c r="D50" s="94"/>
      <c r="E50" s="210"/>
      <c r="F50" s="95"/>
      <c r="G50" s="95"/>
      <c r="H50" s="377"/>
      <c r="I50" s="221"/>
      <c r="J50" s="194" t="e">
        <f>IF(AND(Q50="",#REF!&gt;0,#REF!&lt;5),K50,)</f>
        <v>#REF!</v>
      </c>
      <c r="K50" s="192" t="str">
        <f>IF(D50="","ZZZ9",IF(AND(#REF!&gt;0,#REF!&lt;5),D50&amp;#REF!,D50&amp;"9"))</f>
        <v>ZZZ9</v>
      </c>
      <c r="L50" s="196">
        <f t="shared" si="0"/>
        <v>999</v>
      </c>
      <c r="M50" s="220">
        <f t="shared" si="1"/>
        <v>999</v>
      </c>
      <c r="N50" s="216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197">
        <v>45</v>
      </c>
      <c r="B51" s="93"/>
      <c r="C51" s="93"/>
      <c r="D51" s="94"/>
      <c r="E51" s="210"/>
      <c r="F51" s="95"/>
      <c r="G51" s="95"/>
      <c r="H51" s="377"/>
      <c r="I51" s="221"/>
      <c r="J51" s="194" t="e">
        <f>IF(AND(Q51="",#REF!&gt;0,#REF!&lt;5),K51,)</f>
        <v>#REF!</v>
      </c>
      <c r="K51" s="192" t="str">
        <f>IF(D51="","ZZZ9",IF(AND(#REF!&gt;0,#REF!&lt;5),D51&amp;#REF!,D51&amp;"9"))</f>
        <v>ZZZ9</v>
      </c>
      <c r="L51" s="196">
        <f t="shared" si="0"/>
        <v>999</v>
      </c>
      <c r="M51" s="220">
        <f t="shared" si="1"/>
        <v>999</v>
      </c>
      <c r="N51" s="216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197">
        <v>46</v>
      </c>
      <c r="B52" s="93"/>
      <c r="C52" s="93"/>
      <c r="D52" s="94"/>
      <c r="E52" s="210"/>
      <c r="F52" s="95"/>
      <c r="G52" s="95"/>
      <c r="H52" s="377"/>
      <c r="I52" s="221"/>
      <c r="J52" s="194" t="e">
        <f>IF(AND(Q52="",#REF!&gt;0,#REF!&lt;5),K52,)</f>
        <v>#REF!</v>
      </c>
      <c r="K52" s="192" t="str">
        <f>IF(D52="","ZZZ9",IF(AND(#REF!&gt;0,#REF!&lt;5),D52&amp;#REF!,D52&amp;"9"))</f>
        <v>ZZZ9</v>
      </c>
      <c r="L52" s="196">
        <f t="shared" si="0"/>
        <v>999</v>
      </c>
      <c r="M52" s="220">
        <f t="shared" si="1"/>
        <v>999</v>
      </c>
      <c r="N52" s="216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197">
        <v>47</v>
      </c>
      <c r="B53" s="93"/>
      <c r="C53" s="93"/>
      <c r="D53" s="94"/>
      <c r="E53" s="210"/>
      <c r="F53" s="95"/>
      <c r="G53" s="95"/>
      <c r="H53" s="377"/>
      <c r="I53" s="221"/>
      <c r="J53" s="194" t="e">
        <f>IF(AND(Q53="",#REF!&gt;0,#REF!&lt;5),K53,)</f>
        <v>#REF!</v>
      </c>
      <c r="K53" s="192" t="str">
        <f>IF(D53="","ZZZ9",IF(AND(#REF!&gt;0,#REF!&lt;5),D53&amp;#REF!,D53&amp;"9"))</f>
        <v>ZZZ9</v>
      </c>
      <c r="L53" s="196">
        <f t="shared" si="0"/>
        <v>999</v>
      </c>
      <c r="M53" s="220">
        <f t="shared" si="1"/>
        <v>999</v>
      </c>
      <c r="N53" s="216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197">
        <v>48</v>
      </c>
      <c r="B54" s="93"/>
      <c r="C54" s="93"/>
      <c r="D54" s="94"/>
      <c r="E54" s="210"/>
      <c r="F54" s="95"/>
      <c r="G54" s="95"/>
      <c r="H54" s="377"/>
      <c r="I54" s="221"/>
      <c r="J54" s="194" t="e">
        <f>IF(AND(Q54="",#REF!&gt;0,#REF!&lt;5),K54,)</f>
        <v>#REF!</v>
      </c>
      <c r="K54" s="192" t="str">
        <f>IF(D54="","ZZZ9",IF(AND(#REF!&gt;0,#REF!&lt;5),D54&amp;#REF!,D54&amp;"9"))</f>
        <v>ZZZ9</v>
      </c>
      <c r="L54" s="196">
        <f t="shared" si="0"/>
        <v>999</v>
      </c>
      <c r="M54" s="220">
        <f t="shared" si="1"/>
        <v>999</v>
      </c>
      <c r="N54" s="216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197">
        <v>49</v>
      </c>
      <c r="B55" s="93"/>
      <c r="C55" s="93"/>
      <c r="D55" s="94"/>
      <c r="E55" s="210"/>
      <c r="F55" s="95"/>
      <c r="G55" s="95"/>
      <c r="H55" s="377"/>
      <c r="I55" s="221"/>
      <c r="J55" s="194" t="e">
        <f>IF(AND(Q55="",#REF!&gt;0,#REF!&lt;5),K55,)</f>
        <v>#REF!</v>
      </c>
      <c r="K55" s="192" t="str">
        <f>IF(D55="","ZZZ9",IF(AND(#REF!&gt;0,#REF!&lt;5),D55&amp;#REF!,D55&amp;"9"))</f>
        <v>ZZZ9</v>
      </c>
      <c r="L55" s="196">
        <f t="shared" si="0"/>
        <v>999</v>
      </c>
      <c r="M55" s="220">
        <f t="shared" si="1"/>
        <v>999</v>
      </c>
      <c r="N55" s="216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197">
        <v>50</v>
      </c>
      <c r="B56" s="93"/>
      <c r="C56" s="93"/>
      <c r="D56" s="94"/>
      <c r="E56" s="210"/>
      <c r="F56" s="95"/>
      <c r="G56" s="95"/>
      <c r="H56" s="377"/>
      <c r="I56" s="221"/>
      <c r="J56" s="194" t="e">
        <f>IF(AND(Q56="",#REF!&gt;0,#REF!&lt;5),K56,)</f>
        <v>#REF!</v>
      </c>
      <c r="K56" s="192" t="str">
        <f>IF(D56="","ZZZ9",IF(AND(#REF!&gt;0,#REF!&lt;5),D56&amp;#REF!,D56&amp;"9"))</f>
        <v>ZZZ9</v>
      </c>
      <c r="L56" s="196">
        <f t="shared" si="0"/>
        <v>999</v>
      </c>
      <c r="M56" s="220">
        <f t="shared" si="1"/>
        <v>999</v>
      </c>
      <c r="N56" s="216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197">
        <v>51</v>
      </c>
      <c r="B57" s="93"/>
      <c r="C57" s="93"/>
      <c r="D57" s="94"/>
      <c r="E57" s="210"/>
      <c r="F57" s="95"/>
      <c r="G57" s="95"/>
      <c r="H57" s="377"/>
      <c r="I57" s="221"/>
      <c r="J57" s="194" t="e">
        <f>IF(AND(Q57="",#REF!&gt;0,#REF!&lt;5),K57,)</f>
        <v>#REF!</v>
      </c>
      <c r="K57" s="192" t="str">
        <f>IF(D57="","ZZZ9",IF(AND(#REF!&gt;0,#REF!&lt;5),D57&amp;#REF!,D57&amp;"9"))</f>
        <v>ZZZ9</v>
      </c>
      <c r="L57" s="196">
        <f t="shared" si="0"/>
        <v>999</v>
      </c>
      <c r="M57" s="220">
        <f t="shared" si="1"/>
        <v>999</v>
      </c>
      <c r="N57" s="216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197">
        <v>52</v>
      </c>
      <c r="B58" s="93"/>
      <c r="C58" s="93"/>
      <c r="D58" s="94"/>
      <c r="E58" s="210"/>
      <c r="F58" s="95"/>
      <c r="G58" s="95"/>
      <c r="H58" s="377"/>
      <c r="I58" s="221"/>
      <c r="J58" s="194" t="e">
        <f>IF(AND(Q58="",#REF!&gt;0,#REF!&lt;5),K58,)</f>
        <v>#REF!</v>
      </c>
      <c r="K58" s="192" t="str">
        <f>IF(D58="","ZZZ9",IF(AND(#REF!&gt;0,#REF!&lt;5),D58&amp;#REF!,D58&amp;"9"))</f>
        <v>ZZZ9</v>
      </c>
      <c r="L58" s="196">
        <f t="shared" si="0"/>
        <v>999</v>
      </c>
      <c r="M58" s="220">
        <f t="shared" si="1"/>
        <v>999</v>
      </c>
      <c r="N58" s="216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197">
        <v>53</v>
      </c>
      <c r="B59" s="93"/>
      <c r="C59" s="93"/>
      <c r="D59" s="94"/>
      <c r="E59" s="210"/>
      <c r="F59" s="95"/>
      <c r="G59" s="95"/>
      <c r="H59" s="377"/>
      <c r="I59" s="221"/>
      <c r="J59" s="194" t="e">
        <f>IF(AND(Q59="",#REF!&gt;0,#REF!&lt;5),K59,)</f>
        <v>#REF!</v>
      </c>
      <c r="K59" s="192" t="str">
        <f>IF(D59="","ZZZ9",IF(AND(#REF!&gt;0,#REF!&lt;5),D59&amp;#REF!,D59&amp;"9"))</f>
        <v>ZZZ9</v>
      </c>
      <c r="L59" s="196">
        <f t="shared" si="0"/>
        <v>999</v>
      </c>
      <c r="M59" s="220">
        <f t="shared" si="1"/>
        <v>999</v>
      </c>
      <c r="N59" s="216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197">
        <v>54</v>
      </c>
      <c r="B60" s="93"/>
      <c r="C60" s="93"/>
      <c r="D60" s="94"/>
      <c r="E60" s="210"/>
      <c r="F60" s="95"/>
      <c r="G60" s="95"/>
      <c r="H60" s="377"/>
      <c r="I60" s="221"/>
      <c r="J60" s="194" t="e">
        <f>IF(AND(Q60="",#REF!&gt;0,#REF!&lt;5),K60,)</f>
        <v>#REF!</v>
      </c>
      <c r="K60" s="192" t="str">
        <f>IF(D60="","ZZZ9",IF(AND(#REF!&gt;0,#REF!&lt;5),D60&amp;#REF!,D60&amp;"9"))</f>
        <v>ZZZ9</v>
      </c>
      <c r="L60" s="196">
        <f t="shared" si="0"/>
        <v>999</v>
      </c>
      <c r="M60" s="220">
        <f t="shared" si="1"/>
        <v>999</v>
      </c>
      <c r="N60" s="216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197">
        <v>55</v>
      </c>
      <c r="B61" s="93"/>
      <c r="C61" s="93"/>
      <c r="D61" s="94"/>
      <c r="E61" s="210"/>
      <c r="F61" s="95"/>
      <c r="G61" s="95"/>
      <c r="H61" s="377"/>
      <c r="I61" s="221"/>
      <c r="J61" s="194" t="e">
        <f>IF(AND(Q61="",#REF!&gt;0,#REF!&lt;5),K61,)</f>
        <v>#REF!</v>
      </c>
      <c r="K61" s="192" t="str">
        <f>IF(D61="","ZZZ9",IF(AND(#REF!&gt;0,#REF!&lt;5),D61&amp;#REF!,D61&amp;"9"))</f>
        <v>ZZZ9</v>
      </c>
      <c r="L61" s="196">
        <f t="shared" si="0"/>
        <v>999</v>
      </c>
      <c r="M61" s="220">
        <f t="shared" si="1"/>
        <v>999</v>
      </c>
      <c r="N61" s="216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197">
        <v>56</v>
      </c>
      <c r="B62" s="93"/>
      <c r="C62" s="93"/>
      <c r="D62" s="94"/>
      <c r="E62" s="210"/>
      <c r="F62" s="95"/>
      <c r="G62" s="95"/>
      <c r="H62" s="377"/>
      <c r="I62" s="221"/>
      <c r="J62" s="194" t="e">
        <f>IF(AND(Q62="",#REF!&gt;0,#REF!&lt;5),K62,)</f>
        <v>#REF!</v>
      </c>
      <c r="K62" s="192" t="str">
        <f>IF(D62="","ZZZ9",IF(AND(#REF!&gt;0,#REF!&lt;5),D62&amp;#REF!,D62&amp;"9"))</f>
        <v>ZZZ9</v>
      </c>
      <c r="L62" s="196">
        <f t="shared" si="0"/>
        <v>999</v>
      </c>
      <c r="M62" s="220">
        <f t="shared" si="1"/>
        <v>999</v>
      </c>
      <c r="N62" s="216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197">
        <v>57</v>
      </c>
      <c r="B63" s="93"/>
      <c r="C63" s="93"/>
      <c r="D63" s="94"/>
      <c r="E63" s="210"/>
      <c r="F63" s="95"/>
      <c r="G63" s="95"/>
      <c r="H63" s="377"/>
      <c r="I63" s="221"/>
      <c r="J63" s="194" t="e">
        <f>IF(AND(Q63="",#REF!&gt;0,#REF!&lt;5),K63,)</f>
        <v>#REF!</v>
      </c>
      <c r="K63" s="192" t="str">
        <f>IF(D63="","ZZZ9",IF(AND(#REF!&gt;0,#REF!&lt;5),D63&amp;#REF!,D63&amp;"9"))</f>
        <v>ZZZ9</v>
      </c>
      <c r="L63" s="196">
        <f t="shared" si="0"/>
        <v>999</v>
      </c>
      <c r="M63" s="220">
        <f t="shared" si="1"/>
        <v>999</v>
      </c>
      <c r="N63" s="216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197">
        <v>58</v>
      </c>
      <c r="B64" s="93"/>
      <c r="C64" s="93"/>
      <c r="D64" s="94"/>
      <c r="E64" s="210"/>
      <c r="F64" s="95"/>
      <c r="G64" s="95"/>
      <c r="H64" s="377"/>
      <c r="I64" s="221"/>
      <c r="J64" s="194" t="e">
        <f>IF(AND(Q64="",#REF!&gt;0,#REF!&lt;5),K64,)</f>
        <v>#REF!</v>
      </c>
      <c r="K64" s="192" t="str">
        <f>IF(D64="","ZZZ9",IF(AND(#REF!&gt;0,#REF!&lt;5),D64&amp;#REF!,D64&amp;"9"))</f>
        <v>ZZZ9</v>
      </c>
      <c r="L64" s="196">
        <f t="shared" si="0"/>
        <v>999</v>
      </c>
      <c r="M64" s="220">
        <f t="shared" si="1"/>
        <v>999</v>
      </c>
      <c r="N64" s="216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197">
        <v>59</v>
      </c>
      <c r="B65" s="93"/>
      <c r="C65" s="93"/>
      <c r="D65" s="94"/>
      <c r="E65" s="210"/>
      <c r="F65" s="95"/>
      <c r="G65" s="95"/>
      <c r="H65" s="377"/>
      <c r="I65" s="221"/>
      <c r="J65" s="194" t="e">
        <f>IF(AND(Q65="",#REF!&gt;0,#REF!&lt;5),K65,)</f>
        <v>#REF!</v>
      </c>
      <c r="K65" s="192" t="str">
        <f>IF(D65="","ZZZ9",IF(AND(#REF!&gt;0,#REF!&lt;5),D65&amp;#REF!,D65&amp;"9"))</f>
        <v>ZZZ9</v>
      </c>
      <c r="L65" s="196">
        <f t="shared" si="0"/>
        <v>999</v>
      </c>
      <c r="M65" s="220">
        <f t="shared" si="1"/>
        <v>999</v>
      </c>
      <c r="N65" s="216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197">
        <v>60</v>
      </c>
      <c r="B66" s="93"/>
      <c r="C66" s="93"/>
      <c r="D66" s="94"/>
      <c r="E66" s="210"/>
      <c r="F66" s="95"/>
      <c r="G66" s="95"/>
      <c r="H66" s="377"/>
      <c r="I66" s="221"/>
      <c r="J66" s="194" t="e">
        <f>IF(AND(Q66="",#REF!&gt;0,#REF!&lt;5),K66,)</f>
        <v>#REF!</v>
      </c>
      <c r="K66" s="192" t="str">
        <f>IF(D66="","ZZZ9",IF(AND(#REF!&gt;0,#REF!&lt;5),D66&amp;#REF!,D66&amp;"9"))</f>
        <v>ZZZ9</v>
      </c>
      <c r="L66" s="196">
        <f t="shared" si="0"/>
        <v>999</v>
      </c>
      <c r="M66" s="220">
        <f t="shared" si="1"/>
        <v>999</v>
      </c>
      <c r="N66" s="216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197">
        <v>61</v>
      </c>
      <c r="B67" s="93"/>
      <c r="C67" s="93"/>
      <c r="D67" s="94"/>
      <c r="E67" s="210"/>
      <c r="F67" s="95"/>
      <c r="G67" s="95"/>
      <c r="H67" s="377"/>
      <c r="I67" s="221"/>
      <c r="J67" s="194" t="e">
        <f>IF(AND(Q67="",#REF!&gt;0,#REF!&lt;5),K67,)</f>
        <v>#REF!</v>
      </c>
      <c r="K67" s="192" t="str">
        <f>IF(D67="","ZZZ9",IF(AND(#REF!&gt;0,#REF!&lt;5),D67&amp;#REF!,D67&amp;"9"))</f>
        <v>ZZZ9</v>
      </c>
      <c r="L67" s="196">
        <f t="shared" si="0"/>
        <v>999</v>
      </c>
      <c r="M67" s="220">
        <f t="shared" si="1"/>
        <v>999</v>
      </c>
      <c r="N67" s="216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197">
        <v>62</v>
      </c>
      <c r="B68" s="93"/>
      <c r="C68" s="93"/>
      <c r="D68" s="94"/>
      <c r="E68" s="210"/>
      <c r="F68" s="95"/>
      <c r="G68" s="95"/>
      <c r="H68" s="377"/>
      <c r="I68" s="221"/>
      <c r="J68" s="194" t="e">
        <f>IF(AND(Q68="",#REF!&gt;0,#REF!&lt;5),K68,)</f>
        <v>#REF!</v>
      </c>
      <c r="K68" s="192" t="str">
        <f>IF(D68="","ZZZ9",IF(AND(#REF!&gt;0,#REF!&lt;5),D68&amp;#REF!,D68&amp;"9"))</f>
        <v>ZZZ9</v>
      </c>
      <c r="L68" s="196">
        <f t="shared" si="0"/>
        <v>999</v>
      </c>
      <c r="M68" s="220">
        <f t="shared" si="1"/>
        <v>999</v>
      </c>
      <c r="N68" s="216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197">
        <v>63</v>
      </c>
      <c r="B69" s="93"/>
      <c r="C69" s="93"/>
      <c r="D69" s="94"/>
      <c r="E69" s="210"/>
      <c r="F69" s="95"/>
      <c r="G69" s="95"/>
      <c r="H69" s="377"/>
      <c r="I69" s="221"/>
      <c r="J69" s="194" t="e">
        <f>IF(AND(Q69="",#REF!&gt;0,#REF!&lt;5),K69,)</f>
        <v>#REF!</v>
      </c>
      <c r="K69" s="192" t="str">
        <f>IF(D69="","ZZZ9",IF(AND(#REF!&gt;0,#REF!&lt;5),D69&amp;#REF!,D69&amp;"9"))</f>
        <v>ZZZ9</v>
      </c>
      <c r="L69" s="196">
        <f t="shared" si="0"/>
        <v>999</v>
      </c>
      <c r="M69" s="220">
        <f t="shared" si="1"/>
        <v>999</v>
      </c>
      <c r="N69" s="216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197">
        <v>64</v>
      </c>
      <c r="B70" s="93"/>
      <c r="C70" s="93"/>
      <c r="D70" s="94"/>
      <c r="E70" s="210"/>
      <c r="F70" s="95"/>
      <c r="G70" s="95"/>
      <c r="H70" s="377"/>
      <c r="I70" s="221"/>
      <c r="J70" s="194" t="e">
        <f>IF(AND(Q70="",#REF!&gt;0,#REF!&lt;5),K70,)</f>
        <v>#REF!</v>
      </c>
      <c r="K70" s="192" t="str">
        <f>IF(D70="","ZZZ9",IF(AND(#REF!&gt;0,#REF!&lt;5),D70&amp;#REF!,D70&amp;"9"))</f>
        <v>ZZZ9</v>
      </c>
      <c r="L70" s="196">
        <f t="shared" si="0"/>
        <v>999</v>
      </c>
      <c r="M70" s="220">
        <f t="shared" si="1"/>
        <v>999</v>
      </c>
      <c r="N70" s="216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197">
        <v>65</v>
      </c>
      <c r="B71" s="93"/>
      <c r="C71" s="93"/>
      <c r="D71" s="94"/>
      <c r="E71" s="210"/>
      <c r="F71" s="95"/>
      <c r="G71" s="95"/>
      <c r="H71" s="377"/>
      <c r="I71" s="221"/>
      <c r="J71" s="194" t="e">
        <f>IF(AND(Q71="",#REF!&gt;0,#REF!&lt;5),K71,)</f>
        <v>#REF!</v>
      </c>
      <c r="K71" s="192" t="str">
        <f>IF(D71="","ZZZ9",IF(AND(#REF!&gt;0,#REF!&lt;5),D71&amp;#REF!,D71&amp;"9"))</f>
        <v>ZZZ9</v>
      </c>
      <c r="L71" s="196">
        <f t="shared" si="0"/>
        <v>999</v>
      </c>
      <c r="M71" s="220">
        <f t="shared" si="1"/>
        <v>999</v>
      </c>
      <c r="N71" s="216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197">
        <v>66</v>
      </c>
      <c r="B72" s="93"/>
      <c r="C72" s="93"/>
      <c r="D72" s="94"/>
      <c r="E72" s="210"/>
      <c r="F72" s="95"/>
      <c r="G72" s="95"/>
      <c r="H72" s="377"/>
      <c r="I72" s="221"/>
      <c r="J72" s="194" t="e">
        <f>IF(AND(Q72="",#REF!&gt;0,#REF!&lt;5),K72,)</f>
        <v>#REF!</v>
      </c>
      <c r="K72" s="192" t="str">
        <f>IF(D72="","ZZZ9",IF(AND(#REF!&gt;0,#REF!&lt;5),D72&amp;#REF!,D72&amp;"9"))</f>
        <v>ZZZ9</v>
      </c>
      <c r="L72" s="196">
        <f t="shared" ref="L72:L100" si="3">IF(Q72="",999,Q72)</f>
        <v>999</v>
      </c>
      <c r="M72" s="220">
        <f t="shared" ref="M72:M100" si="4">IF(P72=999,999,1)</f>
        <v>999</v>
      </c>
      <c r="N72" s="216"/>
      <c r="O72" s="95"/>
      <c r="P72" s="114">
        <f t="shared" ref="P72:P100" si="5">IF(N72="DA",1,IF(N72="WC",2,IF(N72="SE",3,IF(N72="Q",4,IF(N72="LL",5,999)))))</f>
        <v>999</v>
      </c>
      <c r="Q72" s="95"/>
    </row>
    <row r="73" spans="1:17" s="11" customFormat="1" ht="18.899999999999999" customHeight="1" x14ac:dyDescent="0.25">
      <c r="A73" s="197">
        <v>67</v>
      </c>
      <c r="B73" s="93"/>
      <c r="C73" s="93"/>
      <c r="D73" s="94"/>
      <c r="E73" s="210"/>
      <c r="F73" s="95"/>
      <c r="G73" s="95"/>
      <c r="H73" s="377"/>
      <c r="I73" s="221"/>
      <c r="J73" s="194" t="e">
        <f>IF(AND(Q73="",#REF!&gt;0,#REF!&lt;5),K73,)</f>
        <v>#REF!</v>
      </c>
      <c r="K73" s="192" t="str">
        <f>IF(D73="","ZZZ9",IF(AND(#REF!&gt;0,#REF!&lt;5),D73&amp;#REF!,D73&amp;"9"))</f>
        <v>ZZZ9</v>
      </c>
      <c r="L73" s="196">
        <f t="shared" si="3"/>
        <v>999</v>
      </c>
      <c r="M73" s="220">
        <f t="shared" si="4"/>
        <v>999</v>
      </c>
      <c r="N73" s="216"/>
      <c r="O73" s="95"/>
      <c r="P73" s="114">
        <f t="shared" si="5"/>
        <v>999</v>
      </c>
      <c r="Q73" s="95"/>
    </row>
    <row r="74" spans="1:17" s="11" customFormat="1" ht="18.899999999999999" customHeight="1" x14ac:dyDescent="0.25">
      <c r="A74" s="197">
        <v>68</v>
      </c>
      <c r="B74" s="93"/>
      <c r="C74" s="93"/>
      <c r="D74" s="94"/>
      <c r="E74" s="210"/>
      <c r="F74" s="95"/>
      <c r="G74" s="95"/>
      <c r="H74" s="377"/>
      <c r="I74" s="221"/>
      <c r="J74" s="194" t="e">
        <f>IF(AND(Q74="",#REF!&gt;0,#REF!&lt;5),K74,)</f>
        <v>#REF!</v>
      </c>
      <c r="K74" s="192" t="str">
        <f>IF(D74="","ZZZ9",IF(AND(#REF!&gt;0,#REF!&lt;5),D74&amp;#REF!,D74&amp;"9"))</f>
        <v>ZZZ9</v>
      </c>
      <c r="L74" s="196">
        <f t="shared" si="3"/>
        <v>999</v>
      </c>
      <c r="M74" s="220">
        <f t="shared" si="4"/>
        <v>999</v>
      </c>
      <c r="N74" s="216"/>
      <c r="O74" s="95"/>
      <c r="P74" s="114">
        <f t="shared" si="5"/>
        <v>999</v>
      </c>
      <c r="Q74" s="95"/>
    </row>
    <row r="75" spans="1:17" s="11" customFormat="1" ht="18.899999999999999" customHeight="1" x14ac:dyDescent="0.25">
      <c r="A75" s="197">
        <v>69</v>
      </c>
      <c r="B75" s="93"/>
      <c r="C75" s="93"/>
      <c r="D75" s="94"/>
      <c r="E75" s="210"/>
      <c r="F75" s="95"/>
      <c r="G75" s="95"/>
      <c r="H75" s="377"/>
      <c r="I75" s="221"/>
      <c r="J75" s="194" t="e">
        <f>IF(AND(Q75="",#REF!&gt;0,#REF!&lt;5),K75,)</f>
        <v>#REF!</v>
      </c>
      <c r="K75" s="192" t="str">
        <f>IF(D75="","ZZZ9",IF(AND(#REF!&gt;0,#REF!&lt;5),D75&amp;#REF!,D75&amp;"9"))</f>
        <v>ZZZ9</v>
      </c>
      <c r="L75" s="196">
        <f t="shared" si="3"/>
        <v>999</v>
      </c>
      <c r="M75" s="220">
        <f t="shared" si="4"/>
        <v>999</v>
      </c>
      <c r="N75" s="216"/>
      <c r="O75" s="95"/>
      <c r="P75" s="114">
        <f t="shared" si="5"/>
        <v>999</v>
      </c>
      <c r="Q75" s="95"/>
    </row>
    <row r="76" spans="1:17" s="11" customFormat="1" ht="18.899999999999999" customHeight="1" x14ac:dyDescent="0.25">
      <c r="A76" s="197">
        <v>70</v>
      </c>
      <c r="B76" s="93"/>
      <c r="C76" s="93"/>
      <c r="D76" s="94"/>
      <c r="E76" s="210"/>
      <c r="F76" s="95"/>
      <c r="G76" s="95"/>
      <c r="H76" s="377"/>
      <c r="I76" s="221"/>
      <c r="J76" s="194" t="e">
        <f>IF(AND(Q76="",#REF!&gt;0,#REF!&lt;5),K76,)</f>
        <v>#REF!</v>
      </c>
      <c r="K76" s="192" t="str">
        <f>IF(D76="","ZZZ9",IF(AND(#REF!&gt;0,#REF!&lt;5),D76&amp;#REF!,D76&amp;"9"))</f>
        <v>ZZZ9</v>
      </c>
      <c r="L76" s="196">
        <f t="shared" si="3"/>
        <v>999</v>
      </c>
      <c r="M76" s="220">
        <f t="shared" si="4"/>
        <v>999</v>
      </c>
      <c r="N76" s="216"/>
      <c r="O76" s="95"/>
      <c r="P76" s="114">
        <f t="shared" si="5"/>
        <v>999</v>
      </c>
      <c r="Q76" s="95"/>
    </row>
    <row r="77" spans="1:17" s="11" customFormat="1" ht="18.899999999999999" customHeight="1" x14ac:dyDescent="0.25">
      <c r="A77" s="197">
        <v>71</v>
      </c>
      <c r="B77" s="93"/>
      <c r="C77" s="93"/>
      <c r="D77" s="94"/>
      <c r="E77" s="210"/>
      <c r="F77" s="95"/>
      <c r="G77" s="95"/>
      <c r="H77" s="377"/>
      <c r="I77" s="221"/>
      <c r="J77" s="194" t="e">
        <f>IF(AND(Q77="",#REF!&gt;0,#REF!&lt;5),K77,)</f>
        <v>#REF!</v>
      </c>
      <c r="K77" s="192" t="str">
        <f>IF(D77="","ZZZ9",IF(AND(#REF!&gt;0,#REF!&lt;5),D77&amp;#REF!,D77&amp;"9"))</f>
        <v>ZZZ9</v>
      </c>
      <c r="L77" s="196">
        <f t="shared" si="3"/>
        <v>999</v>
      </c>
      <c r="M77" s="220">
        <f t="shared" si="4"/>
        <v>999</v>
      </c>
      <c r="N77" s="216"/>
      <c r="O77" s="95"/>
      <c r="P77" s="114">
        <f t="shared" si="5"/>
        <v>999</v>
      </c>
      <c r="Q77" s="95"/>
    </row>
    <row r="78" spans="1:17" s="11" customFormat="1" ht="18.899999999999999" customHeight="1" x14ac:dyDescent="0.25">
      <c r="A78" s="197">
        <v>72</v>
      </c>
      <c r="B78" s="93"/>
      <c r="C78" s="93"/>
      <c r="D78" s="94"/>
      <c r="E78" s="210"/>
      <c r="F78" s="95"/>
      <c r="G78" s="95"/>
      <c r="H78" s="377"/>
      <c r="I78" s="221"/>
      <c r="J78" s="194" t="e">
        <f>IF(AND(Q78="",#REF!&gt;0,#REF!&lt;5),K78,)</f>
        <v>#REF!</v>
      </c>
      <c r="K78" s="192" t="str">
        <f>IF(D78="","ZZZ9",IF(AND(#REF!&gt;0,#REF!&lt;5),D78&amp;#REF!,D78&amp;"9"))</f>
        <v>ZZZ9</v>
      </c>
      <c r="L78" s="196">
        <f t="shared" si="3"/>
        <v>999</v>
      </c>
      <c r="M78" s="220">
        <f t="shared" si="4"/>
        <v>999</v>
      </c>
      <c r="N78" s="216"/>
      <c r="O78" s="95"/>
      <c r="P78" s="114">
        <f t="shared" si="5"/>
        <v>999</v>
      </c>
      <c r="Q78" s="95"/>
    </row>
    <row r="79" spans="1:17" s="11" customFormat="1" ht="18.899999999999999" customHeight="1" x14ac:dyDescent="0.25">
      <c r="A79" s="197">
        <v>73</v>
      </c>
      <c r="B79" s="93"/>
      <c r="C79" s="93"/>
      <c r="D79" s="94"/>
      <c r="E79" s="210"/>
      <c r="F79" s="95"/>
      <c r="G79" s="95"/>
      <c r="H79" s="377"/>
      <c r="I79" s="221"/>
      <c r="J79" s="194" t="e">
        <f>IF(AND(Q79="",#REF!&gt;0,#REF!&lt;5),K79,)</f>
        <v>#REF!</v>
      </c>
      <c r="K79" s="192" t="str">
        <f>IF(D79="","ZZZ9",IF(AND(#REF!&gt;0,#REF!&lt;5),D79&amp;#REF!,D79&amp;"9"))</f>
        <v>ZZZ9</v>
      </c>
      <c r="L79" s="196">
        <f t="shared" si="3"/>
        <v>999</v>
      </c>
      <c r="M79" s="220">
        <f t="shared" si="4"/>
        <v>999</v>
      </c>
      <c r="N79" s="216"/>
      <c r="O79" s="95"/>
      <c r="P79" s="114">
        <f t="shared" si="5"/>
        <v>999</v>
      </c>
      <c r="Q79" s="95"/>
    </row>
    <row r="80" spans="1:17" s="11" customFormat="1" ht="18.899999999999999" customHeight="1" x14ac:dyDescent="0.25">
      <c r="A80" s="197">
        <v>74</v>
      </c>
      <c r="B80" s="93"/>
      <c r="C80" s="93"/>
      <c r="D80" s="94"/>
      <c r="E80" s="210"/>
      <c r="F80" s="95"/>
      <c r="G80" s="95"/>
      <c r="H80" s="377"/>
      <c r="I80" s="221"/>
      <c r="J80" s="194" t="e">
        <f>IF(AND(Q80="",#REF!&gt;0,#REF!&lt;5),K80,)</f>
        <v>#REF!</v>
      </c>
      <c r="K80" s="192" t="str">
        <f>IF(D80="","ZZZ9",IF(AND(#REF!&gt;0,#REF!&lt;5),D80&amp;#REF!,D80&amp;"9"))</f>
        <v>ZZZ9</v>
      </c>
      <c r="L80" s="196">
        <f t="shared" si="3"/>
        <v>999</v>
      </c>
      <c r="M80" s="220">
        <f t="shared" si="4"/>
        <v>999</v>
      </c>
      <c r="N80" s="216"/>
      <c r="O80" s="95"/>
      <c r="P80" s="114">
        <f t="shared" si="5"/>
        <v>999</v>
      </c>
      <c r="Q80" s="95"/>
    </row>
    <row r="81" spans="1:17" s="11" customFormat="1" ht="18.899999999999999" customHeight="1" x14ac:dyDescent="0.25">
      <c r="A81" s="197">
        <v>75</v>
      </c>
      <c r="B81" s="93"/>
      <c r="C81" s="93"/>
      <c r="D81" s="94"/>
      <c r="E81" s="210"/>
      <c r="F81" s="95"/>
      <c r="G81" s="95"/>
      <c r="H81" s="377"/>
      <c r="I81" s="221"/>
      <c r="J81" s="194" t="e">
        <f>IF(AND(Q81="",#REF!&gt;0,#REF!&lt;5),K81,)</f>
        <v>#REF!</v>
      </c>
      <c r="K81" s="192" t="str">
        <f>IF(D81="","ZZZ9",IF(AND(#REF!&gt;0,#REF!&lt;5),D81&amp;#REF!,D81&amp;"9"))</f>
        <v>ZZZ9</v>
      </c>
      <c r="L81" s="196">
        <f t="shared" si="3"/>
        <v>999</v>
      </c>
      <c r="M81" s="220">
        <f t="shared" si="4"/>
        <v>999</v>
      </c>
      <c r="N81" s="216"/>
      <c r="O81" s="95"/>
      <c r="P81" s="114">
        <f t="shared" si="5"/>
        <v>999</v>
      </c>
      <c r="Q81" s="95"/>
    </row>
    <row r="82" spans="1:17" s="11" customFormat="1" ht="18.899999999999999" customHeight="1" x14ac:dyDescent="0.25">
      <c r="A82" s="197">
        <v>76</v>
      </c>
      <c r="B82" s="93"/>
      <c r="C82" s="93"/>
      <c r="D82" s="94"/>
      <c r="E82" s="210"/>
      <c r="F82" s="95"/>
      <c r="G82" s="95"/>
      <c r="H82" s="377"/>
      <c r="I82" s="221"/>
      <c r="J82" s="194" t="e">
        <f>IF(AND(Q82="",#REF!&gt;0,#REF!&lt;5),K82,)</f>
        <v>#REF!</v>
      </c>
      <c r="K82" s="192" t="str">
        <f>IF(D82="","ZZZ9",IF(AND(#REF!&gt;0,#REF!&lt;5),D82&amp;#REF!,D82&amp;"9"))</f>
        <v>ZZZ9</v>
      </c>
      <c r="L82" s="196">
        <f t="shared" si="3"/>
        <v>999</v>
      </c>
      <c r="M82" s="220">
        <f t="shared" si="4"/>
        <v>999</v>
      </c>
      <c r="N82" s="216"/>
      <c r="O82" s="95"/>
      <c r="P82" s="114">
        <f t="shared" si="5"/>
        <v>999</v>
      </c>
      <c r="Q82" s="95"/>
    </row>
    <row r="83" spans="1:17" s="11" customFormat="1" ht="18.899999999999999" customHeight="1" x14ac:dyDescent="0.25">
      <c r="A83" s="197">
        <v>77</v>
      </c>
      <c r="B83" s="93"/>
      <c r="C83" s="93"/>
      <c r="D83" s="94"/>
      <c r="E83" s="210"/>
      <c r="F83" s="95"/>
      <c r="G83" s="95"/>
      <c r="H83" s="377"/>
      <c r="I83" s="221"/>
      <c r="J83" s="194" t="e">
        <f>IF(AND(Q83="",#REF!&gt;0,#REF!&lt;5),K83,)</f>
        <v>#REF!</v>
      </c>
      <c r="K83" s="192" t="str">
        <f>IF(D83="","ZZZ9",IF(AND(#REF!&gt;0,#REF!&lt;5),D83&amp;#REF!,D83&amp;"9"))</f>
        <v>ZZZ9</v>
      </c>
      <c r="L83" s="196">
        <f t="shared" si="3"/>
        <v>999</v>
      </c>
      <c r="M83" s="220">
        <f t="shared" si="4"/>
        <v>999</v>
      </c>
      <c r="N83" s="216"/>
      <c r="O83" s="95"/>
      <c r="P83" s="114">
        <f t="shared" si="5"/>
        <v>999</v>
      </c>
      <c r="Q83" s="95"/>
    </row>
    <row r="84" spans="1:17" s="11" customFormat="1" ht="18.899999999999999" customHeight="1" x14ac:dyDescent="0.25">
      <c r="A84" s="197">
        <v>78</v>
      </c>
      <c r="B84" s="93"/>
      <c r="C84" s="93"/>
      <c r="D84" s="94"/>
      <c r="E84" s="210"/>
      <c r="F84" s="95"/>
      <c r="G84" s="95"/>
      <c r="H84" s="377"/>
      <c r="I84" s="221"/>
      <c r="J84" s="194" t="e">
        <f>IF(AND(Q84="",#REF!&gt;0,#REF!&lt;5),K84,)</f>
        <v>#REF!</v>
      </c>
      <c r="K84" s="192" t="str">
        <f>IF(D84="","ZZZ9",IF(AND(#REF!&gt;0,#REF!&lt;5),D84&amp;#REF!,D84&amp;"9"))</f>
        <v>ZZZ9</v>
      </c>
      <c r="L84" s="196">
        <f t="shared" si="3"/>
        <v>999</v>
      </c>
      <c r="M84" s="220">
        <f t="shared" si="4"/>
        <v>999</v>
      </c>
      <c r="N84" s="216"/>
      <c r="O84" s="95"/>
      <c r="P84" s="114">
        <f t="shared" si="5"/>
        <v>999</v>
      </c>
      <c r="Q84" s="95"/>
    </row>
    <row r="85" spans="1:17" s="11" customFormat="1" ht="18.899999999999999" customHeight="1" x14ac:dyDescent="0.25">
      <c r="A85" s="197">
        <v>79</v>
      </c>
      <c r="B85" s="93"/>
      <c r="C85" s="93"/>
      <c r="D85" s="94"/>
      <c r="E85" s="210"/>
      <c r="F85" s="95"/>
      <c r="G85" s="95"/>
      <c r="H85" s="377"/>
      <c r="I85" s="221"/>
      <c r="J85" s="194" t="e">
        <f>IF(AND(Q85="",#REF!&gt;0,#REF!&lt;5),K85,)</f>
        <v>#REF!</v>
      </c>
      <c r="K85" s="192" t="str">
        <f>IF(D85="","ZZZ9",IF(AND(#REF!&gt;0,#REF!&lt;5),D85&amp;#REF!,D85&amp;"9"))</f>
        <v>ZZZ9</v>
      </c>
      <c r="L85" s="196">
        <f t="shared" si="3"/>
        <v>999</v>
      </c>
      <c r="M85" s="220">
        <f t="shared" si="4"/>
        <v>999</v>
      </c>
      <c r="N85" s="216"/>
      <c r="O85" s="95"/>
      <c r="P85" s="114">
        <f t="shared" si="5"/>
        <v>999</v>
      </c>
      <c r="Q85" s="95"/>
    </row>
    <row r="86" spans="1:17" s="11" customFormat="1" ht="18.899999999999999" customHeight="1" x14ac:dyDescent="0.25">
      <c r="A86" s="197">
        <v>80</v>
      </c>
      <c r="B86" s="93"/>
      <c r="C86" s="93"/>
      <c r="D86" s="94"/>
      <c r="E86" s="210"/>
      <c r="F86" s="95"/>
      <c r="G86" s="95"/>
      <c r="H86" s="377"/>
      <c r="I86" s="221"/>
      <c r="J86" s="194" t="e">
        <f>IF(AND(Q86="",#REF!&gt;0,#REF!&lt;5),K86,)</f>
        <v>#REF!</v>
      </c>
      <c r="K86" s="192" t="str">
        <f>IF(D86="","ZZZ9",IF(AND(#REF!&gt;0,#REF!&lt;5),D86&amp;#REF!,D86&amp;"9"))</f>
        <v>ZZZ9</v>
      </c>
      <c r="L86" s="196">
        <f t="shared" si="3"/>
        <v>999</v>
      </c>
      <c r="M86" s="220">
        <f t="shared" si="4"/>
        <v>999</v>
      </c>
      <c r="N86" s="216"/>
      <c r="O86" s="95"/>
      <c r="P86" s="114">
        <f t="shared" si="5"/>
        <v>999</v>
      </c>
      <c r="Q86" s="95"/>
    </row>
    <row r="87" spans="1:17" s="11" customFormat="1" ht="18.899999999999999" customHeight="1" x14ac:dyDescent="0.25">
      <c r="A87" s="197">
        <v>81</v>
      </c>
      <c r="B87" s="93"/>
      <c r="C87" s="93"/>
      <c r="D87" s="94"/>
      <c r="E87" s="210"/>
      <c r="F87" s="95"/>
      <c r="G87" s="95"/>
      <c r="H87" s="377"/>
      <c r="I87" s="221"/>
      <c r="J87" s="194" t="e">
        <f>IF(AND(Q87="",#REF!&gt;0,#REF!&lt;5),K87,)</f>
        <v>#REF!</v>
      </c>
      <c r="K87" s="192" t="str">
        <f>IF(D87="","ZZZ9",IF(AND(#REF!&gt;0,#REF!&lt;5),D87&amp;#REF!,D87&amp;"9"))</f>
        <v>ZZZ9</v>
      </c>
      <c r="L87" s="196">
        <f t="shared" si="3"/>
        <v>999</v>
      </c>
      <c r="M87" s="220">
        <f t="shared" si="4"/>
        <v>999</v>
      </c>
      <c r="N87" s="216"/>
      <c r="O87" s="95"/>
      <c r="P87" s="114">
        <f t="shared" si="5"/>
        <v>999</v>
      </c>
      <c r="Q87" s="95"/>
    </row>
    <row r="88" spans="1:17" s="11" customFormat="1" ht="18.899999999999999" customHeight="1" x14ac:dyDescent="0.25">
      <c r="A88" s="197">
        <v>82</v>
      </c>
      <c r="B88" s="93"/>
      <c r="C88" s="93"/>
      <c r="D88" s="94"/>
      <c r="E88" s="210"/>
      <c r="F88" s="95"/>
      <c r="G88" s="95"/>
      <c r="H88" s="377"/>
      <c r="I88" s="221"/>
      <c r="J88" s="194" t="e">
        <f>IF(AND(Q88="",#REF!&gt;0,#REF!&lt;5),K88,)</f>
        <v>#REF!</v>
      </c>
      <c r="K88" s="192" t="str">
        <f>IF(D88="","ZZZ9",IF(AND(#REF!&gt;0,#REF!&lt;5),D88&amp;#REF!,D88&amp;"9"))</f>
        <v>ZZZ9</v>
      </c>
      <c r="L88" s="196">
        <f t="shared" si="3"/>
        <v>999</v>
      </c>
      <c r="M88" s="220">
        <f t="shared" si="4"/>
        <v>999</v>
      </c>
      <c r="N88" s="216"/>
      <c r="O88" s="95"/>
      <c r="P88" s="114">
        <f t="shared" si="5"/>
        <v>999</v>
      </c>
      <c r="Q88" s="95"/>
    </row>
    <row r="89" spans="1:17" s="11" customFormat="1" ht="18.899999999999999" customHeight="1" x14ac:dyDescent="0.25">
      <c r="A89" s="197">
        <v>83</v>
      </c>
      <c r="B89" s="93"/>
      <c r="C89" s="93"/>
      <c r="D89" s="94"/>
      <c r="E89" s="210"/>
      <c r="F89" s="95"/>
      <c r="G89" s="95"/>
      <c r="H89" s="377"/>
      <c r="I89" s="221"/>
      <c r="J89" s="194" t="e">
        <f>IF(AND(Q89="",#REF!&gt;0,#REF!&lt;5),K89,)</f>
        <v>#REF!</v>
      </c>
      <c r="K89" s="192" t="str">
        <f>IF(D89="","ZZZ9",IF(AND(#REF!&gt;0,#REF!&lt;5),D89&amp;#REF!,D89&amp;"9"))</f>
        <v>ZZZ9</v>
      </c>
      <c r="L89" s="196">
        <f t="shared" si="3"/>
        <v>999</v>
      </c>
      <c r="M89" s="220">
        <f t="shared" si="4"/>
        <v>999</v>
      </c>
      <c r="N89" s="216"/>
      <c r="O89" s="95"/>
      <c r="P89" s="114">
        <f t="shared" si="5"/>
        <v>999</v>
      </c>
      <c r="Q89" s="95"/>
    </row>
    <row r="90" spans="1:17" s="11" customFormat="1" ht="18.899999999999999" customHeight="1" x14ac:dyDescent="0.25">
      <c r="A90" s="197">
        <v>84</v>
      </c>
      <c r="B90" s="93"/>
      <c r="C90" s="93"/>
      <c r="D90" s="94"/>
      <c r="E90" s="210"/>
      <c r="F90" s="95"/>
      <c r="G90" s="95"/>
      <c r="H90" s="377"/>
      <c r="I90" s="221"/>
      <c r="J90" s="194" t="e">
        <f>IF(AND(Q90="",#REF!&gt;0,#REF!&lt;5),K90,)</f>
        <v>#REF!</v>
      </c>
      <c r="K90" s="192" t="str">
        <f>IF(D90="","ZZZ9",IF(AND(#REF!&gt;0,#REF!&lt;5),D90&amp;#REF!,D90&amp;"9"))</f>
        <v>ZZZ9</v>
      </c>
      <c r="L90" s="196">
        <f t="shared" si="3"/>
        <v>999</v>
      </c>
      <c r="M90" s="220">
        <f t="shared" si="4"/>
        <v>999</v>
      </c>
      <c r="N90" s="216"/>
      <c r="O90" s="95"/>
      <c r="P90" s="114">
        <f t="shared" si="5"/>
        <v>999</v>
      </c>
      <c r="Q90" s="95"/>
    </row>
    <row r="91" spans="1:17" s="11" customFormat="1" ht="18.899999999999999" customHeight="1" x14ac:dyDescent="0.25">
      <c r="A91" s="197">
        <v>85</v>
      </c>
      <c r="B91" s="93"/>
      <c r="C91" s="93"/>
      <c r="D91" s="94"/>
      <c r="E91" s="210"/>
      <c r="F91" s="95"/>
      <c r="G91" s="95"/>
      <c r="H91" s="377"/>
      <c r="I91" s="221"/>
      <c r="J91" s="194" t="e">
        <f>IF(AND(Q91="",#REF!&gt;0,#REF!&lt;5),K91,)</f>
        <v>#REF!</v>
      </c>
      <c r="K91" s="192" t="str">
        <f>IF(D91="","ZZZ9",IF(AND(#REF!&gt;0,#REF!&lt;5),D91&amp;#REF!,D91&amp;"9"))</f>
        <v>ZZZ9</v>
      </c>
      <c r="L91" s="196">
        <f t="shared" si="3"/>
        <v>999</v>
      </c>
      <c r="M91" s="220">
        <f t="shared" si="4"/>
        <v>999</v>
      </c>
      <c r="N91" s="216"/>
      <c r="O91" s="95"/>
      <c r="P91" s="114">
        <f t="shared" si="5"/>
        <v>999</v>
      </c>
      <c r="Q91" s="95"/>
    </row>
    <row r="92" spans="1:17" s="11" customFormat="1" ht="18.899999999999999" customHeight="1" x14ac:dyDescent="0.25">
      <c r="A92" s="197">
        <v>86</v>
      </c>
      <c r="B92" s="93"/>
      <c r="C92" s="93"/>
      <c r="D92" s="94"/>
      <c r="E92" s="210"/>
      <c r="F92" s="95"/>
      <c r="G92" s="95"/>
      <c r="H92" s="377"/>
      <c r="I92" s="221"/>
      <c r="J92" s="194" t="e">
        <f>IF(AND(Q92="",#REF!&gt;0,#REF!&lt;5),K92,)</f>
        <v>#REF!</v>
      </c>
      <c r="K92" s="192" t="str">
        <f>IF(D92="","ZZZ9",IF(AND(#REF!&gt;0,#REF!&lt;5),D92&amp;#REF!,D92&amp;"9"))</f>
        <v>ZZZ9</v>
      </c>
      <c r="L92" s="196">
        <f t="shared" si="3"/>
        <v>999</v>
      </c>
      <c r="M92" s="220">
        <f t="shared" si="4"/>
        <v>999</v>
      </c>
      <c r="N92" s="216"/>
      <c r="O92" s="95"/>
      <c r="P92" s="114">
        <f t="shared" si="5"/>
        <v>999</v>
      </c>
      <c r="Q92" s="95"/>
    </row>
    <row r="93" spans="1:17" s="11" customFormat="1" ht="18.899999999999999" customHeight="1" x14ac:dyDescent="0.25">
      <c r="A93" s="197">
        <v>87</v>
      </c>
      <c r="B93" s="93"/>
      <c r="C93" s="93"/>
      <c r="D93" s="94"/>
      <c r="E93" s="210"/>
      <c r="F93" s="95"/>
      <c r="G93" s="95"/>
      <c r="H93" s="377"/>
      <c r="I93" s="221"/>
      <c r="J93" s="194" t="e">
        <f>IF(AND(Q93="",#REF!&gt;0,#REF!&lt;5),K93,)</f>
        <v>#REF!</v>
      </c>
      <c r="K93" s="192" t="str">
        <f>IF(D93="","ZZZ9",IF(AND(#REF!&gt;0,#REF!&lt;5),D93&amp;#REF!,D93&amp;"9"))</f>
        <v>ZZZ9</v>
      </c>
      <c r="L93" s="196">
        <f t="shared" si="3"/>
        <v>999</v>
      </c>
      <c r="M93" s="220">
        <f t="shared" si="4"/>
        <v>999</v>
      </c>
      <c r="N93" s="216"/>
      <c r="O93" s="95"/>
      <c r="P93" s="114">
        <f t="shared" si="5"/>
        <v>999</v>
      </c>
      <c r="Q93" s="95"/>
    </row>
    <row r="94" spans="1:17" s="11" customFormat="1" ht="18.899999999999999" customHeight="1" x14ac:dyDescent="0.25">
      <c r="A94" s="197">
        <v>88</v>
      </c>
      <c r="B94" s="93"/>
      <c r="C94" s="93"/>
      <c r="D94" s="94"/>
      <c r="E94" s="210"/>
      <c r="F94" s="95"/>
      <c r="G94" s="95"/>
      <c r="H94" s="377"/>
      <c r="I94" s="221"/>
      <c r="J94" s="194" t="e">
        <f>IF(AND(Q94="",#REF!&gt;0,#REF!&lt;5),K94,)</f>
        <v>#REF!</v>
      </c>
      <c r="K94" s="192" t="str">
        <f>IF(D94="","ZZZ9",IF(AND(#REF!&gt;0,#REF!&lt;5),D94&amp;#REF!,D94&amp;"9"))</f>
        <v>ZZZ9</v>
      </c>
      <c r="L94" s="196">
        <f t="shared" si="3"/>
        <v>999</v>
      </c>
      <c r="M94" s="220">
        <f t="shared" si="4"/>
        <v>999</v>
      </c>
      <c r="N94" s="216"/>
      <c r="O94" s="95"/>
      <c r="P94" s="114">
        <f t="shared" si="5"/>
        <v>999</v>
      </c>
      <c r="Q94" s="95"/>
    </row>
    <row r="95" spans="1:17" s="11" customFormat="1" ht="18.899999999999999" customHeight="1" x14ac:dyDescent="0.25">
      <c r="A95" s="197">
        <v>89</v>
      </c>
      <c r="B95" s="93"/>
      <c r="C95" s="93"/>
      <c r="D95" s="94"/>
      <c r="E95" s="210"/>
      <c r="F95" s="95"/>
      <c r="G95" s="95"/>
      <c r="H95" s="377"/>
      <c r="I95" s="221"/>
      <c r="J95" s="194" t="e">
        <f>IF(AND(Q95="",#REF!&gt;0,#REF!&lt;5),K95,)</f>
        <v>#REF!</v>
      </c>
      <c r="K95" s="192" t="str">
        <f>IF(D95="","ZZZ9",IF(AND(#REF!&gt;0,#REF!&lt;5),D95&amp;#REF!,D95&amp;"9"))</f>
        <v>ZZZ9</v>
      </c>
      <c r="L95" s="196">
        <f t="shared" si="3"/>
        <v>999</v>
      </c>
      <c r="M95" s="220">
        <f t="shared" si="4"/>
        <v>999</v>
      </c>
      <c r="N95" s="216"/>
      <c r="O95" s="95"/>
      <c r="P95" s="114">
        <f t="shared" si="5"/>
        <v>999</v>
      </c>
      <c r="Q95" s="95"/>
    </row>
    <row r="96" spans="1:17" s="11" customFormat="1" ht="18.899999999999999" customHeight="1" x14ac:dyDescent="0.25">
      <c r="A96" s="197">
        <v>90</v>
      </c>
      <c r="B96" s="93"/>
      <c r="C96" s="93"/>
      <c r="D96" s="94"/>
      <c r="E96" s="210"/>
      <c r="F96" s="95"/>
      <c r="G96" s="95"/>
      <c r="H96" s="377"/>
      <c r="I96" s="221"/>
      <c r="J96" s="194" t="e">
        <f>IF(AND(Q96="",#REF!&gt;0,#REF!&lt;5),K96,)</f>
        <v>#REF!</v>
      </c>
      <c r="K96" s="192" t="str">
        <f>IF(D96="","ZZZ9",IF(AND(#REF!&gt;0,#REF!&lt;5),D96&amp;#REF!,D96&amp;"9"))</f>
        <v>ZZZ9</v>
      </c>
      <c r="L96" s="196">
        <f t="shared" si="3"/>
        <v>999</v>
      </c>
      <c r="M96" s="220">
        <f t="shared" si="4"/>
        <v>999</v>
      </c>
      <c r="N96" s="216"/>
      <c r="O96" s="95"/>
      <c r="P96" s="114">
        <f t="shared" si="5"/>
        <v>999</v>
      </c>
      <c r="Q96" s="95"/>
    </row>
    <row r="97" spans="1:17" s="11" customFormat="1" ht="18.899999999999999" customHeight="1" x14ac:dyDescent="0.25">
      <c r="A97" s="197">
        <v>91</v>
      </c>
      <c r="B97" s="93"/>
      <c r="C97" s="93"/>
      <c r="D97" s="94"/>
      <c r="E97" s="210"/>
      <c r="F97" s="95"/>
      <c r="G97" s="95"/>
      <c r="H97" s="377"/>
      <c r="I97" s="221"/>
      <c r="J97" s="194" t="e">
        <f>IF(AND(Q97="",#REF!&gt;0,#REF!&lt;5),K97,)</f>
        <v>#REF!</v>
      </c>
      <c r="K97" s="192" t="str">
        <f>IF(D97="","ZZZ9",IF(AND(#REF!&gt;0,#REF!&lt;5),D97&amp;#REF!,D97&amp;"9"))</f>
        <v>ZZZ9</v>
      </c>
      <c r="L97" s="196">
        <f t="shared" si="3"/>
        <v>999</v>
      </c>
      <c r="M97" s="220">
        <f t="shared" si="4"/>
        <v>999</v>
      </c>
      <c r="N97" s="216"/>
      <c r="O97" s="95"/>
      <c r="P97" s="114">
        <f t="shared" si="5"/>
        <v>999</v>
      </c>
      <c r="Q97" s="95"/>
    </row>
    <row r="98" spans="1:17" s="11" customFormat="1" ht="18.899999999999999" customHeight="1" x14ac:dyDescent="0.25">
      <c r="A98" s="197">
        <v>92</v>
      </c>
      <c r="B98" s="93"/>
      <c r="C98" s="93"/>
      <c r="D98" s="94"/>
      <c r="E98" s="210"/>
      <c r="F98" s="95"/>
      <c r="G98" s="95"/>
      <c r="H98" s="377"/>
      <c r="I98" s="221"/>
      <c r="J98" s="194" t="e">
        <f>IF(AND(Q98="",#REF!&gt;0,#REF!&lt;5),K98,)</f>
        <v>#REF!</v>
      </c>
      <c r="K98" s="192" t="str">
        <f>IF(D98="","ZZZ9",IF(AND(#REF!&gt;0,#REF!&lt;5),D98&amp;#REF!,D98&amp;"9"))</f>
        <v>ZZZ9</v>
      </c>
      <c r="L98" s="196">
        <f t="shared" si="3"/>
        <v>999</v>
      </c>
      <c r="M98" s="220">
        <f t="shared" si="4"/>
        <v>999</v>
      </c>
      <c r="N98" s="216"/>
      <c r="O98" s="95"/>
      <c r="P98" s="114">
        <f t="shared" si="5"/>
        <v>999</v>
      </c>
      <c r="Q98" s="95"/>
    </row>
    <row r="99" spans="1:17" s="11" customFormat="1" ht="18.899999999999999" customHeight="1" x14ac:dyDescent="0.25">
      <c r="A99" s="197">
        <v>93</v>
      </c>
      <c r="B99" s="93"/>
      <c r="C99" s="93"/>
      <c r="D99" s="94"/>
      <c r="E99" s="210"/>
      <c r="F99" s="95"/>
      <c r="G99" s="95"/>
      <c r="H99" s="377"/>
      <c r="I99" s="221"/>
      <c r="J99" s="194" t="e">
        <f>IF(AND(Q99="",#REF!&gt;0,#REF!&lt;5),K99,)</f>
        <v>#REF!</v>
      </c>
      <c r="K99" s="192" t="str">
        <f>IF(D99="","ZZZ9",IF(AND(#REF!&gt;0,#REF!&lt;5),D99&amp;#REF!,D99&amp;"9"))</f>
        <v>ZZZ9</v>
      </c>
      <c r="L99" s="196">
        <f t="shared" si="3"/>
        <v>999</v>
      </c>
      <c r="M99" s="220">
        <f t="shared" si="4"/>
        <v>999</v>
      </c>
      <c r="N99" s="216"/>
      <c r="O99" s="95"/>
      <c r="P99" s="114">
        <f t="shared" si="5"/>
        <v>999</v>
      </c>
      <c r="Q99" s="95"/>
    </row>
    <row r="100" spans="1:17" s="11" customFormat="1" ht="18.899999999999999" customHeight="1" x14ac:dyDescent="0.25">
      <c r="A100" s="197">
        <v>94</v>
      </c>
      <c r="B100" s="93"/>
      <c r="C100" s="93"/>
      <c r="D100" s="94"/>
      <c r="E100" s="210"/>
      <c r="F100" s="95"/>
      <c r="G100" s="95"/>
      <c r="H100" s="377"/>
      <c r="I100" s="221"/>
      <c r="J100" s="194" t="e">
        <f>IF(AND(Q100="",#REF!&gt;0,#REF!&lt;5),K100,)</f>
        <v>#REF!</v>
      </c>
      <c r="K100" s="192" t="str">
        <f>IF(D100="","ZZZ9",IF(AND(#REF!&gt;0,#REF!&lt;5),D100&amp;#REF!,D100&amp;"9"))</f>
        <v>ZZZ9</v>
      </c>
      <c r="L100" s="196">
        <f t="shared" si="3"/>
        <v>999</v>
      </c>
      <c r="M100" s="220">
        <f t="shared" si="4"/>
        <v>999</v>
      </c>
      <c r="N100" s="216"/>
      <c r="O100" s="95"/>
      <c r="P100" s="114">
        <f t="shared" si="5"/>
        <v>999</v>
      </c>
      <c r="Q100" s="95"/>
    </row>
    <row r="101" spans="1:17" s="11" customFormat="1" ht="18.899999999999999" customHeight="1" x14ac:dyDescent="0.25">
      <c r="A101" s="197">
        <v>95</v>
      </c>
      <c r="B101" s="93"/>
      <c r="C101" s="93"/>
      <c r="D101" s="94"/>
      <c r="E101" s="210"/>
      <c r="F101" s="95"/>
      <c r="G101" s="95"/>
      <c r="H101" s="377"/>
      <c r="I101" s="221"/>
      <c r="J101" s="194" t="e">
        <f>IF(AND(Q101="",#REF!&gt;0,#REF!&lt;5),K101,)</f>
        <v>#REF!</v>
      </c>
      <c r="K101" s="192" t="str">
        <f>IF(D101="","ZZZ9",IF(AND(#REF!&gt;0,#REF!&lt;5),D101&amp;#REF!,D101&amp;"9"))</f>
        <v>ZZZ9</v>
      </c>
      <c r="L101" s="196">
        <f t="shared" ref="L101:L134" si="6">IF(Q101="",999,Q101)</f>
        <v>999</v>
      </c>
      <c r="M101" s="220">
        <f t="shared" ref="M101:M134" si="7">IF(P101=999,999,1)</f>
        <v>999</v>
      </c>
      <c r="N101" s="216"/>
      <c r="O101" s="95"/>
      <c r="P101" s="114">
        <f t="shared" ref="P101:P134" si="8">IF(N101="DA",1,IF(N101="WC",2,IF(N101="SE",3,IF(N101="Q",4,IF(N101="LL",5,999)))))</f>
        <v>999</v>
      </c>
      <c r="Q101" s="95"/>
    </row>
    <row r="102" spans="1:17" s="11" customFormat="1" ht="18.899999999999999" customHeight="1" x14ac:dyDescent="0.25">
      <c r="A102" s="197">
        <v>96</v>
      </c>
      <c r="B102" s="93"/>
      <c r="C102" s="93"/>
      <c r="D102" s="94"/>
      <c r="E102" s="210"/>
      <c r="F102" s="95"/>
      <c r="G102" s="95"/>
      <c r="H102" s="377"/>
      <c r="I102" s="221"/>
      <c r="J102" s="194" t="e">
        <f>IF(AND(Q102="",#REF!&gt;0,#REF!&lt;5),K102,)</f>
        <v>#REF!</v>
      </c>
      <c r="K102" s="192" t="str">
        <f>IF(D102="","ZZZ9",IF(AND(#REF!&gt;0,#REF!&lt;5),D102&amp;#REF!,D102&amp;"9"))</f>
        <v>ZZZ9</v>
      </c>
      <c r="L102" s="196">
        <f t="shared" si="6"/>
        <v>999</v>
      </c>
      <c r="M102" s="220">
        <f t="shared" si="7"/>
        <v>999</v>
      </c>
      <c r="N102" s="216"/>
      <c r="O102" s="95"/>
      <c r="P102" s="114">
        <f t="shared" si="8"/>
        <v>999</v>
      </c>
      <c r="Q102" s="95"/>
    </row>
    <row r="103" spans="1:17" s="11" customFormat="1" ht="18.899999999999999" customHeight="1" x14ac:dyDescent="0.25">
      <c r="A103" s="197">
        <v>97</v>
      </c>
      <c r="B103" s="93"/>
      <c r="C103" s="93"/>
      <c r="D103" s="94"/>
      <c r="E103" s="210"/>
      <c r="F103" s="95"/>
      <c r="G103" s="95"/>
      <c r="H103" s="377"/>
      <c r="I103" s="221"/>
      <c r="J103" s="194" t="e">
        <f>IF(AND(Q103="",#REF!&gt;0,#REF!&lt;5),K103,)</f>
        <v>#REF!</v>
      </c>
      <c r="K103" s="192" t="str">
        <f>IF(D103="","ZZZ9",IF(AND(#REF!&gt;0,#REF!&lt;5),D103&amp;#REF!,D103&amp;"9"))</f>
        <v>ZZZ9</v>
      </c>
      <c r="L103" s="196">
        <f t="shared" si="6"/>
        <v>999</v>
      </c>
      <c r="M103" s="220">
        <f t="shared" si="7"/>
        <v>999</v>
      </c>
      <c r="N103" s="216"/>
      <c r="O103" s="95"/>
      <c r="P103" s="114">
        <f t="shared" si="8"/>
        <v>999</v>
      </c>
      <c r="Q103" s="95"/>
    </row>
    <row r="104" spans="1:17" s="11" customFormat="1" ht="18.899999999999999" customHeight="1" x14ac:dyDescent="0.25">
      <c r="A104" s="197">
        <v>98</v>
      </c>
      <c r="B104" s="93"/>
      <c r="C104" s="93"/>
      <c r="D104" s="94"/>
      <c r="E104" s="210"/>
      <c r="F104" s="95"/>
      <c r="G104" s="95"/>
      <c r="H104" s="377"/>
      <c r="I104" s="221"/>
      <c r="J104" s="194" t="e">
        <f>IF(AND(Q104="",#REF!&gt;0,#REF!&lt;5),K104,)</f>
        <v>#REF!</v>
      </c>
      <c r="K104" s="192" t="str">
        <f>IF(D104="","ZZZ9",IF(AND(#REF!&gt;0,#REF!&lt;5),D104&amp;#REF!,D104&amp;"9"))</f>
        <v>ZZZ9</v>
      </c>
      <c r="L104" s="196">
        <f t="shared" si="6"/>
        <v>999</v>
      </c>
      <c r="M104" s="220">
        <f t="shared" si="7"/>
        <v>999</v>
      </c>
      <c r="N104" s="216"/>
      <c r="O104" s="95"/>
      <c r="P104" s="114">
        <f t="shared" si="8"/>
        <v>999</v>
      </c>
      <c r="Q104" s="95"/>
    </row>
    <row r="105" spans="1:17" s="11" customFormat="1" ht="18.899999999999999" customHeight="1" x14ac:dyDescent="0.25">
      <c r="A105" s="197">
        <v>99</v>
      </c>
      <c r="B105" s="93"/>
      <c r="C105" s="93"/>
      <c r="D105" s="94"/>
      <c r="E105" s="210"/>
      <c r="F105" s="95"/>
      <c r="G105" s="95"/>
      <c r="H105" s="377"/>
      <c r="I105" s="221"/>
      <c r="J105" s="194" t="e">
        <f>IF(AND(Q105="",#REF!&gt;0,#REF!&lt;5),K105,)</f>
        <v>#REF!</v>
      </c>
      <c r="K105" s="192" t="str">
        <f>IF(D105="","ZZZ9",IF(AND(#REF!&gt;0,#REF!&lt;5),D105&amp;#REF!,D105&amp;"9"))</f>
        <v>ZZZ9</v>
      </c>
      <c r="L105" s="196">
        <f t="shared" si="6"/>
        <v>999</v>
      </c>
      <c r="M105" s="220">
        <f t="shared" si="7"/>
        <v>999</v>
      </c>
      <c r="N105" s="216"/>
      <c r="O105" s="95"/>
      <c r="P105" s="114">
        <f t="shared" si="8"/>
        <v>999</v>
      </c>
      <c r="Q105" s="95"/>
    </row>
    <row r="106" spans="1:17" s="11" customFormat="1" ht="18.899999999999999" customHeight="1" x14ac:dyDescent="0.25">
      <c r="A106" s="197">
        <v>100</v>
      </c>
      <c r="B106" s="93"/>
      <c r="C106" s="93"/>
      <c r="D106" s="94"/>
      <c r="E106" s="210"/>
      <c r="F106" s="95"/>
      <c r="G106" s="95"/>
      <c r="H106" s="377"/>
      <c r="I106" s="221"/>
      <c r="J106" s="194" t="e">
        <f>IF(AND(Q106="",#REF!&gt;0,#REF!&lt;5),K106,)</f>
        <v>#REF!</v>
      </c>
      <c r="K106" s="192" t="str">
        <f>IF(D106="","ZZZ9",IF(AND(#REF!&gt;0,#REF!&lt;5),D106&amp;#REF!,D106&amp;"9"))</f>
        <v>ZZZ9</v>
      </c>
      <c r="L106" s="196">
        <f t="shared" si="6"/>
        <v>999</v>
      </c>
      <c r="M106" s="220">
        <f t="shared" si="7"/>
        <v>999</v>
      </c>
      <c r="N106" s="216"/>
      <c r="O106" s="95"/>
      <c r="P106" s="114">
        <f t="shared" si="8"/>
        <v>999</v>
      </c>
      <c r="Q106" s="95"/>
    </row>
    <row r="107" spans="1:17" s="11" customFormat="1" ht="18.899999999999999" customHeight="1" x14ac:dyDescent="0.25">
      <c r="A107" s="197">
        <v>101</v>
      </c>
      <c r="B107" s="93"/>
      <c r="C107" s="93"/>
      <c r="D107" s="94"/>
      <c r="E107" s="210"/>
      <c r="F107" s="95"/>
      <c r="G107" s="95"/>
      <c r="H107" s="377"/>
      <c r="I107" s="221"/>
      <c r="J107" s="194" t="e">
        <f>IF(AND(Q107="",#REF!&gt;0,#REF!&lt;5),K107,)</f>
        <v>#REF!</v>
      </c>
      <c r="K107" s="192" t="str">
        <f>IF(D107="","ZZZ9",IF(AND(#REF!&gt;0,#REF!&lt;5),D107&amp;#REF!,D107&amp;"9"))</f>
        <v>ZZZ9</v>
      </c>
      <c r="L107" s="196">
        <f t="shared" si="6"/>
        <v>999</v>
      </c>
      <c r="M107" s="220">
        <f t="shared" si="7"/>
        <v>999</v>
      </c>
      <c r="N107" s="216"/>
      <c r="O107" s="95"/>
      <c r="P107" s="114">
        <f t="shared" si="8"/>
        <v>999</v>
      </c>
      <c r="Q107" s="95"/>
    </row>
    <row r="108" spans="1:17" s="11" customFormat="1" ht="18.899999999999999" customHeight="1" x14ac:dyDescent="0.25">
      <c r="A108" s="197">
        <v>102</v>
      </c>
      <c r="B108" s="93"/>
      <c r="C108" s="93"/>
      <c r="D108" s="94"/>
      <c r="E108" s="210"/>
      <c r="F108" s="95"/>
      <c r="G108" s="95"/>
      <c r="H108" s="377"/>
      <c r="I108" s="221"/>
      <c r="J108" s="194" t="e">
        <f>IF(AND(Q108="",#REF!&gt;0,#REF!&lt;5),K108,)</f>
        <v>#REF!</v>
      </c>
      <c r="K108" s="192" t="str">
        <f>IF(D108="","ZZZ9",IF(AND(#REF!&gt;0,#REF!&lt;5),D108&amp;#REF!,D108&amp;"9"))</f>
        <v>ZZZ9</v>
      </c>
      <c r="L108" s="196">
        <f t="shared" si="6"/>
        <v>999</v>
      </c>
      <c r="M108" s="220">
        <f t="shared" si="7"/>
        <v>999</v>
      </c>
      <c r="N108" s="216"/>
      <c r="O108" s="95"/>
      <c r="P108" s="114">
        <f t="shared" si="8"/>
        <v>999</v>
      </c>
      <c r="Q108" s="95"/>
    </row>
    <row r="109" spans="1:17" s="11" customFormat="1" ht="18.899999999999999" customHeight="1" x14ac:dyDescent="0.25">
      <c r="A109" s="197">
        <v>103</v>
      </c>
      <c r="B109" s="93"/>
      <c r="C109" s="93"/>
      <c r="D109" s="94"/>
      <c r="E109" s="210"/>
      <c r="F109" s="95"/>
      <c r="G109" s="95"/>
      <c r="H109" s="377"/>
      <c r="I109" s="221"/>
      <c r="J109" s="194" t="e">
        <f>IF(AND(Q109="",#REF!&gt;0,#REF!&lt;5),K109,)</f>
        <v>#REF!</v>
      </c>
      <c r="K109" s="192" t="str">
        <f>IF(D109="","ZZZ9",IF(AND(#REF!&gt;0,#REF!&lt;5),D109&amp;#REF!,D109&amp;"9"))</f>
        <v>ZZZ9</v>
      </c>
      <c r="L109" s="196">
        <f t="shared" si="6"/>
        <v>999</v>
      </c>
      <c r="M109" s="220">
        <f t="shared" si="7"/>
        <v>999</v>
      </c>
      <c r="N109" s="216"/>
      <c r="O109" s="95"/>
      <c r="P109" s="114">
        <f t="shared" si="8"/>
        <v>999</v>
      </c>
      <c r="Q109" s="95"/>
    </row>
    <row r="110" spans="1:17" s="11" customFormat="1" ht="18.899999999999999" customHeight="1" x14ac:dyDescent="0.25">
      <c r="A110" s="197">
        <v>104</v>
      </c>
      <c r="B110" s="93"/>
      <c r="C110" s="93"/>
      <c r="D110" s="94"/>
      <c r="E110" s="210"/>
      <c r="F110" s="95"/>
      <c r="G110" s="95"/>
      <c r="H110" s="377"/>
      <c r="I110" s="221"/>
      <c r="J110" s="194" t="e">
        <f>IF(AND(Q110="",#REF!&gt;0,#REF!&lt;5),K110,)</f>
        <v>#REF!</v>
      </c>
      <c r="K110" s="192" t="str">
        <f>IF(D110="","ZZZ9",IF(AND(#REF!&gt;0,#REF!&lt;5),D110&amp;#REF!,D110&amp;"9"))</f>
        <v>ZZZ9</v>
      </c>
      <c r="L110" s="196">
        <f t="shared" si="6"/>
        <v>999</v>
      </c>
      <c r="M110" s="220">
        <f t="shared" si="7"/>
        <v>999</v>
      </c>
      <c r="N110" s="216"/>
      <c r="O110" s="95"/>
      <c r="P110" s="114">
        <f t="shared" si="8"/>
        <v>999</v>
      </c>
      <c r="Q110" s="95"/>
    </row>
    <row r="111" spans="1:17" s="11" customFormat="1" ht="18.899999999999999" customHeight="1" x14ac:dyDescent="0.25">
      <c r="A111" s="197">
        <v>105</v>
      </c>
      <c r="B111" s="93"/>
      <c r="C111" s="93"/>
      <c r="D111" s="94"/>
      <c r="E111" s="210"/>
      <c r="F111" s="95"/>
      <c r="G111" s="95"/>
      <c r="H111" s="377"/>
      <c r="I111" s="221"/>
      <c r="J111" s="194" t="e">
        <f>IF(AND(Q111="",#REF!&gt;0,#REF!&lt;5),K111,)</f>
        <v>#REF!</v>
      </c>
      <c r="K111" s="192" t="str">
        <f>IF(D111="","ZZZ9",IF(AND(#REF!&gt;0,#REF!&lt;5),D111&amp;#REF!,D111&amp;"9"))</f>
        <v>ZZZ9</v>
      </c>
      <c r="L111" s="196">
        <f t="shared" si="6"/>
        <v>999</v>
      </c>
      <c r="M111" s="220">
        <f t="shared" si="7"/>
        <v>999</v>
      </c>
      <c r="N111" s="216"/>
      <c r="O111" s="95"/>
      <c r="P111" s="114">
        <f t="shared" si="8"/>
        <v>999</v>
      </c>
      <c r="Q111" s="95"/>
    </row>
    <row r="112" spans="1:17" s="11" customFormat="1" ht="18.899999999999999" customHeight="1" x14ac:dyDescent="0.25">
      <c r="A112" s="197">
        <v>106</v>
      </c>
      <c r="B112" s="93"/>
      <c r="C112" s="93"/>
      <c r="D112" s="94"/>
      <c r="E112" s="210"/>
      <c r="F112" s="95"/>
      <c r="G112" s="95"/>
      <c r="H112" s="377"/>
      <c r="I112" s="221"/>
      <c r="J112" s="194" t="e">
        <f>IF(AND(Q112="",#REF!&gt;0,#REF!&lt;5),K112,)</f>
        <v>#REF!</v>
      </c>
      <c r="K112" s="192" t="str">
        <f>IF(D112="","ZZZ9",IF(AND(#REF!&gt;0,#REF!&lt;5),D112&amp;#REF!,D112&amp;"9"))</f>
        <v>ZZZ9</v>
      </c>
      <c r="L112" s="196">
        <f t="shared" si="6"/>
        <v>999</v>
      </c>
      <c r="M112" s="220">
        <f t="shared" si="7"/>
        <v>999</v>
      </c>
      <c r="N112" s="216"/>
      <c r="O112" s="95"/>
      <c r="P112" s="114">
        <f t="shared" si="8"/>
        <v>999</v>
      </c>
      <c r="Q112" s="95"/>
    </row>
    <row r="113" spans="1:17" s="11" customFormat="1" ht="18.899999999999999" customHeight="1" x14ac:dyDescent="0.25">
      <c r="A113" s="197">
        <v>107</v>
      </c>
      <c r="B113" s="93"/>
      <c r="C113" s="93"/>
      <c r="D113" s="94"/>
      <c r="E113" s="210"/>
      <c r="F113" s="95"/>
      <c r="G113" s="95"/>
      <c r="H113" s="377"/>
      <c r="I113" s="221"/>
      <c r="J113" s="194" t="e">
        <f>IF(AND(Q113="",#REF!&gt;0,#REF!&lt;5),K113,)</f>
        <v>#REF!</v>
      </c>
      <c r="K113" s="192" t="str">
        <f>IF(D113="","ZZZ9",IF(AND(#REF!&gt;0,#REF!&lt;5),D113&amp;#REF!,D113&amp;"9"))</f>
        <v>ZZZ9</v>
      </c>
      <c r="L113" s="196">
        <f t="shared" si="6"/>
        <v>999</v>
      </c>
      <c r="M113" s="220">
        <f t="shared" si="7"/>
        <v>999</v>
      </c>
      <c r="N113" s="216"/>
      <c r="O113" s="95"/>
      <c r="P113" s="114">
        <f t="shared" si="8"/>
        <v>999</v>
      </c>
      <c r="Q113" s="95"/>
    </row>
    <row r="114" spans="1:17" s="11" customFormat="1" ht="18.899999999999999" customHeight="1" x14ac:dyDescent="0.25">
      <c r="A114" s="197">
        <v>108</v>
      </c>
      <c r="B114" s="93"/>
      <c r="C114" s="93"/>
      <c r="D114" s="94"/>
      <c r="E114" s="210"/>
      <c r="F114" s="95"/>
      <c r="G114" s="95"/>
      <c r="H114" s="377"/>
      <c r="I114" s="221"/>
      <c r="J114" s="194" t="e">
        <f>IF(AND(Q114="",#REF!&gt;0,#REF!&lt;5),K114,)</f>
        <v>#REF!</v>
      </c>
      <c r="K114" s="192" t="str">
        <f>IF(D114="","ZZZ9",IF(AND(#REF!&gt;0,#REF!&lt;5),D114&amp;#REF!,D114&amp;"9"))</f>
        <v>ZZZ9</v>
      </c>
      <c r="L114" s="196">
        <f t="shared" si="6"/>
        <v>999</v>
      </c>
      <c r="M114" s="220">
        <f t="shared" si="7"/>
        <v>999</v>
      </c>
      <c r="N114" s="216"/>
      <c r="O114" s="95"/>
      <c r="P114" s="114">
        <f t="shared" si="8"/>
        <v>999</v>
      </c>
      <c r="Q114" s="95"/>
    </row>
    <row r="115" spans="1:17" s="11" customFormat="1" ht="18.899999999999999" customHeight="1" x14ac:dyDescent="0.25">
      <c r="A115" s="197">
        <v>109</v>
      </c>
      <c r="B115" s="93"/>
      <c r="C115" s="93"/>
      <c r="D115" s="94"/>
      <c r="E115" s="210"/>
      <c r="F115" s="95"/>
      <c r="G115" s="95"/>
      <c r="H115" s="377"/>
      <c r="I115" s="221"/>
      <c r="J115" s="194" t="e">
        <f>IF(AND(Q115="",#REF!&gt;0,#REF!&lt;5),K115,)</f>
        <v>#REF!</v>
      </c>
      <c r="K115" s="192" t="str">
        <f>IF(D115="","ZZZ9",IF(AND(#REF!&gt;0,#REF!&lt;5),D115&amp;#REF!,D115&amp;"9"))</f>
        <v>ZZZ9</v>
      </c>
      <c r="L115" s="196">
        <f t="shared" si="6"/>
        <v>999</v>
      </c>
      <c r="M115" s="220">
        <f t="shared" si="7"/>
        <v>999</v>
      </c>
      <c r="N115" s="216"/>
      <c r="O115" s="95"/>
      <c r="P115" s="114">
        <f t="shared" si="8"/>
        <v>999</v>
      </c>
      <c r="Q115" s="95"/>
    </row>
    <row r="116" spans="1:17" s="11" customFormat="1" ht="18.899999999999999" customHeight="1" x14ac:dyDescent="0.25">
      <c r="A116" s="197">
        <v>110</v>
      </c>
      <c r="B116" s="93"/>
      <c r="C116" s="93"/>
      <c r="D116" s="94"/>
      <c r="E116" s="210"/>
      <c r="F116" s="95"/>
      <c r="G116" s="95"/>
      <c r="H116" s="377"/>
      <c r="I116" s="221"/>
      <c r="J116" s="194" t="e">
        <f>IF(AND(Q116="",#REF!&gt;0,#REF!&lt;5),K116,)</f>
        <v>#REF!</v>
      </c>
      <c r="K116" s="192" t="str">
        <f>IF(D116="","ZZZ9",IF(AND(#REF!&gt;0,#REF!&lt;5),D116&amp;#REF!,D116&amp;"9"))</f>
        <v>ZZZ9</v>
      </c>
      <c r="L116" s="196">
        <f t="shared" si="6"/>
        <v>999</v>
      </c>
      <c r="M116" s="220">
        <f t="shared" si="7"/>
        <v>999</v>
      </c>
      <c r="N116" s="216"/>
      <c r="O116" s="95"/>
      <c r="P116" s="114">
        <f t="shared" si="8"/>
        <v>999</v>
      </c>
      <c r="Q116" s="95"/>
    </row>
    <row r="117" spans="1:17" s="11" customFormat="1" ht="18.899999999999999" customHeight="1" x14ac:dyDescent="0.25">
      <c r="A117" s="197">
        <v>111</v>
      </c>
      <c r="B117" s="93"/>
      <c r="C117" s="93"/>
      <c r="D117" s="94"/>
      <c r="E117" s="210"/>
      <c r="F117" s="95"/>
      <c r="G117" s="95"/>
      <c r="H117" s="377"/>
      <c r="I117" s="221"/>
      <c r="J117" s="194" t="e">
        <f>IF(AND(Q117="",#REF!&gt;0,#REF!&lt;5),K117,)</f>
        <v>#REF!</v>
      </c>
      <c r="K117" s="192" t="str">
        <f>IF(D117="","ZZZ9",IF(AND(#REF!&gt;0,#REF!&lt;5),D117&amp;#REF!,D117&amp;"9"))</f>
        <v>ZZZ9</v>
      </c>
      <c r="L117" s="196">
        <f t="shared" si="6"/>
        <v>999</v>
      </c>
      <c r="M117" s="220">
        <f t="shared" si="7"/>
        <v>999</v>
      </c>
      <c r="N117" s="216"/>
      <c r="O117" s="95"/>
      <c r="P117" s="114">
        <f t="shared" si="8"/>
        <v>999</v>
      </c>
      <c r="Q117" s="95"/>
    </row>
    <row r="118" spans="1:17" s="11" customFormat="1" ht="18.899999999999999" customHeight="1" x14ac:dyDescent="0.25">
      <c r="A118" s="197">
        <v>112</v>
      </c>
      <c r="B118" s="93"/>
      <c r="C118" s="93"/>
      <c r="D118" s="94"/>
      <c r="E118" s="210"/>
      <c r="F118" s="95"/>
      <c r="G118" s="95"/>
      <c r="H118" s="377"/>
      <c r="I118" s="221"/>
      <c r="J118" s="194" t="e">
        <f>IF(AND(Q118="",#REF!&gt;0,#REF!&lt;5),K118,)</f>
        <v>#REF!</v>
      </c>
      <c r="K118" s="192" t="str">
        <f>IF(D118="","ZZZ9",IF(AND(#REF!&gt;0,#REF!&lt;5),D118&amp;#REF!,D118&amp;"9"))</f>
        <v>ZZZ9</v>
      </c>
      <c r="L118" s="196">
        <f t="shared" si="6"/>
        <v>999</v>
      </c>
      <c r="M118" s="220">
        <f t="shared" si="7"/>
        <v>999</v>
      </c>
      <c r="N118" s="216"/>
      <c r="O118" s="95"/>
      <c r="P118" s="114">
        <f t="shared" si="8"/>
        <v>999</v>
      </c>
      <c r="Q118" s="95"/>
    </row>
    <row r="119" spans="1:17" s="11" customFormat="1" ht="18.899999999999999" customHeight="1" x14ac:dyDescent="0.25">
      <c r="A119" s="197">
        <v>113</v>
      </c>
      <c r="B119" s="93"/>
      <c r="C119" s="93"/>
      <c r="D119" s="94"/>
      <c r="E119" s="210"/>
      <c r="F119" s="95"/>
      <c r="G119" s="95"/>
      <c r="H119" s="377"/>
      <c r="I119" s="221"/>
      <c r="J119" s="194" t="e">
        <f>IF(AND(Q119="",#REF!&gt;0,#REF!&lt;5),K119,)</f>
        <v>#REF!</v>
      </c>
      <c r="K119" s="192" t="str">
        <f>IF(D119="","ZZZ9",IF(AND(#REF!&gt;0,#REF!&lt;5),D119&amp;#REF!,D119&amp;"9"))</f>
        <v>ZZZ9</v>
      </c>
      <c r="L119" s="196">
        <f t="shared" si="6"/>
        <v>999</v>
      </c>
      <c r="M119" s="220">
        <f t="shared" si="7"/>
        <v>999</v>
      </c>
      <c r="N119" s="216"/>
      <c r="O119" s="95"/>
      <c r="P119" s="114">
        <f t="shared" si="8"/>
        <v>999</v>
      </c>
      <c r="Q119" s="95"/>
    </row>
    <row r="120" spans="1:17" s="11" customFormat="1" ht="18.899999999999999" customHeight="1" x14ac:dyDescent="0.25">
      <c r="A120" s="197">
        <v>114</v>
      </c>
      <c r="B120" s="93"/>
      <c r="C120" s="93"/>
      <c r="D120" s="94"/>
      <c r="E120" s="210"/>
      <c r="F120" s="95"/>
      <c r="G120" s="95"/>
      <c r="H120" s="377"/>
      <c r="I120" s="221"/>
      <c r="J120" s="194" t="e">
        <f>IF(AND(Q120="",#REF!&gt;0,#REF!&lt;5),K120,)</f>
        <v>#REF!</v>
      </c>
      <c r="K120" s="192" t="str">
        <f>IF(D120="","ZZZ9",IF(AND(#REF!&gt;0,#REF!&lt;5),D120&amp;#REF!,D120&amp;"9"))</f>
        <v>ZZZ9</v>
      </c>
      <c r="L120" s="196">
        <f t="shared" si="6"/>
        <v>999</v>
      </c>
      <c r="M120" s="220">
        <f t="shared" si="7"/>
        <v>999</v>
      </c>
      <c r="N120" s="216"/>
      <c r="O120" s="95"/>
      <c r="P120" s="114">
        <f t="shared" si="8"/>
        <v>999</v>
      </c>
      <c r="Q120" s="95"/>
    </row>
    <row r="121" spans="1:17" s="11" customFormat="1" ht="18.899999999999999" customHeight="1" x14ac:dyDescent="0.25">
      <c r="A121" s="197">
        <v>115</v>
      </c>
      <c r="B121" s="93"/>
      <c r="C121" s="93"/>
      <c r="D121" s="94"/>
      <c r="E121" s="210"/>
      <c r="F121" s="95"/>
      <c r="G121" s="95"/>
      <c r="H121" s="377"/>
      <c r="I121" s="221"/>
      <c r="J121" s="194" t="e">
        <f>IF(AND(Q121="",#REF!&gt;0,#REF!&lt;5),K121,)</f>
        <v>#REF!</v>
      </c>
      <c r="K121" s="192" t="str">
        <f>IF(D121="","ZZZ9",IF(AND(#REF!&gt;0,#REF!&lt;5),D121&amp;#REF!,D121&amp;"9"))</f>
        <v>ZZZ9</v>
      </c>
      <c r="L121" s="196">
        <f t="shared" si="6"/>
        <v>999</v>
      </c>
      <c r="M121" s="220">
        <f t="shared" si="7"/>
        <v>999</v>
      </c>
      <c r="N121" s="216"/>
      <c r="O121" s="95"/>
      <c r="P121" s="114">
        <f t="shared" si="8"/>
        <v>999</v>
      </c>
      <c r="Q121" s="95"/>
    </row>
    <row r="122" spans="1:17" s="11" customFormat="1" ht="18.899999999999999" customHeight="1" x14ac:dyDescent="0.25">
      <c r="A122" s="197">
        <v>116</v>
      </c>
      <c r="B122" s="93"/>
      <c r="C122" s="93"/>
      <c r="D122" s="94"/>
      <c r="E122" s="210"/>
      <c r="F122" s="95"/>
      <c r="G122" s="95"/>
      <c r="H122" s="377"/>
      <c r="I122" s="221"/>
      <c r="J122" s="194" t="e">
        <f>IF(AND(Q122="",#REF!&gt;0,#REF!&lt;5),K122,)</f>
        <v>#REF!</v>
      </c>
      <c r="K122" s="192" t="str">
        <f>IF(D122="","ZZZ9",IF(AND(#REF!&gt;0,#REF!&lt;5),D122&amp;#REF!,D122&amp;"9"))</f>
        <v>ZZZ9</v>
      </c>
      <c r="L122" s="196">
        <f t="shared" si="6"/>
        <v>999</v>
      </c>
      <c r="M122" s="220">
        <f t="shared" si="7"/>
        <v>999</v>
      </c>
      <c r="N122" s="216"/>
      <c r="O122" s="95"/>
      <c r="P122" s="114">
        <f t="shared" si="8"/>
        <v>999</v>
      </c>
      <c r="Q122" s="95"/>
    </row>
    <row r="123" spans="1:17" s="11" customFormat="1" ht="18.899999999999999" customHeight="1" x14ac:dyDescent="0.25">
      <c r="A123" s="197">
        <v>117</v>
      </c>
      <c r="B123" s="93"/>
      <c r="C123" s="93"/>
      <c r="D123" s="94"/>
      <c r="E123" s="210"/>
      <c r="F123" s="95"/>
      <c r="G123" s="95"/>
      <c r="H123" s="377"/>
      <c r="I123" s="221"/>
      <c r="J123" s="194" t="e">
        <f>IF(AND(Q123="",#REF!&gt;0,#REF!&lt;5),K123,)</f>
        <v>#REF!</v>
      </c>
      <c r="K123" s="192" t="str">
        <f>IF(D123="","ZZZ9",IF(AND(#REF!&gt;0,#REF!&lt;5),D123&amp;#REF!,D123&amp;"9"))</f>
        <v>ZZZ9</v>
      </c>
      <c r="L123" s="196">
        <f t="shared" si="6"/>
        <v>999</v>
      </c>
      <c r="M123" s="220">
        <f t="shared" si="7"/>
        <v>999</v>
      </c>
      <c r="N123" s="216"/>
      <c r="O123" s="95"/>
      <c r="P123" s="114">
        <f t="shared" si="8"/>
        <v>999</v>
      </c>
      <c r="Q123" s="95"/>
    </row>
    <row r="124" spans="1:17" s="11" customFormat="1" ht="18.899999999999999" customHeight="1" x14ac:dyDescent="0.25">
      <c r="A124" s="197">
        <v>118</v>
      </c>
      <c r="B124" s="93"/>
      <c r="C124" s="93"/>
      <c r="D124" s="94"/>
      <c r="E124" s="210"/>
      <c r="F124" s="95"/>
      <c r="G124" s="95"/>
      <c r="H124" s="377"/>
      <c r="I124" s="221"/>
      <c r="J124" s="194" t="e">
        <f>IF(AND(Q124="",#REF!&gt;0,#REF!&lt;5),K124,)</f>
        <v>#REF!</v>
      </c>
      <c r="K124" s="192" t="str">
        <f>IF(D124="","ZZZ9",IF(AND(#REF!&gt;0,#REF!&lt;5),D124&amp;#REF!,D124&amp;"9"))</f>
        <v>ZZZ9</v>
      </c>
      <c r="L124" s="196">
        <f t="shared" si="6"/>
        <v>999</v>
      </c>
      <c r="M124" s="220">
        <f t="shared" si="7"/>
        <v>999</v>
      </c>
      <c r="N124" s="216"/>
      <c r="O124" s="95"/>
      <c r="P124" s="114">
        <f t="shared" si="8"/>
        <v>999</v>
      </c>
      <c r="Q124" s="95"/>
    </row>
    <row r="125" spans="1:17" s="11" customFormat="1" ht="18.899999999999999" customHeight="1" x14ac:dyDescent="0.25">
      <c r="A125" s="197">
        <v>119</v>
      </c>
      <c r="B125" s="93"/>
      <c r="C125" s="93"/>
      <c r="D125" s="94"/>
      <c r="E125" s="210"/>
      <c r="F125" s="95"/>
      <c r="G125" s="95"/>
      <c r="H125" s="377"/>
      <c r="I125" s="221"/>
      <c r="J125" s="194" t="e">
        <f>IF(AND(Q125="",#REF!&gt;0,#REF!&lt;5),K125,)</f>
        <v>#REF!</v>
      </c>
      <c r="K125" s="192" t="str">
        <f>IF(D125="","ZZZ9",IF(AND(#REF!&gt;0,#REF!&lt;5),D125&amp;#REF!,D125&amp;"9"))</f>
        <v>ZZZ9</v>
      </c>
      <c r="L125" s="196">
        <f t="shared" si="6"/>
        <v>999</v>
      </c>
      <c r="M125" s="220">
        <f t="shared" si="7"/>
        <v>999</v>
      </c>
      <c r="N125" s="216"/>
      <c r="O125" s="95"/>
      <c r="P125" s="114">
        <f t="shared" si="8"/>
        <v>999</v>
      </c>
      <c r="Q125" s="95"/>
    </row>
    <row r="126" spans="1:17" s="11" customFormat="1" ht="18.899999999999999" customHeight="1" x14ac:dyDescent="0.25">
      <c r="A126" s="197">
        <v>120</v>
      </c>
      <c r="B126" s="93"/>
      <c r="C126" s="93"/>
      <c r="D126" s="94"/>
      <c r="E126" s="210"/>
      <c r="F126" s="95"/>
      <c r="G126" s="95"/>
      <c r="H126" s="377"/>
      <c r="I126" s="221"/>
      <c r="J126" s="194" t="e">
        <f>IF(AND(Q126="",#REF!&gt;0,#REF!&lt;5),K126,)</f>
        <v>#REF!</v>
      </c>
      <c r="K126" s="192" t="str">
        <f>IF(D126="","ZZZ9",IF(AND(#REF!&gt;0,#REF!&lt;5),D126&amp;#REF!,D126&amp;"9"))</f>
        <v>ZZZ9</v>
      </c>
      <c r="L126" s="196">
        <f t="shared" si="6"/>
        <v>999</v>
      </c>
      <c r="M126" s="220">
        <f t="shared" si="7"/>
        <v>999</v>
      </c>
      <c r="N126" s="216"/>
      <c r="O126" s="95"/>
      <c r="P126" s="114">
        <f t="shared" si="8"/>
        <v>999</v>
      </c>
      <c r="Q126" s="95"/>
    </row>
    <row r="127" spans="1:17" s="11" customFormat="1" ht="18.899999999999999" customHeight="1" x14ac:dyDescent="0.25">
      <c r="A127" s="197">
        <v>121</v>
      </c>
      <c r="B127" s="93"/>
      <c r="C127" s="93"/>
      <c r="D127" s="94"/>
      <c r="E127" s="210"/>
      <c r="F127" s="95"/>
      <c r="G127" s="95"/>
      <c r="H127" s="377"/>
      <c r="I127" s="221"/>
      <c r="J127" s="194" t="e">
        <f>IF(AND(Q127="",#REF!&gt;0,#REF!&lt;5),K127,)</f>
        <v>#REF!</v>
      </c>
      <c r="K127" s="192" t="str">
        <f>IF(D127="","ZZZ9",IF(AND(#REF!&gt;0,#REF!&lt;5),D127&amp;#REF!,D127&amp;"9"))</f>
        <v>ZZZ9</v>
      </c>
      <c r="L127" s="196">
        <f t="shared" si="6"/>
        <v>999</v>
      </c>
      <c r="M127" s="220">
        <f t="shared" si="7"/>
        <v>999</v>
      </c>
      <c r="N127" s="216"/>
      <c r="O127" s="95"/>
      <c r="P127" s="114">
        <f t="shared" si="8"/>
        <v>999</v>
      </c>
      <c r="Q127" s="95"/>
    </row>
    <row r="128" spans="1:17" s="11" customFormat="1" ht="18.899999999999999" customHeight="1" x14ac:dyDescent="0.25">
      <c r="A128" s="197">
        <v>122</v>
      </c>
      <c r="B128" s="93"/>
      <c r="C128" s="93"/>
      <c r="D128" s="94"/>
      <c r="E128" s="210"/>
      <c r="F128" s="95"/>
      <c r="G128" s="95"/>
      <c r="H128" s="377"/>
      <c r="I128" s="221"/>
      <c r="J128" s="194" t="e">
        <f>IF(AND(Q128="",#REF!&gt;0,#REF!&lt;5),K128,)</f>
        <v>#REF!</v>
      </c>
      <c r="K128" s="192" t="str">
        <f>IF(D128="","ZZZ9",IF(AND(#REF!&gt;0,#REF!&lt;5),D128&amp;#REF!,D128&amp;"9"))</f>
        <v>ZZZ9</v>
      </c>
      <c r="L128" s="196">
        <f t="shared" si="6"/>
        <v>999</v>
      </c>
      <c r="M128" s="220">
        <f t="shared" si="7"/>
        <v>999</v>
      </c>
      <c r="N128" s="216"/>
      <c r="O128" s="95"/>
      <c r="P128" s="114">
        <f t="shared" si="8"/>
        <v>999</v>
      </c>
      <c r="Q128" s="95"/>
    </row>
    <row r="129" spans="1:17" s="11" customFormat="1" ht="18.899999999999999" customHeight="1" x14ac:dyDescent="0.25">
      <c r="A129" s="197">
        <v>123</v>
      </c>
      <c r="B129" s="93"/>
      <c r="C129" s="93"/>
      <c r="D129" s="94"/>
      <c r="E129" s="210"/>
      <c r="F129" s="95"/>
      <c r="G129" s="95"/>
      <c r="H129" s="377"/>
      <c r="I129" s="221"/>
      <c r="J129" s="194" t="e">
        <f>IF(AND(Q129="",#REF!&gt;0,#REF!&lt;5),K129,)</f>
        <v>#REF!</v>
      </c>
      <c r="K129" s="192" t="str">
        <f>IF(D129="","ZZZ9",IF(AND(#REF!&gt;0,#REF!&lt;5),D129&amp;#REF!,D129&amp;"9"))</f>
        <v>ZZZ9</v>
      </c>
      <c r="L129" s="196">
        <f t="shared" si="6"/>
        <v>999</v>
      </c>
      <c r="M129" s="220">
        <f t="shared" si="7"/>
        <v>999</v>
      </c>
      <c r="N129" s="216"/>
      <c r="O129" s="95"/>
      <c r="P129" s="114">
        <f t="shared" si="8"/>
        <v>999</v>
      </c>
      <c r="Q129" s="95"/>
    </row>
    <row r="130" spans="1:17" s="11" customFormat="1" ht="18.899999999999999" customHeight="1" x14ac:dyDescent="0.25">
      <c r="A130" s="197">
        <v>124</v>
      </c>
      <c r="B130" s="93"/>
      <c r="C130" s="93"/>
      <c r="D130" s="94"/>
      <c r="E130" s="210"/>
      <c r="F130" s="95"/>
      <c r="G130" s="95"/>
      <c r="H130" s="377"/>
      <c r="I130" s="221"/>
      <c r="J130" s="194" t="e">
        <f>IF(AND(Q130="",#REF!&gt;0,#REF!&lt;5),K130,)</f>
        <v>#REF!</v>
      </c>
      <c r="K130" s="192" t="str">
        <f>IF(D130="","ZZZ9",IF(AND(#REF!&gt;0,#REF!&lt;5),D130&amp;#REF!,D130&amp;"9"))</f>
        <v>ZZZ9</v>
      </c>
      <c r="L130" s="196">
        <f t="shared" si="6"/>
        <v>999</v>
      </c>
      <c r="M130" s="220">
        <f t="shared" si="7"/>
        <v>999</v>
      </c>
      <c r="N130" s="216"/>
      <c r="O130" s="95"/>
      <c r="P130" s="114">
        <f t="shared" si="8"/>
        <v>999</v>
      </c>
      <c r="Q130" s="95"/>
    </row>
    <row r="131" spans="1:17" s="11" customFormat="1" ht="18.899999999999999" customHeight="1" x14ac:dyDescent="0.25">
      <c r="A131" s="197">
        <v>125</v>
      </c>
      <c r="B131" s="93"/>
      <c r="C131" s="93"/>
      <c r="D131" s="94"/>
      <c r="E131" s="210"/>
      <c r="F131" s="95"/>
      <c r="G131" s="95"/>
      <c r="H131" s="377"/>
      <c r="I131" s="221"/>
      <c r="J131" s="194" t="e">
        <f>IF(AND(Q131="",#REF!&gt;0,#REF!&lt;5),K131,)</f>
        <v>#REF!</v>
      </c>
      <c r="K131" s="192" t="str">
        <f>IF(D131="","ZZZ9",IF(AND(#REF!&gt;0,#REF!&lt;5),D131&amp;#REF!,D131&amp;"9"))</f>
        <v>ZZZ9</v>
      </c>
      <c r="L131" s="196">
        <f t="shared" si="6"/>
        <v>999</v>
      </c>
      <c r="M131" s="220">
        <f t="shared" si="7"/>
        <v>999</v>
      </c>
      <c r="N131" s="216"/>
      <c r="O131" s="95"/>
      <c r="P131" s="114">
        <f t="shared" si="8"/>
        <v>999</v>
      </c>
      <c r="Q131" s="95"/>
    </row>
    <row r="132" spans="1:17" s="11" customFormat="1" ht="18.899999999999999" customHeight="1" x14ac:dyDescent="0.25">
      <c r="A132" s="197">
        <v>126</v>
      </c>
      <c r="B132" s="93"/>
      <c r="C132" s="93"/>
      <c r="D132" s="94"/>
      <c r="E132" s="210"/>
      <c r="F132" s="95"/>
      <c r="G132" s="95"/>
      <c r="H132" s="377"/>
      <c r="I132" s="221"/>
      <c r="J132" s="194" t="e">
        <f>IF(AND(Q132="",#REF!&gt;0,#REF!&lt;5),K132,)</f>
        <v>#REF!</v>
      </c>
      <c r="K132" s="192" t="str">
        <f>IF(D132="","ZZZ9",IF(AND(#REF!&gt;0,#REF!&lt;5),D132&amp;#REF!,D132&amp;"9"))</f>
        <v>ZZZ9</v>
      </c>
      <c r="L132" s="196">
        <f t="shared" si="6"/>
        <v>999</v>
      </c>
      <c r="M132" s="220">
        <f t="shared" si="7"/>
        <v>999</v>
      </c>
      <c r="N132" s="216"/>
      <c r="O132" s="95"/>
      <c r="P132" s="114">
        <f t="shared" si="8"/>
        <v>999</v>
      </c>
      <c r="Q132" s="95"/>
    </row>
    <row r="133" spans="1:17" s="11" customFormat="1" ht="18.899999999999999" customHeight="1" x14ac:dyDescent="0.25">
      <c r="A133" s="197">
        <v>127</v>
      </c>
      <c r="B133" s="93"/>
      <c r="C133" s="93"/>
      <c r="D133" s="94"/>
      <c r="E133" s="210"/>
      <c r="F133" s="95"/>
      <c r="G133" s="95"/>
      <c r="H133" s="377"/>
      <c r="I133" s="221"/>
      <c r="J133" s="194" t="e">
        <f>IF(AND(Q133="",#REF!&gt;0,#REF!&lt;5),K133,)</f>
        <v>#REF!</v>
      </c>
      <c r="K133" s="192" t="str">
        <f>IF(D133="","ZZZ9",IF(AND(#REF!&gt;0,#REF!&lt;5),D133&amp;#REF!,D133&amp;"9"))</f>
        <v>ZZZ9</v>
      </c>
      <c r="L133" s="196">
        <f t="shared" si="6"/>
        <v>999</v>
      </c>
      <c r="M133" s="220">
        <f t="shared" si="7"/>
        <v>999</v>
      </c>
      <c r="N133" s="216"/>
      <c r="O133" s="95"/>
      <c r="P133" s="114">
        <f t="shared" si="8"/>
        <v>999</v>
      </c>
      <c r="Q133" s="95"/>
    </row>
    <row r="134" spans="1:17" s="11" customFormat="1" ht="18.899999999999999" customHeight="1" x14ac:dyDescent="0.25">
      <c r="A134" s="197">
        <v>128</v>
      </c>
      <c r="B134" s="93"/>
      <c r="C134" s="93"/>
      <c r="D134" s="94"/>
      <c r="E134" s="210"/>
      <c r="F134" s="95"/>
      <c r="G134" s="95"/>
      <c r="H134" s="377"/>
      <c r="I134" s="221"/>
      <c r="J134" s="194" t="e">
        <f>IF(AND(Q134="",#REF!&gt;0,#REF!&lt;5),K134,)</f>
        <v>#REF!</v>
      </c>
      <c r="K134" s="192" t="str">
        <f>IF(D134="","ZZZ9",IF(AND(#REF!&gt;0,#REF!&lt;5),D134&amp;#REF!,D134&amp;"9"))</f>
        <v>ZZZ9</v>
      </c>
      <c r="L134" s="196">
        <f t="shared" si="6"/>
        <v>999</v>
      </c>
      <c r="M134" s="220">
        <f t="shared" si="7"/>
        <v>999</v>
      </c>
      <c r="N134" s="216"/>
      <c r="O134" s="221"/>
      <c r="P134" s="222">
        <f t="shared" si="8"/>
        <v>999</v>
      </c>
      <c r="Q134" s="221"/>
    </row>
    <row r="135" spans="1:17" x14ac:dyDescent="0.25">
      <c r="A135" s="197">
        <v>129</v>
      </c>
      <c r="B135" s="93"/>
      <c r="C135" s="93"/>
      <c r="D135" s="94"/>
      <c r="E135" s="210"/>
      <c r="F135" s="95"/>
      <c r="G135" s="95"/>
      <c r="H135" s="377"/>
      <c r="I135" s="221"/>
      <c r="J135" s="194" t="e">
        <f>IF(AND(Q135="",#REF!&gt;0,#REF!&lt;5),K135,)</f>
        <v>#REF!</v>
      </c>
      <c r="K135" s="192" t="str">
        <f>IF(D135="","ZZZ9",IF(AND(#REF!&gt;0,#REF!&lt;5),D135&amp;#REF!,D135&amp;"9"))</f>
        <v>ZZZ9</v>
      </c>
      <c r="L135" s="196">
        <f t="shared" ref="L135:L156" si="9">IF(Q135="",999,Q135)</f>
        <v>999</v>
      </c>
      <c r="M135" s="220">
        <f t="shared" ref="M135:M156" si="10">IF(P135=999,999,1)</f>
        <v>999</v>
      </c>
      <c r="N135" s="216"/>
      <c r="O135" s="95"/>
      <c r="P135" s="114">
        <f t="shared" ref="P135:P156" si="11">IF(N135="DA",1,IF(N135="WC",2,IF(N135="SE",3,IF(N135="Q",4,IF(N135="LL",5,999)))))</f>
        <v>999</v>
      </c>
      <c r="Q135" s="95"/>
    </row>
    <row r="136" spans="1:17" x14ac:dyDescent="0.25">
      <c r="A136" s="197">
        <v>130</v>
      </c>
      <c r="B136" s="93"/>
      <c r="C136" s="93"/>
      <c r="D136" s="94"/>
      <c r="E136" s="210"/>
      <c r="F136" s="95"/>
      <c r="G136" s="95"/>
      <c r="H136" s="377"/>
      <c r="I136" s="221"/>
      <c r="J136" s="194" t="e">
        <f>IF(AND(Q136="",#REF!&gt;0,#REF!&lt;5),K136,)</f>
        <v>#REF!</v>
      </c>
      <c r="K136" s="192" t="str">
        <f>IF(D136="","ZZZ9",IF(AND(#REF!&gt;0,#REF!&lt;5),D136&amp;#REF!,D136&amp;"9"))</f>
        <v>ZZZ9</v>
      </c>
      <c r="L136" s="196">
        <f t="shared" si="9"/>
        <v>999</v>
      </c>
      <c r="M136" s="220">
        <f t="shared" si="10"/>
        <v>999</v>
      </c>
      <c r="N136" s="216"/>
      <c r="O136" s="95"/>
      <c r="P136" s="114">
        <f t="shared" si="11"/>
        <v>999</v>
      </c>
      <c r="Q136" s="95"/>
    </row>
    <row r="137" spans="1:17" x14ac:dyDescent="0.25">
      <c r="A137" s="197">
        <v>131</v>
      </c>
      <c r="B137" s="93"/>
      <c r="C137" s="93"/>
      <c r="D137" s="94"/>
      <c r="E137" s="210"/>
      <c r="F137" s="95"/>
      <c r="G137" s="95"/>
      <c r="H137" s="377"/>
      <c r="I137" s="221"/>
      <c r="J137" s="194" t="e">
        <f>IF(AND(Q137="",#REF!&gt;0,#REF!&lt;5),K137,)</f>
        <v>#REF!</v>
      </c>
      <c r="K137" s="192" t="str">
        <f>IF(D137="","ZZZ9",IF(AND(#REF!&gt;0,#REF!&lt;5),D137&amp;#REF!,D137&amp;"9"))</f>
        <v>ZZZ9</v>
      </c>
      <c r="L137" s="196">
        <f t="shared" si="9"/>
        <v>999</v>
      </c>
      <c r="M137" s="220">
        <f t="shared" si="10"/>
        <v>999</v>
      </c>
      <c r="N137" s="216"/>
      <c r="O137" s="95"/>
      <c r="P137" s="114">
        <f t="shared" si="11"/>
        <v>999</v>
      </c>
      <c r="Q137" s="95"/>
    </row>
    <row r="138" spans="1:17" x14ac:dyDescent="0.25">
      <c r="A138" s="197">
        <v>132</v>
      </c>
      <c r="B138" s="93"/>
      <c r="C138" s="93"/>
      <c r="D138" s="94"/>
      <c r="E138" s="210"/>
      <c r="F138" s="95"/>
      <c r="G138" s="95"/>
      <c r="H138" s="377"/>
      <c r="I138" s="221"/>
      <c r="J138" s="194" t="e">
        <f>IF(AND(Q138="",#REF!&gt;0,#REF!&lt;5),K138,)</f>
        <v>#REF!</v>
      </c>
      <c r="K138" s="192" t="str">
        <f>IF(D138="","ZZZ9",IF(AND(#REF!&gt;0,#REF!&lt;5),D138&amp;#REF!,D138&amp;"9"))</f>
        <v>ZZZ9</v>
      </c>
      <c r="L138" s="196">
        <f t="shared" si="9"/>
        <v>999</v>
      </c>
      <c r="M138" s="220">
        <f t="shared" si="10"/>
        <v>999</v>
      </c>
      <c r="N138" s="216"/>
      <c r="O138" s="95"/>
      <c r="P138" s="114">
        <f t="shared" si="11"/>
        <v>999</v>
      </c>
      <c r="Q138" s="95"/>
    </row>
    <row r="139" spans="1:17" x14ac:dyDescent="0.25">
      <c r="A139" s="197">
        <v>133</v>
      </c>
      <c r="B139" s="93"/>
      <c r="C139" s="93"/>
      <c r="D139" s="94"/>
      <c r="E139" s="210"/>
      <c r="F139" s="95"/>
      <c r="G139" s="95"/>
      <c r="H139" s="377"/>
      <c r="I139" s="221"/>
      <c r="J139" s="194" t="e">
        <f>IF(AND(Q139="",#REF!&gt;0,#REF!&lt;5),K139,)</f>
        <v>#REF!</v>
      </c>
      <c r="K139" s="192" t="str">
        <f>IF(D139="","ZZZ9",IF(AND(#REF!&gt;0,#REF!&lt;5),D139&amp;#REF!,D139&amp;"9"))</f>
        <v>ZZZ9</v>
      </c>
      <c r="L139" s="196">
        <f t="shared" si="9"/>
        <v>999</v>
      </c>
      <c r="M139" s="220">
        <f t="shared" si="10"/>
        <v>999</v>
      </c>
      <c r="N139" s="216"/>
      <c r="O139" s="95"/>
      <c r="P139" s="114">
        <f t="shared" si="11"/>
        <v>999</v>
      </c>
      <c r="Q139" s="95"/>
    </row>
    <row r="140" spans="1:17" x14ac:dyDescent="0.25">
      <c r="A140" s="197">
        <v>134</v>
      </c>
      <c r="B140" s="93"/>
      <c r="C140" s="93"/>
      <c r="D140" s="94"/>
      <c r="E140" s="210"/>
      <c r="F140" s="95"/>
      <c r="G140" s="95"/>
      <c r="H140" s="377"/>
      <c r="I140" s="221"/>
      <c r="J140" s="194" t="e">
        <f>IF(AND(Q140="",#REF!&gt;0,#REF!&lt;5),K140,)</f>
        <v>#REF!</v>
      </c>
      <c r="K140" s="192" t="str">
        <f>IF(D140="","ZZZ9",IF(AND(#REF!&gt;0,#REF!&lt;5),D140&amp;#REF!,D140&amp;"9"))</f>
        <v>ZZZ9</v>
      </c>
      <c r="L140" s="196">
        <f t="shared" si="9"/>
        <v>999</v>
      </c>
      <c r="M140" s="220">
        <f t="shared" si="10"/>
        <v>999</v>
      </c>
      <c r="N140" s="216"/>
      <c r="O140" s="95"/>
      <c r="P140" s="114">
        <f t="shared" si="11"/>
        <v>999</v>
      </c>
      <c r="Q140" s="95"/>
    </row>
    <row r="141" spans="1:17" x14ac:dyDescent="0.25">
      <c r="A141" s="197">
        <v>135</v>
      </c>
      <c r="B141" s="93"/>
      <c r="C141" s="93"/>
      <c r="D141" s="94"/>
      <c r="E141" s="210"/>
      <c r="F141" s="95"/>
      <c r="G141" s="95"/>
      <c r="H141" s="377"/>
      <c r="I141" s="221"/>
      <c r="J141" s="194" t="e">
        <f>IF(AND(Q141="",#REF!&gt;0,#REF!&lt;5),K141,)</f>
        <v>#REF!</v>
      </c>
      <c r="K141" s="192" t="str">
        <f>IF(D141="","ZZZ9",IF(AND(#REF!&gt;0,#REF!&lt;5),D141&amp;#REF!,D141&amp;"9"))</f>
        <v>ZZZ9</v>
      </c>
      <c r="L141" s="196">
        <f t="shared" si="9"/>
        <v>999</v>
      </c>
      <c r="M141" s="220">
        <f t="shared" si="10"/>
        <v>999</v>
      </c>
      <c r="N141" s="216"/>
      <c r="O141" s="221"/>
      <c r="P141" s="222">
        <f t="shared" si="11"/>
        <v>999</v>
      </c>
      <c r="Q141" s="221"/>
    </row>
    <row r="142" spans="1:17" x14ac:dyDescent="0.25">
      <c r="A142" s="197">
        <v>136</v>
      </c>
      <c r="B142" s="93"/>
      <c r="C142" s="93"/>
      <c r="D142" s="94"/>
      <c r="E142" s="210"/>
      <c r="F142" s="95"/>
      <c r="G142" s="95"/>
      <c r="H142" s="377"/>
      <c r="I142" s="221"/>
      <c r="J142" s="194" t="e">
        <f>IF(AND(Q142="",#REF!&gt;0,#REF!&lt;5),K142,)</f>
        <v>#REF!</v>
      </c>
      <c r="K142" s="192" t="str">
        <f>IF(D142="","ZZZ9",IF(AND(#REF!&gt;0,#REF!&lt;5),D142&amp;#REF!,D142&amp;"9"))</f>
        <v>ZZZ9</v>
      </c>
      <c r="L142" s="196">
        <f t="shared" si="9"/>
        <v>999</v>
      </c>
      <c r="M142" s="220">
        <f t="shared" si="10"/>
        <v>999</v>
      </c>
      <c r="N142" s="216"/>
      <c r="O142" s="95"/>
      <c r="P142" s="114">
        <f t="shared" si="11"/>
        <v>999</v>
      </c>
      <c r="Q142" s="95"/>
    </row>
    <row r="143" spans="1:17" x14ac:dyDescent="0.25">
      <c r="A143" s="197">
        <v>137</v>
      </c>
      <c r="B143" s="93"/>
      <c r="C143" s="93"/>
      <c r="D143" s="94"/>
      <c r="E143" s="210"/>
      <c r="F143" s="95"/>
      <c r="G143" s="95"/>
      <c r="H143" s="377"/>
      <c r="I143" s="221"/>
      <c r="J143" s="194" t="e">
        <f>IF(AND(Q143="",#REF!&gt;0,#REF!&lt;5),K143,)</f>
        <v>#REF!</v>
      </c>
      <c r="K143" s="192" t="str">
        <f>IF(D143="","ZZZ9",IF(AND(#REF!&gt;0,#REF!&lt;5),D143&amp;#REF!,D143&amp;"9"))</f>
        <v>ZZZ9</v>
      </c>
      <c r="L143" s="196">
        <f t="shared" si="9"/>
        <v>999</v>
      </c>
      <c r="M143" s="220">
        <f t="shared" si="10"/>
        <v>999</v>
      </c>
      <c r="N143" s="216"/>
      <c r="O143" s="95"/>
      <c r="P143" s="114">
        <f t="shared" si="11"/>
        <v>999</v>
      </c>
      <c r="Q143" s="95"/>
    </row>
    <row r="144" spans="1:17" x14ac:dyDescent="0.25">
      <c r="A144" s="197">
        <v>138</v>
      </c>
      <c r="B144" s="93"/>
      <c r="C144" s="93"/>
      <c r="D144" s="94"/>
      <c r="E144" s="210"/>
      <c r="F144" s="95"/>
      <c r="G144" s="95"/>
      <c r="H144" s="377"/>
      <c r="I144" s="221"/>
      <c r="J144" s="194" t="e">
        <f>IF(AND(Q144="",#REF!&gt;0,#REF!&lt;5),K144,)</f>
        <v>#REF!</v>
      </c>
      <c r="K144" s="192" t="str">
        <f>IF(D144="","ZZZ9",IF(AND(#REF!&gt;0,#REF!&lt;5),D144&amp;#REF!,D144&amp;"9"))</f>
        <v>ZZZ9</v>
      </c>
      <c r="L144" s="196">
        <f t="shared" si="9"/>
        <v>999</v>
      </c>
      <c r="M144" s="220">
        <f t="shared" si="10"/>
        <v>999</v>
      </c>
      <c r="N144" s="216"/>
      <c r="O144" s="95"/>
      <c r="P144" s="114">
        <f t="shared" si="11"/>
        <v>999</v>
      </c>
      <c r="Q144" s="95"/>
    </row>
    <row r="145" spans="1:17" x14ac:dyDescent="0.25">
      <c r="A145" s="197">
        <v>139</v>
      </c>
      <c r="B145" s="93"/>
      <c r="C145" s="93"/>
      <c r="D145" s="94"/>
      <c r="E145" s="210"/>
      <c r="F145" s="95"/>
      <c r="G145" s="95"/>
      <c r="H145" s="377"/>
      <c r="I145" s="221"/>
      <c r="J145" s="194" t="e">
        <f>IF(AND(Q145="",#REF!&gt;0,#REF!&lt;5),K145,)</f>
        <v>#REF!</v>
      </c>
      <c r="K145" s="192" t="str">
        <f>IF(D145="","ZZZ9",IF(AND(#REF!&gt;0,#REF!&lt;5),D145&amp;#REF!,D145&amp;"9"))</f>
        <v>ZZZ9</v>
      </c>
      <c r="L145" s="196">
        <f t="shared" si="9"/>
        <v>999</v>
      </c>
      <c r="M145" s="220">
        <f t="shared" si="10"/>
        <v>999</v>
      </c>
      <c r="N145" s="216"/>
      <c r="O145" s="95"/>
      <c r="P145" s="114">
        <f t="shared" si="11"/>
        <v>999</v>
      </c>
      <c r="Q145" s="95"/>
    </row>
    <row r="146" spans="1:17" x14ac:dyDescent="0.25">
      <c r="A146" s="197">
        <v>140</v>
      </c>
      <c r="B146" s="93"/>
      <c r="C146" s="93"/>
      <c r="D146" s="94"/>
      <c r="E146" s="210"/>
      <c r="F146" s="95"/>
      <c r="G146" s="95"/>
      <c r="H146" s="377"/>
      <c r="I146" s="221"/>
      <c r="J146" s="194" t="e">
        <f>IF(AND(Q146="",#REF!&gt;0,#REF!&lt;5),K146,)</f>
        <v>#REF!</v>
      </c>
      <c r="K146" s="192" t="str">
        <f>IF(D146="","ZZZ9",IF(AND(#REF!&gt;0,#REF!&lt;5),D146&amp;#REF!,D146&amp;"9"))</f>
        <v>ZZZ9</v>
      </c>
      <c r="L146" s="196">
        <f t="shared" si="9"/>
        <v>999</v>
      </c>
      <c r="M146" s="220">
        <f t="shared" si="10"/>
        <v>999</v>
      </c>
      <c r="N146" s="216"/>
      <c r="O146" s="95"/>
      <c r="P146" s="114">
        <f t="shared" si="11"/>
        <v>999</v>
      </c>
      <c r="Q146" s="95"/>
    </row>
    <row r="147" spans="1:17" x14ac:dyDescent="0.25">
      <c r="A147" s="197">
        <v>141</v>
      </c>
      <c r="B147" s="93"/>
      <c r="C147" s="93"/>
      <c r="D147" s="94"/>
      <c r="E147" s="210"/>
      <c r="F147" s="95"/>
      <c r="G147" s="95"/>
      <c r="H147" s="377"/>
      <c r="I147" s="221"/>
      <c r="J147" s="194" t="e">
        <f>IF(AND(Q147="",#REF!&gt;0,#REF!&lt;5),K147,)</f>
        <v>#REF!</v>
      </c>
      <c r="K147" s="192" t="str">
        <f>IF(D147="","ZZZ9",IF(AND(#REF!&gt;0,#REF!&lt;5),D147&amp;#REF!,D147&amp;"9"))</f>
        <v>ZZZ9</v>
      </c>
      <c r="L147" s="196">
        <f t="shared" si="9"/>
        <v>999</v>
      </c>
      <c r="M147" s="220">
        <f t="shared" si="10"/>
        <v>999</v>
      </c>
      <c r="N147" s="216"/>
      <c r="O147" s="95"/>
      <c r="P147" s="114">
        <f t="shared" si="11"/>
        <v>999</v>
      </c>
      <c r="Q147" s="95"/>
    </row>
    <row r="148" spans="1:17" x14ac:dyDescent="0.25">
      <c r="A148" s="197">
        <v>142</v>
      </c>
      <c r="B148" s="93"/>
      <c r="C148" s="93"/>
      <c r="D148" s="94"/>
      <c r="E148" s="210"/>
      <c r="F148" s="95"/>
      <c r="G148" s="95"/>
      <c r="H148" s="377"/>
      <c r="I148" s="221"/>
      <c r="J148" s="194" t="e">
        <f>IF(AND(Q148="",#REF!&gt;0,#REF!&lt;5),K148,)</f>
        <v>#REF!</v>
      </c>
      <c r="K148" s="192" t="str">
        <f>IF(D148="","ZZZ9",IF(AND(#REF!&gt;0,#REF!&lt;5),D148&amp;#REF!,D148&amp;"9"))</f>
        <v>ZZZ9</v>
      </c>
      <c r="L148" s="196">
        <f t="shared" si="9"/>
        <v>999</v>
      </c>
      <c r="M148" s="220">
        <f t="shared" si="10"/>
        <v>999</v>
      </c>
      <c r="N148" s="216"/>
      <c r="O148" s="221"/>
      <c r="P148" s="222">
        <f t="shared" si="11"/>
        <v>999</v>
      </c>
      <c r="Q148" s="221"/>
    </row>
    <row r="149" spans="1:17" x14ac:dyDescent="0.25">
      <c r="A149" s="197">
        <v>143</v>
      </c>
      <c r="B149" s="93"/>
      <c r="C149" s="93"/>
      <c r="D149" s="94"/>
      <c r="E149" s="210"/>
      <c r="F149" s="95"/>
      <c r="G149" s="95"/>
      <c r="H149" s="377"/>
      <c r="I149" s="221"/>
      <c r="J149" s="194" t="e">
        <f>IF(AND(Q149="",#REF!&gt;0,#REF!&lt;5),K149,)</f>
        <v>#REF!</v>
      </c>
      <c r="K149" s="192" t="str">
        <f>IF(D149="","ZZZ9",IF(AND(#REF!&gt;0,#REF!&lt;5),D149&amp;#REF!,D149&amp;"9"))</f>
        <v>ZZZ9</v>
      </c>
      <c r="L149" s="196">
        <f t="shared" si="9"/>
        <v>999</v>
      </c>
      <c r="M149" s="220">
        <f t="shared" si="10"/>
        <v>999</v>
      </c>
      <c r="N149" s="216"/>
      <c r="O149" s="95"/>
      <c r="P149" s="114">
        <f t="shared" si="11"/>
        <v>999</v>
      </c>
      <c r="Q149" s="95"/>
    </row>
    <row r="150" spans="1:17" x14ac:dyDescent="0.25">
      <c r="A150" s="197">
        <v>144</v>
      </c>
      <c r="B150" s="93"/>
      <c r="C150" s="93"/>
      <c r="D150" s="94"/>
      <c r="E150" s="210"/>
      <c r="F150" s="95"/>
      <c r="G150" s="95"/>
      <c r="H150" s="377"/>
      <c r="I150" s="221"/>
      <c r="J150" s="194" t="e">
        <f>IF(AND(Q150="",#REF!&gt;0,#REF!&lt;5),K150,)</f>
        <v>#REF!</v>
      </c>
      <c r="K150" s="192" t="str">
        <f>IF(D150="","ZZZ9",IF(AND(#REF!&gt;0,#REF!&lt;5),D150&amp;#REF!,D150&amp;"9"))</f>
        <v>ZZZ9</v>
      </c>
      <c r="L150" s="196">
        <f t="shared" si="9"/>
        <v>999</v>
      </c>
      <c r="M150" s="220">
        <f t="shared" si="10"/>
        <v>999</v>
      </c>
      <c r="N150" s="216"/>
      <c r="O150" s="95"/>
      <c r="P150" s="114">
        <f t="shared" si="11"/>
        <v>999</v>
      </c>
      <c r="Q150" s="95"/>
    </row>
    <row r="151" spans="1:17" x14ac:dyDescent="0.25">
      <c r="A151" s="197">
        <v>145</v>
      </c>
      <c r="B151" s="93"/>
      <c r="C151" s="93"/>
      <c r="D151" s="94"/>
      <c r="E151" s="210"/>
      <c r="F151" s="95"/>
      <c r="G151" s="95"/>
      <c r="H151" s="377"/>
      <c r="I151" s="221"/>
      <c r="J151" s="194" t="e">
        <f>IF(AND(Q151="",#REF!&gt;0,#REF!&lt;5),K151,)</f>
        <v>#REF!</v>
      </c>
      <c r="K151" s="192" t="str">
        <f>IF(D151="","ZZZ9",IF(AND(#REF!&gt;0,#REF!&lt;5),D151&amp;#REF!,D151&amp;"9"))</f>
        <v>ZZZ9</v>
      </c>
      <c r="L151" s="196">
        <f t="shared" si="9"/>
        <v>999</v>
      </c>
      <c r="M151" s="220">
        <f t="shared" si="10"/>
        <v>999</v>
      </c>
      <c r="N151" s="216"/>
      <c r="O151" s="95"/>
      <c r="P151" s="114">
        <f t="shared" si="11"/>
        <v>999</v>
      </c>
      <c r="Q151" s="95"/>
    </row>
    <row r="152" spans="1:17" x14ac:dyDescent="0.25">
      <c r="A152" s="197">
        <v>146</v>
      </c>
      <c r="B152" s="93"/>
      <c r="C152" s="93"/>
      <c r="D152" s="94"/>
      <c r="E152" s="210"/>
      <c r="F152" s="95"/>
      <c r="G152" s="95"/>
      <c r="H152" s="377"/>
      <c r="I152" s="221"/>
      <c r="J152" s="194" t="e">
        <f>IF(AND(Q152="",#REF!&gt;0,#REF!&lt;5),K152,)</f>
        <v>#REF!</v>
      </c>
      <c r="K152" s="192" t="str">
        <f>IF(D152="","ZZZ9",IF(AND(#REF!&gt;0,#REF!&lt;5),D152&amp;#REF!,D152&amp;"9"))</f>
        <v>ZZZ9</v>
      </c>
      <c r="L152" s="196">
        <f t="shared" si="9"/>
        <v>999</v>
      </c>
      <c r="M152" s="220">
        <f t="shared" si="10"/>
        <v>999</v>
      </c>
      <c r="N152" s="216"/>
      <c r="O152" s="95"/>
      <c r="P152" s="114">
        <f t="shared" si="11"/>
        <v>999</v>
      </c>
      <c r="Q152" s="95"/>
    </row>
    <row r="153" spans="1:17" x14ac:dyDescent="0.25">
      <c r="A153" s="197">
        <v>147</v>
      </c>
      <c r="B153" s="93"/>
      <c r="C153" s="93"/>
      <c r="D153" s="94"/>
      <c r="E153" s="210"/>
      <c r="F153" s="95"/>
      <c r="G153" s="95"/>
      <c r="H153" s="377"/>
      <c r="I153" s="221"/>
      <c r="J153" s="194" t="e">
        <f>IF(AND(Q153="",#REF!&gt;0,#REF!&lt;5),K153,)</f>
        <v>#REF!</v>
      </c>
      <c r="K153" s="192" t="str">
        <f>IF(D153="","ZZZ9",IF(AND(#REF!&gt;0,#REF!&lt;5),D153&amp;#REF!,D153&amp;"9"))</f>
        <v>ZZZ9</v>
      </c>
      <c r="L153" s="196">
        <f t="shared" si="9"/>
        <v>999</v>
      </c>
      <c r="M153" s="220">
        <f t="shared" si="10"/>
        <v>999</v>
      </c>
      <c r="N153" s="216"/>
      <c r="O153" s="95"/>
      <c r="P153" s="114">
        <f t="shared" si="11"/>
        <v>999</v>
      </c>
      <c r="Q153" s="95"/>
    </row>
    <row r="154" spans="1:17" x14ac:dyDescent="0.25">
      <c r="A154" s="197">
        <v>148</v>
      </c>
      <c r="B154" s="93"/>
      <c r="C154" s="93"/>
      <c r="D154" s="94"/>
      <c r="E154" s="210"/>
      <c r="F154" s="95"/>
      <c r="G154" s="95"/>
      <c r="H154" s="377"/>
      <c r="I154" s="221"/>
      <c r="J154" s="194" t="e">
        <f>IF(AND(Q154="",#REF!&gt;0,#REF!&lt;5),K154,)</f>
        <v>#REF!</v>
      </c>
      <c r="K154" s="192" t="str">
        <f>IF(D154="","ZZZ9",IF(AND(#REF!&gt;0,#REF!&lt;5),D154&amp;#REF!,D154&amp;"9"))</f>
        <v>ZZZ9</v>
      </c>
      <c r="L154" s="196">
        <f t="shared" si="9"/>
        <v>999</v>
      </c>
      <c r="M154" s="220">
        <f t="shared" si="10"/>
        <v>999</v>
      </c>
      <c r="N154" s="216"/>
      <c r="O154" s="95"/>
      <c r="P154" s="114">
        <f t="shared" si="11"/>
        <v>999</v>
      </c>
      <c r="Q154" s="95"/>
    </row>
    <row r="155" spans="1:17" x14ac:dyDescent="0.25">
      <c r="A155" s="197">
        <v>149</v>
      </c>
      <c r="B155" s="93"/>
      <c r="C155" s="93"/>
      <c r="D155" s="94"/>
      <c r="E155" s="210"/>
      <c r="F155" s="95"/>
      <c r="G155" s="95"/>
      <c r="H155" s="377"/>
      <c r="I155" s="221"/>
      <c r="J155" s="194" t="e">
        <f>IF(AND(Q155="",#REF!&gt;0,#REF!&lt;5),K155,)</f>
        <v>#REF!</v>
      </c>
      <c r="K155" s="192" t="str">
        <f>IF(D155="","ZZZ9",IF(AND(#REF!&gt;0,#REF!&lt;5),D155&amp;#REF!,D155&amp;"9"))</f>
        <v>ZZZ9</v>
      </c>
      <c r="L155" s="196">
        <f t="shared" si="9"/>
        <v>999</v>
      </c>
      <c r="M155" s="220">
        <f t="shared" si="10"/>
        <v>999</v>
      </c>
      <c r="N155" s="216"/>
      <c r="O155" s="95"/>
      <c r="P155" s="114">
        <f t="shared" si="11"/>
        <v>999</v>
      </c>
      <c r="Q155" s="95"/>
    </row>
    <row r="156" spans="1:17" x14ac:dyDescent="0.25">
      <c r="A156" s="197">
        <v>150</v>
      </c>
      <c r="B156" s="93"/>
      <c r="C156" s="93"/>
      <c r="D156" s="94"/>
      <c r="E156" s="210"/>
      <c r="F156" s="95"/>
      <c r="G156" s="95"/>
      <c r="H156" s="377"/>
      <c r="I156" s="221"/>
      <c r="J156" s="194" t="e">
        <f>IF(AND(Q156="",#REF!&gt;0,#REF!&lt;5),K156,)</f>
        <v>#REF!</v>
      </c>
      <c r="K156" s="192" t="str">
        <f>IF(D156="","ZZZ9",IF(AND(#REF!&gt;0,#REF!&lt;5),D156&amp;#REF!,D156&amp;"9"))</f>
        <v>ZZZ9</v>
      </c>
      <c r="L156" s="196">
        <f t="shared" si="9"/>
        <v>999</v>
      </c>
      <c r="M156" s="220">
        <f t="shared" si="10"/>
        <v>999</v>
      </c>
      <c r="N156" s="216"/>
      <c r="O156" s="95"/>
      <c r="P156" s="114">
        <f t="shared" si="11"/>
        <v>999</v>
      </c>
      <c r="Q156" s="95"/>
    </row>
  </sheetData>
  <phoneticPr fontId="61" type="noConversion"/>
  <conditionalFormatting sqref="A7:D156">
    <cfRule type="expression" dxfId="353" priority="18" stopIfTrue="1">
      <formula>$Q7&gt;=1</formula>
    </cfRule>
  </conditionalFormatting>
  <conditionalFormatting sqref="B7:D37">
    <cfRule type="expression" dxfId="352" priority="1" stopIfTrue="1">
      <formula>$Q7&gt;=1</formula>
    </cfRule>
  </conditionalFormatting>
  <conditionalFormatting sqref="E7:E14">
    <cfRule type="expression" dxfId="351" priority="6" stopIfTrue="1">
      <formula>AND(ROUNDDOWN(($A$4-E7)/365.25,0)&lt;=13,G7&lt;&gt;"OK")</formula>
    </cfRule>
    <cfRule type="expression" dxfId="350" priority="7" stopIfTrue="1">
      <formula>AND(ROUNDDOWN(($A$4-E7)/365.25,0)&lt;=14,G7&lt;&gt;"OK")</formula>
    </cfRule>
    <cfRule type="expression" dxfId="349" priority="8" stopIfTrue="1">
      <formula>AND(ROUNDDOWN(($A$4-E7)/365.25,0)&lt;=17,G7&lt;&gt;"OK")</formula>
    </cfRule>
    <cfRule type="expression" dxfId="348" priority="11" stopIfTrue="1">
      <formula>AND(ROUNDDOWN(($A$4-E7)/365.25,0)&lt;=13,G7&lt;&gt;"OK")</formula>
    </cfRule>
    <cfRule type="expression" dxfId="347" priority="12" stopIfTrue="1">
      <formula>AND(ROUNDDOWN(($A$4-E7)/365.25,0)&lt;=14,G7&lt;&gt;"OK")</formula>
    </cfRule>
    <cfRule type="expression" dxfId="346" priority="13" stopIfTrue="1">
      <formula>AND(ROUNDDOWN(($A$4-E7)/365.25,0)&lt;=17,G7&lt;&gt;"OK")</formula>
    </cfRule>
  </conditionalFormatting>
  <conditionalFormatting sqref="E7:E27 E29:E37">
    <cfRule type="expression" dxfId="345" priority="2" stopIfTrue="1">
      <formula>AND(ROUNDDOWN(($A$4-E7)/365.25,0)&lt;=13,G7&lt;&gt;"OK")</formula>
    </cfRule>
    <cfRule type="expression" dxfId="344" priority="3" stopIfTrue="1">
      <formula>AND(ROUNDDOWN(($A$4-E7)/365.25,0)&lt;=14,G7&lt;&gt;"OK")</formula>
    </cfRule>
    <cfRule type="expression" dxfId="343" priority="4" stopIfTrue="1">
      <formula>AND(ROUNDDOWN(($A$4-E7)/365.25,0)&lt;=17,G7&lt;&gt;"OK")</formula>
    </cfRule>
  </conditionalFormatting>
  <conditionalFormatting sqref="E7:E156">
    <cfRule type="expression" dxfId="342" priority="14" stopIfTrue="1">
      <formula>AND(ROUNDDOWN(($A$4-E7)/365.25,0)&lt;=13,G7&lt;&gt;"OK")</formula>
    </cfRule>
    <cfRule type="expression" dxfId="341" priority="15" stopIfTrue="1">
      <formula>AND(ROUNDDOWN(($A$4-E7)/365.25,0)&lt;=14,G7&lt;&gt;"OK")</formula>
    </cfRule>
    <cfRule type="expression" dxfId="340" priority="16" stopIfTrue="1">
      <formula>AND(ROUNDDOWN(($A$4-E7)/365.25,0)&lt;=17,G7&lt;&gt;"OK")</formula>
    </cfRule>
  </conditionalFormatting>
  <conditionalFormatting sqref="J7:J156">
    <cfRule type="cellIs" dxfId="339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213360</xdr:colOff>
                    <xdr:row>0</xdr:row>
                    <xdr:rowOff>68580</xdr:rowOff>
                  </from>
                  <to>
                    <xdr:col>14</xdr:col>
                    <xdr:colOff>137160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A1:AK41"/>
  <sheetViews>
    <sheetView workbookViewId="0">
      <selection activeCell="Q15" sqref="Q15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519" t="str">
        <f>Altalanos!$A$6</f>
        <v>SOMOGY VÁRMEGYE DIÁKOLIMPIA</v>
      </c>
      <c r="B1" s="519"/>
      <c r="C1" s="519"/>
      <c r="D1" s="519"/>
      <c r="E1" s="519"/>
      <c r="F1" s="519"/>
      <c r="G1" s="228"/>
      <c r="H1" s="231" t="s">
        <v>54</v>
      </c>
      <c r="I1" s="229"/>
      <c r="J1" s="230"/>
      <c r="L1" s="232"/>
      <c r="M1" s="233"/>
      <c r="N1" s="119"/>
      <c r="O1" s="119" t="s">
        <v>13</v>
      </c>
      <c r="P1" s="119"/>
      <c r="Q1" s="118"/>
      <c r="R1" s="119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34" t="s">
        <v>53</v>
      </c>
      <c r="B2" s="235"/>
      <c r="C2" s="235"/>
      <c r="D2" s="235"/>
      <c r="E2" s="235" t="s">
        <v>250</v>
      </c>
      <c r="F2" s="235"/>
      <c r="G2" s="236"/>
      <c r="H2" s="237"/>
      <c r="I2" s="237"/>
      <c r="J2" s="238"/>
      <c r="K2" s="232"/>
      <c r="L2" s="232"/>
      <c r="M2" s="232"/>
      <c r="N2" s="120"/>
      <c r="O2" s="97"/>
      <c r="P2" s="120"/>
      <c r="Q2" s="97"/>
      <c r="R2" s="120"/>
      <c r="Y2" s="358"/>
      <c r="Z2" s="357"/>
      <c r="AA2" s="357" t="s">
        <v>66</v>
      </c>
      <c r="AB2" s="348">
        <v>150</v>
      </c>
      <c r="AC2" s="348">
        <v>120</v>
      </c>
      <c r="AD2" s="348">
        <v>100</v>
      </c>
      <c r="AE2" s="348">
        <v>80</v>
      </c>
      <c r="AF2" s="348">
        <v>70</v>
      </c>
      <c r="AG2" s="348">
        <v>60</v>
      </c>
      <c r="AH2" s="348">
        <v>55</v>
      </c>
      <c r="AI2" s="348">
        <v>50</v>
      </c>
      <c r="AJ2" s="348">
        <v>45</v>
      </c>
      <c r="AK2" s="348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21"/>
      <c r="K3" s="50"/>
      <c r="L3" s="51"/>
      <c r="M3" s="51" t="s">
        <v>30</v>
      </c>
      <c r="N3" s="306"/>
      <c r="O3" s="305"/>
      <c r="P3" s="306"/>
      <c r="Q3" s="347" t="s">
        <v>80</v>
      </c>
      <c r="R3" s="348" t="s">
        <v>86</v>
      </c>
      <c r="S3" s="348" t="s">
        <v>81</v>
      </c>
      <c r="Y3" s="357">
        <f>IF(H4="OB","A",IF(H4="IX","W",H4))</f>
        <v>0</v>
      </c>
      <c r="Z3" s="357"/>
      <c r="AA3" s="357" t="s">
        <v>96</v>
      </c>
      <c r="AB3" s="348">
        <v>120</v>
      </c>
      <c r="AC3" s="348">
        <v>90</v>
      </c>
      <c r="AD3" s="348">
        <v>65</v>
      </c>
      <c r="AE3" s="348">
        <v>55</v>
      </c>
      <c r="AF3" s="348">
        <v>50</v>
      </c>
      <c r="AG3" s="348">
        <v>45</v>
      </c>
      <c r="AH3" s="348">
        <v>40</v>
      </c>
      <c r="AI3" s="348">
        <v>35</v>
      </c>
      <c r="AJ3" s="348">
        <v>25</v>
      </c>
      <c r="AK3" s="348">
        <v>20</v>
      </c>
    </row>
    <row r="4" spans="1:37" ht="13.8" thickBot="1" x14ac:dyDescent="0.3">
      <c r="A4" s="520">
        <v>45775</v>
      </c>
      <c r="B4" s="520"/>
      <c r="C4" s="520"/>
      <c r="D4" s="239"/>
      <c r="E4" s="240" t="str">
        <f>Altalanos!$C$10</f>
        <v>Balatonboglár</v>
      </c>
      <c r="F4" s="240"/>
      <c r="G4" s="240"/>
      <c r="H4" s="243"/>
      <c r="I4" s="240"/>
      <c r="J4" s="242"/>
      <c r="K4" s="243"/>
      <c r="L4" s="360"/>
      <c r="M4" s="245" t="str">
        <f>Altalanos!$E$10</f>
        <v>Paszér Éva</v>
      </c>
      <c r="N4" s="308"/>
      <c r="O4" s="309"/>
      <c r="P4" s="308"/>
      <c r="Q4" s="349" t="s">
        <v>87</v>
      </c>
      <c r="R4" s="350" t="s">
        <v>82</v>
      </c>
      <c r="S4" s="350" t="s">
        <v>83</v>
      </c>
      <c r="Y4" s="357"/>
      <c r="Z4" s="357"/>
      <c r="AA4" s="357" t="s">
        <v>97</v>
      </c>
      <c r="AB4" s="348">
        <v>90</v>
      </c>
      <c r="AC4" s="348">
        <v>60</v>
      </c>
      <c r="AD4" s="348">
        <v>45</v>
      </c>
      <c r="AE4" s="348">
        <v>34</v>
      </c>
      <c r="AF4" s="348">
        <v>27</v>
      </c>
      <c r="AG4" s="348">
        <v>22</v>
      </c>
      <c r="AH4" s="348">
        <v>18</v>
      </c>
      <c r="AI4" s="348">
        <v>15</v>
      </c>
      <c r="AJ4" s="348">
        <v>12</v>
      </c>
      <c r="AK4" s="348">
        <v>9</v>
      </c>
    </row>
    <row r="5" spans="1:37" x14ac:dyDescent="0.25">
      <c r="A5" s="33"/>
      <c r="B5" s="33" t="s">
        <v>51</v>
      </c>
      <c r="C5" s="301" t="s">
        <v>64</v>
      </c>
      <c r="D5" s="33" t="s">
        <v>45</v>
      </c>
      <c r="E5" s="33" t="s">
        <v>69</v>
      </c>
      <c r="F5" s="33"/>
      <c r="G5" s="33" t="s">
        <v>28</v>
      </c>
      <c r="H5" s="33"/>
      <c r="I5" s="33" t="s">
        <v>31</v>
      </c>
      <c r="J5" s="33"/>
      <c r="K5" s="334" t="s">
        <v>70</v>
      </c>
      <c r="L5" s="334" t="s">
        <v>71</v>
      </c>
      <c r="M5" s="334" t="s">
        <v>72</v>
      </c>
      <c r="Q5" s="351" t="s">
        <v>88</v>
      </c>
      <c r="R5" s="352" t="s">
        <v>84</v>
      </c>
      <c r="S5" s="352" t="s">
        <v>85</v>
      </c>
      <c r="Y5" s="357">
        <f>IF(OR(Altalanos!$A$8="F1",Altalanos!$A$8="F2",Altalanos!$A$8="N1",Altalanos!$A$8="N2"),1,2)</f>
        <v>2</v>
      </c>
      <c r="Z5" s="357"/>
      <c r="AA5" s="357" t="s">
        <v>98</v>
      </c>
      <c r="AB5" s="348">
        <v>60</v>
      </c>
      <c r="AC5" s="348">
        <v>40</v>
      </c>
      <c r="AD5" s="348">
        <v>30</v>
      </c>
      <c r="AE5" s="348">
        <v>20</v>
      </c>
      <c r="AF5" s="348">
        <v>18</v>
      </c>
      <c r="AG5" s="348">
        <v>15</v>
      </c>
      <c r="AH5" s="348">
        <v>12</v>
      </c>
      <c r="AI5" s="348">
        <v>10</v>
      </c>
      <c r="AJ5" s="348">
        <v>8</v>
      </c>
      <c r="AK5" s="348">
        <v>6</v>
      </c>
    </row>
    <row r="6" spans="1:37" x14ac:dyDescent="0.25">
      <c r="A6" s="279"/>
      <c r="B6" s="279"/>
      <c r="C6" s="333"/>
      <c r="D6" s="279"/>
      <c r="E6" s="279"/>
      <c r="F6" s="279"/>
      <c r="G6" s="279"/>
      <c r="H6" s="279"/>
      <c r="I6" s="279"/>
      <c r="J6" s="279"/>
      <c r="K6" s="279"/>
      <c r="L6" s="279"/>
      <c r="M6" s="279"/>
      <c r="Y6" s="357"/>
      <c r="Z6" s="357"/>
      <c r="AA6" s="357" t="s">
        <v>99</v>
      </c>
      <c r="AB6" s="348">
        <v>40</v>
      </c>
      <c r="AC6" s="348">
        <v>25</v>
      </c>
      <c r="AD6" s="348">
        <v>18</v>
      </c>
      <c r="AE6" s="348">
        <v>13</v>
      </c>
      <c r="AF6" s="348">
        <v>10</v>
      </c>
      <c r="AG6" s="348">
        <v>8</v>
      </c>
      <c r="AH6" s="348">
        <v>6</v>
      </c>
      <c r="AI6" s="348">
        <v>5</v>
      </c>
      <c r="AJ6" s="348">
        <v>4</v>
      </c>
      <c r="AK6" s="348">
        <v>3</v>
      </c>
    </row>
    <row r="7" spans="1:37" x14ac:dyDescent="0.25">
      <c r="A7" s="310" t="s">
        <v>66</v>
      </c>
      <c r="B7" s="335"/>
      <c r="C7" s="337"/>
      <c r="D7" s="337"/>
      <c r="E7" s="538" t="s">
        <v>534</v>
      </c>
      <c r="F7" s="539"/>
      <c r="G7" s="538" t="s">
        <v>425</v>
      </c>
      <c r="H7" s="539"/>
      <c r="I7" s="448"/>
      <c r="J7" s="279"/>
      <c r="K7" s="364">
        <v>2</v>
      </c>
      <c r="L7" s="359"/>
      <c r="M7" s="365"/>
      <c r="Y7" s="357"/>
      <c r="Z7" s="357"/>
      <c r="AA7" s="357" t="s">
        <v>100</v>
      </c>
      <c r="AB7" s="348">
        <v>25</v>
      </c>
      <c r="AC7" s="348">
        <v>15</v>
      </c>
      <c r="AD7" s="348">
        <v>13</v>
      </c>
      <c r="AE7" s="348">
        <v>8</v>
      </c>
      <c r="AF7" s="348">
        <v>6</v>
      </c>
      <c r="AG7" s="348">
        <v>4</v>
      </c>
      <c r="AH7" s="348">
        <v>3</v>
      </c>
      <c r="AI7" s="348">
        <v>2</v>
      </c>
      <c r="AJ7" s="348">
        <v>1</v>
      </c>
      <c r="AK7" s="348">
        <v>0</v>
      </c>
    </row>
    <row r="8" spans="1:37" x14ac:dyDescent="0.25">
      <c r="A8" s="310"/>
      <c r="B8" s="336"/>
      <c r="C8" s="339"/>
      <c r="D8" s="339"/>
      <c r="E8" s="339"/>
      <c r="F8" s="339"/>
      <c r="G8" s="339"/>
      <c r="H8" s="339"/>
      <c r="I8" s="451"/>
      <c r="J8" s="279"/>
      <c r="K8" s="310"/>
      <c r="L8" s="310"/>
      <c r="M8" s="366"/>
      <c r="Y8" s="357"/>
      <c r="Z8" s="357"/>
      <c r="AA8" s="357" t="s">
        <v>101</v>
      </c>
      <c r="AB8" s="348">
        <v>15</v>
      </c>
      <c r="AC8" s="348">
        <v>10</v>
      </c>
      <c r="AD8" s="348">
        <v>7</v>
      </c>
      <c r="AE8" s="348">
        <v>5</v>
      </c>
      <c r="AF8" s="348">
        <v>4</v>
      </c>
      <c r="AG8" s="348">
        <v>3</v>
      </c>
      <c r="AH8" s="348">
        <v>2</v>
      </c>
      <c r="AI8" s="348">
        <v>1</v>
      </c>
      <c r="AJ8" s="348">
        <v>0</v>
      </c>
      <c r="AK8" s="348">
        <v>0</v>
      </c>
    </row>
    <row r="9" spans="1:37" x14ac:dyDescent="0.25">
      <c r="A9" s="310" t="s">
        <v>67</v>
      </c>
      <c r="B9" s="335"/>
      <c r="C9" s="337"/>
      <c r="D9" s="337"/>
      <c r="E9" s="538" t="s">
        <v>244</v>
      </c>
      <c r="F9" s="539"/>
      <c r="G9" s="538" t="s">
        <v>535</v>
      </c>
      <c r="H9" s="539"/>
      <c r="I9" s="448"/>
      <c r="J9" s="279"/>
      <c r="K9" s="364">
        <v>4</v>
      </c>
      <c r="L9" s="359"/>
      <c r="M9" s="365"/>
      <c r="Y9" s="357"/>
      <c r="Z9" s="357"/>
      <c r="AA9" s="357" t="s">
        <v>102</v>
      </c>
      <c r="AB9" s="348">
        <v>10</v>
      </c>
      <c r="AC9" s="348">
        <v>6</v>
      </c>
      <c r="AD9" s="348">
        <v>4</v>
      </c>
      <c r="AE9" s="348">
        <v>2</v>
      </c>
      <c r="AF9" s="348">
        <v>1</v>
      </c>
      <c r="AG9" s="348">
        <v>0</v>
      </c>
      <c r="AH9" s="348">
        <v>0</v>
      </c>
      <c r="AI9" s="348">
        <v>0</v>
      </c>
      <c r="AJ9" s="348">
        <v>0</v>
      </c>
      <c r="AK9" s="348">
        <v>0</v>
      </c>
    </row>
    <row r="10" spans="1:37" x14ac:dyDescent="0.25">
      <c r="A10" s="310"/>
      <c r="B10" s="336"/>
      <c r="C10" s="339"/>
      <c r="D10" s="339"/>
      <c r="E10" s="339"/>
      <c r="F10" s="339"/>
      <c r="G10" s="339"/>
      <c r="H10" s="339"/>
      <c r="I10" s="339"/>
      <c r="J10" s="279"/>
      <c r="K10" s="310"/>
      <c r="L10" s="310"/>
      <c r="M10" s="366"/>
      <c r="Y10" s="357"/>
      <c r="Z10" s="357"/>
      <c r="AA10" s="357" t="s">
        <v>103</v>
      </c>
      <c r="AB10" s="348">
        <v>6</v>
      </c>
      <c r="AC10" s="348">
        <v>3</v>
      </c>
      <c r="AD10" s="348">
        <v>2</v>
      </c>
      <c r="AE10" s="348">
        <v>1</v>
      </c>
      <c r="AF10" s="348">
        <v>0</v>
      </c>
      <c r="AG10" s="348">
        <v>0</v>
      </c>
      <c r="AH10" s="348">
        <v>0</v>
      </c>
      <c r="AI10" s="348">
        <v>0</v>
      </c>
      <c r="AJ10" s="348">
        <v>0</v>
      </c>
      <c r="AK10" s="348">
        <v>0</v>
      </c>
    </row>
    <row r="11" spans="1:37" x14ac:dyDescent="0.25">
      <c r="A11" s="310" t="s">
        <v>68</v>
      </c>
      <c r="B11" s="335"/>
      <c r="C11" s="337"/>
      <c r="D11" s="337"/>
      <c r="E11" s="538" t="s">
        <v>257</v>
      </c>
      <c r="F11" s="539"/>
      <c r="G11" s="538" t="s">
        <v>292</v>
      </c>
      <c r="H11" s="539"/>
      <c r="I11" s="448"/>
      <c r="J11" s="279"/>
      <c r="K11" s="364">
        <v>1</v>
      </c>
      <c r="L11" s="359"/>
      <c r="M11" s="365"/>
      <c r="Y11" s="357"/>
      <c r="Z11" s="357"/>
      <c r="AA11" s="357" t="s">
        <v>108</v>
      </c>
      <c r="AB11" s="348">
        <v>3</v>
      </c>
      <c r="AC11" s="348">
        <v>2</v>
      </c>
      <c r="AD11" s="348">
        <v>1</v>
      </c>
      <c r="AE11" s="348">
        <v>0</v>
      </c>
      <c r="AF11" s="348">
        <v>0</v>
      </c>
      <c r="AG11" s="348">
        <v>0</v>
      </c>
      <c r="AH11" s="348">
        <v>0</v>
      </c>
      <c r="AI11" s="348">
        <v>0</v>
      </c>
      <c r="AJ11" s="348">
        <v>0</v>
      </c>
      <c r="AK11" s="348">
        <v>0</v>
      </c>
    </row>
    <row r="12" spans="1:37" x14ac:dyDescent="0.25">
      <c r="A12" s="310"/>
      <c r="B12" s="336"/>
      <c r="C12" s="339"/>
      <c r="D12" s="339"/>
      <c r="E12" s="339"/>
      <c r="F12" s="339"/>
      <c r="G12" s="339"/>
      <c r="H12" s="339"/>
      <c r="I12" s="339"/>
      <c r="J12" s="279"/>
      <c r="K12" s="333"/>
      <c r="L12" s="333"/>
      <c r="M12" s="366"/>
      <c r="Y12" s="357"/>
      <c r="Z12" s="357"/>
      <c r="AA12" s="357" t="s">
        <v>104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310" t="s">
        <v>73</v>
      </c>
      <c r="B13" s="335"/>
      <c r="C13" s="337"/>
      <c r="D13" s="337"/>
      <c r="E13" s="538" t="s">
        <v>314</v>
      </c>
      <c r="F13" s="539"/>
      <c r="G13" s="538" t="s">
        <v>427</v>
      </c>
      <c r="H13" s="539"/>
      <c r="I13" s="448"/>
      <c r="J13" s="279"/>
      <c r="K13" s="364">
        <v>3</v>
      </c>
      <c r="L13" s="359"/>
      <c r="M13" s="365"/>
      <c r="Y13" s="357"/>
      <c r="Z13" s="357"/>
      <c r="AA13" s="357" t="s">
        <v>105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279"/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79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</row>
    <row r="15" spans="1:37" x14ac:dyDescent="0.25">
      <c r="A15" s="279"/>
      <c r="B15" s="279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</row>
    <row r="16" spans="1:37" x14ac:dyDescent="0.25">
      <c r="A16" s="279"/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Y16" s="357"/>
      <c r="Z16" s="357"/>
      <c r="AA16" s="357" t="s">
        <v>66</v>
      </c>
      <c r="AB16" s="357">
        <v>300</v>
      </c>
      <c r="AC16" s="357">
        <v>250</v>
      </c>
      <c r="AD16" s="357">
        <v>220</v>
      </c>
      <c r="AE16" s="357">
        <v>180</v>
      </c>
      <c r="AF16" s="357">
        <v>160</v>
      </c>
      <c r="AG16" s="357">
        <v>150</v>
      </c>
      <c r="AH16" s="357">
        <v>140</v>
      </c>
      <c r="AI16" s="357">
        <v>130</v>
      </c>
      <c r="AJ16" s="357">
        <v>120</v>
      </c>
      <c r="AK16" s="357">
        <v>110</v>
      </c>
    </row>
    <row r="17" spans="1:37" x14ac:dyDescent="0.25">
      <c r="A17" s="279"/>
      <c r="B17" s="279"/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Y17" s="357"/>
      <c r="Z17" s="357"/>
      <c r="AA17" s="357" t="s">
        <v>96</v>
      </c>
      <c r="AB17" s="357">
        <v>250</v>
      </c>
      <c r="AC17" s="357">
        <v>200</v>
      </c>
      <c r="AD17" s="357">
        <v>160</v>
      </c>
      <c r="AE17" s="357">
        <v>140</v>
      </c>
      <c r="AF17" s="357">
        <v>120</v>
      </c>
      <c r="AG17" s="357">
        <v>110</v>
      </c>
      <c r="AH17" s="357">
        <v>100</v>
      </c>
      <c r="AI17" s="357">
        <v>90</v>
      </c>
      <c r="AJ17" s="357">
        <v>80</v>
      </c>
      <c r="AK17" s="357">
        <v>70</v>
      </c>
    </row>
    <row r="18" spans="1:37" ht="18.75" customHeight="1" x14ac:dyDescent="0.25">
      <c r="A18" s="279"/>
      <c r="B18" s="521"/>
      <c r="C18" s="521"/>
      <c r="D18" s="522" t="s">
        <v>536</v>
      </c>
      <c r="E18" s="523"/>
      <c r="F18" s="522" t="s">
        <v>537</v>
      </c>
      <c r="G18" s="523"/>
      <c r="H18" s="522" t="s">
        <v>538</v>
      </c>
      <c r="I18" s="523"/>
      <c r="J18" s="522" t="s">
        <v>539</v>
      </c>
      <c r="K18" s="523"/>
      <c r="L18" s="310"/>
      <c r="M18" s="279"/>
      <c r="Y18" s="357"/>
      <c r="Z18" s="357"/>
      <c r="AA18" s="357" t="s">
        <v>97</v>
      </c>
      <c r="AB18" s="357">
        <v>200</v>
      </c>
      <c r="AC18" s="357">
        <v>150</v>
      </c>
      <c r="AD18" s="357">
        <v>130</v>
      </c>
      <c r="AE18" s="357">
        <v>110</v>
      </c>
      <c r="AF18" s="357">
        <v>95</v>
      </c>
      <c r="AG18" s="357">
        <v>80</v>
      </c>
      <c r="AH18" s="357">
        <v>70</v>
      </c>
      <c r="AI18" s="357">
        <v>60</v>
      </c>
      <c r="AJ18" s="357">
        <v>55</v>
      </c>
      <c r="AK18" s="357">
        <v>50</v>
      </c>
    </row>
    <row r="19" spans="1:37" ht="18.75" customHeight="1" x14ac:dyDescent="0.25">
      <c r="A19" s="340"/>
      <c r="B19" s="524" t="s">
        <v>536</v>
      </c>
      <c r="C19" s="525"/>
      <c r="D19" s="526"/>
      <c r="E19" s="526"/>
      <c r="F19" s="529" t="s">
        <v>647</v>
      </c>
      <c r="G19" s="528"/>
      <c r="H19" s="529" t="s">
        <v>635</v>
      </c>
      <c r="I19" s="528"/>
      <c r="J19" s="522" t="s">
        <v>631</v>
      </c>
      <c r="K19" s="523"/>
      <c r="L19" s="279"/>
      <c r="M19" s="279"/>
      <c r="Y19" s="357"/>
      <c r="Z19" s="357"/>
      <c r="AA19" s="357" t="s">
        <v>98</v>
      </c>
      <c r="AB19" s="357">
        <v>150</v>
      </c>
      <c r="AC19" s="357">
        <v>120</v>
      </c>
      <c r="AD19" s="357">
        <v>100</v>
      </c>
      <c r="AE19" s="357">
        <v>80</v>
      </c>
      <c r="AF19" s="357">
        <v>70</v>
      </c>
      <c r="AG19" s="357">
        <v>60</v>
      </c>
      <c r="AH19" s="357">
        <v>55</v>
      </c>
      <c r="AI19" s="357">
        <v>50</v>
      </c>
      <c r="AJ19" s="357">
        <v>45</v>
      </c>
      <c r="AK19" s="357">
        <v>40</v>
      </c>
    </row>
    <row r="20" spans="1:37" ht="18.75" customHeight="1" x14ac:dyDescent="0.25">
      <c r="A20" s="340"/>
      <c r="B20" s="524" t="s">
        <v>537</v>
      </c>
      <c r="C20" s="525"/>
      <c r="D20" s="529" t="s">
        <v>633</v>
      </c>
      <c r="E20" s="528"/>
      <c r="F20" s="526"/>
      <c r="G20" s="526"/>
      <c r="H20" s="529" t="s">
        <v>648</v>
      </c>
      <c r="I20" s="528"/>
      <c r="J20" s="529" t="s">
        <v>649</v>
      </c>
      <c r="K20" s="528"/>
      <c r="L20" s="279"/>
      <c r="M20" s="279"/>
      <c r="Y20" s="357"/>
      <c r="Z20" s="357"/>
      <c r="AA20" s="357" t="s">
        <v>99</v>
      </c>
      <c r="AB20" s="357">
        <v>120</v>
      </c>
      <c r="AC20" s="357">
        <v>90</v>
      </c>
      <c r="AD20" s="357">
        <v>65</v>
      </c>
      <c r="AE20" s="357">
        <v>55</v>
      </c>
      <c r="AF20" s="357">
        <v>50</v>
      </c>
      <c r="AG20" s="357">
        <v>45</v>
      </c>
      <c r="AH20" s="357">
        <v>40</v>
      </c>
      <c r="AI20" s="357">
        <v>35</v>
      </c>
      <c r="AJ20" s="357">
        <v>25</v>
      </c>
      <c r="AK20" s="357">
        <v>20</v>
      </c>
    </row>
    <row r="21" spans="1:37" ht="18.75" customHeight="1" x14ac:dyDescent="0.25">
      <c r="A21" s="340"/>
      <c r="B21" s="524" t="s">
        <v>538</v>
      </c>
      <c r="C21" s="525"/>
      <c r="D21" s="529" t="s">
        <v>637</v>
      </c>
      <c r="E21" s="528"/>
      <c r="F21" s="529" t="s">
        <v>650</v>
      </c>
      <c r="G21" s="528"/>
      <c r="H21" s="526"/>
      <c r="I21" s="526"/>
      <c r="J21" s="529" t="s">
        <v>631</v>
      </c>
      <c r="K21" s="528"/>
      <c r="L21" s="279"/>
      <c r="M21" s="279"/>
      <c r="Y21" s="357"/>
      <c r="Z21" s="357"/>
      <c r="AA21" s="357" t="s">
        <v>100</v>
      </c>
      <c r="AB21" s="357">
        <v>90</v>
      </c>
      <c r="AC21" s="357">
        <v>60</v>
      </c>
      <c r="AD21" s="357">
        <v>45</v>
      </c>
      <c r="AE21" s="357">
        <v>34</v>
      </c>
      <c r="AF21" s="357">
        <v>27</v>
      </c>
      <c r="AG21" s="357">
        <v>22</v>
      </c>
      <c r="AH21" s="357">
        <v>18</v>
      </c>
      <c r="AI21" s="357">
        <v>15</v>
      </c>
      <c r="AJ21" s="357">
        <v>12</v>
      </c>
      <c r="AK21" s="357">
        <v>9</v>
      </c>
    </row>
    <row r="22" spans="1:37" ht="18.75" customHeight="1" x14ac:dyDescent="0.25">
      <c r="A22" s="340"/>
      <c r="B22" s="524" t="s">
        <v>539</v>
      </c>
      <c r="C22" s="525"/>
      <c r="D22" s="529" t="s">
        <v>644</v>
      </c>
      <c r="E22" s="528"/>
      <c r="F22" s="529" t="s">
        <v>651</v>
      </c>
      <c r="G22" s="528"/>
      <c r="H22" s="522" t="s">
        <v>652</v>
      </c>
      <c r="I22" s="523"/>
      <c r="J22" s="526"/>
      <c r="K22" s="526"/>
      <c r="L22" s="279"/>
      <c r="M22" s="279"/>
      <c r="Y22" s="357"/>
      <c r="Z22" s="357"/>
      <c r="AA22" s="357" t="s">
        <v>101</v>
      </c>
      <c r="AB22" s="357">
        <v>60</v>
      </c>
      <c r="AC22" s="357">
        <v>40</v>
      </c>
      <c r="AD22" s="357">
        <v>30</v>
      </c>
      <c r="AE22" s="357">
        <v>20</v>
      </c>
      <c r="AF22" s="357">
        <v>18</v>
      </c>
      <c r="AG22" s="357">
        <v>15</v>
      </c>
      <c r="AH22" s="357">
        <v>12</v>
      </c>
      <c r="AI22" s="357">
        <v>10</v>
      </c>
      <c r="AJ22" s="357">
        <v>8</v>
      </c>
      <c r="AK22" s="357">
        <v>6</v>
      </c>
    </row>
    <row r="23" spans="1:37" x14ac:dyDescent="0.25">
      <c r="A23" s="279"/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Y23" s="357"/>
      <c r="Z23" s="357"/>
      <c r="AA23" s="357" t="s">
        <v>102</v>
      </c>
      <c r="AB23" s="357">
        <v>40</v>
      </c>
      <c r="AC23" s="357">
        <v>25</v>
      </c>
      <c r="AD23" s="357">
        <v>18</v>
      </c>
      <c r="AE23" s="357">
        <v>13</v>
      </c>
      <c r="AF23" s="357">
        <v>8</v>
      </c>
      <c r="AG23" s="357">
        <v>7</v>
      </c>
      <c r="AH23" s="357">
        <v>6</v>
      </c>
      <c r="AI23" s="357">
        <v>5</v>
      </c>
      <c r="AJ23" s="357">
        <v>4</v>
      </c>
      <c r="AK23" s="357">
        <v>3</v>
      </c>
    </row>
    <row r="24" spans="1:37" x14ac:dyDescent="0.25">
      <c r="A24" s="279"/>
      <c r="B24" s="279"/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Y24" s="357"/>
      <c r="Z24" s="357"/>
      <c r="AA24" s="357" t="s">
        <v>103</v>
      </c>
      <c r="AB24" s="357">
        <v>25</v>
      </c>
      <c r="AC24" s="357">
        <v>15</v>
      </c>
      <c r="AD24" s="357">
        <v>13</v>
      </c>
      <c r="AE24" s="357">
        <v>7</v>
      </c>
      <c r="AF24" s="357">
        <v>6</v>
      </c>
      <c r="AG24" s="357">
        <v>5</v>
      </c>
      <c r="AH24" s="357">
        <v>4</v>
      </c>
      <c r="AI24" s="357">
        <v>3</v>
      </c>
      <c r="AJ24" s="357">
        <v>2</v>
      </c>
      <c r="AK24" s="357">
        <v>1</v>
      </c>
    </row>
    <row r="25" spans="1:37" x14ac:dyDescent="0.25">
      <c r="A25" s="279"/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Y25" s="357"/>
      <c r="Z25" s="357"/>
      <c r="AA25" s="357" t="s">
        <v>108</v>
      </c>
      <c r="AB25" s="357">
        <v>15</v>
      </c>
      <c r="AC25" s="357">
        <v>10</v>
      </c>
      <c r="AD25" s="357">
        <v>8</v>
      </c>
      <c r="AE25" s="357">
        <v>4</v>
      </c>
      <c r="AF25" s="357">
        <v>3</v>
      </c>
      <c r="AG25" s="357">
        <v>2</v>
      </c>
      <c r="AH25" s="357">
        <v>1</v>
      </c>
      <c r="AI25" s="357">
        <v>0</v>
      </c>
      <c r="AJ25" s="357">
        <v>0</v>
      </c>
      <c r="AK25" s="357">
        <v>0</v>
      </c>
    </row>
    <row r="26" spans="1:37" x14ac:dyDescent="0.25">
      <c r="A26" s="279"/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Y26" s="357"/>
      <c r="Z26" s="357"/>
      <c r="AA26" s="357" t="s">
        <v>104</v>
      </c>
      <c r="AB26" s="357">
        <v>10</v>
      </c>
      <c r="AC26" s="357">
        <v>6</v>
      </c>
      <c r="AD26" s="357">
        <v>4</v>
      </c>
      <c r="AE26" s="357">
        <v>2</v>
      </c>
      <c r="AF26" s="357">
        <v>1</v>
      </c>
      <c r="AG26" s="357">
        <v>0</v>
      </c>
      <c r="AH26" s="357">
        <v>0</v>
      </c>
      <c r="AI26" s="357">
        <v>0</v>
      </c>
      <c r="AJ26" s="357">
        <v>0</v>
      </c>
      <c r="AK26" s="357">
        <v>0</v>
      </c>
    </row>
    <row r="27" spans="1:37" x14ac:dyDescent="0.25">
      <c r="A27" s="279"/>
      <c r="B27" s="279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Y27" s="357"/>
      <c r="Z27" s="357"/>
      <c r="AA27" s="357" t="s">
        <v>105</v>
      </c>
      <c r="AB27" s="357">
        <v>3</v>
      </c>
      <c r="AC27" s="357">
        <v>2</v>
      </c>
      <c r="AD27" s="357">
        <v>1</v>
      </c>
      <c r="AE27" s="357">
        <v>0</v>
      </c>
      <c r="AF27" s="357">
        <v>0</v>
      </c>
      <c r="AG27" s="357">
        <v>0</v>
      </c>
      <c r="AH27" s="357">
        <v>0</v>
      </c>
      <c r="AI27" s="357">
        <v>0</v>
      </c>
      <c r="AJ27" s="357">
        <v>0</v>
      </c>
      <c r="AK27" s="357">
        <v>0</v>
      </c>
    </row>
    <row r="28" spans="1:37" x14ac:dyDescent="0.25">
      <c r="A28" s="279"/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</row>
    <row r="29" spans="1:37" x14ac:dyDescent="0.25">
      <c r="A29" s="279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</row>
    <row r="30" spans="1:37" x14ac:dyDescent="0.25">
      <c r="A30" s="279"/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</row>
    <row r="31" spans="1:37" x14ac:dyDescent="0.25">
      <c r="A31" s="279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</row>
    <row r="32" spans="1:37" x14ac:dyDescent="0.25">
      <c r="A32" s="279"/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57"/>
      <c r="M32" s="279"/>
    </row>
    <row r="33" spans="1:18" x14ac:dyDescent="0.25">
      <c r="A33" s="142" t="s">
        <v>45</v>
      </c>
      <c r="B33" s="143"/>
      <c r="C33" s="214"/>
      <c r="D33" s="316" t="s">
        <v>4</v>
      </c>
      <c r="E33" s="317" t="s">
        <v>47</v>
      </c>
      <c r="F33" s="331"/>
      <c r="G33" s="316" t="s">
        <v>4</v>
      </c>
      <c r="H33" s="317" t="s">
        <v>56</v>
      </c>
      <c r="I33" s="170"/>
      <c r="J33" s="317" t="s">
        <v>57</v>
      </c>
      <c r="K33" s="169" t="s">
        <v>58</v>
      </c>
      <c r="L33" s="33"/>
      <c r="M33" s="331"/>
      <c r="P33" s="312"/>
      <c r="Q33" s="312"/>
      <c r="R33" s="313"/>
    </row>
    <row r="34" spans="1:18" x14ac:dyDescent="0.25">
      <c r="A34" s="290" t="s">
        <v>46</v>
      </c>
      <c r="B34" s="291"/>
      <c r="C34" s="293"/>
      <c r="D34" s="318"/>
      <c r="E34" s="536"/>
      <c r="F34" s="536"/>
      <c r="G34" s="325" t="s">
        <v>5</v>
      </c>
      <c r="H34" s="291"/>
      <c r="I34" s="319"/>
      <c r="J34" s="326"/>
      <c r="K34" s="285" t="s">
        <v>48</v>
      </c>
      <c r="L34" s="332"/>
      <c r="M34" s="320"/>
      <c r="P34" s="314"/>
      <c r="Q34" s="314"/>
      <c r="R34" s="155"/>
    </row>
    <row r="35" spans="1:18" x14ac:dyDescent="0.25">
      <c r="A35" s="294" t="s">
        <v>55</v>
      </c>
      <c r="B35" s="168"/>
      <c r="C35" s="296"/>
      <c r="D35" s="321"/>
      <c r="E35" s="537"/>
      <c r="F35" s="537"/>
      <c r="G35" s="327" t="s">
        <v>6</v>
      </c>
      <c r="H35" s="83"/>
      <c r="I35" s="283"/>
      <c r="J35" s="84"/>
      <c r="K35" s="329"/>
      <c r="L35" s="257"/>
      <c r="M35" s="324"/>
      <c r="P35" s="155"/>
      <c r="Q35" s="153"/>
      <c r="R35" s="155"/>
    </row>
    <row r="36" spans="1:18" x14ac:dyDescent="0.25">
      <c r="A36" s="183"/>
      <c r="B36" s="184"/>
      <c r="C36" s="185"/>
      <c r="D36" s="321"/>
      <c r="E36" s="85"/>
      <c r="F36" s="279"/>
      <c r="G36" s="327" t="s">
        <v>7</v>
      </c>
      <c r="H36" s="83"/>
      <c r="I36" s="283"/>
      <c r="J36" s="84"/>
      <c r="K36" s="285" t="s">
        <v>49</v>
      </c>
      <c r="L36" s="332"/>
      <c r="M36" s="320"/>
      <c r="P36" s="314"/>
      <c r="Q36" s="314"/>
      <c r="R36" s="155"/>
    </row>
    <row r="37" spans="1:18" x14ac:dyDescent="0.25">
      <c r="A37" s="156"/>
      <c r="B37" s="122"/>
      <c r="C37" s="157"/>
      <c r="D37" s="321"/>
      <c r="E37" s="85"/>
      <c r="F37" s="279"/>
      <c r="G37" s="327" t="s">
        <v>8</v>
      </c>
      <c r="H37" s="83"/>
      <c r="I37" s="283"/>
      <c r="J37" s="84"/>
      <c r="K37" s="330"/>
      <c r="L37" s="279"/>
      <c r="M37" s="322"/>
      <c r="P37" s="155"/>
      <c r="Q37" s="153"/>
      <c r="R37" s="155"/>
    </row>
    <row r="38" spans="1:18" x14ac:dyDescent="0.25">
      <c r="A38" s="172"/>
      <c r="B38" s="186"/>
      <c r="C38" s="213"/>
      <c r="D38" s="321"/>
      <c r="E38" s="85"/>
      <c r="F38" s="279"/>
      <c r="G38" s="327" t="s">
        <v>9</v>
      </c>
      <c r="H38" s="83"/>
      <c r="I38" s="283"/>
      <c r="J38" s="84"/>
      <c r="K38" s="294"/>
      <c r="L38" s="257"/>
      <c r="M38" s="324"/>
      <c r="P38" s="155"/>
      <c r="Q38" s="153"/>
      <c r="R38" s="155"/>
    </row>
    <row r="39" spans="1:18" x14ac:dyDescent="0.25">
      <c r="A39" s="173"/>
      <c r="B39" s="22"/>
      <c r="C39" s="157"/>
      <c r="D39" s="321"/>
      <c r="E39" s="85"/>
      <c r="F39" s="279"/>
      <c r="G39" s="327" t="s">
        <v>10</v>
      </c>
      <c r="H39" s="83"/>
      <c r="I39" s="283"/>
      <c r="J39" s="84"/>
      <c r="K39" s="285" t="s">
        <v>33</v>
      </c>
      <c r="L39" s="332"/>
      <c r="M39" s="320"/>
      <c r="P39" s="314"/>
      <c r="Q39" s="314"/>
      <c r="R39" s="155"/>
    </row>
    <row r="40" spans="1:18" x14ac:dyDescent="0.25">
      <c r="A40" s="173"/>
      <c r="B40" s="22"/>
      <c r="C40" s="181"/>
      <c r="D40" s="321"/>
      <c r="E40" s="85"/>
      <c r="F40" s="279"/>
      <c r="G40" s="327" t="s">
        <v>11</v>
      </c>
      <c r="H40" s="83"/>
      <c r="I40" s="283"/>
      <c r="J40" s="84"/>
      <c r="K40" s="330"/>
      <c r="L40" s="279"/>
      <c r="M40" s="322"/>
      <c r="P40" s="155"/>
      <c r="Q40" s="153"/>
      <c r="R40" s="155"/>
    </row>
    <row r="41" spans="1:18" x14ac:dyDescent="0.25">
      <c r="A41" s="174"/>
      <c r="B41" s="171"/>
      <c r="C41" s="182"/>
      <c r="D41" s="323"/>
      <c r="E41" s="158"/>
      <c r="F41" s="257"/>
      <c r="G41" s="328" t="s">
        <v>12</v>
      </c>
      <c r="H41" s="168"/>
      <c r="I41" s="287"/>
      <c r="J41" s="160"/>
      <c r="K41" s="294" t="str">
        <f>M4</f>
        <v>Paszér Éva</v>
      </c>
      <c r="L41" s="257"/>
      <c r="M41" s="324"/>
      <c r="P41" s="155"/>
      <c r="Q41" s="153"/>
      <c r="R41" s="315"/>
    </row>
  </sheetData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338" priority="1" stopIfTrue="1" operator="equal">
      <formula>"Bye"</formula>
    </cfRule>
  </conditionalFormatting>
  <conditionalFormatting sqref="R41">
    <cfRule type="expression" dxfId="337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9">
    <tabColor rgb="FF92D050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D11" sqref="D11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40" customWidth="1"/>
    <col min="5" max="5" width="10.5546875" style="394" customWidth="1"/>
    <col min="6" max="6" width="6.109375" style="91" hidden="1" customWidth="1"/>
    <col min="7" max="7" width="28.66406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91" t="str">
        <f>Altalanos!$A$6</f>
        <v>SOMOGY VÁRMEGYE DIÁKOLIMPIA</v>
      </c>
      <c r="B1" s="86"/>
      <c r="C1" s="86"/>
      <c r="D1" s="187"/>
      <c r="E1" s="207" t="s">
        <v>54</v>
      </c>
      <c r="F1" s="105"/>
      <c r="G1" s="198"/>
      <c r="H1" s="87"/>
      <c r="I1" s="87"/>
      <c r="J1" s="199"/>
      <c r="K1" s="199"/>
      <c r="L1" s="199"/>
      <c r="M1" s="199"/>
      <c r="N1" s="199"/>
      <c r="O1" s="199"/>
      <c r="P1" s="199"/>
      <c r="Q1" s="200"/>
    </row>
    <row r="2" spans="1:17" ht="13.8" thickBot="1" x14ac:dyDescent="0.3">
      <c r="B2" s="88" t="s">
        <v>53</v>
      </c>
      <c r="C2" s="88" t="s">
        <v>251</v>
      </c>
      <c r="D2" s="105"/>
      <c r="E2" s="207" t="s">
        <v>35</v>
      </c>
      <c r="F2" s="92"/>
      <c r="G2" s="92"/>
      <c r="H2" s="381"/>
      <c r="I2" s="381"/>
      <c r="J2" s="87"/>
      <c r="K2" s="87"/>
      <c r="L2" s="87"/>
      <c r="M2" s="87"/>
      <c r="N2" s="98"/>
      <c r="O2" s="80"/>
      <c r="P2" s="80"/>
      <c r="Q2" s="98"/>
    </row>
    <row r="3" spans="1:17" s="2" customFormat="1" ht="13.8" thickBot="1" x14ac:dyDescent="0.3">
      <c r="A3" s="373" t="s">
        <v>52</v>
      </c>
      <c r="B3" s="379"/>
      <c r="C3" s="379"/>
      <c r="D3" s="379"/>
      <c r="E3" s="379"/>
      <c r="F3" s="379"/>
      <c r="G3" s="379"/>
      <c r="H3" s="379"/>
      <c r="I3" s="380"/>
      <c r="J3" s="99"/>
      <c r="K3" s="106"/>
      <c r="L3" s="106"/>
      <c r="M3" s="106"/>
      <c r="N3" s="226" t="s">
        <v>33</v>
      </c>
      <c r="O3" s="100"/>
      <c r="P3" s="107"/>
      <c r="Q3" s="208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8"/>
      <c r="H4" s="404" t="s">
        <v>30</v>
      </c>
      <c r="I4" s="385"/>
      <c r="J4" s="109"/>
      <c r="K4" s="110"/>
      <c r="L4" s="110"/>
      <c r="M4" s="110"/>
      <c r="N4" s="109"/>
      <c r="O4" s="209"/>
      <c r="P4" s="209"/>
      <c r="Q4" s="111"/>
    </row>
    <row r="5" spans="1:17" s="2" customFormat="1" ht="13.8" thickBot="1" x14ac:dyDescent="0.3">
      <c r="A5" s="201">
        <v>45775</v>
      </c>
      <c r="B5" s="201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23" t="str">
        <f>Altalanos!$E$10</f>
        <v>Paszér Éva</v>
      </c>
      <c r="I5" s="405"/>
      <c r="J5" s="112"/>
      <c r="K5" s="82"/>
      <c r="L5" s="82"/>
      <c r="M5" s="82"/>
      <c r="N5" s="112"/>
      <c r="O5" s="90"/>
      <c r="P5" s="90"/>
      <c r="Q5" s="415"/>
    </row>
    <row r="6" spans="1:17" ht="30" customHeight="1" thickBot="1" x14ac:dyDescent="0.3">
      <c r="A6" s="190" t="s">
        <v>36</v>
      </c>
      <c r="B6" s="472" t="s">
        <v>27</v>
      </c>
      <c r="C6" s="472" t="s">
        <v>28</v>
      </c>
      <c r="D6" s="101" t="s">
        <v>31</v>
      </c>
      <c r="E6" s="102" t="s">
        <v>32</v>
      </c>
      <c r="F6" s="102" t="s">
        <v>37</v>
      </c>
      <c r="G6" s="102" t="s">
        <v>115</v>
      </c>
      <c r="H6" s="382" t="s">
        <v>38</v>
      </c>
      <c r="I6" s="383"/>
      <c r="J6" s="193" t="s">
        <v>16</v>
      </c>
      <c r="K6" s="103" t="s">
        <v>14</v>
      </c>
      <c r="L6" s="195" t="s">
        <v>1</v>
      </c>
      <c r="M6" s="163" t="s">
        <v>15</v>
      </c>
      <c r="N6" s="215" t="s">
        <v>50</v>
      </c>
      <c r="O6" s="205" t="s">
        <v>40</v>
      </c>
      <c r="P6" s="206" t="s">
        <v>2</v>
      </c>
      <c r="Q6" s="102" t="s">
        <v>41</v>
      </c>
    </row>
    <row r="7" spans="1:17" s="11" customFormat="1" ht="18.899999999999999" customHeight="1" x14ac:dyDescent="0.25">
      <c r="A7" s="197">
        <v>1</v>
      </c>
      <c r="B7" s="473" t="s">
        <v>439</v>
      </c>
      <c r="C7" s="478" t="s">
        <v>432</v>
      </c>
      <c r="D7" s="483" t="s">
        <v>145</v>
      </c>
      <c r="E7" s="484" t="s">
        <v>146</v>
      </c>
      <c r="F7" s="375"/>
      <c r="G7" s="376"/>
      <c r="H7" s="94"/>
      <c r="I7" s="94"/>
      <c r="J7" s="194"/>
      <c r="K7" s="192"/>
      <c r="L7" s="196"/>
      <c r="M7" s="192"/>
      <c r="N7" s="189"/>
      <c r="O7" s="94"/>
      <c r="P7" s="114"/>
      <c r="Q7" s="95"/>
    </row>
    <row r="8" spans="1:17" s="11" customFormat="1" ht="18.899999999999999" customHeight="1" x14ac:dyDescent="0.25">
      <c r="A8" s="197">
        <v>2</v>
      </c>
      <c r="B8" s="473" t="s">
        <v>438</v>
      </c>
      <c r="C8" s="478" t="s">
        <v>255</v>
      </c>
      <c r="D8" s="442" t="s">
        <v>150</v>
      </c>
      <c r="E8" s="441" t="s">
        <v>151</v>
      </c>
      <c r="F8" s="377"/>
      <c r="G8" s="221"/>
      <c r="H8" s="94"/>
      <c r="I8" s="94"/>
      <c r="J8" s="194"/>
      <c r="K8" s="192"/>
      <c r="L8" s="196"/>
      <c r="M8" s="192"/>
      <c r="N8" s="189"/>
      <c r="O8" s="94"/>
      <c r="P8" s="114"/>
      <c r="Q8" s="95"/>
    </row>
    <row r="9" spans="1:17" s="11" customFormat="1" ht="18.899999999999999" customHeight="1" x14ac:dyDescent="0.25">
      <c r="A9" s="197">
        <v>3</v>
      </c>
      <c r="B9" s="473" t="s">
        <v>437</v>
      </c>
      <c r="C9" s="478" t="s">
        <v>246</v>
      </c>
      <c r="D9" s="442" t="s">
        <v>137</v>
      </c>
      <c r="E9" s="441" t="s">
        <v>138</v>
      </c>
      <c r="F9" s="482"/>
      <c r="G9" s="95"/>
      <c r="H9" s="94"/>
      <c r="I9" s="94"/>
      <c r="J9" s="194"/>
      <c r="K9" s="192"/>
      <c r="L9" s="196"/>
      <c r="M9" s="192"/>
      <c r="N9" s="189"/>
      <c r="O9" s="94"/>
      <c r="P9" s="387"/>
      <c r="Q9" s="216"/>
    </row>
    <row r="10" spans="1:17" s="11" customFormat="1" ht="18.899999999999999" customHeight="1" x14ac:dyDescent="0.25">
      <c r="A10" s="197">
        <v>4</v>
      </c>
      <c r="B10" s="473" t="s">
        <v>436</v>
      </c>
      <c r="C10" s="478" t="s">
        <v>433</v>
      </c>
      <c r="D10" s="442" t="s">
        <v>129</v>
      </c>
      <c r="E10" s="441" t="s">
        <v>130</v>
      </c>
      <c r="F10" s="480"/>
      <c r="G10" s="447"/>
      <c r="H10" s="94"/>
      <c r="I10" s="94"/>
      <c r="J10" s="194"/>
      <c r="K10" s="192"/>
      <c r="L10" s="196"/>
      <c r="M10" s="192"/>
      <c r="N10" s="189"/>
      <c r="O10" s="94"/>
      <c r="P10" s="386"/>
      <c r="Q10" s="384"/>
    </row>
    <row r="11" spans="1:17" s="11" customFormat="1" ht="18.899999999999999" customHeight="1" x14ac:dyDescent="0.25">
      <c r="A11" s="197">
        <v>5</v>
      </c>
      <c r="B11" s="473" t="s">
        <v>244</v>
      </c>
      <c r="C11" s="478" t="s">
        <v>245</v>
      </c>
      <c r="D11" s="476" t="s">
        <v>133</v>
      </c>
      <c r="E11" s="485" t="s">
        <v>134</v>
      </c>
      <c r="F11" s="480"/>
      <c r="G11" s="447"/>
      <c r="H11" s="94"/>
      <c r="I11" s="94"/>
      <c r="J11" s="194"/>
      <c r="K11" s="192"/>
      <c r="L11" s="196"/>
      <c r="M11" s="192"/>
      <c r="N11" s="189"/>
      <c r="O11" s="94"/>
      <c r="P11" s="386"/>
      <c r="Q11" s="384"/>
    </row>
    <row r="12" spans="1:17" s="11" customFormat="1" ht="18.899999999999999" customHeight="1" thickBot="1" x14ac:dyDescent="0.3">
      <c r="A12" s="197">
        <v>6</v>
      </c>
      <c r="B12" s="473" t="s">
        <v>435</v>
      </c>
      <c r="C12" s="478" t="s">
        <v>434</v>
      </c>
      <c r="D12" s="360" t="s">
        <v>133</v>
      </c>
      <c r="E12" s="360" t="s">
        <v>134</v>
      </c>
      <c r="F12" s="445"/>
      <c r="G12" s="446"/>
      <c r="H12" s="94"/>
      <c r="I12" s="94"/>
      <c r="J12" s="194"/>
      <c r="K12" s="192"/>
      <c r="L12" s="196"/>
      <c r="M12" s="192"/>
      <c r="N12" s="189"/>
      <c r="O12" s="94"/>
      <c r="P12" s="386"/>
      <c r="Q12" s="384"/>
    </row>
    <row r="13" spans="1:17" s="11" customFormat="1" ht="18.899999999999999" customHeight="1" x14ac:dyDescent="0.25">
      <c r="A13" s="197">
        <v>7</v>
      </c>
      <c r="B13" s="93"/>
      <c r="C13" s="93"/>
      <c r="D13" s="164"/>
      <c r="E13" s="444"/>
      <c r="F13" s="445"/>
      <c r="G13" s="446"/>
      <c r="H13" s="94"/>
      <c r="I13" s="94"/>
      <c r="J13" s="194"/>
      <c r="K13" s="192"/>
      <c r="L13" s="196"/>
      <c r="M13" s="192"/>
      <c r="N13" s="189"/>
      <c r="O13" s="94"/>
      <c r="P13" s="386"/>
      <c r="Q13" s="384"/>
    </row>
    <row r="14" spans="1:17" s="11" customFormat="1" ht="18.899999999999999" customHeight="1" x14ac:dyDescent="0.25">
      <c r="A14" s="197">
        <v>8</v>
      </c>
      <c r="B14" s="93"/>
      <c r="C14" s="93"/>
      <c r="D14" s="164"/>
      <c r="E14" s="444"/>
      <c r="F14" s="445"/>
      <c r="G14" s="446"/>
      <c r="H14" s="94"/>
      <c r="I14" s="94"/>
      <c r="J14" s="194"/>
      <c r="K14" s="192"/>
      <c r="L14" s="196"/>
      <c r="M14" s="192"/>
      <c r="N14" s="189"/>
      <c r="O14" s="94"/>
      <c r="P14" s="386"/>
      <c r="Q14" s="384"/>
    </row>
    <row r="15" spans="1:17" s="11" customFormat="1" ht="18.899999999999999" customHeight="1" x14ac:dyDescent="0.25">
      <c r="A15" s="197">
        <v>9</v>
      </c>
      <c r="B15" s="93"/>
      <c r="C15" s="93"/>
      <c r="D15" s="164"/>
      <c r="E15" s="444"/>
      <c r="F15" s="447"/>
      <c r="G15" s="447"/>
      <c r="H15" s="94"/>
      <c r="I15" s="94"/>
      <c r="J15" s="194"/>
      <c r="K15" s="192"/>
      <c r="L15" s="196"/>
      <c r="M15" s="220"/>
      <c r="N15" s="189"/>
      <c r="O15" s="94"/>
      <c r="P15" s="95"/>
      <c r="Q15" s="95"/>
    </row>
    <row r="16" spans="1:17" s="11" customFormat="1" ht="18.899999999999999" customHeight="1" x14ac:dyDescent="0.25">
      <c r="A16" s="197">
        <v>10</v>
      </c>
      <c r="B16" s="424"/>
      <c r="C16" s="93"/>
      <c r="D16" s="164"/>
      <c r="E16" s="444"/>
      <c r="F16" s="447"/>
      <c r="G16" s="447"/>
      <c r="H16" s="94"/>
      <c r="I16" s="94"/>
      <c r="J16" s="194"/>
      <c r="K16" s="192"/>
      <c r="L16" s="196"/>
      <c r="M16" s="220"/>
      <c r="N16" s="189"/>
      <c r="O16" s="94"/>
      <c r="P16" s="114"/>
      <c r="Q16" s="95"/>
    </row>
    <row r="17" spans="1:17" s="11" customFormat="1" ht="18.899999999999999" customHeight="1" x14ac:dyDescent="0.25">
      <c r="A17" s="197">
        <v>11</v>
      </c>
      <c r="B17" s="93"/>
      <c r="C17" s="93"/>
      <c r="D17" s="164"/>
      <c r="E17" s="444"/>
      <c r="F17" s="447"/>
      <c r="G17" s="447"/>
      <c r="H17" s="94"/>
      <c r="I17" s="94"/>
      <c r="J17" s="194"/>
      <c r="K17" s="192"/>
      <c r="L17" s="196"/>
      <c r="M17" s="220"/>
      <c r="N17" s="189"/>
      <c r="O17" s="94"/>
      <c r="P17" s="114"/>
      <c r="Q17" s="95"/>
    </row>
    <row r="18" spans="1:17" s="11" customFormat="1" ht="18.899999999999999" customHeight="1" x14ac:dyDescent="0.25">
      <c r="A18" s="197">
        <v>12</v>
      </c>
      <c r="B18" s="93"/>
      <c r="C18" s="93"/>
      <c r="D18" s="164"/>
      <c r="E18" s="444"/>
      <c r="F18" s="447"/>
      <c r="G18" s="447"/>
      <c r="H18" s="94"/>
      <c r="I18" s="94"/>
      <c r="J18" s="194"/>
      <c r="K18" s="192"/>
      <c r="L18" s="196"/>
      <c r="M18" s="220"/>
      <c r="N18" s="189"/>
      <c r="O18" s="94"/>
      <c r="P18" s="114"/>
      <c r="Q18" s="95"/>
    </row>
    <row r="19" spans="1:17" s="11" customFormat="1" ht="18.899999999999999" customHeight="1" x14ac:dyDescent="0.25">
      <c r="A19" s="197">
        <v>13</v>
      </c>
      <c r="B19" s="93"/>
      <c r="C19" s="93"/>
      <c r="D19" s="164"/>
      <c r="E19" s="444"/>
      <c r="F19" s="447"/>
      <c r="G19" s="447"/>
      <c r="H19" s="94"/>
      <c r="I19" s="94"/>
      <c r="J19" s="194"/>
      <c r="K19" s="192"/>
      <c r="L19" s="196"/>
      <c r="M19" s="220"/>
      <c r="N19" s="189"/>
      <c r="O19" s="94"/>
      <c r="P19" s="114"/>
      <c r="Q19" s="95"/>
    </row>
    <row r="20" spans="1:17" s="11" customFormat="1" ht="18.899999999999999" customHeight="1" x14ac:dyDescent="0.25">
      <c r="A20" s="197">
        <v>14</v>
      </c>
      <c r="B20" s="93"/>
      <c r="C20" s="93"/>
      <c r="D20" s="94"/>
      <c r="E20" s="210"/>
      <c r="F20" s="95"/>
      <c r="G20" s="95"/>
      <c r="H20" s="94"/>
      <c r="I20" s="94"/>
      <c r="J20" s="194"/>
      <c r="K20" s="192"/>
      <c r="L20" s="196"/>
      <c r="M20" s="220"/>
      <c r="N20" s="189"/>
      <c r="O20" s="94"/>
      <c r="P20" s="114"/>
      <c r="Q20" s="95"/>
    </row>
    <row r="21" spans="1:17" s="11" customFormat="1" ht="18.899999999999999" customHeight="1" x14ac:dyDescent="0.25">
      <c r="A21" s="197">
        <v>15</v>
      </c>
      <c r="B21" s="93"/>
      <c r="C21" s="93"/>
      <c r="D21" s="94"/>
      <c r="E21" s="210"/>
      <c r="F21" s="95"/>
      <c r="G21" s="95"/>
      <c r="H21" s="94"/>
      <c r="I21" s="94"/>
      <c r="J21" s="194"/>
      <c r="K21" s="192"/>
      <c r="L21" s="196"/>
      <c r="M21" s="220"/>
      <c r="N21" s="189"/>
      <c r="O21" s="94"/>
      <c r="P21" s="114"/>
      <c r="Q21" s="95"/>
    </row>
    <row r="22" spans="1:17" s="11" customFormat="1" ht="18.899999999999999" customHeight="1" x14ac:dyDescent="0.25">
      <c r="A22" s="197">
        <v>16</v>
      </c>
      <c r="B22" s="93"/>
      <c r="C22" s="93"/>
      <c r="D22" s="94"/>
      <c r="E22" s="210"/>
      <c r="F22" s="95"/>
      <c r="G22" s="95"/>
      <c r="H22" s="94"/>
      <c r="I22" s="94"/>
      <c r="J22" s="194"/>
      <c r="K22" s="192"/>
      <c r="L22" s="196"/>
      <c r="M22" s="220"/>
      <c r="N22" s="189"/>
      <c r="O22" s="94"/>
      <c r="P22" s="114"/>
      <c r="Q22" s="95"/>
    </row>
    <row r="23" spans="1:17" s="11" customFormat="1" ht="18.899999999999999" customHeight="1" x14ac:dyDescent="0.25">
      <c r="A23" s="197">
        <v>17</v>
      </c>
      <c r="B23" s="93"/>
      <c r="C23" s="93"/>
      <c r="D23" s="94"/>
      <c r="E23" s="210"/>
      <c r="F23" s="95"/>
      <c r="G23" s="95"/>
      <c r="H23" s="94"/>
      <c r="I23" s="94"/>
      <c r="J23" s="194"/>
      <c r="K23" s="192"/>
      <c r="L23" s="196"/>
      <c r="M23" s="220"/>
      <c r="N23" s="189"/>
      <c r="O23" s="94"/>
      <c r="P23" s="114"/>
      <c r="Q23" s="95"/>
    </row>
    <row r="24" spans="1:17" s="11" customFormat="1" ht="18.899999999999999" customHeight="1" x14ac:dyDescent="0.25">
      <c r="A24" s="197">
        <v>18</v>
      </c>
      <c r="B24" s="93"/>
      <c r="C24" s="93"/>
      <c r="D24" s="94"/>
      <c r="E24" s="210"/>
      <c r="F24" s="95"/>
      <c r="G24" s="95"/>
      <c r="H24" s="94"/>
      <c r="I24" s="94"/>
      <c r="J24" s="194"/>
      <c r="K24" s="192"/>
      <c r="L24" s="196"/>
      <c r="M24" s="220"/>
      <c r="N24" s="189"/>
      <c r="O24" s="94"/>
      <c r="P24" s="114"/>
      <c r="Q24" s="95"/>
    </row>
    <row r="25" spans="1:17" s="11" customFormat="1" ht="18.899999999999999" customHeight="1" x14ac:dyDescent="0.25">
      <c r="A25" s="197">
        <v>19</v>
      </c>
      <c r="B25" s="93"/>
      <c r="C25" s="93"/>
      <c r="D25" s="94"/>
      <c r="E25" s="210"/>
      <c r="F25" s="95"/>
      <c r="G25" s="95"/>
      <c r="H25" s="94"/>
      <c r="I25" s="94"/>
      <c r="J25" s="194"/>
      <c r="K25" s="192"/>
      <c r="L25" s="196"/>
      <c r="M25" s="220"/>
      <c r="N25" s="189"/>
      <c r="O25" s="94"/>
      <c r="P25" s="114"/>
      <c r="Q25" s="95"/>
    </row>
    <row r="26" spans="1:17" s="11" customFormat="1" ht="18.899999999999999" customHeight="1" x14ac:dyDescent="0.25">
      <c r="A26" s="197">
        <v>20</v>
      </c>
      <c r="B26" s="93"/>
      <c r="C26" s="93"/>
      <c r="D26" s="94"/>
      <c r="E26" s="210"/>
      <c r="F26" s="95"/>
      <c r="G26" s="95"/>
      <c r="H26" s="94"/>
      <c r="I26" s="94"/>
      <c r="J26" s="194"/>
      <c r="K26" s="192"/>
      <c r="L26" s="196"/>
      <c r="M26" s="220"/>
      <c r="N26" s="189"/>
      <c r="O26" s="94"/>
      <c r="P26" s="114"/>
      <c r="Q26" s="95"/>
    </row>
    <row r="27" spans="1:17" s="11" customFormat="1" ht="18.899999999999999" customHeight="1" x14ac:dyDescent="0.25">
      <c r="A27" s="197">
        <v>21</v>
      </c>
      <c r="B27" s="93"/>
      <c r="C27" s="93"/>
      <c r="D27" s="94"/>
      <c r="E27" s="210"/>
      <c r="F27" s="95"/>
      <c r="G27" s="95"/>
      <c r="H27" s="94"/>
      <c r="I27" s="94"/>
      <c r="J27" s="194"/>
      <c r="K27" s="192"/>
      <c r="L27" s="196"/>
      <c r="M27" s="220"/>
      <c r="N27" s="189"/>
      <c r="O27" s="94"/>
      <c r="P27" s="114"/>
      <c r="Q27" s="95"/>
    </row>
    <row r="28" spans="1:17" s="11" customFormat="1" ht="18.899999999999999" customHeight="1" x14ac:dyDescent="0.25">
      <c r="A28" s="197">
        <v>22</v>
      </c>
      <c r="B28" s="93"/>
      <c r="C28" s="93"/>
      <c r="D28" s="94"/>
      <c r="E28" s="426"/>
      <c r="F28" s="388"/>
      <c r="G28" s="216"/>
      <c r="H28" s="94"/>
      <c r="I28" s="94"/>
      <c r="J28" s="194"/>
      <c r="K28" s="192"/>
      <c r="L28" s="196"/>
      <c r="M28" s="220"/>
      <c r="N28" s="189"/>
      <c r="O28" s="94"/>
      <c r="P28" s="114"/>
      <c r="Q28" s="95"/>
    </row>
    <row r="29" spans="1:17" s="11" customFormat="1" ht="18.899999999999999" customHeight="1" x14ac:dyDescent="0.25">
      <c r="A29" s="197">
        <v>23</v>
      </c>
      <c r="B29" s="93"/>
      <c r="C29" s="93"/>
      <c r="D29" s="94"/>
      <c r="E29" s="427"/>
      <c r="F29" s="95"/>
      <c r="G29" s="95"/>
      <c r="H29" s="94"/>
      <c r="I29" s="94"/>
      <c r="J29" s="194"/>
      <c r="K29" s="192"/>
      <c r="L29" s="196"/>
      <c r="M29" s="220"/>
      <c r="N29" s="189"/>
      <c r="O29" s="94"/>
      <c r="P29" s="114"/>
      <c r="Q29" s="95"/>
    </row>
    <row r="30" spans="1:17" s="11" customFormat="1" ht="18.899999999999999" customHeight="1" x14ac:dyDescent="0.25">
      <c r="A30" s="197">
        <v>24</v>
      </c>
      <c r="B30" s="93"/>
      <c r="C30" s="93"/>
      <c r="D30" s="94"/>
      <c r="E30" s="210"/>
      <c r="F30" s="95"/>
      <c r="G30" s="95"/>
      <c r="H30" s="94"/>
      <c r="I30" s="94"/>
      <c r="J30" s="194"/>
      <c r="K30" s="192"/>
      <c r="L30" s="196"/>
      <c r="M30" s="220"/>
      <c r="N30" s="189"/>
      <c r="O30" s="94"/>
      <c r="P30" s="114"/>
      <c r="Q30" s="95"/>
    </row>
    <row r="31" spans="1:17" s="11" customFormat="1" ht="18.899999999999999" customHeight="1" x14ac:dyDescent="0.25">
      <c r="A31" s="197">
        <v>25</v>
      </c>
      <c r="B31" s="93"/>
      <c r="C31" s="93"/>
      <c r="D31" s="94"/>
      <c r="E31" s="210"/>
      <c r="F31" s="95"/>
      <c r="G31" s="95"/>
      <c r="H31" s="94"/>
      <c r="I31" s="94"/>
      <c r="J31" s="194"/>
      <c r="K31" s="192"/>
      <c r="L31" s="196"/>
      <c r="M31" s="220"/>
      <c r="N31" s="189"/>
      <c r="O31" s="94"/>
      <c r="P31" s="114"/>
      <c r="Q31" s="95"/>
    </row>
    <row r="32" spans="1:17" s="11" customFormat="1" ht="18.899999999999999" customHeight="1" x14ac:dyDescent="0.25">
      <c r="A32" s="197">
        <v>26</v>
      </c>
      <c r="B32" s="93"/>
      <c r="C32" s="93"/>
      <c r="D32" s="94"/>
      <c r="E32" s="403"/>
      <c r="F32" s="95"/>
      <c r="G32" s="95"/>
      <c r="H32" s="94"/>
      <c r="I32" s="94"/>
      <c r="J32" s="194"/>
      <c r="K32" s="192"/>
      <c r="L32" s="196"/>
      <c r="M32" s="220"/>
      <c r="N32" s="189"/>
      <c r="O32" s="94"/>
      <c r="P32" s="114"/>
      <c r="Q32" s="95"/>
    </row>
    <row r="33" spans="1:17" s="11" customFormat="1" ht="18.899999999999999" customHeight="1" x14ac:dyDescent="0.25">
      <c r="A33" s="197">
        <v>27</v>
      </c>
      <c r="B33" s="93"/>
      <c r="C33" s="93"/>
      <c r="D33" s="94"/>
      <c r="E33" s="210"/>
      <c r="F33" s="95"/>
      <c r="G33" s="95"/>
      <c r="H33" s="94"/>
      <c r="I33" s="94"/>
      <c r="J33" s="194"/>
      <c r="K33" s="192"/>
      <c r="L33" s="196"/>
      <c r="M33" s="220"/>
      <c r="N33" s="189"/>
      <c r="O33" s="94"/>
      <c r="P33" s="114"/>
      <c r="Q33" s="95"/>
    </row>
    <row r="34" spans="1:17" s="11" customFormat="1" ht="18.899999999999999" customHeight="1" x14ac:dyDescent="0.25">
      <c r="A34" s="197">
        <v>28</v>
      </c>
      <c r="B34" s="93"/>
      <c r="C34" s="93"/>
      <c r="D34" s="94"/>
      <c r="E34" s="210"/>
      <c r="F34" s="95"/>
      <c r="G34" s="95"/>
      <c r="H34" s="94"/>
      <c r="I34" s="94"/>
      <c r="J34" s="194"/>
      <c r="K34" s="192"/>
      <c r="L34" s="196"/>
      <c r="M34" s="220"/>
      <c r="N34" s="189"/>
      <c r="O34" s="94"/>
      <c r="P34" s="114"/>
      <c r="Q34" s="95"/>
    </row>
    <row r="35" spans="1:17" s="11" customFormat="1" ht="18.899999999999999" customHeight="1" x14ac:dyDescent="0.25">
      <c r="A35" s="197">
        <v>29</v>
      </c>
      <c r="B35" s="93"/>
      <c r="C35" s="93"/>
      <c r="D35" s="94"/>
      <c r="E35" s="210"/>
      <c r="F35" s="95"/>
      <c r="G35" s="95"/>
      <c r="H35" s="94"/>
      <c r="I35" s="94"/>
      <c r="J35" s="194"/>
      <c r="K35" s="192"/>
      <c r="L35" s="196"/>
      <c r="M35" s="220"/>
      <c r="N35" s="189"/>
      <c r="O35" s="94"/>
      <c r="P35" s="114"/>
      <c r="Q35" s="95"/>
    </row>
    <row r="36" spans="1:17" s="11" customFormat="1" ht="18.899999999999999" customHeight="1" x14ac:dyDescent="0.25">
      <c r="A36" s="197">
        <v>30</v>
      </c>
      <c r="B36" s="93"/>
      <c r="C36" s="93"/>
      <c r="D36" s="94"/>
      <c r="E36" s="210"/>
      <c r="F36" s="95"/>
      <c r="G36" s="95"/>
      <c r="H36" s="94"/>
      <c r="I36" s="94"/>
      <c r="J36" s="194"/>
      <c r="K36" s="192"/>
      <c r="L36" s="196"/>
      <c r="M36" s="220"/>
      <c r="N36" s="189"/>
      <c r="O36" s="94"/>
      <c r="P36" s="114"/>
      <c r="Q36" s="95"/>
    </row>
    <row r="37" spans="1:17" s="11" customFormat="1" ht="18.899999999999999" customHeight="1" x14ac:dyDescent="0.25">
      <c r="A37" s="197">
        <v>31</v>
      </c>
      <c r="B37" s="93"/>
      <c r="C37" s="93"/>
      <c r="D37" s="94"/>
      <c r="E37" s="210"/>
      <c r="F37" s="95"/>
      <c r="G37" s="95"/>
      <c r="H37" s="94"/>
      <c r="I37" s="94"/>
      <c r="J37" s="194"/>
      <c r="K37" s="192"/>
      <c r="L37" s="196"/>
      <c r="M37" s="220"/>
      <c r="N37" s="189"/>
      <c r="O37" s="94"/>
      <c r="P37" s="114"/>
      <c r="Q37" s="95"/>
    </row>
    <row r="38" spans="1:17" s="11" customFormat="1" ht="18.899999999999999" customHeight="1" x14ac:dyDescent="0.25">
      <c r="A38" s="197">
        <v>32</v>
      </c>
      <c r="B38" s="93"/>
      <c r="C38" s="93"/>
      <c r="D38" s="94"/>
      <c r="E38" s="210"/>
      <c r="F38" s="95"/>
      <c r="G38" s="95"/>
      <c r="H38" s="377"/>
      <c r="I38" s="221"/>
      <c r="J38" s="194"/>
      <c r="K38" s="192"/>
      <c r="L38" s="196"/>
      <c r="M38" s="220"/>
      <c r="N38" s="189"/>
      <c r="O38" s="95"/>
      <c r="P38" s="114"/>
      <c r="Q38" s="95"/>
    </row>
    <row r="39" spans="1:17" s="11" customFormat="1" ht="18.899999999999999" customHeight="1" x14ac:dyDescent="0.25">
      <c r="A39" s="197">
        <v>33</v>
      </c>
      <c r="B39" s="93"/>
      <c r="C39" s="93"/>
      <c r="D39" s="94"/>
      <c r="E39" s="210"/>
      <c r="F39" s="95"/>
      <c r="G39" s="95"/>
      <c r="H39" s="377"/>
      <c r="I39" s="221"/>
      <c r="J39" s="194"/>
      <c r="K39" s="192"/>
      <c r="L39" s="196"/>
      <c r="M39" s="220"/>
      <c r="N39" s="216"/>
      <c r="O39" s="95"/>
      <c r="P39" s="114"/>
      <c r="Q39" s="95"/>
    </row>
    <row r="40" spans="1:17" s="11" customFormat="1" ht="18.899999999999999" customHeight="1" x14ac:dyDescent="0.25">
      <c r="A40" s="197">
        <v>34</v>
      </c>
      <c r="B40" s="93"/>
      <c r="C40" s="93"/>
      <c r="D40" s="94"/>
      <c r="E40" s="210"/>
      <c r="F40" s="95"/>
      <c r="G40" s="95"/>
      <c r="H40" s="377"/>
      <c r="I40" s="221"/>
      <c r="J40" s="194" t="e">
        <f>IF(AND(Q40="",#REF!&gt;0,#REF!&lt;5),K40,)</f>
        <v>#REF!</v>
      </c>
      <c r="K40" s="192" t="str">
        <f>IF(D40="","ZZZ9",IF(AND(#REF!&gt;0,#REF!&lt;5),D40&amp;#REF!,D40&amp;"9"))</f>
        <v>ZZZ9</v>
      </c>
      <c r="L40" s="196">
        <f t="shared" ref="L40:L103" si="0">IF(Q40="",999,Q40)</f>
        <v>999</v>
      </c>
      <c r="M40" s="220">
        <f t="shared" ref="M40:M103" si="1">IF(P40=999,999,1)</f>
        <v>999</v>
      </c>
      <c r="N40" s="216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97">
        <v>35</v>
      </c>
      <c r="B41" s="93"/>
      <c r="C41" s="93"/>
      <c r="D41" s="94"/>
      <c r="E41" s="210"/>
      <c r="F41" s="95"/>
      <c r="G41" s="95"/>
      <c r="H41" s="377"/>
      <c r="I41" s="221"/>
      <c r="J41" s="194" t="e">
        <f>IF(AND(Q41="",#REF!&gt;0,#REF!&lt;5),K41,)</f>
        <v>#REF!</v>
      </c>
      <c r="K41" s="192" t="str">
        <f>IF(D41="","ZZZ9",IF(AND(#REF!&gt;0,#REF!&lt;5),D41&amp;#REF!,D41&amp;"9"))</f>
        <v>ZZZ9</v>
      </c>
      <c r="L41" s="196">
        <f t="shared" si="0"/>
        <v>999</v>
      </c>
      <c r="M41" s="220">
        <f t="shared" si="1"/>
        <v>999</v>
      </c>
      <c r="N41" s="216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197">
        <v>36</v>
      </c>
      <c r="B42" s="93"/>
      <c r="C42" s="93"/>
      <c r="D42" s="94"/>
      <c r="E42" s="210"/>
      <c r="F42" s="95"/>
      <c r="G42" s="95"/>
      <c r="H42" s="377"/>
      <c r="I42" s="221"/>
      <c r="J42" s="194" t="e">
        <f>IF(AND(Q42="",#REF!&gt;0,#REF!&lt;5),K42,)</f>
        <v>#REF!</v>
      </c>
      <c r="K42" s="192" t="str">
        <f>IF(D42="","ZZZ9",IF(AND(#REF!&gt;0,#REF!&lt;5),D42&amp;#REF!,D42&amp;"9"))</f>
        <v>ZZZ9</v>
      </c>
      <c r="L42" s="196">
        <f t="shared" si="0"/>
        <v>999</v>
      </c>
      <c r="M42" s="220">
        <f t="shared" si="1"/>
        <v>999</v>
      </c>
      <c r="N42" s="216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197">
        <v>37</v>
      </c>
      <c r="B43" s="93"/>
      <c r="C43" s="93"/>
      <c r="D43" s="94"/>
      <c r="E43" s="210"/>
      <c r="F43" s="95"/>
      <c r="G43" s="95"/>
      <c r="H43" s="377"/>
      <c r="I43" s="221"/>
      <c r="J43" s="194" t="e">
        <f>IF(AND(Q43="",#REF!&gt;0,#REF!&lt;5),K43,)</f>
        <v>#REF!</v>
      </c>
      <c r="K43" s="192" t="str">
        <f>IF(D43="","ZZZ9",IF(AND(#REF!&gt;0,#REF!&lt;5),D43&amp;#REF!,D43&amp;"9"))</f>
        <v>ZZZ9</v>
      </c>
      <c r="L43" s="196">
        <f t="shared" si="0"/>
        <v>999</v>
      </c>
      <c r="M43" s="220">
        <f t="shared" si="1"/>
        <v>999</v>
      </c>
      <c r="N43" s="216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197">
        <v>38</v>
      </c>
      <c r="B44" s="93"/>
      <c r="C44" s="93"/>
      <c r="D44" s="94"/>
      <c r="E44" s="210"/>
      <c r="F44" s="95"/>
      <c r="G44" s="95"/>
      <c r="H44" s="377"/>
      <c r="I44" s="221"/>
      <c r="J44" s="194" t="e">
        <f>IF(AND(Q44="",#REF!&gt;0,#REF!&lt;5),K44,)</f>
        <v>#REF!</v>
      </c>
      <c r="K44" s="192" t="str">
        <f>IF(D44="","ZZZ9",IF(AND(#REF!&gt;0,#REF!&lt;5),D44&amp;#REF!,D44&amp;"9"))</f>
        <v>ZZZ9</v>
      </c>
      <c r="L44" s="196">
        <f t="shared" si="0"/>
        <v>999</v>
      </c>
      <c r="M44" s="220">
        <f t="shared" si="1"/>
        <v>999</v>
      </c>
      <c r="N44" s="216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197">
        <v>39</v>
      </c>
      <c r="B45" s="93"/>
      <c r="C45" s="93"/>
      <c r="D45" s="94"/>
      <c r="E45" s="210"/>
      <c r="F45" s="95"/>
      <c r="G45" s="95"/>
      <c r="H45" s="377"/>
      <c r="I45" s="221"/>
      <c r="J45" s="194" t="e">
        <f>IF(AND(Q45="",#REF!&gt;0,#REF!&lt;5),K45,)</f>
        <v>#REF!</v>
      </c>
      <c r="K45" s="192" t="str">
        <f>IF(D45="","ZZZ9",IF(AND(#REF!&gt;0,#REF!&lt;5),D45&amp;#REF!,D45&amp;"9"))</f>
        <v>ZZZ9</v>
      </c>
      <c r="L45" s="196">
        <f t="shared" si="0"/>
        <v>999</v>
      </c>
      <c r="M45" s="220">
        <f t="shared" si="1"/>
        <v>999</v>
      </c>
      <c r="N45" s="216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197">
        <v>40</v>
      </c>
      <c r="B46" s="93"/>
      <c r="C46" s="93"/>
      <c r="D46" s="94"/>
      <c r="E46" s="210"/>
      <c r="F46" s="95"/>
      <c r="G46" s="95"/>
      <c r="H46" s="377"/>
      <c r="I46" s="221"/>
      <c r="J46" s="194" t="e">
        <f>IF(AND(Q46="",#REF!&gt;0,#REF!&lt;5),K46,)</f>
        <v>#REF!</v>
      </c>
      <c r="K46" s="192" t="str">
        <f>IF(D46="","ZZZ9",IF(AND(#REF!&gt;0,#REF!&lt;5),D46&amp;#REF!,D46&amp;"9"))</f>
        <v>ZZZ9</v>
      </c>
      <c r="L46" s="196">
        <f t="shared" si="0"/>
        <v>999</v>
      </c>
      <c r="M46" s="220">
        <f t="shared" si="1"/>
        <v>999</v>
      </c>
      <c r="N46" s="216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197">
        <v>41</v>
      </c>
      <c r="B47" s="93"/>
      <c r="C47" s="93"/>
      <c r="D47" s="94"/>
      <c r="E47" s="210"/>
      <c r="F47" s="95"/>
      <c r="G47" s="95"/>
      <c r="H47" s="377"/>
      <c r="I47" s="221"/>
      <c r="J47" s="194" t="e">
        <f>IF(AND(Q47="",#REF!&gt;0,#REF!&lt;5),K47,)</f>
        <v>#REF!</v>
      </c>
      <c r="K47" s="192" t="str">
        <f>IF(D47="","ZZZ9",IF(AND(#REF!&gt;0,#REF!&lt;5),D47&amp;#REF!,D47&amp;"9"))</f>
        <v>ZZZ9</v>
      </c>
      <c r="L47" s="196">
        <f t="shared" si="0"/>
        <v>999</v>
      </c>
      <c r="M47" s="220">
        <f t="shared" si="1"/>
        <v>999</v>
      </c>
      <c r="N47" s="216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197">
        <v>42</v>
      </c>
      <c r="B48" s="93"/>
      <c r="C48" s="93"/>
      <c r="D48" s="94"/>
      <c r="E48" s="210"/>
      <c r="F48" s="95"/>
      <c r="G48" s="95"/>
      <c r="H48" s="377"/>
      <c r="I48" s="221"/>
      <c r="J48" s="194" t="e">
        <f>IF(AND(Q48="",#REF!&gt;0,#REF!&lt;5),K48,)</f>
        <v>#REF!</v>
      </c>
      <c r="K48" s="192" t="str">
        <f>IF(D48="","ZZZ9",IF(AND(#REF!&gt;0,#REF!&lt;5),D48&amp;#REF!,D48&amp;"9"))</f>
        <v>ZZZ9</v>
      </c>
      <c r="L48" s="196">
        <f t="shared" si="0"/>
        <v>999</v>
      </c>
      <c r="M48" s="220">
        <f t="shared" si="1"/>
        <v>999</v>
      </c>
      <c r="N48" s="216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197">
        <v>43</v>
      </c>
      <c r="B49" s="93"/>
      <c r="C49" s="93"/>
      <c r="D49" s="94"/>
      <c r="E49" s="210"/>
      <c r="F49" s="95"/>
      <c r="G49" s="95"/>
      <c r="H49" s="377"/>
      <c r="I49" s="221"/>
      <c r="J49" s="194" t="e">
        <f>IF(AND(Q49="",#REF!&gt;0,#REF!&lt;5),K49,)</f>
        <v>#REF!</v>
      </c>
      <c r="K49" s="192" t="str">
        <f>IF(D49="","ZZZ9",IF(AND(#REF!&gt;0,#REF!&lt;5),D49&amp;#REF!,D49&amp;"9"))</f>
        <v>ZZZ9</v>
      </c>
      <c r="L49" s="196">
        <f t="shared" si="0"/>
        <v>999</v>
      </c>
      <c r="M49" s="220">
        <f t="shared" si="1"/>
        <v>999</v>
      </c>
      <c r="N49" s="216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197">
        <v>44</v>
      </c>
      <c r="B50" s="93"/>
      <c r="C50" s="93"/>
      <c r="D50" s="94"/>
      <c r="E50" s="210"/>
      <c r="F50" s="95"/>
      <c r="G50" s="95"/>
      <c r="H50" s="377"/>
      <c r="I50" s="221"/>
      <c r="J50" s="194" t="e">
        <f>IF(AND(Q50="",#REF!&gt;0,#REF!&lt;5),K50,)</f>
        <v>#REF!</v>
      </c>
      <c r="K50" s="192" t="str">
        <f>IF(D50="","ZZZ9",IF(AND(#REF!&gt;0,#REF!&lt;5),D50&amp;#REF!,D50&amp;"9"))</f>
        <v>ZZZ9</v>
      </c>
      <c r="L50" s="196">
        <f t="shared" si="0"/>
        <v>999</v>
      </c>
      <c r="M50" s="220">
        <f t="shared" si="1"/>
        <v>999</v>
      </c>
      <c r="N50" s="216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197">
        <v>45</v>
      </c>
      <c r="B51" s="93"/>
      <c r="C51" s="93"/>
      <c r="D51" s="94"/>
      <c r="E51" s="210"/>
      <c r="F51" s="95"/>
      <c r="G51" s="95"/>
      <c r="H51" s="377"/>
      <c r="I51" s="221"/>
      <c r="J51" s="194" t="e">
        <f>IF(AND(Q51="",#REF!&gt;0,#REF!&lt;5),K51,)</f>
        <v>#REF!</v>
      </c>
      <c r="K51" s="192" t="str">
        <f>IF(D51="","ZZZ9",IF(AND(#REF!&gt;0,#REF!&lt;5),D51&amp;#REF!,D51&amp;"9"))</f>
        <v>ZZZ9</v>
      </c>
      <c r="L51" s="196">
        <f t="shared" si="0"/>
        <v>999</v>
      </c>
      <c r="M51" s="220">
        <f t="shared" si="1"/>
        <v>999</v>
      </c>
      <c r="N51" s="216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197">
        <v>46</v>
      </c>
      <c r="B52" s="93"/>
      <c r="C52" s="93"/>
      <c r="D52" s="94"/>
      <c r="E52" s="210"/>
      <c r="F52" s="95"/>
      <c r="G52" s="95"/>
      <c r="H52" s="377"/>
      <c r="I52" s="221"/>
      <c r="J52" s="194" t="e">
        <f>IF(AND(Q52="",#REF!&gt;0,#REF!&lt;5),K52,)</f>
        <v>#REF!</v>
      </c>
      <c r="K52" s="192" t="str">
        <f>IF(D52="","ZZZ9",IF(AND(#REF!&gt;0,#REF!&lt;5),D52&amp;#REF!,D52&amp;"9"))</f>
        <v>ZZZ9</v>
      </c>
      <c r="L52" s="196">
        <f t="shared" si="0"/>
        <v>999</v>
      </c>
      <c r="M52" s="220">
        <f t="shared" si="1"/>
        <v>999</v>
      </c>
      <c r="N52" s="216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197">
        <v>47</v>
      </c>
      <c r="B53" s="93"/>
      <c r="C53" s="93"/>
      <c r="D53" s="94"/>
      <c r="E53" s="210"/>
      <c r="F53" s="95"/>
      <c r="G53" s="95"/>
      <c r="H53" s="377"/>
      <c r="I53" s="221"/>
      <c r="J53" s="194" t="e">
        <f>IF(AND(Q53="",#REF!&gt;0,#REF!&lt;5),K53,)</f>
        <v>#REF!</v>
      </c>
      <c r="K53" s="192" t="str">
        <f>IF(D53="","ZZZ9",IF(AND(#REF!&gt;0,#REF!&lt;5),D53&amp;#REF!,D53&amp;"9"))</f>
        <v>ZZZ9</v>
      </c>
      <c r="L53" s="196">
        <f t="shared" si="0"/>
        <v>999</v>
      </c>
      <c r="M53" s="220">
        <f t="shared" si="1"/>
        <v>999</v>
      </c>
      <c r="N53" s="216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197">
        <v>48</v>
      </c>
      <c r="B54" s="93"/>
      <c r="C54" s="93"/>
      <c r="D54" s="94"/>
      <c r="E54" s="210"/>
      <c r="F54" s="95"/>
      <c r="G54" s="95"/>
      <c r="H54" s="377"/>
      <c r="I54" s="221"/>
      <c r="J54" s="194" t="e">
        <f>IF(AND(Q54="",#REF!&gt;0,#REF!&lt;5),K54,)</f>
        <v>#REF!</v>
      </c>
      <c r="K54" s="192" t="str">
        <f>IF(D54="","ZZZ9",IF(AND(#REF!&gt;0,#REF!&lt;5),D54&amp;#REF!,D54&amp;"9"))</f>
        <v>ZZZ9</v>
      </c>
      <c r="L54" s="196">
        <f t="shared" si="0"/>
        <v>999</v>
      </c>
      <c r="M54" s="220">
        <f t="shared" si="1"/>
        <v>999</v>
      </c>
      <c r="N54" s="216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197">
        <v>49</v>
      </c>
      <c r="B55" s="93"/>
      <c r="C55" s="93"/>
      <c r="D55" s="94"/>
      <c r="E55" s="210"/>
      <c r="F55" s="95"/>
      <c r="G55" s="95"/>
      <c r="H55" s="377"/>
      <c r="I55" s="221"/>
      <c r="J55" s="194" t="e">
        <f>IF(AND(Q55="",#REF!&gt;0,#REF!&lt;5),K55,)</f>
        <v>#REF!</v>
      </c>
      <c r="K55" s="192" t="str">
        <f>IF(D55="","ZZZ9",IF(AND(#REF!&gt;0,#REF!&lt;5),D55&amp;#REF!,D55&amp;"9"))</f>
        <v>ZZZ9</v>
      </c>
      <c r="L55" s="196">
        <f t="shared" si="0"/>
        <v>999</v>
      </c>
      <c r="M55" s="220">
        <f t="shared" si="1"/>
        <v>999</v>
      </c>
      <c r="N55" s="216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197">
        <v>50</v>
      </c>
      <c r="B56" s="93"/>
      <c r="C56" s="93"/>
      <c r="D56" s="94"/>
      <c r="E56" s="210"/>
      <c r="F56" s="95"/>
      <c r="G56" s="95"/>
      <c r="H56" s="377"/>
      <c r="I56" s="221"/>
      <c r="J56" s="194" t="e">
        <f>IF(AND(Q56="",#REF!&gt;0,#REF!&lt;5),K56,)</f>
        <v>#REF!</v>
      </c>
      <c r="K56" s="192" t="str">
        <f>IF(D56="","ZZZ9",IF(AND(#REF!&gt;0,#REF!&lt;5),D56&amp;#REF!,D56&amp;"9"))</f>
        <v>ZZZ9</v>
      </c>
      <c r="L56" s="196">
        <f t="shared" si="0"/>
        <v>999</v>
      </c>
      <c r="M56" s="220">
        <f t="shared" si="1"/>
        <v>999</v>
      </c>
      <c r="N56" s="216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197">
        <v>51</v>
      </c>
      <c r="B57" s="93"/>
      <c r="C57" s="93"/>
      <c r="D57" s="94"/>
      <c r="E57" s="210"/>
      <c r="F57" s="95"/>
      <c r="G57" s="95"/>
      <c r="H57" s="377"/>
      <c r="I57" s="221"/>
      <c r="J57" s="194" t="e">
        <f>IF(AND(Q57="",#REF!&gt;0,#REF!&lt;5),K57,)</f>
        <v>#REF!</v>
      </c>
      <c r="K57" s="192" t="str">
        <f>IF(D57="","ZZZ9",IF(AND(#REF!&gt;0,#REF!&lt;5),D57&amp;#REF!,D57&amp;"9"))</f>
        <v>ZZZ9</v>
      </c>
      <c r="L57" s="196">
        <f t="shared" si="0"/>
        <v>999</v>
      </c>
      <c r="M57" s="220">
        <f t="shared" si="1"/>
        <v>999</v>
      </c>
      <c r="N57" s="216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197">
        <v>52</v>
      </c>
      <c r="B58" s="93"/>
      <c r="C58" s="93"/>
      <c r="D58" s="94"/>
      <c r="E58" s="210"/>
      <c r="F58" s="95"/>
      <c r="G58" s="95"/>
      <c r="H58" s="377"/>
      <c r="I58" s="221"/>
      <c r="J58" s="194" t="e">
        <f>IF(AND(Q58="",#REF!&gt;0,#REF!&lt;5),K58,)</f>
        <v>#REF!</v>
      </c>
      <c r="K58" s="192" t="str">
        <f>IF(D58="","ZZZ9",IF(AND(#REF!&gt;0,#REF!&lt;5),D58&amp;#REF!,D58&amp;"9"))</f>
        <v>ZZZ9</v>
      </c>
      <c r="L58" s="196">
        <f t="shared" si="0"/>
        <v>999</v>
      </c>
      <c r="M58" s="220">
        <f t="shared" si="1"/>
        <v>999</v>
      </c>
      <c r="N58" s="216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197">
        <v>53</v>
      </c>
      <c r="B59" s="93"/>
      <c r="C59" s="93"/>
      <c r="D59" s="94"/>
      <c r="E59" s="210"/>
      <c r="F59" s="95"/>
      <c r="G59" s="95"/>
      <c r="H59" s="377"/>
      <c r="I59" s="221"/>
      <c r="J59" s="194" t="e">
        <f>IF(AND(Q59="",#REF!&gt;0,#REF!&lt;5),K59,)</f>
        <v>#REF!</v>
      </c>
      <c r="K59" s="192" t="str">
        <f>IF(D59="","ZZZ9",IF(AND(#REF!&gt;0,#REF!&lt;5),D59&amp;#REF!,D59&amp;"9"))</f>
        <v>ZZZ9</v>
      </c>
      <c r="L59" s="196">
        <f t="shared" si="0"/>
        <v>999</v>
      </c>
      <c r="M59" s="220">
        <f t="shared" si="1"/>
        <v>999</v>
      </c>
      <c r="N59" s="216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197">
        <v>54</v>
      </c>
      <c r="B60" s="93"/>
      <c r="C60" s="93"/>
      <c r="D60" s="94"/>
      <c r="E60" s="210"/>
      <c r="F60" s="95"/>
      <c r="G60" s="95"/>
      <c r="H60" s="377"/>
      <c r="I60" s="221"/>
      <c r="J60" s="194" t="e">
        <f>IF(AND(Q60="",#REF!&gt;0,#REF!&lt;5),K60,)</f>
        <v>#REF!</v>
      </c>
      <c r="K60" s="192" t="str">
        <f>IF(D60="","ZZZ9",IF(AND(#REF!&gt;0,#REF!&lt;5),D60&amp;#REF!,D60&amp;"9"))</f>
        <v>ZZZ9</v>
      </c>
      <c r="L60" s="196">
        <f t="shared" si="0"/>
        <v>999</v>
      </c>
      <c r="M60" s="220">
        <f t="shared" si="1"/>
        <v>999</v>
      </c>
      <c r="N60" s="216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197">
        <v>55</v>
      </c>
      <c r="B61" s="93"/>
      <c r="C61" s="93"/>
      <c r="D61" s="94"/>
      <c r="E61" s="210"/>
      <c r="F61" s="95"/>
      <c r="G61" s="95"/>
      <c r="H61" s="377"/>
      <c r="I61" s="221"/>
      <c r="J61" s="194" t="e">
        <f>IF(AND(Q61="",#REF!&gt;0,#REF!&lt;5),K61,)</f>
        <v>#REF!</v>
      </c>
      <c r="K61" s="192" t="str">
        <f>IF(D61="","ZZZ9",IF(AND(#REF!&gt;0,#REF!&lt;5),D61&amp;#REF!,D61&amp;"9"))</f>
        <v>ZZZ9</v>
      </c>
      <c r="L61" s="196">
        <f t="shared" si="0"/>
        <v>999</v>
      </c>
      <c r="M61" s="220">
        <f t="shared" si="1"/>
        <v>999</v>
      </c>
      <c r="N61" s="216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197">
        <v>56</v>
      </c>
      <c r="B62" s="93"/>
      <c r="C62" s="93"/>
      <c r="D62" s="94"/>
      <c r="E62" s="210"/>
      <c r="F62" s="95"/>
      <c r="G62" s="95"/>
      <c r="H62" s="377"/>
      <c r="I62" s="221"/>
      <c r="J62" s="194" t="e">
        <f>IF(AND(Q62="",#REF!&gt;0,#REF!&lt;5),K62,)</f>
        <v>#REF!</v>
      </c>
      <c r="K62" s="192" t="str">
        <f>IF(D62="","ZZZ9",IF(AND(#REF!&gt;0,#REF!&lt;5),D62&amp;#REF!,D62&amp;"9"))</f>
        <v>ZZZ9</v>
      </c>
      <c r="L62" s="196">
        <f t="shared" si="0"/>
        <v>999</v>
      </c>
      <c r="M62" s="220">
        <f t="shared" si="1"/>
        <v>999</v>
      </c>
      <c r="N62" s="216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197">
        <v>57</v>
      </c>
      <c r="B63" s="93"/>
      <c r="C63" s="93"/>
      <c r="D63" s="94"/>
      <c r="E63" s="210"/>
      <c r="F63" s="95"/>
      <c r="G63" s="95"/>
      <c r="H63" s="377"/>
      <c r="I63" s="221"/>
      <c r="J63" s="194" t="e">
        <f>IF(AND(Q63="",#REF!&gt;0,#REF!&lt;5),K63,)</f>
        <v>#REF!</v>
      </c>
      <c r="K63" s="192" t="str">
        <f>IF(D63="","ZZZ9",IF(AND(#REF!&gt;0,#REF!&lt;5),D63&amp;#REF!,D63&amp;"9"))</f>
        <v>ZZZ9</v>
      </c>
      <c r="L63" s="196">
        <f t="shared" si="0"/>
        <v>999</v>
      </c>
      <c r="M63" s="220">
        <f t="shared" si="1"/>
        <v>999</v>
      </c>
      <c r="N63" s="216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197">
        <v>58</v>
      </c>
      <c r="B64" s="93"/>
      <c r="C64" s="93"/>
      <c r="D64" s="94"/>
      <c r="E64" s="210"/>
      <c r="F64" s="95"/>
      <c r="G64" s="95"/>
      <c r="H64" s="377"/>
      <c r="I64" s="221"/>
      <c r="J64" s="194" t="e">
        <f>IF(AND(Q64="",#REF!&gt;0,#REF!&lt;5),K64,)</f>
        <v>#REF!</v>
      </c>
      <c r="K64" s="192" t="str">
        <f>IF(D64="","ZZZ9",IF(AND(#REF!&gt;0,#REF!&lt;5),D64&amp;#REF!,D64&amp;"9"))</f>
        <v>ZZZ9</v>
      </c>
      <c r="L64" s="196">
        <f t="shared" si="0"/>
        <v>999</v>
      </c>
      <c r="M64" s="220">
        <f t="shared" si="1"/>
        <v>999</v>
      </c>
      <c r="N64" s="216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197">
        <v>59</v>
      </c>
      <c r="B65" s="93"/>
      <c r="C65" s="93"/>
      <c r="D65" s="94"/>
      <c r="E65" s="210"/>
      <c r="F65" s="95"/>
      <c r="G65" s="95"/>
      <c r="H65" s="377"/>
      <c r="I65" s="221"/>
      <c r="J65" s="194" t="e">
        <f>IF(AND(Q65="",#REF!&gt;0,#REF!&lt;5),K65,)</f>
        <v>#REF!</v>
      </c>
      <c r="K65" s="192" t="str">
        <f>IF(D65="","ZZZ9",IF(AND(#REF!&gt;0,#REF!&lt;5),D65&amp;#REF!,D65&amp;"9"))</f>
        <v>ZZZ9</v>
      </c>
      <c r="L65" s="196">
        <f t="shared" si="0"/>
        <v>999</v>
      </c>
      <c r="M65" s="220">
        <f t="shared" si="1"/>
        <v>999</v>
      </c>
      <c r="N65" s="216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197">
        <v>60</v>
      </c>
      <c r="B66" s="93"/>
      <c r="C66" s="93"/>
      <c r="D66" s="94"/>
      <c r="E66" s="210"/>
      <c r="F66" s="95"/>
      <c r="G66" s="95"/>
      <c r="H66" s="377"/>
      <c r="I66" s="221"/>
      <c r="J66" s="194" t="e">
        <f>IF(AND(Q66="",#REF!&gt;0,#REF!&lt;5),K66,)</f>
        <v>#REF!</v>
      </c>
      <c r="K66" s="192" t="str">
        <f>IF(D66="","ZZZ9",IF(AND(#REF!&gt;0,#REF!&lt;5),D66&amp;#REF!,D66&amp;"9"))</f>
        <v>ZZZ9</v>
      </c>
      <c r="L66" s="196">
        <f t="shared" si="0"/>
        <v>999</v>
      </c>
      <c r="M66" s="220">
        <f t="shared" si="1"/>
        <v>999</v>
      </c>
      <c r="N66" s="216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197">
        <v>61</v>
      </c>
      <c r="B67" s="93"/>
      <c r="C67" s="93"/>
      <c r="D67" s="94"/>
      <c r="E67" s="210"/>
      <c r="F67" s="95"/>
      <c r="G67" s="95"/>
      <c r="H67" s="377"/>
      <c r="I67" s="221"/>
      <c r="J67" s="194" t="e">
        <f>IF(AND(Q67="",#REF!&gt;0,#REF!&lt;5),K67,)</f>
        <v>#REF!</v>
      </c>
      <c r="K67" s="192" t="str">
        <f>IF(D67="","ZZZ9",IF(AND(#REF!&gt;0,#REF!&lt;5),D67&amp;#REF!,D67&amp;"9"))</f>
        <v>ZZZ9</v>
      </c>
      <c r="L67" s="196">
        <f t="shared" si="0"/>
        <v>999</v>
      </c>
      <c r="M67" s="220">
        <f t="shared" si="1"/>
        <v>999</v>
      </c>
      <c r="N67" s="216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197">
        <v>62</v>
      </c>
      <c r="B68" s="93"/>
      <c r="C68" s="93"/>
      <c r="D68" s="94"/>
      <c r="E68" s="210"/>
      <c r="F68" s="95"/>
      <c r="G68" s="95"/>
      <c r="H68" s="377"/>
      <c r="I68" s="221"/>
      <c r="J68" s="194" t="e">
        <f>IF(AND(Q68="",#REF!&gt;0,#REF!&lt;5),K68,)</f>
        <v>#REF!</v>
      </c>
      <c r="K68" s="192" t="str">
        <f>IF(D68="","ZZZ9",IF(AND(#REF!&gt;0,#REF!&lt;5),D68&amp;#REF!,D68&amp;"9"))</f>
        <v>ZZZ9</v>
      </c>
      <c r="L68" s="196">
        <f t="shared" si="0"/>
        <v>999</v>
      </c>
      <c r="M68" s="220">
        <f t="shared" si="1"/>
        <v>999</v>
      </c>
      <c r="N68" s="216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197">
        <v>63</v>
      </c>
      <c r="B69" s="93"/>
      <c r="C69" s="93"/>
      <c r="D69" s="94"/>
      <c r="E69" s="210"/>
      <c r="F69" s="95"/>
      <c r="G69" s="95"/>
      <c r="H69" s="377"/>
      <c r="I69" s="221"/>
      <c r="J69" s="194" t="e">
        <f>IF(AND(Q69="",#REF!&gt;0,#REF!&lt;5),K69,)</f>
        <v>#REF!</v>
      </c>
      <c r="K69" s="192" t="str">
        <f>IF(D69="","ZZZ9",IF(AND(#REF!&gt;0,#REF!&lt;5),D69&amp;#REF!,D69&amp;"9"))</f>
        <v>ZZZ9</v>
      </c>
      <c r="L69" s="196">
        <f t="shared" si="0"/>
        <v>999</v>
      </c>
      <c r="M69" s="220">
        <f t="shared" si="1"/>
        <v>999</v>
      </c>
      <c r="N69" s="216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197">
        <v>64</v>
      </c>
      <c r="B70" s="93"/>
      <c r="C70" s="93"/>
      <c r="D70" s="94"/>
      <c r="E70" s="210"/>
      <c r="F70" s="95"/>
      <c r="G70" s="95"/>
      <c r="H70" s="377"/>
      <c r="I70" s="221"/>
      <c r="J70" s="194" t="e">
        <f>IF(AND(Q70="",#REF!&gt;0,#REF!&lt;5),K70,)</f>
        <v>#REF!</v>
      </c>
      <c r="K70" s="192" t="str">
        <f>IF(D70="","ZZZ9",IF(AND(#REF!&gt;0,#REF!&lt;5),D70&amp;#REF!,D70&amp;"9"))</f>
        <v>ZZZ9</v>
      </c>
      <c r="L70" s="196">
        <f t="shared" si="0"/>
        <v>999</v>
      </c>
      <c r="M70" s="220">
        <f t="shared" si="1"/>
        <v>999</v>
      </c>
      <c r="N70" s="216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197">
        <v>65</v>
      </c>
      <c r="B71" s="93"/>
      <c r="C71" s="93"/>
      <c r="D71" s="94"/>
      <c r="E71" s="210"/>
      <c r="F71" s="95"/>
      <c r="G71" s="95"/>
      <c r="H71" s="377"/>
      <c r="I71" s="221"/>
      <c r="J71" s="194" t="e">
        <f>IF(AND(Q71="",#REF!&gt;0,#REF!&lt;5),K71,)</f>
        <v>#REF!</v>
      </c>
      <c r="K71" s="192" t="str">
        <f>IF(D71="","ZZZ9",IF(AND(#REF!&gt;0,#REF!&lt;5),D71&amp;#REF!,D71&amp;"9"))</f>
        <v>ZZZ9</v>
      </c>
      <c r="L71" s="196">
        <f t="shared" si="0"/>
        <v>999</v>
      </c>
      <c r="M71" s="220">
        <f t="shared" si="1"/>
        <v>999</v>
      </c>
      <c r="N71" s="216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197">
        <v>66</v>
      </c>
      <c r="B72" s="93"/>
      <c r="C72" s="93"/>
      <c r="D72" s="94"/>
      <c r="E72" s="210"/>
      <c r="F72" s="95"/>
      <c r="G72" s="95"/>
      <c r="H72" s="377"/>
      <c r="I72" s="221"/>
      <c r="J72" s="194" t="e">
        <f>IF(AND(Q72="",#REF!&gt;0,#REF!&lt;5),K72,)</f>
        <v>#REF!</v>
      </c>
      <c r="K72" s="192" t="str">
        <f>IF(D72="","ZZZ9",IF(AND(#REF!&gt;0,#REF!&lt;5),D72&amp;#REF!,D72&amp;"9"))</f>
        <v>ZZZ9</v>
      </c>
      <c r="L72" s="196">
        <f t="shared" si="0"/>
        <v>999</v>
      </c>
      <c r="M72" s="220">
        <f t="shared" si="1"/>
        <v>999</v>
      </c>
      <c r="N72" s="216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197">
        <v>67</v>
      </c>
      <c r="B73" s="93"/>
      <c r="C73" s="93"/>
      <c r="D73" s="94"/>
      <c r="E73" s="210"/>
      <c r="F73" s="95"/>
      <c r="G73" s="95"/>
      <c r="H73" s="377"/>
      <c r="I73" s="221"/>
      <c r="J73" s="194" t="e">
        <f>IF(AND(Q73="",#REF!&gt;0,#REF!&lt;5),K73,)</f>
        <v>#REF!</v>
      </c>
      <c r="K73" s="192" t="str">
        <f>IF(D73="","ZZZ9",IF(AND(#REF!&gt;0,#REF!&lt;5),D73&amp;#REF!,D73&amp;"9"))</f>
        <v>ZZZ9</v>
      </c>
      <c r="L73" s="196">
        <f t="shared" si="0"/>
        <v>999</v>
      </c>
      <c r="M73" s="220">
        <f t="shared" si="1"/>
        <v>999</v>
      </c>
      <c r="N73" s="216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197">
        <v>68</v>
      </c>
      <c r="B74" s="93"/>
      <c r="C74" s="93"/>
      <c r="D74" s="94"/>
      <c r="E74" s="210"/>
      <c r="F74" s="95"/>
      <c r="G74" s="95"/>
      <c r="H74" s="377"/>
      <c r="I74" s="221"/>
      <c r="J74" s="194" t="e">
        <f>IF(AND(Q74="",#REF!&gt;0,#REF!&lt;5),K74,)</f>
        <v>#REF!</v>
      </c>
      <c r="K74" s="192" t="str">
        <f>IF(D74="","ZZZ9",IF(AND(#REF!&gt;0,#REF!&lt;5),D74&amp;#REF!,D74&amp;"9"))</f>
        <v>ZZZ9</v>
      </c>
      <c r="L74" s="196">
        <f t="shared" si="0"/>
        <v>999</v>
      </c>
      <c r="M74" s="220">
        <f t="shared" si="1"/>
        <v>999</v>
      </c>
      <c r="N74" s="216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197">
        <v>69</v>
      </c>
      <c r="B75" s="93"/>
      <c r="C75" s="93"/>
      <c r="D75" s="94"/>
      <c r="E75" s="210"/>
      <c r="F75" s="95"/>
      <c r="G75" s="95"/>
      <c r="H75" s="377"/>
      <c r="I75" s="221"/>
      <c r="J75" s="194" t="e">
        <f>IF(AND(Q75="",#REF!&gt;0,#REF!&lt;5),K75,)</f>
        <v>#REF!</v>
      </c>
      <c r="K75" s="192" t="str">
        <f>IF(D75="","ZZZ9",IF(AND(#REF!&gt;0,#REF!&lt;5),D75&amp;#REF!,D75&amp;"9"))</f>
        <v>ZZZ9</v>
      </c>
      <c r="L75" s="196">
        <f t="shared" si="0"/>
        <v>999</v>
      </c>
      <c r="M75" s="220">
        <f t="shared" si="1"/>
        <v>999</v>
      </c>
      <c r="N75" s="216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197">
        <v>70</v>
      </c>
      <c r="B76" s="93"/>
      <c r="C76" s="93"/>
      <c r="D76" s="94"/>
      <c r="E76" s="210"/>
      <c r="F76" s="95"/>
      <c r="G76" s="95"/>
      <c r="H76" s="377"/>
      <c r="I76" s="221"/>
      <c r="J76" s="194" t="e">
        <f>IF(AND(Q76="",#REF!&gt;0,#REF!&lt;5),K76,)</f>
        <v>#REF!</v>
      </c>
      <c r="K76" s="192" t="str">
        <f>IF(D76="","ZZZ9",IF(AND(#REF!&gt;0,#REF!&lt;5),D76&amp;#REF!,D76&amp;"9"))</f>
        <v>ZZZ9</v>
      </c>
      <c r="L76" s="196">
        <f t="shared" si="0"/>
        <v>999</v>
      </c>
      <c r="M76" s="220">
        <f t="shared" si="1"/>
        <v>999</v>
      </c>
      <c r="N76" s="216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197">
        <v>71</v>
      </c>
      <c r="B77" s="93"/>
      <c r="C77" s="93"/>
      <c r="D77" s="94"/>
      <c r="E77" s="210"/>
      <c r="F77" s="95"/>
      <c r="G77" s="95"/>
      <c r="H77" s="377"/>
      <c r="I77" s="221"/>
      <c r="J77" s="194" t="e">
        <f>IF(AND(Q77="",#REF!&gt;0,#REF!&lt;5),K77,)</f>
        <v>#REF!</v>
      </c>
      <c r="K77" s="192" t="str">
        <f>IF(D77="","ZZZ9",IF(AND(#REF!&gt;0,#REF!&lt;5),D77&amp;#REF!,D77&amp;"9"))</f>
        <v>ZZZ9</v>
      </c>
      <c r="L77" s="196">
        <f t="shared" si="0"/>
        <v>999</v>
      </c>
      <c r="M77" s="220">
        <f t="shared" si="1"/>
        <v>999</v>
      </c>
      <c r="N77" s="216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197">
        <v>72</v>
      </c>
      <c r="B78" s="93"/>
      <c r="C78" s="93"/>
      <c r="D78" s="94"/>
      <c r="E78" s="210"/>
      <c r="F78" s="95"/>
      <c r="G78" s="95"/>
      <c r="H78" s="377"/>
      <c r="I78" s="221"/>
      <c r="J78" s="194" t="e">
        <f>IF(AND(Q78="",#REF!&gt;0,#REF!&lt;5),K78,)</f>
        <v>#REF!</v>
      </c>
      <c r="K78" s="192" t="str">
        <f>IF(D78="","ZZZ9",IF(AND(#REF!&gt;0,#REF!&lt;5),D78&amp;#REF!,D78&amp;"9"))</f>
        <v>ZZZ9</v>
      </c>
      <c r="L78" s="196">
        <f t="shared" si="0"/>
        <v>999</v>
      </c>
      <c r="M78" s="220">
        <f t="shared" si="1"/>
        <v>999</v>
      </c>
      <c r="N78" s="216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197">
        <v>73</v>
      </c>
      <c r="B79" s="93"/>
      <c r="C79" s="93"/>
      <c r="D79" s="94"/>
      <c r="E79" s="210"/>
      <c r="F79" s="95"/>
      <c r="G79" s="95"/>
      <c r="H79" s="377"/>
      <c r="I79" s="221"/>
      <c r="J79" s="194" t="e">
        <f>IF(AND(Q79="",#REF!&gt;0,#REF!&lt;5),K79,)</f>
        <v>#REF!</v>
      </c>
      <c r="K79" s="192" t="str">
        <f>IF(D79="","ZZZ9",IF(AND(#REF!&gt;0,#REF!&lt;5),D79&amp;#REF!,D79&amp;"9"))</f>
        <v>ZZZ9</v>
      </c>
      <c r="L79" s="196">
        <f t="shared" si="0"/>
        <v>999</v>
      </c>
      <c r="M79" s="220">
        <f t="shared" si="1"/>
        <v>999</v>
      </c>
      <c r="N79" s="216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197">
        <v>74</v>
      </c>
      <c r="B80" s="93"/>
      <c r="C80" s="93"/>
      <c r="D80" s="94"/>
      <c r="E80" s="210"/>
      <c r="F80" s="95"/>
      <c r="G80" s="95"/>
      <c r="H80" s="377"/>
      <c r="I80" s="221"/>
      <c r="J80" s="194" t="e">
        <f>IF(AND(Q80="",#REF!&gt;0,#REF!&lt;5),K80,)</f>
        <v>#REF!</v>
      </c>
      <c r="K80" s="192" t="str">
        <f>IF(D80="","ZZZ9",IF(AND(#REF!&gt;0,#REF!&lt;5),D80&amp;#REF!,D80&amp;"9"))</f>
        <v>ZZZ9</v>
      </c>
      <c r="L80" s="196">
        <f t="shared" si="0"/>
        <v>999</v>
      </c>
      <c r="M80" s="220">
        <f t="shared" si="1"/>
        <v>999</v>
      </c>
      <c r="N80" s="216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197">
        <v>75</v>
      </c>
      <c r="B81" s="93"/>
      <c r="C81" s="93"/>
      <c r="D81" s="94"/>
      <c r="E81" s="210"/>
      <c r="F81" s="95"/>
      <c r="G81" s="95"/>
      <c r="H81" s="377"/>
      <c r="I81" s="221"/>
      <c r="J81" s="194" t="e">
        <f>IF(AND(Q81="",#REF!&gt;0,#REF!&lt;5),K81,)</f>
        <v>#REF!</v>
      </c>
      <c r="K81" s="192" t="str">
        <f>IF(D81="","ZZZ9",IF(AND(#REF!&gt;0,#REF!&lt;5),D81&amp;#REF!,D81&amp;"9"))</f>
        <v>ZZZ9</v>
      </c>
      <c r="L81" s="196">
        <f t="shared" si="0"/>
        <v>999</v>
      </c>
      <c r="M81" s="220">
        <f t="shared" si="1"/>
        <v>999</v>
      </c>
      <c r="N81" s="216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197">
        <v>76</v>
      </c>
      <c r="B82" s="93"/>
      <c r="C82" s="93"/>
      <c r="D82" s="94"/>
      <c r="E82" s="210"/>
      <c r="F82" s="95"/>
      <c r="G82" s="95"/>
      <c r="H82" s="377"/>
      <c r="I82" s="221"/>
      <c r="J82" s="194" t="e">
        <f>IF(AND(Q82="",#REF!&gt;0,#REF!&lt;5),K82,)</f>
        <v>#REF!</v>
      </c>
      <c r="K82" s="192" t="str">
        <f>IF(D82="","ZZZ9",IF(AND(#REF!&gt;0,#REF!&lt;5),D82&amp;#REF!,D82&amp;"9"))</f>
        <v>ZZZ9</v>
      </c>
      <c r="L82" s="196">
        <f t="shared" si="0"/>
        <v>999</v>
      </c>
      <c r="M82" s="220">
        <f t="shared" si="1"/>
        <v>999</v>
      </c>
      <c r="N82" s="216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197">
        <v>77</v>
      </c>
      <c r="B83" s="93"/>
      <c r="C83" s="93"/>
      <c r="D83" s="94"/>
      <c r="E83" s="210"/>
      <c r="F83" s="95"/>
      <c r="G83" s="95"/>
      <c r="H83" s="377"/>
      <c r="I83" s="221"/>
      <c r="J83" s="194" t="e">
        <f>IF(AND(Q83="",#REF!&gt;0,#REF!&lt;5),K83,)</f>
        <v>#REF!</v>
      </c>
      <c r="K83" s="192" t="str">
        <f>IF(D83="","ZZZ9",IF(AND(#REF!&gt;0,#REF!&lt;5),D83&amp;#REF!,D83&amp;"9"))</f>
        <v>ZZZ9</v>
      </c>
      <c r="L83" s="196">
        <f t="shared" si="0"/>
        <v>999</v>
      </c>
      <c r="M83" s="220">
        <f t="shared" si="1"/>
        <v>999</v>
      </c>
      <c r="N83" s="216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197">
        <v>78</v>
      </c>
      <c r="B84" s="93"/>
      <c r="C84" s="93"/>
      <c r="D84" s="94"/>
      <c r="E84" s="210"/>
      <c r="F84" s="95"/>
      <c r="G84" s="95"/>
      <c r="H84" s="377"/>
      <c r="I84" s="221"/>
      <c r="J84" s="194" t="e">
        <f>IF(AND(Q84="",#REF!&gt;0,#REF!&lt;5),K84,)</f>
        <v>#REF!</v>
      </c>
      <c r="K84" s="192" t="str">
        <f>IF(D84="","ZZZ9",IF(AND(#REF!&gt;0,#REF!&lt;5),D84&amp;#REF!,D84&amp;"9"))</f>
        <v>ZZZ9</v>
      </c>
      <c r="L84" s="196">
        <f t="shared" si="0"/>
        <v>999</v>
      </c>
      <c r="M84" s="220">
        <f t="shared" si="1"/>
        <v>999</v>
      </c>
      <c r="N84" s="216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197">
        <v>79</v>
      </c>
      <c r="B85" s="93"/>
      <c r="C85" s="93"/>
      <c r="D85" s="94"/>
      <c r="E85" s="210"/>
      <c r="F85" s="95"/>
      <c r="G85" s="95"/>
      <c r="H85" s="377"/>
      <c r="I85" s="221"/>
      <c r="J85" s="194" t="e">
        <f>IF(AND(Q85="",#REF!&gt;0,#REF!&lt;5),K85,)</f>
        <v>#REF!</v>
      </c>
      <c r="K85" s="192" t="str">
        <f>IF(D85="","ZZZ9",IF(AND(#REF!&gt;0,#REF!&lt;5),D85&amp;#REF!,D85&amp;"9"))</f>
        <v>ZZZ9</v>
      </c>
      <c r="L85" s="196">
        <f t="shared" si="0"/>
        <v>999</v>
      </c>
      <c r="M85" s="220">
        <f t="shared" si="1"/>
        <v>999</v>
      </c>
      <c r="N85" s="216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197">
        <v>80</v>
      </c>
      <c r="B86" s="93"/>
      <c r="C86" s="93"/>
      <c r="D86" s="94"/>
      <c r="E86" s="210"/>
      <c r="F86" s="95"/>
      <c r="G86" s="95"/>
      <c r="H86" s="377"/>
      <c r="I86" s="221"/>
      <c r="J86" s="194" t="e">
        <f>IF(AND(Q86="",#REF!&gt;0,#REF!&lt;5),K86,)</f>
        <v>#REF!</v>
      </c>
      <c r="K86" s="192" t="str">
        <f>IF(D86="","ZZZ9",IF(AND(#REF!&gt;0,#REF!&lt;5),D86&amp;#REF!,D86&amp;"9"))</f>
        <v>ZZZ9</v>
      </c>
      <c r="L86" s="196">
        <f t="shared" si="0"/>
        <v>999</v>
      </c>
      <c r="M86" s="220">
        <f t="shared" si="1"/>
        <v>999</v>
      </c>
      <c r="N86" s="216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197">
        <v>81</v>
      </c>
      <c r="B87" s="93"/>
      <c r="C87" s="93"/>
      <c r="D87" s="94"/>
      <c r="E87" s="210"/>
      <c r="F87" s="95"/>
      <c r="G87" s="95"/>
      <c r="H87" s="377"/>
      <c r="I87" s="221"/>
      <c r="J87" s="194" t="e">
        <f>IF(AND(Q87="",#REF!&gt;0,#REF!&lt;5),K87,)</f>
        <v>#REF!</v>
      </c>
      <c r="K87" s="192" t="str">
        <f>IF(D87="","ZZZ9",IF(AND(#REF!&gt;0,#REF!&lt;5),D87&amp;#REF!,D87&amp;"9"))</f>
        <v>ZZZ9</v>
      </c>
      <c r="L87" s="196">
        <f t="shared" si="0"/>
        <v>999</v>
      </c>
      <c r="M87" s="220">
        <f t="shared" si="1"/>
        <v>999</v>
      </c>
      <c r="N87" s="216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197">
        <v>82</v>
      </c>
      <c r="B88" s="93"/>
      <c r="C88" s="93"/>
      <c r="D88" s="94"/>
      <c r="E88" s="210"/>
      <c r="F88" s="95"/>
      <c r="G88" s="95"/>
      <c r="H88" s="377"/>
      <c r="I88" s="221"/>
      <c r="J88" s="194" t="e">
        <f>IF(AND(Q88="",#REF!&gt;0,#REF!&lt;5),K88,)</f>
        <v>#REF!</v>
      </c>
      <c r="K88" s="192" t="str">
        <f>IF(D88="","ZZZ9",IF(AND(#REF!&gt;0,#REF!&lt;5),D88&amp;#REF!,D88&amp;"9"))</f>
        <v>ZZZ9</v>
      </c>
      <c r="L88" s="196">
        <f t="shared" si="0"/>
        <v>999</v>
      </c>
      <c r="M88" s="220">
        <f t="shared" si="1"/>
        <v>999</v>
      </c>
      <c r="N88" s="216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197">
        <v>83</v>
      </c>
      <c r="B89" s="93"/>
      <c r="C89" s="93"/>
      <c r="D89" s="94"/>
      <c r="E89" s="210"/>
      <c r="F89" s="95"/>
      <c r="G89" s="95"/>
      <c r="H89" s="377"/>
      <c r="I89" s="221"/>
      <c r="J89" s="194" t="e">
        <f>IF(AND(Q89="",#REF!&gt;0,#REF!&lt;5),K89,)</f>
        <v>#REF!</v>
      </c>
      <c r="K89" s="192" t="str">
        <f>IF(D89="","ZZZ9",IF(AND(#REF!&gt;0,#REF!&lt;5),D89&amp;#REF!,D89&amp;"9"))</f>
        <v>ZZZ9</v>
      </c>
      <c r="L89" s="196">
        <f t="shared" si="0"/>
        <v>999</v>
      </c>
      <c r="M89" s="220">
        <f t="shared" si="1"/>
        <v>999</v>
      </c>
      <c r="N89" s="216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197">
        <v>84</v>
      </c>
      <c r="B90" s="93"/>
      <c r="C90" s="93"/>
      <c r="D90" s="94"/>
      <c r="E90" s="210"/>
      <c r="F90" s="95"/>
      <c r="G90" s="95"/>
      <c r="H90" s="377"/>
      <c r="I90" s="221"/>
      <c r="J90" s="194" t="e">
        <f>IF(AND(Q90="",#REF!&gt;0,#REF!&lt;5),K90,)</f>
        <v>#REF!</v>
      </c>
      <c r="K90" s="192" t="str">
        <f>IF(D90="","ZZZ9",IF(AND(#REF!&gt;0,#REF!&lt;5),D90&amp;#REF!,D90&amp;"9"))</f>
        <v>ZZZ9</v>
      </c>
      <c r="L90" s="196">
        <f t="shared" si="0"/>
        <v>999</v>
      </c>
      <c r="M90" s="220">
        <f t="shared" si="1"/>
        <v>999</v>
      </c>
      <c r="N90" s="216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197">
        <v>85</v>
      </c>
      <c r="B91" s="93"/>
      <c r="C91" s="93"/>
      <c r="D91" s="94"/>
      <c r="E91" s="210"/>
      <c r="F91" s="95"/>
      <c r="G91" s="95"/>
      <c r="H91" s="377"/>
      <c r="I91" s="221"/>
      <c r="J91" s="194" t="e">
        <f>IF(AND(Q91="",#REF!&gt;0,#REF!&lt;5),K91,)</f>
        <v>#REF!</v>
      </c>
      <c r="K91" s="192" t="str">
        <f>IF(D91="","ZZZ9",IF(AND(#REF!&gt;0,#REF!&lt;5),D91&amp;#REF!,D91&amp;"9"))</f>
        <v>ZZZ9</v>
      </c>
      <c r="L91" s="196">
        <f t="shared" si="0"/>
        <v>999</v>
      </c>
      <c r="M91" s="220">
        <f t="shared" si="1"/>
        <v>999</v>
      </c>
      <c r="N91" s="216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197">
        <v>86</v>
      </c>
      <c r="B92" s="93"/>
      <c r="C92" s="93"/>
      <c r="D92" s="94"/>
      <c r="E92" s="210"/>
      <c r="F92" s="95"/>
      <c r="G92" s="95"/>
      <c r="H92" s="377"/>
      <c r="I92" s="221"/>
      <c r="J92" s="194" t="e">
        <f>IF(AND(Q92="",#REF!&gt;0,#REF!&lt;5),K92,)</f>
        <v>#REF!</v>
      </c>
      <c r="K92" s="192" t="str">
        <f>IF(D92="","ZZZ9",IF(AND(#REF!&gt;0,#REF!&lt;5),D92&amp;#REF!,D92&amp;"9"))</f>
        <v>ZZZ9</v>
      </c>
      <c r="L92" s="196">
        <f t="shared" si="0"/>
        <v>999</v>
      </c>
      <c r="M92" s="220">
        <f t="shared" si="1"/>
        <v>999</v>
      </c>
      <c r="N92" s="216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197">
        <v>87</v>
      </c>
      <c r="B93" s="93"/>
      <c r="C93" s="93"/>
      <c r="D93" s="94"/>
      <c r="E93" s="210"/>
      <c r="F93" s="95"/>
      <c r="G93" s="95"/>
      <c r="H93" s="377"/>
      <c r="I93" s="221"/>
      <c r="J93" s="194" t="e">
        <f>IF(AND(Q93="",#REF!&gt;0,#REF!&lt;5),K93,)</f>
        <v>#REF!</v>
      </c>
      <c r="K93" s="192" t="str">
        <f>IF(D93="","ZZZ9",IF(AND(#REF!&gt;0,#REF!&lt;5),D93&amp;#REF!,D93&amp;"9"))</f>
        <v>ZZZ9</v>
      </c>
      <c r="L93" s="196">
        <f t="shared" si="0"/>
        <v>999</v>
      </c>
      <c r="M93" s="220">
        <f t="shared" si="1"/>
        <v>999</v>
      </c>
      <c r="N93" s="216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197">
        <v>88</v>
      </c>
      <c r="B94" s="93"/>
      <c r="C94" s="93"/>
      <c r="D94" s="94"/>
      <c r="E94" s="210"/>
      <c r="F94" s="95"/>
      <c r="G94" s="95"/>
      <c r="H94" s="377"/>
      <c r="I94" s="221"/>
      <c r="J94" s="194" t="e">
        <f>IF(AND(Q94="",#REF!&gt;0,#REF!&lt;5),K94,)</f>
        <v>#REF!</v>
      </c>
      <c r="K94" s="192" t="str">
        <f>IF(D94="","ZZZ9",IF(AND(#REF!&gt;0,#REF!&lt;5),D94&amp;#REF!,D94&amp;"9"))</f>
        <v>ZZZ9</v>
      </c>
      <c r="L94" s="196">
        <f t="shared" si="0"/>
        <v>999</v>
      </c>
      <c r="M94" s="220">
        <f t="shared" si="1"/>
        <v>999</v>
      </c>
      <c r="N94" s="216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197">
        <v>89</v>
      </c>
      <c r="B95" s="93"/>
      <c r="C95" s="93"/>
      <c r="D95" s="94"/>
      <c r="E95" s="210"/>
      <c r="F95" s="95"/>
      <c r="G95" s="95"/>
      <c r="H95" s="377"/>
      <c r="I95" s="221"/>
      <c r="J95" s="194" t="e">
        <f>IF(AND(Q95="",#REF!&gt;0,#REF!&lt;5),K95,)</f>
        <v>#REF!</v>
      </c>
      <c r="K95" s="192" t="str">
        <f>IF(D95="","ZZZ9",IF(AND(#REF!&gt;0,#REF!&lt;5),D95&amp;#REF!,D95&amp;"9"))</f>
        <v>ZZZ9</v>
      </c>
      <c r="L95" s="196">
        <f t="shared" si="0"/>
        <v>999</v>
      </c>
      <c r="M95" s="220">
        <f t="shared" si="1"/>
        <v>999</v>
      </c>
      <c r="N95" s="216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197">
        <v>90</v>
      </c>
      <c r="B96" s="93"/>
      <c r="C96" s="93"/>
      <c r="D96" s="94"/>
      <c r="E96" s="210"/>
      <c r="F96" s="95"/>
      <c r="G96" s="95"/>
      <c r="H96" s="377"/>
      <c r="I96" s="221"/>
      <c r="J96" s="194" t="e">
        <f>IF(AND(Q96="",#REF!&gt;0,#REF!&lt;5),K96,)</f>
        <v>#REF!</v>
      </c>
      <c r="K96" s="192" t="str">
        <f>IF(D96="","ZZZ9",IF(AND(#REF!&gt;0,#REF!&lt;5),D96&amp;#REF!,D96&amp;"9"))</f>
        <v>ZZZ9</v>
      </c>
      <c r="L96" s="196">
        <f t="shared" si="0"/>
        <v>999</v>
      </c>
      <c r="M96" s="220">
        <f t="shared" si="1"/>
        <v>999</v>
      </c>
      <c r="N96" s="216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197">
        <v>91</v>
      </c>
      <c r="B97" s="93"/>
      <c r="C97" s="93"/>
      <c r="D97" s="94"/>
      <c r="E97" s="210"/>
      <c r="F97" s="95"/>
      <c r="G97" s="95"/>
      <c r="H97" s="377"/>
      <c r="I97" s="221"/>
      <c r="J97" s="194" t="e">
        <f>IF(AND(Q97="",#REF!&gt;0,#REF!&lt;5),K97,)</f>
        <v>#REF!</v>
      </c>
      <c r="K97" s="192" t="str">
        <f>IF(D97="","ZZZ9",IF(AND(#REF!&gt;0,#REF!&lt;5),D97&amp;#REF!,D97&amp;"9"))</f>
        <v>ZZZ9</v>
      </c>
      <c r="L97" s="196">
        <f t="shared" si="0"/>
        <v>999</v>
      </c>
      <c r="M97" s="220">
        <f t="shared" si="1"/>
        <v>999</v>
      </c>
      <c r="N97" s="216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197">
        <v>92</v>
      </c>
      <c r="B98" s="93"/>
      <c r="C98" s="93"/>
      <c r="D98" s="94"/>
      <c r="E98" s="210"/>
      <c r="F98" s="95"/>
      <c r="G98" s="95"/>
      <c r="H98" s="377"/>
      <c r="I98" s="221"/>
      <c r="J98" s="194" t="e">
        <f>IF(AND(Q98="",#REF!&gt;0,#REF!&lt;5),K98,)</f>
        <v>#REF!</v>
      </c>
      <c r="K98" s="192" t="str">
        <f>IF(D98="","ZZZ9",IF(AND(#REF!&gt;0,#REF!&lt;5),D98&amp;#REF!,D98&amp;"9"))</f>
        <v>ZZZ9</v>
      </c>
      <c r="L98" s="196">
        <f t="shared" si="0"/>
        <v>999</v>
      </c>
      <c r="M98" s="220">
        <f t="shared" si="1"/>
        <v>999</v>
      </c>
      <c r="N98" s="216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197">
        <v>93</v>
      </c>
      <c r="B99" s="93"/>
      <c r="C99" s="93"/>
      <c r="D99" s="94"/>
      <c r="E99" s="210"/>
      <c r="F99" s="95"/>
      <c r="G99" s="95"/>
      <c r="H99" s="377"/>
      <c r="I99" s="221"/>
      <c r="J99" s="194" t="e">
        <f>IF(AND(Q99="",#REF!&gt;0,#REF!&lt;5),K99,)</f>
        <v>#REF!</v>
      </c>
      <c r="K99" s="192" t="str">
        <f>IF(D99="","ZZZ9",IF(AND(#REF!&gt;0,#REF!&lt;5),D99&amp;#REF!,D99&amp;"9"))</f>
        <v>ZZZ9</v>
      </c>
      <c r="L99" s="196">
        <f t="shared" si="0"/>
        <v>999</v>
      </c>
      <c r="M99" s="220">
        <f t="shared" si="1"/>
        <v>999</v>
      </c>
      <c r="N99" s="216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197">
        <v>94</v>
      </c>
      <c r="B100" s="93"/>
      <c r="C100" s="93"/>
      <c r="D100" s="94"/>
      <c r="E100" s="210"/>
      <c r="F100" s="95"/>
      <c r="G100" s="95"/>
      <c r="H100" s="377"/>
      <c r="I100" s="221"/>
      <c r="J100" s="194" t="e">
        <f>IF(AND(Q100="",#REF!&gt;0,#REF!&lt;5),K100,)</f>
        <v>#REF!</v>
      </c>
      <c r="K100" s="192" t="str">
        <f>IF(D100="","ZZZ9",IF(AND(#REF!&gt;0,#REF!&lt;5),D100&amp;#REF!,D100&amp;"9"))</f>
        <v>ZZZ9</v>
      </c>
      <c r="L100" s="196">
        <f t="shared" si="0"/>
        <v>999</v>
      </c>
      <c r="M100" s="220">
        <f t="shared" si="1"/>
        <v>999</v>
      </c>
      <c r="N100" s="216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197">
        <v>95</v>
      </c>
      <c r="B101" s="93"/>
      <c r="C101" s="93"/>
      <c r="D101" s="94"/>
      <c r="E101" s="210"/>
      <c r="F101" s="95"/>
      <c r="G101" s="95"/>
      <c r="H101" s="377"/>
      <c r="I101" s="221"/>
      <c r="J101" s="194" t="e">
        <f>IF(AND(Q101="",#REF!&gt;0,#REF!&lt;5),K101,)</f>
        <v>#REF!</v>
      </c>
      <c r="K101" s="192" t="str">
        <f>IF(D101="","ZZZ9",IF(AND(#REF!&gt;0,#REF!&lt;5),D101&amp;#REF!,D101&amp;"9"))</f>
        <v>ZZZ9</v>
      </c>
      <c r="L101" s="196">
        <f t="shared" si="0"/>
        <v>999</v>
      </c>
      <c r="M101" s="220">
        <f t="shared" si="1"/>
        <v>999</v>
      </c>
      <c r="N101" s="216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197">
        <v>96</v>
      </c>
      <c r="B102" s="93"/>
      <c r="C102" s="93"/>
      <c r="D102" s="94"/>
      <c r="E102" s="210"/>
      <c r="F102" s="95"/>
      <c r="G102" s="95"/>
      <c r="H102" s="377"/>
      <c r="I102" s="221"/>
      <c r="J102" s="194" t="e">
        <f>IF(AND(Q102="",#REF!&gt;0,#REF!&lt;5),K102,)</f>
        <v>#REF!</v>
      </c>
      <c r="K102" s="192" t="str">
        <f>IF(D102="","ZZZ9",IF(AND(#REF!&gt;0,#REF!&lt;5),D102&amp;#REF!,D102&amp;"9"))</f>
        <v>ZZZ9</v>
      </c>
      <c r="L102" s="196">
        <f t="shared" si="0"/>
        <v>999</v>
      </c>
      <c r="M102" s="220">
        <f t="shared" si="1"/>
        <v>999</v>
      </c>
      <c r="N102" s="216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197">
        <v>97</v>
      </c>
      <c r="B103" s="93"/>
      <c r="C103" s="93"/>
      <c r="D103" s="94"/>
      <c r="E103" s="210"/>
      <c r="F103" s="95"/>
      <c r="G103" s="95"/>
      <c r="H103" s="377"/>
      <c r="I103" s="221"/>
      <c r="J103" s="194" t="e">
        <f>IF(AND(Q103="",#REF!&gt;0,#REF!&lt;5),K103,)</f>
        <v>#REF!</v>
      </c>
      <c r="K103" s="192" t="str">
        <f>IF(D103="","ZZZ9",IF(AND(#REF!&gt;0,#REF!&lt;5),D103&amp;#REF!,D103&amp;"9"))</f>
        <v>ZZZ9</v>
      </c>
      <c r="L103" s="196">
        <f t="shared" si="0"/>
        <v>999</v>
      </c>
      <c r="M103" s="220">
        <f t="shared" si="1"/>
        <v>999</v>
      </c>
      <c r="N103" s="216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197">
        <v>98</v>
      </c>
      <c r="B104" s="93"/>
      <c r="C104" s="93"/>
      <c r="D104" s="94"/>
      <c r="E104" s="210"/>
      <c r="F104" s="95"/>
      <c r="G104" s="95"/>
      <c r="H104" s="377"/>
      <c r="I104" s="221"/>
      <c r="J104" s="194" t="e">
        <f>IF(AND(Q104="",#REF!&gt;0,#REF!&lt;5),K104,)</f>
        <v>#REF!</v>
      </c>
      <c r="K104" s="192" t="str">
        <f>IF(D104="","ZZZ9",IF(AND(#REF!&gt;0,#REF!&lt;5),D104&amp;#REF!,D104&amp;"9"))</f>
        <v>ZZZ9</v>
      </c>
      <c r="L104" s="196">
        <f t="shared" ref="L104:L156" si="3">IF(Q104="",999,Q104)</f>
        <v>999</v>
      </c>
      <c r="M104" s="220">
        <f t="shared" ref="M104:M156" si="4">IF(P104=999,999,1)</f>
        <v>999</v>
      </c>
      <c r="N104" s="216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97">
        <v>99</v>
      </c>
      <c r="B105" s="93"/>
      <c r="C105" s="93"/>
      <c r="D105" s="94"/>
      <c r="E105" s="210"/>
      <c r="F105" s="95"/>
      <c r="G105" s="95"/>
      <c r="H105" s="377"/>
      <c r="I105" s="221"/>
      <c r="J105" s="194" t="e">
        <f>IF(AND(Q105="",#REF!&gt;0,#REF!&lt;5),K105,)</f>
        <v>#REF!</v>
      </c>
      <c r="K105" s="192" t="str">
        <f>IF(D105="","ZZZ9",IF(AND(#REF!&gt;0,#REF!&lt;5),D105&amp;#REF!,D105&amp;"9"))</f>
        <v>ZZZ9</v>
      </c>
      <c r="L105" s="196">
        <f t="shared" si="3"/>
        <v>999</v>
      </c>
      <c r="M105" s="220">
        <f t="shared" si="4"/>
        <v>999</v>
      </c>
      <c r="N105" s="216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197">
        <v>100</v>
      </c>
      <c r="B106" s="93"/>
      <c r="C106" s="93"/>
      <c r="D106" s="94"/>
      <c r="E106" s="210"/>
      <c r="F106" s="95"/>
      <c r="G106" s="95"/>
      <c r="H106" s="377"/>
      <c r="I106" s="221"/>
      <c r="J106" s="194" t="e">
        <f>IF(AND(Q106="",#REF!&gt;0,#REF!&lt;5),K106,)</f>
        <v>#REF!</v>
      </c>
      <c r="K106" s="192" t="str">
        <f>IF(D106="","ZZZ9",IF(AND(#REF!&gt;0,#REF!&lt;5),D106&amp;#REF!,D106&amp;"9"))</f>
        <v>ZZZ9</v>
      </c>
      <c r="L106" s="196">
        <f t="shared" si="3"/>
        <v>999</v>
      </c>
      <c r="M106" s="220">
        <f t="shared" si="4"/>
        <v>999</v>
      </c>
      <c r="N106" s="216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197">
        <v>101</v>
      </c>
      <c r="B107" s="93"/>
      <c r="C107" s="93"/>
      <c r="D107" s="94"/>
      <c r="E107" s="210"/>
      <c r="F107" s="95"/>
      <c r="G107" s="95"/>
      <c r="H107" s="377"/>
      <c r="I107" s="221"/>
      <c r="J107" s="194" t="e">
        <f>IF(AND(Q107="",#REF!&gt;0,#REF!&lt;5),K107,)</f>
        <v>#REF!</v>
      </c>
      <c r="K107" s="192" t="str">
        <f>IF(D107="","ZZZ9",IF(AND(#REF!&gt;0,#REF!&lt;5),D107&amp;#REF!,D107&amp;"9"))</f>
        <v>ZZZ9</v>
      </c>
      <c r="L107" s="196">
        <f t="shared" si="3"/>
        <v>999</v>
      </c>
      <c r="M107" s="220">
        <f t="shared" si="4"/>
        <v>999</v>
      </c>
      <c r="N107" s="216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197">
        <v>102</v>
      </c>
      <c r="B108" s="93"/>
      <c r="C108" s="93"/>
      <c r="D108" s="94"/>
      <c r="E108" s="210"/>
      <c r="F108" s="95"/>
      <c r="G108" s="95"/>
      <c r="H108" s="377"/>
      <c r="I108" s="221"/>
      <c r="J108" s="194" t="e">
        <f>IF(AND(Q108="",#REF!&gt;0,#REF!&lt;5),K108,)</f>
        <v>#REF!</v>
      </c>
      <c r="K108" s="192" t="str">
        <f>IF(D108="","ZZZ9",IF(AND(#REF!&gt;0,#REF!&lt;5),D108&amp;#REF!,D108&amp;"9"))</f>
        <v>ZZZ9</v>
      </c>
      <c r="L108" s="196">
        <f t="shared" si="3"/>
        <v>999</v>
      </c>
      <c r="M108" s="220">
        <f t="shared" si="4"/>
        <v>999</v>
      </c>
      <c r="N108" s="216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197">
        <v>103</v>
      </c>
      <c r="B109" s="93"/>
      <c r="C109" s="93"/>
      <c r="D109" s="94"/>
      <c r="E109" s="210"/>
      <c r="F109" s="95"/>
      <c r="G109" s="95"/>
      <c r="H109" s="377"/>
      <c r="I109" s="221"/>
      <c r="J109" s="194" t="e">
        <f>IF(AND(Q109="",#REF!&gt;0,#REF!&lt;5),K109,)</f>
        <v>#REF!</v>
      </c>
      <c r="K109" s="192" t="str">
        <f>IF(D109="","ZZZ9",IF(AND(#REF!&gt;0,#REF!&lt;5),D109&amp;#REF!,D109&amp;"9"))</f>
        <v>ZZZ9</v>
      </c>
      <c r="L109" s="196">
        <f t="shared" si="3"/>
        <v>999</v>
      </c>
      <c r="M109" s="220">
        <f t="shared" si="4"/>
        <v>999</v>
      </c>
      <c r="N109" s="216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197">
        <v>104</v>
      </c>
      <c r="B110" s="93"/>
      <c r="C110" s="93"/>
      <c r="D110" s="94"/>
      <c r="E110" s="210"/>
      <c r="F110" s="95"/>
      <c r="G110" s="95"/>
      <c r="H110" s="377"/>
      <c r="I110" s="221"/>
      <c r="J110" s="194" t="e">
        <f>IF(AND(Q110="",#REF!&gt;0,#REF!&lt;5),K110,)</f>
        <v>#REF!</v>
      </c>
      <c r="K110" s="192" t="str">
        <f>IF(D110="","ZZZ9",IF(AND(#REF!&gt;0,#REF!&lt;5),D110&amp;#REF!,D110&amp;"9"))</f>
        <v>ZZZ9</v>
      </c>
      <c r="L110" s="196">
        <f t="shared" si="3"/>
        <v>999</v>
      </c>
      <c r="M110" s="220">
        <f t="shared" si="4"/>
        <v>999</v>
      </c>
      <c r="N110" s="216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197">
        <v>105</v>
      </c>
      <c r="B111" s="93"/>
      <c r="C111" s="93"/>
      <c r="D111" s="94"/>
      <c r="E111" s="210"/>
      <c r="F111" s="95"/>
      <c r="G111" s="95"/>
      <c r="H111" s="377"/>
      <c r="I111" s="221"/>
      <c r="J111" s="194" t="e">
        <f>IF(AND(Q111="",#REF!&gt;0,#REF!&lt;5),K111,)</f>
        <v>#REF!</v>
      </c>
      <c r="K111" s="192" t="str">
        <f>IF(D111="","ZZZ9",IF(AND(#REF!&gt;0,#REF!&lt;5),D111&amp;#REF!,D111&amp;"9"))</f>
        <v>ZZZ9</v>
      </c>
      <c r="L111" s="196">
        <f t="shared" si="3"/>
        <v>999</v>
      </c>
      <c r="M111" s="220">
        <f t="shared" si="4"/>
        <v>999</v>
      </c>
      <c r="N111" s="216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197">
        <v>106</v>
      </c>
      <c r="B112" s="93"/>
      <c r="C112" s="93"/>
      <c r="D112" s="94"/>
      <c r="E112" s="210"/>
      <c r="F112" s="95"/>
      <c r="G112" s="95"/>
      <c r="H112" s="377"/>
      <c r="I112" s="221"/>
      <c r="J112" s="194" t="e">
        <f>IF(AND(Q112="",#REF!&gt;0,#REF!&lt;5),K112,)</f>
        <v>#REF!</v>
      </c>
      <c r="K112" s="192" t="str">
        <f>IF(D112="","ZZZ9",IF(AND(#REF!&gt;0,#REF!&lt;5),D112&amp;#REF!,D112&amp;"9"))</f>
        <v>ZZZ9</v>
      </c>
      <c r="L112" s="196">
        <f t="shared" si="3"/>
        <v>999</v>
      </c>
      <c r="M112" s="220">
        <f t="shared" si="4"/>
        <v>999</v>
      </c>
      <c r="N112" s="216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197">
        <v>107</v>
      </c>
      <c r="B113" s="93"/>
      <c r="C113" s="93"/>
      <c r="D113" s="94"/>
      <c r="E113" s="210"/>
      <c r="F113" s="95"/>
      <c r="G113" s="95"/>
      <c r="H113" s="377"/>
      <c r="I113" s="221"/>
      <c r="J113" s="194" t="e">
        <f>IF(AND(Q113="",#REF!&gt;0,#REF!&lt;5),K113,)</f>
        <v>#REF!</v>
      </c>
      <c r="K113" s="192" t="str">
        <f>IF(D113="","ZZZ9",IF(AND(#REF!&gt;0,#REF!&lt;5),D113&amp;#REF!,D113&amp;"9"))</f>
        <v>ZZZ9</v>
      </c>
      <c r="L113" s="196">
        <f t="shared" si="3"/>
        <v>999</v>
      </c>
      <c r="M113" s="220">
        <f t="shared" si="4"/>
        <v>999</v>
      </c>
      <c r="N113" s="216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197">
        <v>108</v>
      </c>
      <c r="B114" s="93"/>
      <c r="C114" s="93"/>
      <c r="D114" s="94"/>
      <c r="E114" s="210"/>
      <c r="F114" s="95"/>
      <c r="G114" s="95"/>
      <c r="H114" s="377"/>
      <c r="I114" s="221"/>
      <c r="J114" s="194" t="e">
        <f>IF(AND(Q114="",#REF!&gt;0,#REF!&lt;5),K114,)</f>
        <v>#REF!</v>
      </c>
      <c r="K114" s="192" t="str">
        <f>IF(D114="","ZZZ9",IF(AND(#REF!&gt;0,#REF!&lt;5),D114&amp;#REF!,D114&amp;"9"))</f>
        <v>ZZZ9</v>
      </c>
      <c r="L114" s="196">
        <f t="shared" si="3"/>
        <v>999</v>
      </c>
      <c r="M114" s="220">
        <f t="shared" si="4"/>
        <v>999</v>
      </c>
      <c r="N114" s="216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197">
        <v>109</v>
      </c>
      <c r="B115" s="93"/>
      <c r="C115" s="93"/>
      <c r="D115" s="94"/>
      <c r="E115" s="210"/>
      <c r="F115" s="95"/>
      <c r="G115" s="95"/>
      <c r="H115" s="377"/>
      <c r="I115" s="221"/>
      <c r="J115" s="194" t="e">
        <f>IF(AND(Q115="",#REF!&gt;0,#REF!&lt;5),K115,)</f>
        <v>#REF!</v>
      </c>
      <c r="K115" s="192" t="str">
        <f>IF(D115="","ZZZ9",IF(AND(#REF!&gt;0,#REF!&lt;5),D115&amp;#REF!,D115&amp;"9"))</f>
        <v>ZZZ9</v>
      </c>
      <c r="L115" s="196">
        <f t="shared" si="3"/>
        <v>999</v>
      </c>
      <c r="M115" s="220">
        <f t="shared" si="4"/>
        <v>999</v>
      </c>
      <c r="N115" s="216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197">
        <v>110</v>
      </c>
      <c r="B116" s="93"/>
      <c r="C116" s="93"/>
      <c r="D116" s="94"/>
      <c r="E116" s="210"/>
      <c r="F116" s="95"/>
      <c r="G116" s="95"/>
      <c r="H116" s="377"/>
      <c r="I116" s="221"/>
      <c r="J116" s="194" t="e">
        <f>IF(AND(Q116="",#REF!&gt;0,#REF!&lt;5),K116,)</f>
        <v>#REF!</v>
      </c>
      <c r="K116" s="192" t="str">
        <f>IF(D116="","ZZZ9",IF(AND(#REF!&gt;0,#REF!&lt;5),D116&amp;#REF!,D116&amp;"9"))</f>
        <v>ZZZ9</v>
      </c>
      <c r="L116" s="196">
        <f t="shared" si="3"/>
        <v>999</v>
      </c>
      <c r="M116" s="220">
        <f t="shared" si="4"/>
        <v>999</v>
      </c>
      <c r="N116" s="216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197">
        <v>111</v>
      </c>
      <c r="B117" s="93"/>
      <c r="C117" s="93"/>
      <c r="D117" s="94"/>
      <c r="E117" s="210"/>
      <c r="F117" s="95"/>
      <c r="G117" s="95"/>
      <c r="H117" s="377"/>
      <c r="I117" s="221"/>
      <c r="J117" s="194" t="e">
        <f>IF(AND(Q117="",#REF!&gt;0,#REF!&lt;5),K117,)</f>
        <v>#REF!</v>
      </c>
      <c r="K117" s="192" t="str">
        <f>IF(D117="","ZZZ9",IF(AND(#REF!&gt;0,#REF!&lt;5),D117&amp;#REF!,D117&amp;"9"))</f>
        <v>ZZZ9</v>
      </c>
      <c r="L117" s="196">
        <f t="shared" si="3"/>
        <v>999</v>
      </c>
      <c r="M117" s="220">
        <f t="shared" si="4"/>
        <v>999</v>
      </c>
      <c r="N117" s="216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197">
        <v>112</v>
      </c>
      <c r="B118" s="93"/>
      <c r="C118" s="93"/>
      <c r="D118" s="94"/>
      <c r="E118" s="210"/>
      <c r="F118" s="95"/>
      <c r="G118" s="95"/>
      <c r="H118" s="377"/>
      <c r="I118" s="221"/>
      <c r="J118" s="194" t="e">
        <f>IF(AND(Q118="",#REF!&gt;0,#REF!&lt;5),K118,)</f>
        <v>#REF!</v>
      </c>
      <c r="K118" s="192" t="str">
        <f>IF(D118="","ZZZ9",IF(AND(#REF!&gt;0,#REF!&lt;5),D118&amp;#REF!,D118&amp;"9"))</f>
        <v>ZZZ9</v>
      </c>
      <c r="L118" s="196">
        <f t="shared" si="3"/>
        <v>999</v>
      </c>
      <c r="M118" s="220">
        <f t="shared" si="4"/>
        <v>999</v>
      </c>
      <c r="N118" s="216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197">
        <v>113</v>
      </c>
      <c r="B119" s="93"/>
      <c r="C119" s="93"/>
      <c r="D119" s="94"/>
      <c r="E119" s="210"/>
      <c r="F119" s="95"/>
      <c r="G119" s="95"/>
      <c r="H119" s="377"/>
      <c r="I119" s="221"/>
      <c r="J119" s="194" t="e">
        <f>IF(AND(Q119="",#REF!&gt;0,#REF!&lt;5),K119,)</f>
        <v>#REF!</v>
      </c>
      <c r="K119" s="192" t="str">
        <f>IF(D119="","ZZZ9",IF(AND(#REF!&gt;0,#REF!&lt;5),D119&amp;#REF!,D119&amp;"9"))</f>
        <v>ZZZ9</v>
      </c>
      <c r="L119" s="196">
        <f t="shared" si="3"/>
        <v>999</v>
      </c>
      <c r="M119" s="220">
        <f t="shared" si="4"/>
        <v>999</v>
      </c>
      <c r="N119" s="216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197">
        <v>114</v>
      </c>
      <c r="B120" s="93"/>
      <c r="C120" s="93"/>
      <c r="D120" s="94"/>
      <c r="E120" s="210"/>
      <c r="F120" s="95"/>
      <c r="G120" s="95"/>
      <c r="H120" s="377"/>
      <c r="I120" s="221"/>
      <c r="J120" s="194" t="e">
        <f>IF(AND(Q120="",#REF!&gt;0,#REF!&lt;5),K120,)</f>
        <v>#REF!</v>
      </c>
      <c r="K120" s="192" t="str">
        <f>IF(D120="","ZZZ9",IF(AND(#REF!&gt;0,#REF!&lt;5),D120&amp;#REF!,D120&amp;"9"))</f>
        <v>ZZZ9</v>
      </c>
      <c r="L120" s="196">
        <f t="shared" si="3"/>
        <v>999</v>
      </c>
      <c r="M120" s="220">
        <f t="shared" si="4"/>
        <v>999</v>
      </c>
      <c r="N120" s="216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197">
        <v>115</v>
      </c>
      <c r="B121" s="93"/>
      <c r="C121" s="93"/>
      <c r="D121" s="94"/>
      <c r="E121" s="210"/>
      <c r="F121" s="95"/>
      <c r="G121" s="95"/>
      <c r="H121" s="377"/>
      <c r="I121" s="221"/>
      <c r="J121" s="194" t="e">
        <f>IF(AND(Q121="",#REF!&gt;0,#REF!&lt;5),K121,)</f>
        <v>#REF!</v>
      </c>
      <c r="K121" s="192" t="str">
        <f>IF(D121="","ZZZ9",IF(AND(#REF!&gt;0,#REF!&lt;5),D121&amp;#REF!,D121&amp;"9"))</f>
        <v>ZZZ9</v>
      </c>
      <c r="L121" s="196">
        <f t="shared" si="3"/>
        <v>999</v>
      </c>
      <c r="M121" s="220">
        <f t="shared" si="4"/>
        <v>999</v>
      </c>
      <c r="N121" s="216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197">
        <v>116</v>
      </c>
      <c r="B122" s="93"/>
      <c r="C122" s="93"/>
      <c r="D122" s="94"/>
      <c r="E122" s="210"/>
      <c r="F122" s="95"/>
      <c r="G122" s="95"/>
      <c r="H122" s="377"/>
      <c r="I122" s="221"/>
      <c r="J122" s="194" t="e">
        <f>IF(AND(Q122="",#REF!&gt;0,#REF!&lt;5),K122,)</f>
        <v>#REF!</v>
      </c>
      <c r="K122" s="192" t="str">
        <f>IF(D122="","ZZZ9",IF(AND(#REF!&gt;0,#REF!&lt;5),D122&amp;#REF!,D122&amp;"9"))</f>
        <v>ZZZ9</v>
      </c>
      <c r="L122" s="196">
        <f t="shared" si="3"/>
        <v>999</v>
      </c>
      <c r="M122" s="220">
        <f t="shared" si="4"/>
        <v>999</v>
      </c>
      <c r="N122" s="216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197">
        <v>117</v>
      </c>
      <c r="B123" s="93"/>
      <c r="C123" s="93"/>
      <c r="D123" s="94"/>
      <c r="E123" s="210"/>
      <c r="F123" s="95"/>
      <c r="G123" s="95"/>
      <c r="H123" s="377"/>
      <c r="I123" s="221"/>
      <c r="J123" s="194" t="e">
        <f>IF(AND(Q123="",#REF!&gt;0,#REF!&lt;5),K123,)</f>
        <v>#REF!</v>
      </c>
      <c r="K123" s="192" t="str">
        <f>IF(D123="","ZZZ9",IF(AND(#REF!&gt;0,#REF!&lt;5),D123&amp;#REF!,D123&amp;"9"))</f>
        <v>ZZZ9</v>
      </c>
      <c r="L123" s="196">
        <f t="shared" si="3"/>
        <v>999</v>
      </c>
      <c r="M123" s="220">
        <f t="shared" si="4"/>
        <v>999</v>
      </c>
      <c r="N123" s="216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197">
        <v>118</v>
      </c>
      <c r="B124" s="93"/>
      <c r="C124" s="93"/>
      <c r="D124" s="94"/>
      <c r="E124" s="210"/>
      <c r="F124" s="95"/>
      <c r="G124" s="95"/>
      <c r="H124" s="377"/>
      <c r="I124" s="221"/>
      <c r="J124" s="194" t="e">
        <f>IF(AND(Q124="",#REF!&gt;0,#REF!&lt;5),K124,)</f>
        <v>#REF!</v>
      </c>
      <c r="K124" s="192" t="str">
        <f>IF(D124="","ZZZ9",IF(AND(#REF!&gt;0,#REF!&lt;5),D124&amp;#REF!,D124&amp;"9"))</f>
        <v>ZZZ9</v>
      </c>
      <c r="L124" s="196">
        <f t="shared" si="3"/>
        <v>999</v>
      </c>
      <c r="M124" s="220">
        <f t="shared" si="4"/>
        <v>999</v>
      </c>
      <c r="N124" s="216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197">
        <v>119</v>
      </c>
      <c r="B125" s="93"/>
      <c r="C125" s="93"/>
      <c r="D125" s="94"/>
      <c r="E125" s="210"/>
      <c r="F125" s="95"/>
      <c r="G125" s="95"/>
      <c r="H125" s="377"/>
      <c r="I125" s="221"/>
      <c r="J125" s="194" t="e">
        <f>IF(AND(Q125="",#REF!&gt;0,#REF!&lt;5),K125,)</f>
        <v>#REF!</v>
      </c>
      <c r="K125" s="192" t="str">
        <f>IF(D125="","ZZZ9",IF(AND(#REF!&gt;0,#REF!&lt;5),D125&amp;#REF!,D125&amp;"9"))</f>
        <v>ZZZ9</v>
      </c>
      <c r="L125" s="196">
        <f t="shared" si="3"/>
        <v>999</v>
      </c>
      <c r="M125" s="220">
        <f t="shared" si="4"/>
        <v>999</v>
      </c>
      <c r="N125" s="216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197">
        <v>120</v>
      </c>
      <c r="B126" s="93"/>
      <c r="C126" s="93"/>
      <c r="D126" s="94"/>
      <c r="E126" s="210"/>
      <c r="F126" s="95"/>
      <c r="G126" s="95"/>
      <c r="H126" s="377"/>
      <c r="I126" s="221"/>
      <c r="J126" s="194" t="e">
        <f>IF(AND(Q126="",#REF!&gt;0,#REF!&lt;5),K126,)</f>
        <v>#REF!</v>
      </c>
      <c r="K126" s="192" t="str">
        <f>IF(D126="","ZZZ9",IF(AND(#REF!&gt;0,#REF!&lt;5),D126&amp;#REF!,D126&amp;"9"))</f>
        <v>ZZZ9</v>
      </c>
      <c r="L126" s="196">
        <f t="shared" si="3"/>
        <v>999</v>
      </c>
      <c r="M126" s="220">
        <f t="shared" si="4"/>
        <v>999</v>
      </c>
      <c r="N126" s="216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197">
        <v>121</v>
      </c>
      <c r="B127" s="93"/>
      <c r="C127" s="93"/>
      <c r="D127" s="94"/>
      <c r="E127" s="210"/>
      <c r="F127" s="95"/>
      <c r="G127" s="95"/>
      <c r="H127" s="377"/>
      <c r="I127" s="221"/>
      <c r="J127" s="194" t="e">
        <f>IF(AND(Q127="",#REF!&gt;0,#REF!&lt;5),K127,)</f>
        <v>#REF!</v>
      </c>
      <c r="K127" s="192" t="str">
        <f>IF(D127="","ZZZ9",IF(AND(#REF!&gt;0,#REF!&lt;5),D127&amp;#REF!,D127&amp;"9"))</f>
        <v>ZZZ9</v>
      </c>
      <c r="L127" s="196">
        <f t="shared" si="3"/>
        <v>999</v>
      </c>
      <c r="M127" s="220">
        <f t="shared" si="4"/>
        <v>999</v>
      </c>
      <c r="N127" s="216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197">
        <v>122</v>
      </c>
      <c r="B128" s="93"/>
      <c r="C128" s="93"/>
      <c r="D128" s="94"/>
      <c r="E128" s="210"/>
      <c r="F128" s="95"/>
      <c r="G128" s="95"/>
      <c r="H128" s="377"/>
      <c r="I128" s="221"/>
      <c r="J128" s="194" t="e">
        <f>IF(AND(Q128="",#REF!&gt;0,#REF!&lt;5),K128,)</f>
        <v>#REF!</v>
      </c>
      <c r="K128" s="192" t="str">
        <f>IF(D128="","ZZZ9",IF(AND(#REF!&gt;0,#REF!&lt;5),D128&amp;#REF!,D128&amp;"9"))</f>
        <v>ZZZ9</v>
      </c>
      <c r="L128" s="196">
        <f t="shared" si="3"/>
        <v>999</v>
      </c>
      <c r="M128" s="220">
        <f t="shared" si="4"/>
        <v>999</v>
      </c>
      <c r="N128" s="216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197">
        <v>123</v>
      </c>
      <c r="B129" s="93"/>
      <c r="C129" s="93"/>
      <c r="D129" s="94"/>
      <c r="E129" s="210"/>
      <c r="F129" s="95"/>
      <c r="G129" s="95"/>
      <c r="H129" s="377"/>
      <c r="I129" s="221"/>
      <c r="J129" s="194" t="e">
        <f>IF(AND(Q129="",#REF!&gt;0,#REF!&lt;5),K129,)</f>
        <v>#REF!</v>
      </c>
      <c r="K129" s="192" t="str">
        <f>IF(D129="","ZZZ9",IF(AND(#REF!&gt;0,#REF!&lt;5),D129&amp;#REF!,D129&amp;"9"))</f>
        <v>ZZZ9</v>
      </c>
      <c r="L129" s="196">
        <f t="shared" si="3"/>
        <v>999</v>
      </c>
      <c r="M129" s="220">
        <f t="shared" si="4"/>
        <v>999</v>
      </c>
      <c r="N129" s="216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197">
        <v>124</v>
      </c>
      <c r="B130" s="93"/>
      <c r="C130" s="93"/>
      <c r="D130" s="94"/>
      <c r="E130" s="210"/>
      <c r="F130" s="95"/>
      <c r="G130" s="95"/>
      <c r="H130" s="377"/>
      <c r="I130" s="221"/>
      <c r="J130" s="194" t="e">
        <f>IF(AND(Q130="",#REF!&gt;0,#REF!&lt;5),K130,)</f>
        <v>#REF!</v>
      </c>
      <c r="K130" s="192" t="str">
        <f>IF(D130="","ZZZ9",IF(AND(#REF!&gt;0,#REF!&lt;5),D130&amp;#REF!,D130&amp;"9"))</f>
        <v>ZZZ9</v>
      </c>
      <c r="L130" s="196">
        <f t="shared" si="3"/>
        <v>999</v>
      </c>
      <c r="M130" s="220">
        <f t="shared" si="4"/>
        <v>999</v>
      </c>
      <c r="N130" s="216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197">
        <v>125</v>
      </c>
      <c r="B131" s="93"/>
      <c r="C131" s="93"/>
      <c r="D131" s="94"/>
      <c r="E131" s="210"/>
      <c r="F131" s="95"/>
      <c r="G131" s="95"/>
      <c r="H131" s="377"/>
      <c r="I131" s="221"/>
      <c r="J131" s="194" t="e">
        <f>IF(AND(Q131="",#REF!&gt;0,#REF!&lt;5),K131,)</f>
        <v>#REF!</v>
      </c>
      <c r="K131" s="192" t="str">
        <f>IF(D131="","ZZZ9",IF(AND(#REF!&gt;0,#REF!&lt;5),D131&amp;#REF!,D131&amp;"9"))</f>
        <v>ZZZ9</v>
      </c>
      <c r="L131" s="196">
        <f t="shared" si="3"/>
        <v>999</v>
      </c>
      <c r="M131" s="220">
        <f t="shared" si="4"/>
        <v>999</v>
      </c>
      <c r="N131" s="216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197">
        <v>126</v>
      </c>
      <c r="B132" s="93"/>
      <c r="C132" s="93"/>
      <c r="D132" s="94"/>
      <c r="E132" s="210"/>
      <c r="F132" s="95"/>
      <c r="G132" s="95"/>
      <c r="H132" s="377"/>
      <c r="I132" s="221"/>
      <c r="J132" s="194" t="e">
        <f>IF(AND(Q132="",#REF!&gt;0,#REF!&lt;5),K132,)</f>
        <v>#REF!</v>
      </c>
      <c r="K132" s="192" t="str">
        <f>IF(D132="","ZZZ9",IF(AND(#REF!&gt;0,#REF!&lt;5),D132&amp;#REF!,D132&amp;"9"))</f>
        <v>ZZZ9</v>
      </c>
      <c r="L132" s="196">
        <f t="shared" si="3"/>
        <v>999</v>
      </c>
      <c r="M132" s="220">
        <f t="shared" si="4"/>
        <v>999</v>
      </c>
      <c r="N132" s="216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197">
        <v>127</v>
      </c>
      <c r="B133" s="93"/>
      <c r="C133" s="93"/>
      <c r="D133" s="94"/>
      <c r="E133" s="210"/>
      <c r="F133" s="95"/>
      <c r="G133" s="95"/>
      <c r="H133" s="377"/>
      <c r="I133" s="221"/>
      <c r="J133" s="194" t="e">
        <f>IF(AND(Q133="",#REF!&gt;0,#REF!&lt;5),K133,)</f>
        <v>#REF!</v>
      </c>
      <c r="K133" s="192" t="str">
        <f>IF(D133="","ZZZ9",IF(AND(#REF!&gt;0,#REF!&lt;5),D133&amp;#REF!,D133&amp;"9"))</f>
        <v>ZZZ9</v>
      </c>
      <c r="L133" s="196">
        <f t="shared" si="3"/>
        <v>999</v>
      </c>
      <c r="M133" s="220">
        <f t="shared" si="4"/>
        <v>999</v>
      </c>
      <c r="N133" s="216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197">
        <v>128</v>
      </c>
      <c r="B134" s="93"/>
      <c r="C134" s="93"/>
      <c r="D134" s="94"/>
      <c r="E134" s="210"/>
      <c r="F134" s="95"/>
      <c r="G134" s="95"/>
      <c r="H134" s="377"/>
      <c r="I134" s="221"/>
      <c r="J134" s="194" t="e">
        <f>IF(AND(Q134="",#REF!&gt;0,#REF!&lt;5),K134,)</f>
        <v>#REF!</v>
      </c>
      <c r="K134" s="192" t="str">
        <f>IF(D134="","ZZZ9",IF(AND(#REF!&gt;0,#REF!&lt;5),D134&amp;#REF!,D134&amp;"9"))</f>
        <v>ZZZ9</v>
      </c>
      <c r="L134" s="196">
        <f t="shared" si="3"/>
        <v>999</v>
      </c>
      <c r="M134" s="220">
        <f t="shared" si="4"/>
        <v>999</v>
      </c>
      <c r="N134" s="216"/>
      <c r="O134" s="221"/>
      <c r="P134" s="222">
        <f t="shared" si="5"/>
        <v>999</v>
      </c>
      <c r="Q134" s="221"/>
    </row>
    <row r="135" spans="1:17" x14ac:dyDescent="0.25">
      <c r="A135" s="197">
        <v>129</v>
      </c>
      <c r="B135" s="93"/>
      <c r="C135" s="93"/>
      <c r="D135" s="94"/>
      <c r="E135" s="210"/>
      <c r="F135" s="95"/>
      <c r="G135" s="95"/>
      <c r="H135" s="377"/>
      <c r="I135" s="221"/>
      <c r="J135" s="194" t="e">
        <f>IF(AND(Q135="",#REF!&gt;0,#REF!&lt;5),K135,)</f>
        <v>#REF!</v>
      </c>
      <c r="K135" s="192" t="str">
        <f>IF(D135="","ZZZ9",IF(AND(#REF!&gt;0,#REF!&lt;5),D135&amp;#REF!,D135&amp;"9"))</f>
        <v>ZZZ9</v>
      </c>
      <c r="L135" s="196">
        <f t="shared" si="3"/>
        <v>999</v>
      </c>
      <c r="M135" s="220">
        <f t="shared" si="4"/>
        <v>999</v>
      </c>
      <c r="N135" s="216"/>
      <c r="O135" s="95"/>
      <c r="P135" s="114">
        <f t="shared" si="5"/>
        <v>999</v>
      </c>
      <c r="Q135" s="95"/>
    </row>
    <row r="136" spans="1:17" x14ac:dyDescent="0.25">
      <c r="A136" s="197">
        <v>130</v>
      </c>
      <c r="B136" s="93"/>
      <c r="C136" s="93"/>
      <c r="D136" s="94"/>
      <c r="E136" s="210"/>
      <c r="F136" s="95"/>
      <c r="G136" s="95"/>
      <c r="H136" s="377"/>
      <c r="I136" s="221"/>
      <c r="J136" s="194" t="e">
        <f>IF(AND(Q136="",#REF!&gt;0,#REF!&lt;5),K136,)</f>
        <v>#REF!</v>
      </c>
      <c r="K136" s="192" t="str">
        <f>IF(D136="","ZZZ9",IF(AND(#REF!&gt;0,#REF!&lt;5),D136&amp;#REF!,D136&amp;"9"))</f>
        <v>ZZZ9</v>
      </c>
      <c r="L136" s="196">
        <f t="shared" si="3"/>
        <v>999</v>
      </c>
      <c r="M136" s="220">
        <f t="shared" si="4"/>
        <v>999</v>
      </c>
      <c r="N136" s="216"/>
      <c r="O136" s="95"/>
      <c r="P136" s="114">
        <f t="shared" si="5"/>
        <v>999</v>
      </c>
      <c r="Q136" s="95"/>
    </row>
    <row r="137" spans="1:17" x14ac:dyDescent="0.25">
      <c r="A137" s="197">
        <v>131</v>
      </c>
      <c r="B137" s="93"/>
      <c r="C137" s="93"/>
      <c r="D137" s="94"/>
      <c r="E137" s="210"/>
      <c r="F137" s="95"/>
      <c r="G137" s="95"/>
      <c r="H137" s="377"/>
      <c r="I137" s="221"/>
      <c r="J137" s="194" t="e">
        <f>IF(AND(Q137="",#REF!&gt;0,#REF!&lt;5),K137,)</f>
        <v>#REF!</v>
      </c>
      <c r="K137" s="192" t="str">
        <f>IF(D137="","ZZZ9",IF(AND(#REF!&gt;0,#REF!&lt;5),D137&amp;#REF!,D137&amp;"9"))</f>
        <v>ZZZ9</v>
      </c>
      <c r="L137" s="196">
        <f t="shared" si="3"/>
        <v>999</v>
      </c>
      <c r="M137" s="220">
        <f t="shared" si="4"/>
        <v>999</v>
      </c>
      <c r="N137" s="216"/>
      <c r="O137" s="95"/>
      <c r="P137" s="114">
        <f t="shared" si="5"/>
        <v>999</v>
      </c>
      <c r="Q137" s="95"/>
    </row>
    <row r="138" spans="1:17" x14ac:dyDescent="0.25">
      <c r="A138" s="197">
        <v>132</v>
      </c>
      <c r="B138" s="93"/>
      <c r="C138" s="93"/>
      <c r="D138" s="94"/>
      <c r="E138" s="210"/>
      <c r="F138" s="95"/>
      <c r="G138" s="95"/>
      <c r="H138" s="377"/>
      <c r="I138" s="221"/>
      <c r="J138" s="194" t="e">
        <f>IF(AND(Q138="",#REF!&gt;0,#REF!&lt;5),K138,)</f>
        <v>#REF!</v>
      </c>
      <c r="K138" s="192" t="str">
        <f>IF(D138="","ZZZ9",IF(AND(#REF!&gt;0,#REF!&lt;5),D138&amp;#REF!,D138&amp;"9"))</f>
        <v>ZZZ9</v>
      </c>
      <c r="L138" s="196">
        <f t="shared" si="3"/>
        <v>999</v>
      </c>
      <c r="M138" s="220">
        <f t="shared" si="4"/>
        <v>999</v>
      </c>
      <c r="N138" s="216"/>
      <c r="O138" s="95"/>
      <c r="P138" s="114">
        <f t="shared" si="5"/>
        <v>999</v>
      </c>
      <c r="Q138" s="95"/>
    </row>
    <row r="139" spans="1:17" x14ac:dyDescent="0.25">
      <c r="A139" s="197">
        <v>133</v>
      </c>
      <c r="B139" s="93"/>
      <c r="C139" s="93"/>
      <c r="D139" s="94"/>
      <c r="E139" s="210"/>
      <c r="F139" s="95"/>
      <c r="G139" s="95"/>
      <c r="H139" s="377"/>
      <c r="I139" s="221"/>
      <c r="J139" s="194" t="e">
        <f>IF(AND(Q139="",#REF!&gt;0,#REF!&lt;5),K139,)</f>
        <v>#REF!</v>
      </c>
      <c r="K139" s="192" t="str">
        <f>IF(D139="","ZZZ9",IF(AND(#REF!&gt;0,#REF!&lt;5),D139&amp;#REF!,D139&amp;"9"))</f>
        <v>ZZZ9</v>
      </c>
      <c r="L139" s="196">
        <f t="shared" si="3"/>
        <v>999</v>
      </c>
      <c r="M139" s="220">
        <f t="shared" si="4"/>
        <v>999</v>
      </c>
      <c r="N139" s="216"/>
      <c r="O139" s="95"/>
      <c r="P139" s="114">
        <f t="shared" si="5"/>
        <v>999</v>
      </c>
      <c r="Q139" s="95"/>
    </row>
    <row r="140" spans="1:17" x14ac:dyDescent="0.25">
      <c r="A140" s="197">
        <v>134</v>
      </c>
      <c r="B140" s="93"/>
      <c r="C140" s="93"/>
      <c r="D140" s="94"/>
      <c r="E140" s="210"/>
      <c r="F140" s="95"/>
      <c r="G140" s="95"/>
      <c r="H140" s="377"/>
      <c r="I140" s="221"/>
      <c r="J140" s="194" t="e">
        <f>IF(AND(Q140="",#REF!&gt;0,#REF!&lt;5),K140,)</f>
        <v>#REF!</v>
      </c>
      <c r="K140" s="192" t="str">
        <f>IF(D140="","ZZZ9",IF(AND(#REF!&gt;0,#REF!&lt;5),D140&amp;#REF!,D140&amp;"9"))</f>
        <v>ZZZ9</v>
      </c>
      <c r="L140" s="196">
        <f t="shared" si="3"/>
        <v>999</v>
      </c>
      <c r="M140" s="220">
        <f t="shared" si="4"/>
        <v>999</v>
      </c>
      <c r="N140" s="216"/>
      <c r="O140" s="95"/>
      <c r="P140" s="114">
        <f t="shared" si="5"/>
        <v>999</v>
      </c>
      <c r="Q140" s="95"/>
    </row>
    <row r="141" spans="1:17" x14ac:dyDescent="0.25">
      <c r="A141" s="197">
        <v>135</v>
      </c>
      <c r="B141" s="93"/>
      <c r="C141" s="93"/>
      <c r="D141" s="94"/>
      <c r="E141" s="210"/>
      <c r="F141" s="95"/>
      <c r="G141" s="95"/>
      <c r="H141" s="377"/>
      <c r="I141" s="221"/>
      <c r="J141" s="194" t="e">
        <f>IF(AND(Q141="",#REF!&gt;0,#REF!&lt;5),K141,)</f>
        <v>#REF!</v>
      </c>
      <c r="K141" s="192" t="str">
        <f>IF(D141="","ZZZ9",IF(AND(#REF!&gt;0,#REF!&lt;5),D141&amp;#REF!,D141&amp;"9"))</f>
        <v>ZZZ9</v>
      </c>
      <c r="L141" s="196">
        <f t="shared" si="3"/>
        <v>999</v>
      </c>
      <c r="M141" s="220">
        <f t="shared" si="4"/>
        <v>999</v>
      </c>
      <c r="N141" s="216"/>
      <c r="O141" s="221"/>
      <c r="P141" s="222">
        <f t="shared" si="5"/>
        <v>999</v>
      </c>
      <c r="Q141" s="221"/>
    </row>
    <row r="142" spans="1:17" x14ac:dyDescent="0.25">
      <c r="A142" s="197">
        <v>136</v>
      </c>
      <c r="B142" s="93"/>
      <c r="C142" s="93"/>
      <c r="D142" s="94"/>
      <c r="E142" s="210"/>
      <c r="F142" s="95"/>
      <c r="G142" s="95"/>
      <c r="H142" s="377"/>
      <c r="I142" s="221"/>
      <c r="J142" s="194" t="e">
        <f>IF(AND(Q142="",#REF!&gt;0,#REF!&lt;5),K142,)</f>
        <v>#REF!</v>
      </c>
      <c r="K142" s="192" t="str">
        <f>IF(D142="","ZZZ9",IF(AND(#REF!&gt;0,#REF!&lt;5),D142&amp;#REF!,D142&amp;"9"))</f>
        <v>ZZZ9</v>
      </c>
      <c r="L142" s="196">
        <f t="shared" si="3"/>
        <v>999</v>
      </c>
      <c r="M142" s="220">
        <f t="shared" si="4"/>
        <v>999</v>
      </c>
      <c r="N142" s="216"/>
      <c r="O142" s="95"/>
      <c r="P142" s="114">
        <f t="shared" si="5"/>
        <v>999</v>
      </c>
      <c r="Q142" s="95"/>
    </row>
    <row r="143" spans="1:17" x14ac:dyDescent="0.25">
      <c r="A143" s="197">
        <v>137</v>
      </c>
      <c r="B143" s="93"/>
      <c r="C143" s="93"/>
      <c r="D143" s="94"/>
      <c r="E143" s="210"/>
      <c r="F143" s="95"/>
      <c r="G143" s="95"/>
      <c r="H143" s="377"/>
      <c r="I143" s="221"/>
      <c r="J143" s="194" t="e">
        <f>IF(AND(Q143="",#REF!&gt;0,#REF!&lt;5),K143,)</f>
        <v>#REF!</v>
      </c>
      <c r="K143" s="192" t="str">
        <f>IF(D143="","ZZZ9",IF(AND(#REF!&gt;0,#REF!&lt;5),D143&amp;#REF!,D143&amp;"9"))</f>
        <v>ZZZ9</v>
      </c>
      <c r="L143" s="196">
        <f t="shared" si="3"/>
        <v>999</v>
      </c>
      <c r="M143" s="220">
        <f t="shared" si="4"/>
        <v>999</v>
      </c>
      <c r="N143" s="216"/>
      <c r="O143" s="95"/>
      <c r="P143" s="114">
        <f t="shared" si="5"/>
        <v>999</v>
      </c>
      <c r="Q143" s="95"/>
    </row>
    <row r="144" spans="1:17" x14ac:dyDescent="0.25">
      <c r="A144" s="197">
        <v>138</v>
      </c>
      <c r="B144" s="93"/>
      <c r="C144" s="93"/>
      <c r="D144" s="94"/>
      <c r="E144" s="210"/>
      <c r="F144" s="95"/>
      <c r="G144" s="95"/>
      <c r="H144" s="377"/>
      <c r="I144" s="221"/>
      <c r="J144" s="194" t="e">
        <f>IF(AND(Q144="",#REF!&gt;0,#REF!&lt;5),K144,)</f>
        <v>#REF!</v>
      </c>
      <c r="K144" s="192" t="str">
        <f>IF(D144="","ZZZ9",IF(AND(#REF!&gt;0,#REF!&lt;5),D144&amp;#REF!,D144&amp;"9"))</f>
        <v>ZZZ9</v>
      </c>
      <c r="L144" s="196">
        <f t="shared" si="3"/>
        <v>999</v>
      </c>
      <c r="M144" s="220">
        <f t="shared" si="4"/>
        <v>999</v>
      </c>
      <c r="N144" s="216"/>
      <c r="O144" s="95"/>
      <c r="P144" s="114">
        <f t="shared" si="5"/>
        <v>999</v>
      </c>
      <c r="Q144" s="95"/>
    </row>
    <row r="145" spans="1:17" x14ac:dyDescent="0.25">
      <c r="A145" s="197">
        <v>139</v>
      </c>
      <c r="B145" s="93"/>
      <c r="C145" s="93"/>
      <c r="D145" s="94"/>
      <c r="E145" s="210"/>
      <c r="F145" s="95"/>
      <c r="G145" s="95"/>
      <c r="H145" s="377"/>
      <c r="I145" s="221"/>
      <c r="J145" s="194" t="e">
        <f>IF(AND(Q145="",#REF!&gt;0,#REF!&lt;5),K145,)</f>
        <v>#REF!</v>
      </c>
      <c r="K145" s="192" t="str">
        <f>IF(D145="","ZZZ9",IF(AND(#REF!&gt;0,#REF!&lt;5),D145&amp;#REF!,D145&amp;"9"))</f>
        <v>ZZZ9</v>
      </c>
      <c r="L145" s="196">
        <f t="shared" si="3"/>
        <v>999</v>
      </c>
      <c r="M145" s="220">
        <f t="shared" si="4"/>
        <v>999</v>
      </c>
      <c r="N145" s="216"/>
      <c r="O145" s="95"/>
      <c r="P145" s="114">
        <f t="shared" si="5"/>
        <v>999</v>
      </c>
      <c r="Q145" s="95"/>
    </row>
    <row r="146" spans="1:17" x14ac:dyDescent="0.25">
      <c r="A146" s="197">
        <v>140</v>
      </c>
      <c r="B146" s="93"/>
      <c r="C146" s="93"/>
      <c r="D146" s="94"/>
      <c r="E146" s="210"/>
      <c r="F146" s="95"/>
      <c r="G146" s="95"/>
      <c r="H146" s="377"/>
      <c r="I146" s="221"/>
      <c r="J146" s="194" t="e">
        <f>IF(AND(Q146="",#REF!&gt;0,#REF!&lt;5),K146,)</f>
        <v>#REF!</v>
      </c>
      <c r="K146" s="192" t="str">
        <f>IF(D146="","ZZZ9",IF(AND(#REF!&gt;0,#REF!&lt;5),D146&amp;#REF!,D146&amp;"9"))</f>
        <v>ZZZ9</v>
      </c>
      <c r="L146" s="196">
        <f t="shared" si="3"/>
        <v>999</v>
      </c>
      <c r="M146" s="220">
        <f t="shared" si="4"/>
        <v>999</v>
      </c>
      <c r="N146" s="216"/>
      <c r="O146" s="95"/>
      <c r="P146" s="114">
        <f t="shared" si="5"/>
        <v>999</v>
      </c>
      <c r="Q146" s="95"/>
    </row>
    <row r="147" spans="1:17" x14ac:dyDescent="0.25">
      <c r="A147" s="197">
        <v>141</v>
      </c>
      <c r="B147" s="93"/>
      <c r="C147" s="93"/>
      <c r="D147" s="94"/>
      <c r="E147" s="210"/>
      <c r="F147" s="95"/>
      <c r="G147" s="95"/>
      <c r="H147" s="377"/>
      <c r="I147" s="221"/>
      <c r="J147" s="194" t="e">
        <f>IF(AND(Q147="",#REF!&gt;0,#REF!&lt;5),K147,)</f>
        <v>#REF!</v>
      </c>
      <c r="K147" s="192" t="str">
        <f>IF(D147="","ZZZ9",IF(AND(#REF!&gt;0,#REF!&lt;5),D147&amp;#REF!,D147&amp;"9"))</f>
        <v>ZZZ9</v>
      </c>
      <c r="L147" s="196">
        <f t="shared" si="3"/>
        <v>999</v>
      </c>
      <c r="M147" s="220">
        <f t="shared" si="4"/>
        <v>999</v>
      </c>
      <c r="N147" s="216"/>
      <c r="O147" s="95"/>
      <c r="P147" s="114">
        <f t="shared" si="5"/>
        <v>999</v>
      </c>
      <c r="Q147" s="95"/>
    </row>
    <row r="148" spans="1:17" x14ac:dyDescent="0.25">
      <c r="A148" s="197">
        <v>142</v>
      </c>
      <c r="B148" s="93"/>
      <c r="C148" s="93"/>
      <c r="D148" s="94"/>
      <c r="E148" s="210"/>
      <c r="F148" s="95"/>
      <c r="G148" s="95"/>
      <c r="H148" s="377"/>
      <c r="I148" s="221"/>
      <c r="J148" s="194" t="e">
        <f>IF(AND(Q148="",#REF!&gt;0,#REF!&lt;5),K148,)</f>
        <v>#REF!</v>
      </c>
      <c r="K148" s="192" t="str">
        <f>IF(D148="","ZZZ9",IF(AND(#REF!&gt;0,#REF!&lt;5),D148&amp;#REF!,D148&amp;"9"))</f>
        <v>ZZZ9</v>
      </c>
      <c r="L148" s="196">
        <f t="shared" si="3"/>
        <v>999</v>
      </c>
      <c r="M148" s="220">
        <f t="shared" si="4"/>
        <v>999</v>
      </c>
      <c r="N148" s="216"/>
      <c r="O148" s="221"/>
      <c r="P148" s="222">
        <f t="shared" si="5"/>
        <v>999</v>
      </c>
      <c r="Q148" s="221"/>
    </row>
    <row r="149" spans="1:17" x14ac:dyDescent="0.25">
      <c r="A149" s="197">
        <v>143</v>
      </c>
      <c r="B149" s="93"/>
      <c r="C149" s="93"/>
      <c r="D149" s="94"/>
      <c r="E149" s="210"/>
      <c r="F149" s="95"/>
      <c r="G149" s="95"/>
      <c r="H149" s="377"/>
      <c r="I149" s="221"/>
      <c r="J149" s="194" t="e">
        <f>IF(AND(Q149="",#REF!&gt;0,#REF!&lt;5),K149,)</f>
        <v>#REF!</v>
      </c>
      <c r="K149" s="192" t="str">
        <f>IF(D149="","ZZZ9",IF(AND(#REF!&gt;0,#REF!&lt;5),D149&amp;#REF!,D149&amp;"9"))</f>
        <v>ZZZ9</v>
      </c>
      <c r="L149" s="196">
        <f t="shared" si="3"/>
        <v>999</v>
      </c>
      <c r="M149" s="220">
        <f t="shared" si="4"/>
        <v>999</v>
      </c>
      <c r="N149" s="216"/>
      <c r="O149" s="95"/>
      <c r="P149" s="114">
        <f t="shared" si="5"/>
        <v>999</v>
      </c>
      <c r="Q149" s="95"/>
    </row>
    <row r="150" spans="1:17" x14ac:dyDescent="0.25">
      <c r="A150" s="197">
        <v>144</v>
      </c>
      <c r="B150" s="93"/>
      <c r="C150" s="93"/>
      <c r="D150" s="94"/>
      <c r="E150" s="210"/>
      <c r="F150" s="95"/>
      <c r="G150" s="95"/>
      <c r="H150" s="377"/>
      <c r="I150" s="221"/>
      <c r="J150" s="194" t="e">
        <f>IF(AND(Q150="",#REF!&gt;0,#REF!&lt;5),K150,)</f>
        <v>#REF!</v>
      </c>
      <c r="K150" s="192" t="str">
        <f>IF(D150="","ZZZ9",IF(AND(#REF!&gt;0,#REF!&lt;5),D150&amp;#REF!,D150&amp;"9"))</f>
        <v>ZZZ9</v>
      </c>
      <c r="L150" s="196">
        <f t="shared" si="3"/>
        <v>999</v>
      </c>
      <c r="M150" s="220">
        <f t="shared" si="4"/>
        <v>999</v>
      </c>
      <c r="N150" s="216"/>
      <c r="O150" s="95"/>
      <c r="P150" s="114">
        <f t="shared" si="5"/>
        <v>999</v>
      </c>
      <c r="Q150" s="95"/>
    </row>
    <row r="151" spans="1:17" x14ac:dyDescent="0.25">
      <c r="A151" s="197">
        <v>145</v>
      </c>
      <c r="B151" s="93"/>
      <c r="C151" s="93"/>
      <c r="D151" s="94"/>
      <c r="E151" s="210"/>
      <c r="F151" s="95"/>
      <c r="G151" s="95"/>
      <c r="H151" s="377"/>
      <c r="I151" s="221"/>
      <c r="J151" s="194" t="e">
        <f>IF(AND(Q151="",#REF!&gt;0,#REF!&lt;5),K151,)</f>
        <v>#REF!</v>
      </c>
      <c r="K151" s="192" t="str">
        <f>IF(D151="","ZZZ9",IF(AND(#REF!&gt;0,#REF!&lt;5),D151&amp;#REF!,D151&amp;"9"))</f>
        <v>ZZZ9</v>
      </c>
      <c r="L151" s="196">
        <f t="shared" si="3"/>
        <v>999</v>
      </c>
      <c r="M151" s="220">
        <f t="shared" si="4"/>
        <v>999</v>
      </c>
      <c r="N151" s="216"/>
      <c r="O151" s="95"/>
      <c r="P151" s="114">
        <f t="shared" si="5"/>
        <v>999</v>
      </c>
      <c r="Q151" s="95"/>
    </row>
    <row r="152" spans="1:17" x14ac:dyDescent="0.25">
      <c r="A152" s="197">
        <v>146</v>
      </c>
      <c r="B152" s="93"/>
      <c r="C152" s="93"/>
      <c r="D152" s="94"/>
      <c r="E152" s="210"/>
      <c r="F152" s="95"/>
      <c r="G152" s="95"/>
      <c r="H152" s="377"/>
      <c r="I152" s="221"/>
      <c r="J152" s="194" t="e">
        <f>IF(AND(Q152="",#REF!&gt;0,#REF!&lt;5),K152,)</f>
        <v>#REF!</v>
      </c>
      <c r="K152" s="192" t="str">
        <f>IF(D152="","ZZZ9",IF(AND(#REF!&gt;0,#REF!&lt;5),D152&amp;#REF!,D152&amp;"9"))</f>
        <v>ZZZ9</v>
      </c>
      <c r="L152" s="196">
        <f t="shared" si="3"/>
        <v>999</v>
      </c>
      <c r="M152" s="220">
        <f t="shared" si="4"/>
        <v>999</v>
      </c>
      <c r="N152" s="216"/>
      <c r="O152" s="95"/>
      <c r="P152" s="114">
        <f t="shared" si="5"/>
        <v>999</v>
      </c>
      <c r="Q152" s="95"/>
    </row>
    <row r="153" spans="1:17" x14ac:dyDescent="0.25">
      <c r="A153" s="197">
        <v>147</v>
      </c>
      <c r="B153" s="93"/>
      <c r="C153" s="93"/>
      <c r="D153" s="94"/>
      <c r="E153" s="210"/>
      <c r="F153" s="95"/>
      <c r="G153" s="95"/>
      <c r="H153" s="377"/>
      <c r="I153" s="221"/>
      <c r="J153" s="194" t="e">
        <f>IF(AND(Q153="",#REF!&gt;0,#REF!&lt;5),K153,)</f>
        <v>#REF!</v>
      </c>
      <c r="K153" s="192" t="str">
        <f>IF(D153="","ZZZ9",IF(AND(#REF!&gt;0,#REF!&lt;5),D153&amp;#REF!,D153&amp;"9"))</f>
        <v>ZZZ9</v>
      </c>
      <c r="L153" s="196">
        <f t="shared" si="3"/>
        <v>999</v>
      </c>
      <c r="M153" s="220">
        <f t="shared" si="4"/>
        <v>999</v>
      </c>
      <c r="N153" s="216"/>
      <c r="O153" s="95"/>
      <c r="P153" s="114">
        <f t="shared" si="5"/>
        <v>999</v>
      </c>
      <c r="Q153" s="95"/>
    </row>
    <row r="154" spans="1:17" x14ac:dyDescent="0.25">
      <c r="A154" s="197">
        <v>148</v>
      </c>
      <c r="B154" s="93"/>
      <c r="C154" s="93"/>
      <c r="D154" s="94"/>
      <c r="E154" s="210"/>
      <c r="F154" s="95"/>
      <c r="G154" s="95"/>
      <c r="H154" s="377"/>
      <c r="I154" s="221"/>
      <c r="J154" s="194" t="e">
        <f>IF(AND(Q154="",#REF!&gt;0,#REF!&lt;5),K154,)</f>
        <v>#REF!</v>
      </c>
      <c r="K154" s="192" t="str">
        <f>IF(D154="","ZZZ9",IF(AND(#REF!&gt;0,#REF!&lt;5),D154&amp;#REF!,D154&amp;"9"))</f>
        <v>ZZZ9</v>
      </c>
      <c r="L154" s="196">
        <f t="shared" si="3"/>
        <v>999</v>
      </c>
      <c r="M154" s="220">
        <f t="shared" si="4"/>
        <v>999</v>
      </c>
      <c r="N154" s="216"/>
      <c r="O154" s="95"/>
      <c r="P154" s="114">
        <f t="shared" si="5"/>
        <v>999</v>
      </c>
      <c r="Q154" s="95"/>
    </row>
    <row r="155" spans="1:17" x14ac:dyDescent="0.25">
      <c r="A155" s="197">
        <v>149</v>
      </c>
      <c r="B155" s="93"/>
      <c r="C155" s="93"/>
      <c r="D155" s="94"/>
      <c r="E155" s="210"/>
      <c r="F155" s="95"/>
      <c r="G155" s="95"/>
      <c r="H155" s="377"/>
      <c r="I155" s="221"/>
      <c r="J155" s="194" t="e">
        <f>IF(AND(Q155="",#REF!&gt;0,#REF!&lt;5),K155,)</f>
        <v>#REF!</v>
      </c>
      <c r="K155" s="192" t="str">
        <f>IF(D155="","ZZZ9",IF(AND(#REF!&gt;0,#REF!&lt;5),D155&amp;#REF!,D155&amp;"9"))</f>
        <v>ZZZ9</v>
      </c>
      <c r="L155" s="196">
        <f t="shared" si="3"/>
        <v>999</v>
      </c>
      <c r="M155" s="220">
        <f t="shared" si="4"/>
        <v>999</v>
      </c>
      <c r="N155" s="216"/>
      <c r="O155" s="95"/>
      <c r="P155" s="114">
        <f t="shared" si="5"/>
        <v>999</v>
      </c>
      <c r="Q155" s="95"/>
    </row>
    <row r="156" spans="1:17" x14ac:dyDescent="0.25">
      <c r="A156" s="197">
        <v>150</v>
      </c>
      <c r="B156" s="93"/>
      <c r="C156" s="93"/>
      <c r="D156" s="94"/>
      <c r="E156" s="210"/>
      <c r="F156" s="95"/>
      <c r="G156" s="95"/>
      <c r="H156" s="377"/>
      <c r="I156" s="221"/>
      <c r="J156" s="194" t="e">
        <f>IF(AND(Q156="",#REF!&gt;0,#REF!&lt;5),K156,)</f>
        <v>#REF!</v>
      </c>
      <c r="K156" s="192" t="str">
        <f>IF(D156="","ZZZ9",IF(AND(#REF!&gt;0,#REF!&lt;5),D156&amp;#REF!,D156&amp;"9"))</f>
        <v>ZZZ9</v>
      </c>
      <c r="L156" s="196">
        <f t="shared" si="3"/>
        <v>999</v>
      </c>
      <c r="M156" s="220">
        <f t="shared" si="4"/>
        <v>999</v>
      </c>
      <c r="N156" s="216"/>
      <c r="O156" s="95"/>
      <c r="P156" s="114">
        <f t="shared" si="5"/>
        <v>999</v>
      </c>
      <c r="Q156" s="95"/>
    </row>
  </sheetData>
  <conditionalFormatting sqref="A7:D156">
    <cfRule type="expression" dxfId="336" priority="18" stopIfTrue="1">
      <formula>$Q7&gt;=1</formula>
    </cfRule>
  </conditionalFormatting>
  <conditionalFormatting sqref="B7:D37">
    <cfRule type="expression" dxfId="335" priority="1" stopIfTrue="1">
      <formula>$Q7&gt;=1</formula>
    </cfRule>
  </conditionalFormatting>
  <conditionalFormatting sqref="E7:E14">
    <cfRule type="expression" dxfId="334" priority="6" stopIfTrue="1">
      <formula>AND(ROUNDDOWN(($A$4-E7)/365.25,0)&lt;=13,G7&lt;&gt;"OK")</formula>
    </cfRule>
    <cfRule type="expression" dxfId="333" priority="7" stopIfTrue="1">
      <formula>AND(ROUNDDOWN(($A$4-E7)/365.25,0)&lt;=14,G7&lt;&gt;"OK")</formula>
    </cfRule>
    <cfRule type="expression" dxfId="332" priority="8" stopIfTrue="1">
      <formula>AND(ROUNDDOWN(($A$4-E7)/365.25,0)&lt;=17,G7&lt;&gt;"OK")</formula>
    </cfRule>
    <cfRule type="expression" dxfId="331" priority="11" stopIfTrue="1">
      <formula>AND(ROUNDDOWN(($A$4-E7)/365.25,0)&lt;=13,G7&lt;&gt;"OK")</formula>
    </cfRule>
    <cfRule type="expression" dxfId="330" priority="12" stopIfTrue="1">
      <formula>AND(ROUNDDOWN(($A$4-E7)/365.25,0)&lt;=14,G7&lt;&gt;"OK")</formula>
    </cfRule>
    <cfRule type="expression" dxfId="329" priority="13" stopIfTrue="1">
      <formula>AND(ROUNDDOWN(($A$4-E7)/365.25,0)&lt;=17,G7&lt;&gt;"OK")</formula>
    </cfRule>
  </conditionalFormatting>
  <conditionalFormatting sqref="E7:E27 E29:E37">
    <cfRule type="expression" dxfId="328" priority="2" stopIfTrue="1">
      <formula>AND(ROUNDDOWN(($A$4-E7)/365.25,0)&lt;=13,G7&lt;&gt;"OK")</formula>
    </cfRule>
    <cfRule type="expression" dxfId="327" priority="3" stopIfTrue="1">
      <formula>AND(ROUNDDOWN(($A$4-E7)/365.25,0)&lt;=14,G7&lt;&gt;"OK")</formula>
    </cfRule>
    <cfRule type="expression" dxfId="326" priority="4" stopIfTrue="1">
      <formula>AND(ROUNDDOWN(($A$4-E7)/365.25,0)&lt;=17,G7&lt;&gt;"OK")</formula>
    </cfRule>
  </conditionalFormatting>
  <conditionalFormatting sqref="E7:E156">
    <cfRule type="expression" dxfId="325" priority="14" stopIfTrue="1">
      <formula>AND(ROUNDDOWN(($A$4-E7)/365.25,0)&lt;=13,G7&lt;&gt;"OK")</formula>
    </cfRule>
    <cfRule type="expression" dxfId="324" priority="15" stopIfTrue="1">
      <formula>AND(ROUNDDOWN(($A$4-E7)/365.25,0)&lt;=14,G7&lt;&gt;"OK")</formula>
    </cfRule>
    <cfRule type="expression" dxfId="323" priority="16" stopIfTrue="1">
      <formula>AND(ROUNDDOWN(($A$4-E7)/365.25,0)&lt;=17,G7&lt;&gt;"OK")</formula>
    </cfRule>
  </conditionalFormatting>
  <conditionalFormatting sqref="J7:J156">
    <cfRule type="cellIs" dxfId="322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5953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213360</xdr:colOff>
                    <xdr:row>0</xdr:row>
                    <xdr:rowOff>68580</xdr:rowOff>
                  </from>
                  <to>
                    <xdr:col>14</xdr:col>
                    <xdr:colOff>137160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44</vt:i4>
      </vt:variant>
      <vt:variant>
        <vt:lpstr>Névvel ellátott tartományok</vt:lpstr>
      </vt:variant>
      <vt:variant>
        <vt:i4>59</vt:i4>
      </vt:variant>
    </vt:vector>
  </HeadingPairs>
  <TitlesOfParts>
    <vt:vector size="103" baseType="lpstr">
      <vt:lpstr>Altalanos</vt:lpstr>
      <vt:lpstr>Birók</vt:lpstr>
      <vt:lpstr>SOMOGY NEVEZÉSEK</vt:lpstr>
      <vt:lpstr>JÁTÉKREND 2025.04.28</vt:lpstr>
      <vt:lpstr>I. KCS FIÚ B. ELŐ</vt:lpstr>
      <vt:lpstr>I. KCS FIÚ B</vt:lpstr>
      <vt:lpstr>I. KCS LÁNY B ELŐ</vt:lpstr>
      <vt:lpstr>I.KCS LÁN B</vt:lpstr>
      <vt:lpstr>II. KCS FIÚ B ELŐ</vt:lpstr>
      <vt:lpstr>II. KCS FIÚ B.</vt:lpstr>
      <vt:lpstr>II KCS LÁNY B ELŐ</vt:lpstr>
      <vt:lpstr>II. KCS L B</vt:lpstr>
      <vt:lpstr>III. KCS FIÚ B ELŐ </vt:lpstr>
      <vt:lpstr>III. KCS FIÚ B 1, 2 csoport</vt:lpstr>
      <vt:lpstr>III.KCS FIÚ B 3,4 csoport</vt:lpstr>
      <vt:lpstr>III. KCS FIÚ B DÖNTŐ</vt:lpstr>
      <vt:lpstr>III. KCS LÁNY B ELŐ </vt:lpstr>
      <vt:lpstr>III. KCS LÁNY B 1, 2 csoport</vt:lpstr>
      <vt:lpstr>III. KCS LÁNY B 3.csoport</vt:lpstr>
      <vt:lpstr>III. KCS L B. DÖNTŐ</vt:lpstr>
      <vt:lpstr>IV. KCS FIÚ B ELŐ</vt:lpstr>
      <vt:lpstr>IV-KCS FIÚ B.</vt:lpstr>
      <vt:lpstr>IV. KCS LÁNY B ELŐ</vt:lpstr>
      <vt:lpstr>IV. KCS L B.</vt:lpstr>
      <vt:lpstr>V.KCS FIÚ B ELŐ</vt:lpstr>
      <vt:lpstr>V- KCS FIÚ B</vt:lpstr>
      <vt:lpstr>V. KCS LÁNY A ELŐ </vt:lpstr>
      <vt:lpstr>V.KCS LÁNY A.</vt:lpstr>
      <vt:lpstr>V. KCS LÁNY B ELŐ</vt:lpstr>
      <vt:lpstr>V. KCS LÁNY B</vt:lpstr>
      <vt:lpstr>VI. KCS FIÚ B ELŐ</vt:lpstr>
      <vt:lpstr>VI. KCS FIÚ B</vt:lpstr>
      <vt:lpstr>VI. KCS LÁNY A ELŐ </vt:lpstr>
      <vt:lpstr>VI. KCS LÁNY A </vt:lpstr>
      <vt:lpstr>VI. KCS LÁNY B ELŐ</vt:lpstr>
      <vt:lpstr>VI. KCS LÁNY B.</vt:lpstr>
      <vt:lpstr>VII. KCS FIÚ B ELŐ</vt:lpstr>
      <vt:lpstr>VII. KC FIÚ B</vt:lpstr>
      <vt:lpstr>VII. KCS LÁNY B ELŐ</vt:lpstr>
      <vt:lpstr>VII.KCS LÁNy B</vt:lpstr>
      <vt:lpstr>VIII. KCS FIÚ B ELŐ</vt:lpstr>
      <vt:lpstr>VIII. KCS FIÚ B</vt:lpstr>
      <vt:lpstr>VIII. KCS LÁNY A ELŐ </vt:lpstr>
      <vt:lpstr>VIII. KCS- LÁNY A</vt:lpstr>
      <vt:lpstr>'I. KCS FIÚ B. ELŐ'!Nyomtatási_cím</vt:lpstr>
      <vt:lpstr>'I. KCS LÁNY B ELŐ'!Nyomtatási_cím</vt:lpstr>
      <vt:lpstr>'II KCS LÁNY B ELŐ'!Nyomtatási_cím</vt:lpstr>
      <vt:lpstr>'II. KCS FIÚ B ELŐ'!Nyomtatási_cím</vt:lpstr>
      <vt:lpstr>'III. KCS FIÚ B ELŐ '!Nyomtatási_cím</vt:lpstr>
      <vt:lpstr>'III. KCS LÁNY B ELŐ '!Nyomtatási_cím</vt:lpstr>
      <vt:lpstr>'IV. KCS FIÚ B ELŐ'!Nyomtatási_cím</vt:lpstr>
      <vt:lpstr>'IV. KCS LÁNY B ELŐ'!Nyomtatási_cím</vt:lpstr>
      <vt:lpstr>'V. KCS LÁNY A ELŐ '!Nyomtatási_cím</vt:lpstr>
      <vt:lpstr>'V. KCS LÁNY B ELŐ'!Nyomtatási_cím</vt:lpstr>
      <vt:lpstr>'V.KCS FIÚ B ELŐ'!Nyomtatási_cím</vt:lpstr>
      <vt:lpstr>'VI. KCS FIÚ B ELŐ'!Nyomtatási_cím</vt:lpstr>
      <vt:lpstr>'VI. KCS LÁNY A ELŐ '!Nyomtatási_cím</vt:lpstr>
      <vt:lpstr>'VI. KCS LÁNY B ELŐ'!Nyomtatási_cím</vt:lpstr>
      <vt:lpstr>'VII. KCS FIÚ B ELŐ'!Nyomtatási_cím</vt:lpstr>
      <vt:lpstr>'VII. KCS LÁNY B ELŐ'!Nyomtatási_cím</vt:lpstr>
      <vt:lpstr>'VIII. KCS FIÚ B ELŐ'!Nyomtatási_cím</vt:lpstr>
      <vt:lpstr>'VIII. KCS LÁNY A ELŐ '!Nyomtatási_cím</vt:lpstr>
      <vt:lpstr>Birók!Nyomtatási_terület</vt:lpstr>
      <vt:lpstr>'I. KCS FIÚ B'!Nyomtatási_terület</vt:lpstr>
      <vt:lpstr>'I. KCS FIÚ B. ELŐ'!Nyomtatási_terület</vt:lpstr>
      <vt:lpstr>'I. KCS LÁNY B ELŐ'!Nyomtatási_terület</vt:lpstr>
      <vt:lpstr>'I.KCS LÁN B'!Nyomtatási_terület</vt:lpstr>
      <vt:lpstr>'II KCS LÁNY B ELŐ'!Nyomtatási_terület</vt:lpstr>
      <vt:lpstr>'II. KCS FIÚ B ELŐ'!Nyomtatási_terület</vt:lpstr>
      <vt:lpstr>'II. KCS FIÚ B.'!Nyomtatási_terület</vt:lpstr>
      <vt:lpstr>'II. KCS L B'!Nyomtatási_terület</vt:lpstr>
      <vt:lpstr>'III. KCS FIÚ B 1, 2 csoport'!Nyomtatási_terület</vt:lpstr>
      <vt:lpstr>'III. KCS FIÚ B DÖNTŐ'!Nyomtatási_terület</vt:lpstr>
      <vt:lpstr>'III. KCS FIÚ B ELŐ '!Nyomtatási_terület</vt:lpstr>
      <vt:lpstr>'III. KCS L B. DÖNTŐ'!Nyomtatási_terület</vt:lpstr>
      <vt:lpstr>'III. KCS LÁNY B 1, 2 csoport'!Nyomtatási_terület</vt:lpstr>
      <vt:lpstr>'III. KCS LÁNY B 3.csoport'!Nyomtatási_terület</vt:lpstr>
      <vt:lpstr>'III. KCS LÁNY B ELŐ '!Nyomtatási_terület</vt:lpstr>
      <vt:lpstr>'III.KCS FIÚ B 3,4 csoport'!Nyomtatási_terület</vt:lpstr>
      <vt:lpstr>'IV. KCS FIÚ B ELŐ'!Nyomtatási_terület</vt:lpstr>
      <vt:lpstr>'IV. KCS L B.'!Nyomtatási_terület</vt:lpstr>
      <vt:lpstr>'IV. KCS LÁNY B ELŐ'!Nyomtatási_terület</vt:lpstr>
      <vt:lpstr>'IV-KCS FIÚ B.'!Nyomtatási_terület</vt:lpstr>
      <vt:lpstr>'V- KCS FIÚ B'!Nyomtatási_terület</vt:lpstr>
      <vt:lpstr>'V. KCS LÁNY A ELŐ '!Nyomtatási_terület</vt:lpstr>
      <vt:lpstr>'V. KCS LÁNY B'!Nyomtatási_terület</vt:lpstr>
      <vt:lpstr>'V. KCS LÁNY B ELŐ'!Nyomtatási_terület</vt:lpstr>
      <vt:lpstr>'V.KCS FIÚ B ELŐ'!Nyomtatási_terület</vt:lpstr>
      <vt:lpstr>'V.KCS LÁNY A.'!Nyomtatási_terület</vt:lpstr>
      <vt:lpstr>'VI. KCS FIÚ B'!Nyomtatási_terület</vt:lpstr>
      <vt:lpstr>'VI. KCS FIÚ B ELŐ'!Nyomtatási_terület</vt:lpstr>
      <vt:lpstr>'VI. KCS LÁNY A '!Nyomtatási_terület</vt:lpstr>
      <vt:lpstr>'VI. KCS LÁNY A ELŐ '!Nyomtatási_terület</vt:lpstr>
      <vt:lpstr>'VI. KCS LÁNY B ELŐ'!Nyomtatási_terület</vt:lpstr>
      <vt:lpstr>'VI. KCS LÁNY B.'!Nyomtatási_terület</vt:lpstr>
      <vt:lpstr>'VII. KC FIÚ B'!Nyomtatási_terület</vt:lpstr>
      <vt:lpstr>'VII. KCS FIÚ B ELŐ'!Nyomtatási_terület</vt:lpstr>
      <vt:lpstr>'VII. KCS LÁNY B ELŐ'!Nyomtatási_terület</vt:lpstr>
      <vt:lpstr>'VII.KCS LÁNy B'!Nyomtatási_terület</vt:lpstr>
      <vt:lpstr>'VIII. KCS FIÚ B'!Nyomtatási_terület</vt:lpstr>
      <vt:lpstr>'VIII. KCS FIÚ B ELŐ'!Nyomtatási_terület</vt:lpstr>
      <vt:lpstr>'VIII. KCS- LÁNY A'!Nyomtatási_terület</vt:lpstr>
      <vt:lpstr>'VIII. KCS LÁNY A ELŐ 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2025-04-26T13:35:31Z</cp:lastPrinted>
  <dcterms:created xsi:type="dcterms:W3CDTF">1998-01-18T23:10:02Z</dcterms:created>
  <dcterms:modified xsi:type="dcterms:W3CDTF">2025-05-21T12:17:15Z</dcterms:modified>
  <cp:category>Forms</cp:category>
</cp:coreProperties>
</file>