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\Diákolimpia\2023-2024\Zala vármegye\"/>
    </mc:Choice>
  </mc:AlternateContent>
  <xr:revisionPtr revIDLastSave="0" documentId="13_ncr:1_{D02BB17F-7191-45E3-8DCA-B6ECB3C99D2A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Nevezések" sheetId="1" r:id="rId1"/>
    <sheet name="V.kcs Fiú-U14-A" sheetId="2" r:id="rId2"/>
    <sheet name="V.kcs Lány-U14-B" sheetId="3" r:id="rId3"/>
    <sheet name="VII. kcs Fiú-U18-B" sheetId="4" r:id="rId4"/>
    <sheet name="VII.kcs Lány-U18-B" sheetId="5" r:id="rId5"/>
  </sheets>
  <externalReferences>
    <externalReference r:id="rId6"/>
  </externalReference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1">'V.kcs Fiú-U14-A'!$A$1:$M$41</definedName>
    <definedName name="_xlnm.Print_Area" localSheetId="2">'V.kcs Lány-U14-B'!$A$1:$M$41</definedName>
    <definedName name="_xlnm.Print_Area" localSheetId="3">'VII. kcs Fiú-U18-B'!$A$1:$M$49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4" l="1"/>
  <c r="R44" i="4"/>
  <c r="E43" i="4" s="1"/>
  <c r="E42" i="4"/>
  <c r="F38" i="4"/>
  <c r="C38" i="4"/>
  <c r="F36" i="4"/>
  <c r="C36" i="4"/>
  <c r="B31" i="4"/>
  <c r="B30" i="4"/>
  <c r="B29" i="4"/>
  <c r="B28" i="4"/>
  <c r="J27" i="4"/>
  <c r="H27" i="4"/>
  <c r="F27" i="4"/>
  <c r="D27" i="4"/>
  <c r="B25" i="4"/>
  <c r="B24" i="4"/>
  <c r="B23" i="4"/>
  <c r="H22" i="4"/>
  <c r="F22" i="4"/>
  <c r="D22" i="4"/>
  <c r="L19" i="4"/>
  <c r="D19" i="4"/>
  <c r="C19" i="4"/>
  <c r="D17" i="4"/>
  <c r="C17" i="4"/>
  <c r="Z15" i="4"/>
  <c r="L15" i="4"/>
  <c r="D15" i="4"/>
  <c r="C15" i="4"/>
  <c r="D13" i="4"/>
  <c r="C13" i="4"/>
  <c r="D11" i="4"/>
  <c r="C11" i="4"/>
  <c r="D9" i="4"/>
  <c r="C9" i="4"/>
  <c r="L7" i="4"/>
  <c r="D7" i="4"/>
  <c r="C7" i="4"/>
  <c r="Z3" i="4"/>
  <c r="AH1" i="4" s="1"/>
  <c r="K41" i="3"/>
  <c r="B21" i="3"/>
  <c r="B20" i="3"/>
  <c r="B19" i="3"/>
  <c r="H18" i="3"/>
  <c r="F18" i="3"/>
  <c r="D18" i="3"/>
  <c r="I11" i="3"/>
  <c r="D11" i="3"/>
  <c r="C11" i="3"/>
  <c r="I9" i="3"/>
  <c r="D9" i="3"/>
  <c r="C9" i="3"/>
  <c r="I7" i="3"/>
  <c r="D7" i="3"/>
  <c r="C7" i="3"/>
  <c r="Y5" i="3"/>
  <c r="AJ1" i="3" s="1"/>
  <c r="Y3" i="3"/>
  <c r="AH1" i="3" s="1"/>
  <c r="AK1" i="3"/>
  <c r="AG1" i="3"/>
  <c r="AC1" i="3"/>
  <c r="K41" i="2"/>
  <c r="B21" i="2"/>
  <c r="B20" i="2"/>
  <c r="B19" i="2"/>
  <c r="H18" i="2"/>
  <c r="F18" i="2"/>
  <c r="D18" i="2"/>
  <c r="I11" i="2"/>
  <c r="D11" i="2"/>
  <c r="C11" i="2"/>
  <c r="I9" i="2"/>
  <c r="D9" i="2"/>
  <c r="C9" i="2"/>
  <c r="I7" i="2"/>
  <c r="D7" i="2"/>
  <c r="C7" i="2"/>
  <c r="Y5" i="2"/>
  <c r="Y3" i="2"/>
  <c r="AE1" i="2"/>
  <c r="AE1" i="4" l="1"/>
  <c r="AD1" i="3"/>
  <c r="AE1" i="3"/>
  <c r="AI1" i="3"/>
  <c r="AK1" i="4"/>
  <c r="AH1" i="2"/>
  <c r="AI1" i="4"/>
  <c r="AB1" i="3"/>
  <c r="AF1" i="3"/>
  <c r="AD1" i="4"/>
  <c r="AL1" i="4"/>
  <c r="AI1" i="2"/>
  <c r="AF1" i="2"/>
  <c r="AC1" i="2"/>
  <c r="AG1" i="2"/>
  <c r="AK1" i="2"/>
  <c r="AF1" i="4"/>
  <c r="AJ1" i="4"/>
  <c r="AB1" i="2"/>
  <c r="AJ1" i="2"/>
  <c r="AD1" i="2"/>
  <c r="AC1" i="4"/>
  <c r="AG1" i="4"/>
</calcChain>
</file>

<file path=xl/sharedStrings.xml><?xml version="1.0" encoding="utf-8"?>
<sst xmlns="http://schemas.openxmlformats.org/spreadsheetml/2006/main" count="1019" uniqueCount="258">
  <si>
    <t>Megyei szervezet</t>
  </si>
  <si>
    <t>DSB szervezet</t>
  </si>
  <si>
    <t>Versenykiírás</t>
  </si>
  <si>
    <t>Sportág</t>
  </si>
  <si>
    <t>Korcsoport</t>
  </si>
  <si>
    <t>Nem</t>
  </si>
  <si>
    <t>Jelleg</t>
  </si>
  <si>
    <t>Kategória</t>
  </si>
  <si>
    <t>Iskola</t>
  </si>
  <si>
    <t>Település</t>
  </si>
  <si>
    <t>Nevező</t>
  </si>
  <si>
    <t>Csapattag</t>
  </si>
  <si>
    <t>Testnevelő</t>
  </si>
  <si>
    <t>Felkészítő</t>
  </si>
  <si>
    <t>Zala Megyei Diáksport Szövetség</t>
  </si>
  <si>
    <t>Zalaegerszeg Városi DSB</t>
  </si>
  <si>
    <t>Tenisz Diákolimpia</t>
  </si>
  <si>
    <t>Tenisz</t>
  </si>
  <si>
    <t>L</t>
  </si>
  <si>
    <t>E</t>
  </si>
  <si>
    <t>A</t>
  </si>
  <si>
    <t>Zalaegerszegi Kölcsey Ferenc Gimnázium</t>
  </si>
  <si>
    <t>Zalaegerszeg</t>
  </si>
  <si>
    <t/>
  </si>
  <si>
    <t>Bruszik Péter</t>
  </si>
  <si>
    <t>Nagykanizsa Városi DSB</t>
  </si>
  <si>
    <t>F</t>
  </si>
  <si>
    <t>B</t>
  </si>
  <si>
    <t>Nagykanizsa</t>
  </si>
  <si>
    <t>Batthyány Lajos Gimnázium</t>
  </si>
  <si>
    <t>Németh Csongor Gábor</t>
  </si>
  <si>
    <t>Zalaegerszegi SZC Ganz Ábrahám Technikum</t>
  </si>
  <si>
    <t>Csete Marcell</t>
  </si>
  <si>
    <t>Sziráki  Péter</t>
  </si>
  <si>
    <t>Zalaegerszegi Zrínyi Miklós Gimnázium</t>
  </si>
  <si>
    <t>Matolcsi Dominik</t>
  </si>
  <si>
    <t>Karvalits Levente</t>
  </si>
  <si>
    <t>Völgyi Zoltán Boldizsár</t>
  </si>
  <si>
    <t>Piarista Általános Iskola, Gimnázium, Kollégium és Boldog Donáti Celesztina Óvoda</t>
  </si>
  <si>
    <t>Palotay Gergely</t>
  </si>
  <si>
    <t>Chikán István</t>
  </si>
  <si>
    <t>Bakos Bercel Mór</t>
  </si>
  <si>
    <t>Palini Inkey Boldizsár Általános Iskola</t>
  </si>
  <si>
    <t>Vukics Vanda</t>
  </si>
  <si>
    <t>Horváthné Hegyi Erzsébet</t>
  </si>
  <si>
    <t>Németh Nóra</t>
  </si>
  <si>
    <t xml:space="preserve">Zalaegerszegi Dózsa György Magyar-Angol Két Tanítási Nyelvű Általános Iskola </t>
  </si>
  <si>
    <t>Farkas Ádám</t>
  </si>
  <si>
    <t>Zalaegerszegi Ady Endre Általános Iskola, Gimnázium és Alapfokú Művészeti Iskola</t>
  </si>
  <si>
    <t>Koós Katinka</t>
  </si>
  <si>
    <t>Gécsek Imre András</t>
  </si>
  <si>
    <t>Bakos György</t>
  </si>
  <si>
    <t>Béres Olivér</t>
  </si>
  <si>
    <t>Szeles Bertalan</t>
  </si>
  <si>
    <t>Zalaegerszegi Liszt Ferenc Általános Iskola</t>
  </si>
  <si>
    <t>Csete Dániel</t>
  </si>
  <si>
    <t>Keszthely DSB</t>
  </si>
  <si>
    <t>Csány-Szendrey Általános Iskola és Alapfokú Művészeti Iskola</t>
  </si>
  <si>
    <t>Keszthely</t>
  </si>
  <si>
    <t>Palotay Anna</t>
  </si>
  <si>
    <t>Péntek Balázs</t>
  </si>
  <si>
    <t>Zalaegerszeg Városkörnyéki DSB</t>
  </si>
  <si>
    <t>Zalalövői Általános Iskola</t>
  </si>
  <si>
    <t>Zalalövő</t>
  </si>
  <si>
    <t>Baiocchi Elena Teresa</t>
  </si>
  <si>
    <t>Szabó Józsefné</t>
  </si>
  <si>
    <t>Zalaegerszegi Eötvös József Általános Iskola</t>
  </si>
  <si>
    <t>Hanzséros Alajos</t>
  </si>
  <si>
    <t>Miasnikova Varvara</t>
  </si>
  <si>
    <t>Pajor László</t>
  </si>
  <si>
    <t>Ferincz Vince</t>
  </si>
  <si>
    <t>Bödör Szofi</t>
  </si>
  <si>
    <t>Landorhegyi Sportiskolai Általános Iskola</t>
  </si>
  <si>
    <t>Bódis Lili Virág</t>
  </si>
  <si>
    <t>Sohár Miron</t>
  </si>
  <si>
    <t>Egyéni főtábla</t>
  </si>
  <si>
    <t>Versenyszám:</t>
  </si>
  <si>
    <t>Dátum</t>
  </si>
  <si>
    <t>Város</t>
  </si>
  <si>
    <t>Versenybíró</t>
  </si>
  <si>
    <t>I</t>
  </si>
  <si>
    <t>Rangsor</t>
  </si>
  <si>
    <t>Keresztnév</t>
  </si>
  <si>
    <t>Egyesület</t>
  </si>
  <si>
    <t>Döntő</t>
  </si>
  <si>
    <t>II</t>
  </si>
  <si>
    <t>III</t>
  </si>
  <si>
    <t>IV</t>
  </si>
  <si>
    <t>V</t>
  </si>
  <si>
    <t>VI</t>
  </si>
  <si>
    <t>VII</t>
  </si>
  <si>
    <t>VIII</t>
  </si>
  <si>
    <t>W</t>
  </si>
  <si>
    <t>X</t>
  </si>
  <si>
    <t>XI</t>
  </si>
  <si>
    <t>#</t>
  </si>
  <si>
    <t>Kiemeltek</t>
  </si>
  <si>
    <t>Szerencés Vesztes</t>
  </si>
  <si>
    <t>Helyettesíti</t>
  </si>
  <si>
    <t>Sorsolás időpontja</t>
  </si>
  <si>
    <t>Dátuma</t>
  </si>
  <si>
    <t>1</t>
  </si>
  <si>
    <t>Utolsó elfogadott játékos</t>
  </si>
  <si>
    <t>Utolsó DA</t>
  </si>
  <si>
    <t>2</t>
  </si>
  <si>
    <t>3</t>
  </si>
  <si>
    <t>Sorsoló játékosok</t>
  </si>
  <si>
    <t>4</t>
  </si>
  <si>
    <t>5</t>
  </si>
  <si>
    <t>6</t>
  </si>
  <si>
    <t>Versenybíró aláírása</t>
  </si>
  <si>
    <t>7</t>
  </si>
  <si>
    <t>8</t>
  </si>
  <si>
    <t>1 FORDULÓ</t>
  </si>
  <si>
    <t>B - C</t>
  </si>
  <si>
    <t>A -D</t>
  </si>
  <si>
    <t>2 FORDULÓ</t>
  </si>
  <si>
    <t>C - A</t>
  </si>
  <si>
    <t>D - B</t>
  </si>
  <si>
    <t>kiem</t>
  </si>
  <si>
    <t>kódszám</t>
  </si>
  <si>
    <t>Vezetéknév</t>
  </si>
  <si>
    <t>Helyezés</t>
  </si>
  <si>
    <t>Pontszám</t>
  </si>
  <si>
    <t>Bónusz</t>
  </si>
  <si>
    <t>3 FORDULÓ</t>
  </si>
  <si>
    <t>A - B</t>
  </si>
  <si>
    <t>C - D</t>
  </si>
  <si>
    <t>E - F</t>
  </si>
  <si>
    <t>D - G</t>
  </si>
  <si>
    <t>F - D</t>
  </si>
  <si>
    <t>G - E</t>
  </si>
  <si>
    <t>D - E</t>
  </si>
  <si>
    <t>F - E</t>
  </si>
  <si>
    <t>C</t>
  </si>
  <si>
    <t>D</t>
  </si>
  <si>
    <t>G</t>
  </si>
  <si>
    <t>vs.</t>
  </si>
  <si>
    <t>3. hely</t>
  </si>
  <si>
    <t>5. hely</t>
  </si>
  <si>
    <t>Szeles</t>
  </si>
  <si>
    <t>Bertalan</t>
  </si>
  <si>
    <t>Csete</t>
  </si>
  <si>
    <t>Dániel</t>
  </si>
  <si>
    <t>Völgyi</t>
  </si>
  <si>
    <t>Zoltán Boldizsár</t>
  </si>
  <si>
    <t>Matolcsi</t>
  </si>
  <si>
    <t>Dominik</t>
  </si>
  <si>
    <t>Marcell</t>
  </si>
  <si>
    <t>I.kcs Tenisz U8 piros labdával, P+S szabály</t>
  </si>
  <si>
    <t>Baranyi Dániel</t>
  </si>
  <si>
    <t>Varga Virág</t>
  </si>
  <si>
    <t>Zalaegerszegi Petőfi Sándor Magyar-Angol Két Tanítási Nyelvű Általános Iskola</t>
  </si>
  <si>
    <t>Vörös Panna</t>
  </si>
  <si>
    <t>Heffenträger Dorottya</t>
  </si>
  <si>
    <t>II.kcs Tenisz U9 narancs labdával, P+S szabály</t>
  </si>
  <si>
    <t>Becsehelyi Általános Iskola</t>
  </si>
  <si>
    <t>Becsehely</t>
  </si>
  <si>
    <t>Timár Mihály</t>
  </si>
  <si>
    <t xml:space="preserve">III.kcs Tenisz U11 zöld labdával, P+S szabály </t>
  </si>
  <si>
    <t>Kárpáti János Általános Iskola és Alapfokú Művészeti Iskola</t>
  </si>
  <si>
    <t>Gyenesdiás</t>
  </si>
  <si>
    <t>Lévai Luca</t>
  </si>
  <si>
    <t>IV.kcs Tenisz U12</t>
  </si>
  <si>
    <t>V.kcs Tenisz U14</t>
  </si>
  <si>
    <t>Guitprecht Dávid</t>
  </si>
  <si>
    <t>Szita Sára Veronika</t>
  </si>
  <si>
    <t>Zrínyi Miklós - Bolyai János Magyar-Angol Két Tanítási Nyelvű Általános Iskola</t>
  </si>
  <si>
    <t>Nagy Dorka</t>
  </si>
  <si>
    <t>VI.kcs Tenisz U16</t>
  </si>
  <si>
    <t>Fekete Boglárka Mira</t>
  </si>
  <si>
    <t>Tóth Jázmin</t>
  </si>
  <si>
    <t>VII.kcs Tenisz U18</t>
  </si>
  <si>
    <t>Keszthelyi Vajda János Gimnázium</t>
  </si>
  <si>
    <t>Tömör Csombor</t>
  </si>
  <si>
    <t>Tóth Bátor András</t>
  </si>
  <si>
    <t>Ilyés-Nagy Emma</t>
  </si>
  <si>
    <t>Viniczai Míra Laura</t>
  </si>
  <si>
    <t>Tőke Luca</t>
  </si>
  <si>
    <t>Toplak Ágnes</t>
  </si>
  <si>
    <t>Tóth Enikő Szilvia</t>
  </si>
  <si>
    <t>Gyenese István</t>
  </si>
  <si>
    <t>Selmeczi Zsófia</t>
  </si>
  <si>
    <t>Letenye DSB</t>
  </si>
  <si>
    <t>Németh Kristóf</t>
  </si>
  <si>
    <t>Csiszár Attila</t>
  </si>
  <si>
    <t>Ács Alexandra Mónika</t>
  </si>
  <si>
    <t>Meretei-Simon Beata</t>
  </si>
  <si>
    <t>Tasnádi Renáta</t>
  </si>
  <si>
    <t>Juhász Eszter</t>
  </si>
  <si>
    <t>Bella-Kálmán Eszter</t>
  </si>
  <si>
    <t>Török Tamás</t>
  </si>
  <si>
    <t>Tóthné Bentzik Judit</t>
  </si>
  <si>
    <t>V. kcs Fiú - U14 - A</t>
  </si>
  <si>
    <t>Kovács Annamária</t>
  </si>
  <si>
    <t>Guitprecht</t>
  </si>
  <si>
    <t>Dávid</t>
  </si>
  <si>
    <t>V. kcs Lány - U14 - B</t>
  </si>
  <si>
    <t>Szita</t>
  </si>
  <si>
    <t>Nagy</t>
  </si>
  <si>
    <t>Palotay</t>
  </si>
  <si>
    <t>Tóth</t>
  </si>
  <si>
    <t>Tömör</t>
  </si>
  <si>
    <t>Bakos</t>
  </si>
  <si>
    <t>Sára Veronika</t>
  </si>
  <si>
    <t>Bátor András</t>
  </si>
  <si>
    <t>Bercel Mór</t>
  </si>
  <si>
    <t>Dorka</t>
  </si>
  <si>
    <t>Anna</t>
  </si>
  <si>
    <t>Csombor</t>
  </si>
  <si>
    <t>Gergely</t>
  </si>
  <si>
    <t>Emma</t>
  </si>
  <si>
    <t>Viniczai</t>
  </si>
  <si>
    <t>Tőke</t>
  </si>
  <si>
    <t>Toplak</t>
  </si>
  <si>
    <t>Luca</t>
  </si>
  <si>
    <t>Ágnes</t>
  </si>
  <si>
    <t>Ilyés-Nagy</t>
  </si>
  <si>
    <t>Míra Laura</t>
  </si>
  <si>
    <t>Enikő Szilvia</t>
  </si>
  <si>
    <t>VII. kcsop Fiú - U18 - B</t>
  </si>
  <si>
    <t>Keszthelyi Vajda</t>
  </si>
  <si>
    <t>Zalaegerszegi Zrínyi</t>
  </si>
  <si>
    <t>Piarista</t>
  </si>
  <si>
    <t>Zalaegerszegi SZC Ganz</t>
  </si>
  <si>
    <t>Zalaegerszegi Kölcsey</t>
  </si>
  <si>
    <t>B - E</t>
  </si>
  <si>
    <t>E - A</t>
  </si>
  <si>
    <t>A - D</t>
  </si>
  <si>
    <t>4 FORDULÓ</t>
  </si>
  <si>
    <t>5 FORDULÓ</t>
  </si>
  <si>
    <t>E - C</t>
  </si>
  <si>
    <t xml:space="preserve">Viniczai </t>
  </si>
  <si>
    <t>VII.kcs Lány - U18 - B</t>
  </si>
  <si>
    <t>j.n.nyer</t>
  </si>
  <si>
    <t>j.n.veszít</t>
  </si>
  <si>
    <t>III.</t>
  </si>
  <si>
    <t>j.n.</t>
  </si>
  <si>
    <t>I.</t>
  </si>
  <si>
    <t>II.</t>
  </si>
  <si>
    <t>40 40</t>
  </si>
  <si>
    <t>04 04</t>
  </si>
  <si>
    <t>41 42</t>
  </si>
  <si>
    <t>14 24</t>
  </si>
  <si>
    <t>24 42 108</t>
  </si>
  <si>
    <t>42 24 810</t>
  </si>
  <si>
    <t>41 41</t>
  </si>
  <si>
    <t>14 14</t>
  </si>
  <si>
    <t>V.</t>
  </si>
  <si>
    <t>24 42 1210</t>
  </si>
  <si>
    <t>42 24 1012</t>
  </si>
  <si>
    <t>41 40</t>
  </si>
  <si>
    <t>14 04</t>
  </si>
  <si>
    <t>IV.</t>
  </si>
  <si>
    <t>42 41</t>
  </si>
  <si>
    <t>24 14</t>
  </si>
  <si>
    <t>53 42</t>
  </si>
  <si>
    <t>35 24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</si>
</sst>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_-&quot;$&quot;* #,##0.00_-;\-&quot;$&quot;* #,##0.00_-;_-&quot;$&quot;* &quot;-&quot;??_-;_-@_-"/>
  </numFmts>
  <fonts count="66" x14ac:knownFonts="1">
    <font>
      <sz val="11"/>
      <name val="Calibri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sz val="9"/>
      <name val="Arial"/>
      <family val="2"/>
      <charset val="238"/>
    </font>
    <font>
      <b/>
      <sz val="18"/>
      <name val="Arial"/>
      <family val="2"/>
      <charset val="238"/>
    </font>
    <font>
      <sz val="20"/>
      <color indexed="9"/>
      <name val="Arial"/>
      <family val="2"/>
      <charset val="238"/>
    </font>
    <font>
      <b/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9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name val="Arial"/>
      <family val="2"/>
      <charset val="238"/>
    </font>
    <font>
      <sz val="7"/>
      <color indexed="8"/>
      <name val="Arial"/>
      <family val="2"/>
      <charset val="238"/>
    </font>
    <font>
      <sz val="7"/>
      <color indexed="9"/>
      <name val="Arial"/>
      <family val="2"/>
      <charset val="238"/>
    </font>
    <font>
      <i/>
      <sz val="6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41"/>
      <name val="Arial"/>
      <family val="2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sz val="9"/>
      <name val="Arial"/>
      <family val="2"/>
      <charset val="238"/>
    </font>
    <font>
      <b/>
      <sz val="18"/>
      <name val="Arial"/>
      <family val="2"/>
      <charset val="238"/>
    </font>
    <font>
      <sz val="20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9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name val="Arial"/>
      <family val="2"/>
      <charset val="238"/>
    </font>
    <font>
      <sz val="7"/>
      <color indexed="8"/>
      <name val="Arial"/>
      <family val="2"/>
      <charset val="238"/>
    </font>
    <font>
      <sz val="7"/>
      <color indexed="9"/>
      <name val="Arial"/>
      <family val="2"/>
      <charset val="238"/>
    </font>
    <font>
      <i/>
      <sz val="6"/>
      <color indexed="9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protection locked="0"/>
    </xf>
    <xf numFmtId="0" fontId="3" fillId="0" borderId="0">
      <protection locked="0"/>
    </xf>
    <xf numFmtId="165" fontId="25" fillId="0" borderId="0">
      <protection locked="0"/>
    </xf>
    <xf numFmtId="165" fontId="53" fillId="0" borderId="0">
      <alignment vertical="top"/>
      <protection locked="0"/>
    </xf>
  </cellStyleXfs>
  <cellXfs count="294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2" borderId="0" xfId="0" applyFont="1" applyFill="1" applyAlignment="1"/>
    <xf numFmtId="0" fontId="2" fillId="3" borderId="0" xfId="0" applyFont="1" applyFill="1" applyAlignment="1"/>
    <xf numFmtId="0" fontId="2" fillId="4" borderId="0" xfId="0" applyFont="1" applyFill="1" applyAlignment="1"/>
    <xf numFmtId="0" fontId="2" fillId="5" borderId="1" xfId="0" applyFont="1" applyFill="1" applyBorder="1" applyAlignment="1"/>
    <xf numFmtId="0" fontId="2" fillId="5" borderId="2" xfId="0" applyFont="1" applyFill="1" applyBorder="1" applyAlignment="1"/>
    <xf numFmtId="0" fontId="2" fillId="5" borderId="3" xfId="0" applyFont="1" applyFill="1" applyBorder="1" applyAlignment="1"/>
    <xf numFmtId="0" fontId="2" fillId="5" borderId="4" xfId="0" applyFont="1" applyFill="1" applyBorder="1" applyAlignment="1"/>
    <xf numFmtId="0" fontId="2" fillId="5" borderId="0" xfId="0" applyFont="1" applyFill="1" applyAlignment="1"/>
    <xf numFmtId="0" fontId="2" fillId="5" borderId="5" xfId="0" applyFont="1" applyFill="1" applyBorder="1" applyAlignment="1"/>
    <xf numFmtId="0" fontId="2" fillId="5" borderId="6" xfId="0" applyFont="1" applyFill="1" applyBorder="1" applyAlignment="1"/>
    <xf numFmtId="0" fontId="2" fillId="5" borderId="7" xfId="0" applyFont="1" applyFill="1" applyBorder="1" applyAlignment="1"/>
    <xf numFmtId="0" fontId="2" fillId="5" borderId="8" xfId="0" applyFont="1" applyFill="1" applyBorder="1" applyAlignment="1"/>
    <xf numFmtId="0" fontId="2" fillId="0" borderId="0" xfId="0" applyFont="1" applyAlignment="1"/>
    <xf numFmtId="0" fontId="2" fillId="6" borderId="1" xfId="0" applyFont="1" applyFill="1" applyBorder="1" applyAlignment="1"/>
    <xf numFmtId="0" fontId="2" fillId="6" borderId="2" xfId="0" applyFont="1" applyFill="1" applyBorder="1" applyAlignment="1"/>
    <xf numFmtId="0" fontId="2" fillId="6" borderId="3" xfId="0" applyFont="1" applyFill="1" applyBorder="1" applyAlignment="1"/>
    <xf numFmtId="0" fontId="2" fillId="6" borderId="4" xfId="0" applyFont="1" applyFill="1" applyBorder="1" applyAlignment="1"/>
    <xf numFmtId="0" fontId="2" fillId="6" borderId="0" xfId="0" applyFont="1" applyFill="1" applyAlignment="1"/>
    <xf numFmtId="0" fontId="2" fillId="6" borderId="5" xfId="0" applyFont="1" applyFill="1" applyBorder="1" applyAlignment="1"/>
    <xf numFmtId="0" fontId="2" fillId="6" borderId="6" xfId="0" applyFont="1" applyFill="1" applyBorder="1" applyAlignment="1"/>
    <xf numFmtId="0" fontId="2" fillId="6" borderId="7" xfId="0" applyFont="1" applyFill="1" applyBorder="1" applyAlignment="1"/>
    <xf numFmtId="0" fontId="2" fillId="6" borderId="8" xfId="0" applyFont="1" applyFill="1" applyBorder="1" applyAlignment="1"/>
    <xf numFmtId="0" fontId="3" fillId="0" borderId="0" xfId="1" applyProtection="1"/>
    <xf numFmtId="49" fontId="5" fillId="7" borderId="0" xfId="1" applyNumberFormat="1" applyFont="1" applyFill="1" applyAlignment="1" applyProtection="1">
      <alignment vertical="top"/>
    </xf>
    <xf numFmtId="49" fontId="6" fillId="7" borderId="0" xfId="1" applyNumberFormat="1" applyFont="1" applyFill="1" applyAlignment="1" applyProtection="1">
      <alignment horizontal="center"/>
    </xf>
    <xf numFmtId="49" fontId="7" fillId="7" borderId="0" xfId="1" applyNumberFormat="1" applyFont="1" applyFill="1" applyAlignment="1" applyProtection="1">
      <alignment vertical="top"/>
    </xf>
    <xf numFmtId="49" fontId="8" fillId="7" borderId="0" xfId="1" applyNumberFormat="1" applyFont="1" applyFill="1" applyAlignment="1" applyProtection="1">
      <alignment vertical="top"/>
    </xf>
    <xf numFmtId="49" fontId="6" fillId="7" borderId="0" xfId="1" applyNumberFormat="1" applyFont="1" applyFill="1" applyAlignment="1" applyProtection="1">
      <alignment horizontal="left"/>
    </xf>
    <xf numFmtId="49" fontId="9" fillId="7" borderId="0" xfId="1" applyNumberFormat="1" applyFont="1" applyFill="1" applyAlignment="1" applyProtection="1">
      <alignment horizontal="left"/>
    </xf>
    <xf numFmtId="49" fontId="8" fillId="0" borderId="0" xfId="1" applyNumberFormat="1" applyFont="1" applyAlignment="1" applyProtection="1">
      <alignment vertical="top"/>
    </xf>
    <xf numFmtId="49" fontId="5" fillId="0" borderId="0" xfId="1" applyNumberFormat="1" applyFont="1" applyAlignment="1" applyProtection="1">
      <alignment vertical="top"/>
    </xf>
    <xf numFmtId="0" fontId="10" fillId="8" borderId="0" xfId="1" applyFont="1" applyFill="1" applyAlignment="1" applyProtection="1">
      <alignment horizontal="center" vertical="center"/>
    </xf>
    <xf numFmtId="0" fontId="11" fillId="7" borderId="0" xfId="1" applyFont="1" applyFill="1" applyProtection="1"/>
    <xf numFmtId="49" fontId="12" fillId="7" borderId="0" xfId="1" applyNumberFormat="1" applyFont="1" applyFill="1" applyAlignment="1" applyProtection="1">
      <alignment horizontal="left"/>
    </xf>
    <xf numFmtId="49" fontId="11" fillId="7" borderId="0" xfId="1" applyNumberFormat="1" applyFont="1" applyFill="1" applyProtection="1"/>
    <xf numFmtId="49" fontId="13" fillId="7" borderId="0" xfId="1" applyNumberFormat="1" applyFont="1" applyFill="1" applyProtection="1"/>
    <xf numFmtId="49" fontId="14" fillId="7" borderId="0" xfId="1" applyNumberFormat="1" applyFont="1" applyFill="1" applyProtection="1"/>
    <xf numFmtId="49" fontId="14" fillId="0" borderId="0" xfId="1" applyNumberFormat="1" applyFont="1" applyProtection="1"/>
    <xf numFmtId="49" fontId="13" fillId="0" borderId="0" xfId="1" applyNumberFormat="1" applyFont="1" applyProtection="1"/>
    <xf numFmtId="49" fontId="3" fillId="9" borderId="0" xfId="1" applyNumberFormat="1" applyFill="1" applyProtection="1"/>
    <xf numFmtId="0" fontId="3" fillId="9" borderId="0" xfId="1" applyFill="1" applyProtection="1"/>
    <xf numFmtId="0" fontId="3" fillId="9" borderId="0" xfId="1" applyFill="1" applyAlignment="1" applyProtection="1">
      <alignment horizontal="center"/>
    </xf>
    <xf numFmtId="49" fontId="15" fillId="10" borderId="0" xfId="1" applyNumberFormat="1" applyFont="1" applyFill="1" applyAlignment="1" applyProtection="1">
      <alignment vertical="center"/>
    </xf>
    <xf numFmtId="49" fontId="16" fillId="10" borderId="0" xfId="1" applyNumberFormat="1" applyFont="1" applyFill="1" applyAlignment="1" applyProtection="1">
      <alignment vertical="center"/>
    </xf>
    <xf numFmtId="49" fontId="17" fillId="10" borderId="0" xfId="1" applyNumberFormat="1" applyFont="1" applyFill="1" applyAlignment="1" applyProtection="1">
      <alignment horizontal="right" vertical="center"/>
    </xf>
    <xf numFmtId="49" fontId="16" fillId="0" borderId="0" xfId="1" applyNumberFormat="1" applyFont="1" applyAlignment="1" applyProtection="1">
      <alignment vertical="center"/>
    </xf>
    <xf numFmtId="49" fontId="15" fillId="0" borderId="0" xfId="1" applyNumberFormat="1" applyFont="1" applyAlignment="1" applyProtection="1">
      <alignment vertical="center"/>
    </xf>
    <xf numFmtId="49" fontId="13" fillId="9" borderId="0" xfId="1" applyNumberFormat="1" applyFont="1" applyFill="1" applyProtection="1"/>
    <xf numFmtId="164" fontId="18" fillId="7" borderId="7" xfId="2" applyNumberFormat="1" applyFont="1" applyFill="1" applyBorder="1" applyAlignment="1" applyProtection="1">
      <alignment horizontal="left" vertical="center"/>
    </xf>
    <xf numFmtId="164" fontId="19" fillId="7" borderId="7" xfId="1" applyNumberFormat="1" applyFont="1" applyFill="1" applyBorder="1" applyAlignment="1" applyProtection="1">
      <alignment horizontal="left" vertical="center"/>
    </xf>
    <xf numFmtId="49" fontId="19" fillId="7" borderId="7" xfId="1" applyNumberFormat="1" applyFont="1" applyFill="1" applyBorder="1" applyAlignment="1" applyProtection="1">
      <alignment vertical="center"/>
    </xf>
    <xf numFmtId="49" fontId="19" fillId="7" borderId="7" xfId="3" applyNumberFormat="1" applyFont="1" applyFill="1" applyBorder="1" applyAlignment="1">
      <alignment vertical="center"/>
      <protection locked="0"/>
    </xf>
    <xf numFmtId="49" fontId="20" fillId="7" borderId="7" xfId="1" applyNumberFormat="1" applyFont="1" applyFill="1" applyBorder="1" applyAlignment="1" applyProtection="1">
      <alignment vertical="center"/>
    </xf>
    <xf numFmtId="49" fontId="21" fillId="7" borderId="7" xfId="1" applyNumberFormat="1" applyFont="1" applyFill="1" applyBorder="1" applyAlignment="1" applyProtection="1">
      <alignment horizontal="right" vertical="center"/>
    </xf>
    <xf numFmtId="49" fontId="20" fillId="0" borderId="0" xfId="1" applyNumberFormat="1" applyFont="1" applyAlignment="1" applyProtection="1">
      <alignment vertical="center"/>
    </xf>
    <xf numFmtId="49" fontId="19" fillId="0" borderId="0" xfId="1" applyNumberFormat="1" applyFont="1" applyAlignment="1" applyProtection="1">
      <alignment vertical="center"/>
    </xf>
    <xf numFmtId="49" fontId="13" fillId="11" borderId="0" xfId="1" applyNumberFormat="1" applyFont="1" applyFill="1" applyProtection="1"/>
    <xf numFmtId="0" fontId="3" fillId="11" borderId="0" xfId="1" applyFill="1" applyAlignment="1" applyProtection="1">
      <alignment horizontal="center"/>
    </xf>
    <xf numFmtId="0" fontId="3" fillId="10" borderId="0" xfId="1" applyFill="1" applyProtection="1"/>
    <xf numFmtId="0" fontId="22" fillId="10" borderId="0" xfId="1" applyFont="1" applyFill="1" applyAlignment="1" applyProtection="1">
      <alignment horizontal="center" shrinkToFit="1"/>
    </xf>
    <xf numFmtId="49" fontId="13" fillId="12" borderId="0" xfId="1" applyNumberFormat="1" applyFont="1" applyFill="1" applyProtection="1"/>
    <xf numFmtId="0" fontId="3" fillId="12" borderId="0" xfId="1" applyFill="1" applyAlignment="1" applyProtection="1">
      <alignment horizontal="center"/>
    </xf>
    <xf numFmtId="0" fontId="3" fillId="7" borderId="0" xfId="1" applyFill="1" applyProtection="1"/>
    <xf numFmtId="0" fontId="3" fillId="7" borderId="0" xfId="1" applyFill="1" applyAlignment="1" applyProtection="1">
      <alignment horizontal="center"/>
    </xf>
    <xf numFmtId="0" fontId="23" fillId="13" borderId="0" xfId="1" applyFont="1" applyFill="1" applyProtection="1"/>
    <xf numFmtId="0" fontId="24" fillId="7" borderId="9" xfId="1" applyFont="1" applyFill="1" applyBorder="1" applyAlignment="1" applyProtection="1">
      <alignment horizontal="center" vertical="center" shrinkToFit="1"/>
    </xf>
    <xf numFmtId="0" fontId="24" fillId="7" borderId="9" xfId="1" applyFont="1" applyFill="1" applyBorder="1" applyAlignment="1" applyProtection="1">
      <alignment vertical="center"/>
    </xf>
    <xf numFmtId="0" fontId="25" fillId="7" borderId="9" xfId="1" applyFont="1" applyFill="1" applyBorder="1" applyProtection="1"/>
    <xf numFmtId="0" fontId="3" fillId="13" borderId="9" xfId="1" applyFill="1" applyBorder="1" applyAlignment="1" applyProtection="1">
      <alignment horizontal="center"/>
    </xf>
    <xf numFmtId="0" fontId="3" fillId="14" borderId="10" xfId="1" applyFill="1" applyBorder="1" applyAlignment="1" applyProtection="1">
      <alignment horizontal="center"/>
    </xf>
    <xf numFmtId="0" fontId="26" fillId="7" borderId="9" xfId="1" applyFont="1" applyFill="1" applyBorder="1" applyAlignment="1" applyProtection="1">
      <alignment horizontal="center"/>
    </xf>
    <xf numFmtId="0" fontId="23" fillId="7" borderId="0" xfId="1" applyFont="1" applyFill="1" applyProtection="1"/>
    <xf numFmtId="0" fontId="25" fillId="7" borderId="0" xfId="1" applyFont="1" applyFill="1" applyProtection="1"/>
    <xf numFmtId="0" fontId="26" fillId="7" borderId="0" xfId="1" applyFont="1" applyFill="1" applyAlignment="1" applyProtection="1">
      <alignment horizontal="center"/>
    </xf>
    <xf numFmtId="0" fontId="3" fillId="15" borderId="0" xfId="1" applyFill="1" applyProtection="1"/>
    <xf numFmtId="0" fontId="3" fillId="7" borderId="11" xfId="1" applyFill="1" applyBorder="1" applyAlignment="1" applyProtection="1">
      <alignment horizontal="center" vertical="center"/>
    </xf>
    <xf numFmtId="0" fontId="3" fillId="7" borderId="9" xfId="1" applyFill="1" applyBorder="1" applyProtection="1"/>
    <xf numFmtId="0" fontId="27" fillId="10" borderId="12" xfId="1" applyFont="1" applyFill="1" applyBorder="1" applyAlignment="1" applyProtection="1">
      <alignment vertical="center"/>
    </xf>
    <xf numFmtId="0" fontId="27" fillId="10" borderId="13" xfId="1" applyFont="1" applyFill="1" applyBorder="1" applyAlignment="1" applyProtection="1">
      <alignment vertical="center"/>
    </xf>
    <xf numFmtId="0" fontId="27" fillId="10" borderId="14" xfId="1" applyFont="1" applyFill="1" applyBorder="1" applyAlignment="1" applyProtection="1">
      <alignment vertical="center"/>
    </xf>
    <xf numFmtId="49" fontId="28" fillId="10" borderId="15" xfId="1" applyNumberFormat="1" applyFont="1" applyFill="1" applyBorder="1" applyAlignment="1" applyProtection="1">
      <alignment horizontal="center" vertical="center"/>
    </xf>
    <xf numFmtId="49" fontId="28" fillId="10" borderId="15" xfId="1" applyNumberFormat="1" applyFont="1" applyFill="1" applyBorder="1" applyAlignment="1" applyProtection="1">
      <alignment vertical="center"/>
    </xf>
    <xf numFmtId="0" fontId="3" fillId="10" borderId="13" xfId="1" applyFill="1" applyBorder="1" applyProtection="1"/>
    <xf numFmtId="49" fontId="29" fillId="10" borderId="15" xfId="1" applyNumberFormat="1" applyFont="1" applyFill="1" applyBorder="1" applyAlignment="1" applyProtection="1">
      <alignment vertical="center"/>
    </xf>
    <xf numFmtId="49" fontId="27" fillId="10" borderId="15" xfId="1" applyNumberFormat="1" applyFont="1" applyFill="1" applyBorder="1" applyAlignment="1" applyProtection="1">
      <alignment horizontal="left" vertical="center"/>
    </xf>
    <xf numFmtId="0" fontId="3" fillId="10" borderId="14" xfId="1" applyFill="1" applyBorder="1" applyProtection="1"/>
    <xf numFmtId="0" fontId="3" fillId="0" borderId="16" xfId="1" applyBorder="1" applyProtection="1"/>
    <xf numFmtId="49" fontId="27" fillId="0" borderId="0" xfId="1" applyNumberFormat="1" applyFont="1" applyAlignment="1" applyProtection="1">
      <alignment horizontal="left" vertical="center"/>
    </xf>
    <xf numFmtId="49" fontId="29" fillId="0" borderId="0" xfId="1" applyNumberFormat="1" applyFont="1" applyAlignment="1" applyProtection="1">
      <alignment vertical="center"/>
    </xf>
    <xf numFmtId="49" fontId="30" fillId="7" borderId="17" xfId="1" applyNumberFormat="1" applyFont="1" applyFill="1" applyBorder="1" applyAlignment="1" applyProtection="1">
      <alignment vertical="center"/>
    </xf>
    <xf numFmtId="49" fontId="30" fillId="7" borderId="15" xfId="1" applyNumberFormat="1" applyFont="1" applyFill="1" applyBorder="1" applyAlignment="1" applyProtection="1">
      <alignment vertical="center"/>
    </xf>
    <xf numFmtId="49" fontId="30" fillId="7" borderId="18" xfId="1" applyNumberFormat="1" applyFont="1" applyFill="1" applyBorder="1" applyAlignment="1" applyProtection="1">
      <alignment horizontal="right" vertical="center"/>
    </xf>
    <xf numFmtId="49" fontId="30" fillId="7" borderId="17" xfId="1" applyNumberFormat="1" applyFont="1" applyFill="1" applyBorder="1" applyAlignment="1" applyProtection="1">
      <alignment horizontal="center" vertical="center"/>
    </xf>
    <xf numFmtId="49" fontId="31" fillId="7" borderId="17" xfId="1" applyNumberFormat="1" applyFont="1" applyFill="1" applyBorder="1" applyAlignment="1" applyProtection="1">
      <alignment horizontal="center" vertical="center"/>
    </xf>
    <xf numFmtId="49" fontId="32" fillId="7" borderId="15" xfId="1" applyNumberFormat="1" applyFont="1" applyFill="1" applyBorder="1" applyAlignment="1" applyProtection="1">
      <alignment vertical="center"/>
    </xf>
    <xf numFmtId="49" fontId="30" fillId="7" borderId="18" xfId="1" applyNumberFormat="1" applyFont="1" applyFill="1" applyBorder="1" applyAlignment="1" applyProtection="1">
      <alignment vertical="center"/>
    </xf>
    <xf numFmtId="49" fontId="27" fillId="7" borderId="17" xfId="1" applyNumberFormat="1" applyFont="1" applyFill="1" applyBorder="1" applyAlignment="1" applyProtection="1">
      <alignment vertical="center"/>
    </xf>
    <xf numFmtId="0" fontId="3" fillId="7" borderId="15" xfId="1" applyFill="1" applyBorder="1" applyProtection="1"/>
    <xf numFmtId="0" fontId="3" fillId="7" borderId="19" xfId="1" applyFill="1" applyBorder="1" applyProtection="1"/>
    <xf numFmtId="49" fontId="27" fillId="0" borderId="0" xfId="1" applyNumberFormat="1" applyFont="1" applyAlignment="1" applyProtection="1">
      <alignment vertical="center"/>
    </xf>
    <xf numFmtId="49" fontId="32" fillId="0" borderId="0" xfId="1" applyNumberFormat="1" applyFont="1" applyAlignment="1" applyProtection="1">
      <alignment vertical="center"/>
    </xf>
    <xf numFmtId="49" fontId="30" fillId="7" borderId="20" xfId="1" applyNumberFormat="1" applyFont="1" applyFill="1" applyBorder="1" applyAlignment="1" applyProtection="1">
      <alignment vertical="center"/>
    </xf>
    <xf numFmtId="49" fontId="30" fillId="7" borderId="9" xfId="1" applyNumberFormat="1" applyFont="1" applyFill="1" applyBorder="1" applyAlignment="1" applyProtection="1">
      <alignment vertical="center"/>
    </xf>
    <xf numFmtId="49" fontId="30" fillId="7" borderId="21" xfId="1" applyNumberFormat="1" applyFont="1" applyFill="1" applyBorder="1" applyAlignment="1" applyProtection="1">
      <alignment horizontal="right" vertical="center"/>
    </xf>
    <xf numFmtId="49" fontId="30" fillId="7" borderId="16" xfId="1" applyNumberFormat="1" applyFont="1" applyFill="1" applyBorder="1" applyAlignment="1" applyProtection="1">
      <alignment horizontal="center" vertical="center"/>
    </xf>
    <xf numFmtId="49" fontId="31" fillId="7" borderId="16" xfId="1" applyNumberFormat="1" applyFont="1" applyFill="1" applyBorder="1" applyAlignment="1" applyProtection="1">
      <alignment horizontal="center" vertical="center"/>
    </xf>
    <xf numFmtId="49" fontId="30" fillId="7" borderId="0" xfId="1" applyNumberFormat="1" applyFont="1" applyFill="1" applyAlignment="1" applyProtection="1">
      <alignment vertical="center"/>
    </xf>
    <xf numFmtId="49" fontId="32" fillId="7" borderId="0" xfId="1" applyNumberFormat="1" applyFont="1" applyFill="1" applyAlignment="1" applyProtection="1">
      <alignment vertical="center"/>
    </xf>
    <xf numFmtId="49" fontId="30" fillId="7" borderId="19" xfId="1" applyNumberFormat="1" applyFont="1" applyFill="1" applyBorder="1" applyAlignment="1" applyProtection="1">
      <alignment vertical="center"/>
    </xf>
    <xf numFmtId="0" fontId="30" fillId="7" borderId="20" xfId="1" applyFont="1" applyFill="1" applyBorder="1" applyAlignment="1" applyProtection="1">
      <alignment vertical="center"/>
    </xf>
    <xf numFmtId="0" fontId="3" fillId="7" borderId="21" xfId="1" applyFill="1" applyBorder="1" applyProtection="1"/>
    <xf numFmtId="49" fontId="30" fillId="0" borderId="0" xfId="1" applyNumberFormat="1" applyFont="1" applyAlignment="1" applyProtection="1">
      <alignment vertical="center"/>
    </xf>
    <xf numFmtId="49" fontId="30" fillId="10" borderId="17" xfId="1" applyNumberFormat="1" applyFont="1" applyFill="1" applyBorder="1" applyAlignment="1" applyProtection="1">
      <alignment vertical="center"/>
    </xf>
    <xf numFmtId="49" fontId="30" fillId="10" borderId="15" xfId="1" applyNumberFormat="1" applyFont="1" applyFill="1" applyBorder="1" applyAlignment="1" applyProtection="1">
      <alignment vertical="center"/>
    </xf>
    <xf numFmtId="49" fontId="30" fillId="10" borderId="18" xfId="1" applyNumberFormat="1" applyFont="1" applyFill="1" applyBorder="1" applyAlignment="1" applyProtection="1">
      <alignment horizontal="right" vertical="center"/>
    </xf>
    <xf numFmtId="0" fontId="30" fillId="7" borderId="0" xfId="1" applyFont="1" applyFill="1" applyAlignment="1" applyProtection="1">
      <alignment vertical="center"/>
    </xf>
    <xf numFmtId="0" fontId="3" fillId="7" borderId="18" xfId="1" applyFill="1" applyBorder="1" applyProtection="1"/>
    <xf numFmtId="0" fontId="30" fillId="10" borderId="16" xfId="1" applyFont="1" applyFill="1" applyBorder="1" applyAlignment="1" applyProtection="1">
      <alignment vertical="center"/>
    </xf>
    <xf numFmtId="49" fontId="30" fillId="10" borderId="0" xfId="1" applyNumberFormat="1" applyFont="1" applyFill="1" applyAlignment="1" applyProtection="1">
      <alignment horizontal="right" vertical="center"/>
    </xf>
    <xf numFmtId="49" fontId="30" fillId="10" borderId="19" xfId="1" applyNumberFormat="1" applyFont="1" applyFill="1" applyBorder="1" applyAlignment="1" applyProtection="1">
      <alignment horizontal="right" vertical="center"/>
    </xf>
    <xf numFmtId="49" fontId="30" fillId="7" borderId="16" xfId="1" applyNumberFormat="1" applyFont="1" applyFill="1" applyBorder="1" applyAlignment="1" applyProtection="1">
      <alignment vertical="center"/>
    </xf>
    <xf numFmtId="0" fontId="27" fillId="10" borderId="16" xfId="1" applyFont="1" applyFill="1" applyBorder="1" applyAlignment="1" applyProtection="1">
      <alignment vertical="center"/>
    </xf>
    <xf numFmtId="0" fontId="27" fillId="10" borderId="0" xfId="1" applyFont="1" applyFill="1" applyAlignment="1" applyProtection="1">
      <alignment vertical="center"/>
    </xf>
    <xf numFmtId="0" fontId="27" fillId="10" borderId="19" xfId="1" applyFont="1" applyFill="1" applyBorder="1" applyAlignment="1" applyProtection="1">
      <alignment vertical="center"/>
    </xf>
    <xf numFmtId="49" fontId="30" fillId="10" borderId="16" xfId="1" applyNumberFormat="1" applyFont="1" applyFill="1" applyBorder="1" applyAlignment="1" applyProtection="1">
      <alignment vertical="center"/>
    </xf>
    <xf numFmtId="49" fontId="30" fillId="10" borderId="0" xfId="1" applyNumberFormat="1" applyFont="1" applyFill="1" applyAlignment="1" applyProtection="1">
      <alignment vertical="center"/>
    </xf>
    <xf numFmtId="0" fontId="30" fillId="10" borderId="19" xfId="1" applyFont="1" applyFill="1" applyBorder="1" applyAlignment="1" applyProtection="1">
      <alignment horizontal="right" vertical="center"/>
    </xf>
    <xf numFmtId="49" fontId="30" fillId="10" borderId="20" xfId="1" applyNumberFormat="1" applyFont="1" applyFill="1" applyBorder="1" applyAlignment="1" applyProtection="1">
      <alignment vertical="center"/>
    </xf>
    <xf numFmtId="49" fontId="30" fillId="10" borderId="9" xfId="1" applyNumberFormat="1" applyFont="1" applyFill="1" applyBorder="1" applyAlignment="1" applyProtection="1">
      <alignment vertical="center"/>
    </xf>
    <xf numFmtId="0" fontId="30" fillId="10" borderId="21" xfId="1" applyFont="1" applyFill="1" applyBorder="1" applyAlignment="1" applyProtection="1">
      <alignment horizontal="right" vertical="center"/>
    </xf>
    <xf numFmtId="49" fontId="30" fillId="7" borderId="20" xfId="1" applyNumberFormat="1" applyFont="1" applyFill="1" applyBorder="1" applyAlignment="1" applyProtection="1">
      <alignment horizontal="center" vertical="center"/>
    </xf>
    <xf numFmtId="0" fontId="30" fillId="7" borderId="9" xfId="1" applyFont="1" applyFill="1" applyBorder="1" applyAlignment="1" applyProtection="1">
      <alignment vertical="center"/>
    </xf>
    <xf numFmtId="49" fontId="31" fillId="7" borderId="20" xfId="1" applyNumberFormat="1" applyFont="1" applyFill="1" applyBorder="1" applyAlignment="1" applyProtection="1">
      <alignment horizontal="center" vertical="center"/>
    </xf>
    <xf numFmtId="49" fontId="32" fillId="7" borderId="9" xfId="1" applyNumberFormat="1" applyFont="1" applyFill="1" applyBorder="1" applyAlignment="1" applyProtection="1">
      <alignment vertical="center"/>
    </xf>
    <xf numFmtId="49" fontId="30" fillId="7" borderId="21" xfId="1" applyNumberFormat="1" applyFont="1" applyFill="1" applyBorder="1" applyAlignment="1" applyProtection="1">
      <alignment vertical="center"/>
    </xf>
    <xf numFmtId="0" fontId="33" fillId="0" borderId="0" xfId="1" applyFont="1" applyAlignment="1" applyProtection="1">
      <alignment horizontal="right" vertical="center"/>
    </xf>
    <xf numFmtId="0" fontId="25" fillId="7" borderId="0" xfId="1" applyFont="1" applyFill="1" applyAlignment="1" applyProtection="1">
      <alignment horizontal="center"/>
    </xf>
    <xf numFmtId="0" fontId="34" fillId="13" borderId="0" xfId="1" applyFont="1" applyFill="1" applyAlignment="1" applyProtection="1">
      <alignment horizontal="center"/>
    </xf>
    <xf numFmtId="0" fontId="34" fillId="7" borderId="9" xfId="1" applyFont="1" applyFill="1" applyBorder="1" applyProtection="1"/>
    <xf numFmtId="0" fontId="25" fillId="9" borderId="0" xfId="1" applyFont="1" applyFill="1" applyAlignment="1" applyProtection="1">
      <alignment horizontal="center"/>
    </xf>
    <xf numFmtId="0" fontId="35" fillId="7" borderId="0" xfId="1" applyFont="1" applyFill="1" applyAlignment="1" applyProtection="1">
      <alignment horizontal="center"/>
    </xf>
    <xf numFmtId="0" fontId="25" fillId="11" borderId="0" xfId="1" applyFont="1" applyFill="1" applyAlignment="1" applyProtection="1">
      <alignment horizontal="center"/>
    </xf>
    <xf numFmtId="0" fontId="35" fillId="13" borderId="0" xfId="1" applyFont="1" applyFill="1" applyAlignment="1" applyProtection="1">
      <alignment horizontal="center"/>
    </xf>
    <xf numFmtId="0" fontId="25" fillId="12" borderId="0" xfId="1" applyFont="1" applyFill="1" applyAlignment="1" applyProtection="1">
      <alignment horizontal="center"/>
    </xf>
    <xf numFmtId="0" fontId="34" fillId="7" borderId="0" xfId="1" applyFont="1" applyFill="1" applyAlignment="1" applyProtection="1">
      <alignment horizontal="center"/>
    </xf>
    <xf numFmtId="0" fontId="3" fillId="7" borderId="11" xfId="1" applyFill="1" applyBorder="1" applyProtection="1"/>
    <xf numFmtId="0" fontId="34" fillId="13" borderId="11" xfId="1" applyFont="1" applyFill="1" applyBorder="1" applyAlignment="1" applyProtection="1">
      <alignment horizontal="center" vertical="center"/>
    </xf>
    <xf numFmtId="0" fontId="25" fillId="7" borderId="0" xfId="1" applyFont="1" applyFill="1" applyAlignment="1" applyProtection="1">
      <alignment horizontal="center" vertical="center"/>
    </xf>
    <xf numFmtId="0" fontId="3" fillId="7" borderId="0" xfId="1" applyFill="1" applyAlignment="1" applyProtection="1">
      <alignment horizontal="center" vertical="center"/>
    </xf>
    <xf numFmtId="0" fontId="3" fillId="7" borderId="0" xfId="1" applyFill="1" applyAlignment="1" applyProtection="1">
      <alignment horizontal="right" vertical="center" shrinkToFit="1"/>
    </xf>
    <xf numFmtId="0" fontId="34" fillId="7" borderId="0" xfId="1" applyFont="1" applyFill="1" applyAlignment="1" applyProtection="1">
      <alignment horizontal="center" vertical="center"/>
    </xf>
    <xf numFmtId="49" fontId="37" fillId="7" borderId="0" xfId="2" applyNumberFormat="1" applyFont="1" applyFill="1" applyAlignment="1" applyProtection="1">
      <alignment vertical="top"/>
    </xf>
    <xf numFmtId="49" fontId="38" fillId="7" borderId="0" xfId="2" applyNumberFormat="1" applyFont="1" applyFill="1" applyAlignment="1" applyProtection="1">
      <alignment horizontal="center"/>
    </xf>
    <xf numFmtId="49" fontId="39" fillId="7" borderId="0" xfId="2" applyNumberFormat="1" applyFont="1" applyFill="1" applyAlignment="1" applyProtection="1">
      <alignment vertical="top"/>
    </xf>
    <xf numFmtId="49" fontId="40" fillId="7" borderId="0" xfId="2" applyNumberFormat="1" applyFont="1" applyFill="1" applyAlignment="1" applyProtection="1">
      <alignment vertical="top"/>
    </xf>
    <xf numFmtId="0" fontId="3" fillId="0" borderId="0" xfId="2" applyProtection="1"/>
    <xf numFmtId="49" fontId="38" fillId="7" borderId="0" xfId="2" applyNumberFormat="1" applyFont="1" applyFill="1" applyAlignment="1" applyProtection="1">
      <alignment horizontal="left"/>
    </xf>
    <xf numFmtId="49" fontId="41" fillId="7" borderId="0" xfId="2" applyNumberFormat="1" applyFont="1" applyFill="1" applyAlignment="1" applyProtection="1">
      <alignment horizontal="left"/>
    </xf>
    <xf numFmtId="49" fontId="40" fillId="0" borderId="0" xfId="2" applyNumberFormat="1" applyFont="1" applyAlignment="1" applyProtection="1">
      <alignment vertical="top"/>
    </xf>
    <xf numFmtId="49" fontId="37" fillId="0" borderId="0" xfId="2" applyNumberFormat="1" applyFont="1" applyAlignment="1" applyProtection="1">
      <alignment vertical="top"/>
    </xf>
    <xf numFmtId="0" fontId="42" fillId="7" borderId="0" xfId="2" applyFont="1" applyFill="1" applyProtection="1"/>
    <xf numFmtId="49" fontId="43" fillId="7" borderId="0" xfId="2" applyNumberFormat="1" applyFont="1" applyFill="1" applyAlignment="1" applyProtection="1">
      <alignment horizontal="left"/>
    </xf>
    <xf numFmtId="49" fontId="42" fillId="7" borderId="0" xfId="2" applyNumberFormat="1" applyFont="1" applyFill="1" applyProtection="1"/>
    <xf numFmtId="49" fontId="44" fillId="7" borderId="0" xfId="2" applyNumberFormat="1" applyFont="1" applyFill="1" applyProtection="1"/>
    <xf numFmtId="49" fontId="45" fillId="7" borderId="0" xfId="2" applyNumberFormat="1" applyFont="1" applyFill="1" applyProtection="1"/>
    <xf numFmtId="49" fontId="45" fillId="0" borderId="0" xfId="2" applyNumberFormat="1" applyFont="1" applyProtection="1"/>
    <xf numFmtId="49" fontId="44" fillId="0" borderId="0" xfId="2" applyNumberFormat="1" applyFont="1" applyProtection="1"/>
    <xf numFmtId="49" fontId="46" fillId="10" borderId="0" xfId="2" applyNumberFormat="1" applyFont="1" applyFill="1" applyAlignment="1" applyProtection="1">
      <alignment vertical="center"/>
    </xf>
    <xf numFmtId="49" fontId="47" fillId="10" borderId="0" xfId="2" applyNumberFormat="1" applyFont="1" applyFill="1" applyAlignment="1" applyProtection="1">
      <alignment vertical="center"/>
    </xf>
    <xf numFmtId="49" fontId="48" fillId="10" borderId="0" xfId="2" applyNumberFormat="1" applyFont="1" applyFill="1" applyAlignment="1" applyProtection="1">
      <alignment horizontal="right" vertical="center"/>
    </xf>
    <xf numFmtId="49" fontId="47" fillId="0" borderId="0" xfId="2" applyNumberFormat="1" applyFont="1" applyAlignment="1" applyProtection="1">
      <alignment vertical="center"/>
    </xf>
    <xf numFmtId="49" fontId="46" fillId="0" borderId="0" xfId="2" applyNumberFormat="1" applyFont="1" applyAlignment="1" applyProtection="1">
      <alignment vertical="center"/>
    </xf>
    <xf numFmtId="49" fontId="48" fillId="0" borderId="0" xfId="2" applyNumberFormat="1" applyFont="1" applyAlignment="1" applyProtection="1">
      <alignment horizontal="right" vertical="center"/>
    </xf>
    <xf numFmtId="49" fontId="18" fillId="7" borderId="7" xfId="2" applyNumberFormat="1" applyFont="1" applyFill="1" applyBorder="1" applyAlignment="1" applyProtection="1">
      <alignment vertical="center"/>
    </xf>
    <xf numFmtId="49" fontId="18" fillId="7" borderId="7" xfId="4" applyNumberFormat="1" applyFont="1" applyFill="1" applyBorder="1" applyAlignment="1">
      <alignment vertical="center"/>
      <protection locked="0"/>
    </xf>
    <xf numFmtId="49" fontId="49" fillId="7" borderId="7" xfId="2" applyNumberFormat="1" applyFont="1" applyFill="1" applyBorder="1" applyAlignment="1" applyProtection="1">
      <alignment vertical="center"/>
    </xf>
    <xf numFmtId="49" fontId="50" fillId="7" borderId="7" xfId="2" applyNumberFormat="1" applyFont="1" applyFill="1" applyBorder="1" applyAlignment="1" applyProtection="1">
      <alignment horizontal="right" vertical="center"/>
    </xf>
    <xf numFmtId="49" fontId="49" fillId="0" borderId="0" xfId="2" applyNumberFormat="1" applyFont="1" applyAlignment="1" applyProtection="1">
      <alignment vertical="center"/>
    </xf>
    <xf numFmtId="49" fontId="18" fillId="0" borderId="0" xfId="2" applyNumberFormat="1" applyFont="1" applyAlignment="1" applyProtection="1">
      <alignment vertical="center"/>
    </xf>
    <xf numFmtId="49" fontId="44" fillId="9" borderId="0" xfId="2" applyNumberFormat="1" applyFont="1" applyFill="1" applyProtection="1"/>
    <xf numFmtId="0" fontId="3" fillId="9" borderId="0" xfId="2" applyFill="1" applyAlignment="1" applyProtection="1">
      <alignment horizontal="center"/>
    </xf>
    <xf numFmtId="0" fontId="3" fillId="0" borderId="0" xfId="2" applyAlignment="1" applyProtection="1">
      <alignment horizontal="center"/>
    </xf>
    <xf numFmtId="0" fontId="3" fillId="10" borderId="0" xfId="2" applyFill="1" applyProtection="1"/>
    <xf numFmtId="0" fontId="51" fillId="10" borderId="0" xfId="2" applyFont="1" applyFill="1" applyAlignment="1" applyProtection="1">
      <alignment horizontal="center" shrinkToFit="1"/>
    </xf>
    <xf numFmtId="49" fontId="44" fillId="11" borderId="0" xfId="2" applyNumberFormat="1" applyFont="1" applyFill="1" applyProtection="1"/>
    <xf numFmtId="0" fontId="3" fillId="11" borderId="0" xfId="2" applyFill="1" applyAlignment="1" applyProtection="1">
      <alignment horizontal="center"/>
    </xf>
    <xf numFmtId="0" fontId="3" fillId="7" borderId="0" xfId="2" applyFill="1" applyProtection="1"/>
    <xf numFmtId="49" fontId="44" fillId="12" borderId="0" xfId="2" applyNumberFormat="1" applyFont="1" applyFill="1" applyProtection="1"/>
    <xf numFmtId="0" fontId="3" fillId="12" borderId="0" xfId="2" applyFill="1" applyAlignment="1" applyProtection="1">
      <alignment horizontal="center"/>
    </xf>
    <xf numFmtId="0" fontId="3" fillId="7" borderId="0" xfId="2" applyFill="1" applyAlignment="1" applyProtection="1">
      <alignment horizontal="center"/>
    </xf>
    <xf numFmtId="0" fontId="52" fillId="13" borderId="0" xfId="2" applyFont="1" applyFill="1" applyProtection="1"/>
    <xf numFmtId="0" fontId="53" fillId="7" borderId="9" xfId="2" applyFont="1" applyFill="1" applyBorder="1" applyAlignment="1" applyProtection="1">
      <alignment horizontal="center" vertical="center" shrinkToFit="1"/>
    </xf>
    <xf numFmtId="0" fontId="53" fillId="7" borderId="9" xfId="2" applyFont="1" applyFill="1" applyBorder="1" applyAlignment="1" applyProtection="1">
      <alignment vertical="center" shrinkToFit="1"/>
    </xf>
    <xf numFmtId="0" fontId="3" fillId="14" borderId="10" xfId="2" applyFill="1" applyBorder="1" applyAlignment="1" applyProtection="1">
      <alignment horizontal="center"/>
    </xf>
    <xf numFmtId="0" fontId="54" fillId="7" borderId="9" xfId="2" applyFont="1" applyFill="1" applyBorder="1" applyAlignment="1" applyProtection="1">
      <alignment horizontal="center"/>
    </xf>
    <xf numFmtId="0" fontId="52" fillId="7" borderId="0" xfId="2" applyFont="1" applyFill="1" applyProtection="1"/>
    <xf numFmtId="0" fontId="53" fillId="7" borderId="0" xfId="2" applyFont="1" applyFill="1" applyAlignment="1" applyProtection="1">
      <alignment shrinkToFit="1"/>
    </xf>
    <xf numFmtId="0" fontId="54" fillId="7" borderId="0" xfId="2" applyFont="1" applyFill="1" applyAlignment="1" applyProtection="1">
      <alignment horizontal="center"/>
    </xf>
    <xf numFmtId="0" fontId="3" fillId="7" borderId="11" xfId="2" applyFill="1" applyBorder="1" applyAlignment="1" applyProtection="1">
      <alignment horizontal="center" vertical="center"/>
    </xf>
    <xf numFmtId="0" fontId="3" fillId="7" borderId="9" xfId="2" applyFill="1" applyBorder="1" applyProtection="1"/>
    <xf numFmtId="0" fontId="55" fillId="10" borderId="12" xfId="2" applyFont="1" applyFill="1" applyBorder="1" applyAlignment="1" applyProtection="1">
      <alignment vertical="center"/>
    </xf>
    <xf numFmtId="0" fontId="55" fillId="10" borderId="13" xfId="2" applyFont="1" applyFill="1" applyBorder="1" applyAlignment="1" applyProtection="1">
      <alignment vertical="center"/>
    </xf>
    <xf numFmtId="0" fontId="55" fillId="10" borderId="14" xfId="2" applyFont="1" applyFill="1" applyBorder="1" applyAlignment="1" applyProtection="1">
      <alignment vertical="center"/>
    </xf>
    <xf numFmtId="49" fontId="56" fillId="10" borderId="15" xfId="2" applyNumberFormat="1" applyFont="1" applyFill="1" applyBorder="1" applyAlignment="1" applyProtection="1">
      <alignment horizontal="center" vertical="center"/>
    </xf>
    <xf numFmtId="49" fontId="56" fillId="10" borderId="15" xfId="2" applyNumberFormat="1" applyFont="1" applyFill="1" applyBorder="1" applyAlignment="1" applyProtection="1">
      <alignment vertical="center"/>
    </xf>
    <xf numFmtId="0" fontId="3" fillId="10" borderId="13" xfId="2" applyFill="1" applyBorder="1" applyProtection="1"/>
    <xf numFmtId="49" fontId="57" fillId="10" borderId="15" xfId="2" applyNumberFormat="1" applyFont="1" applyFill="1" applyBorder="1" applyAlignment="1" applyProtection="1">
      <alignment vertical="center"/>
    </xf>
    <xf numFmtId="49" fontId="55" fillId="10" borderId="15" xfId="2" applyNumberFormat="1" applyFont="1" applyFill="1" applyBorder="1" applyAlignment="1" applyProtection="1">
      <alignment horizontal="left" vertical="center"/>
    </xf>
    <xf numFmtId="49" fontId="55" fillId="0" borderId="0" xfId="2" applyNumberFormat="1" applyFont="1" applyAlignment="1" applyProtection="1">
      <alignment horizontal="left" vertical="center"/>
    </xf>
    <xf numFmtId="49" fontId="57" fillId="0" borderId="0" xfId="2" applyNumberFormat="1" applyFont="1" applyAlignment="1" applyProtection="1">
      <alignment vertical="center"/>
    </xf>
    <xf numFmtId="49" fontId="58" fillId="7" borderId="17" xfId="2" applyNumberFormat="1" applyFont="1" applyFill="1" applyBorder="1" applyAlignment="1" applyProtection="1">
      <alignment vertical="center"/>
    </xf>
    <xf numFmtId="49" fontId="58" fillId="7" borderId="15" xfId="2" applyNumberFormat="1" applyFont="1" applyFill="1" applyBorder="1" applyAlignment="1" applyProtection="1">
      <alignment vertical="center"/>
    </xf>
    <xf numFmtId="49" fontId="58" fillId="7" borderId="18" xfId="2" applyNumberFormat="1" applyFont="1" applyFill="1" applyBorder="1" applyAlignment="1" applyProtection="1">
      <alignment horizontal="right" vertical="center"/>
    </xf>
    <xf numFmtId="49" fontId="58" fillId="7" borderId="17" xfId="2" applyNumberFormat="1" applyFont="1" applyFill="1" applyBorder="1" applyAlignment="1" applyProtection="1">
      <alignment horizontal="center" vertical="center"/>
    </xf>
    <xf numFmtId="49" fontId="59" fillId="7" borderId="17" xfId="2" applyNumberFormat="1" applyFont="1" applyFill="1" applyBorder="1" applyAlignment="1" applyProtection="1">
      <alignment horizontal="center" vertical="center"/>
    </xf>
    <xf numFmtId="49" fontId="60" fillId="7" borderId="15" xfId="2" applyNumberFormat="1" applyFont="1" applyFill="1" applyBorder="1" applyAlignment="1" applyProtection="1">
      <alignment vertical="center"/>
    </xf>
    <xf numFmtId="49" fontId="58" fillId="7" borderId="18" xfId="2" applyNumberFormat="1" applyFont="1" applyFill="1" applyBorder="1" applyAlignment="1" applyProtection="1">
      <alignment vertical="center"/>
    </xf>
    <xf numFmtId="49" fontId="55" fillId="7" borderId="17" xfId="2" applyNumberFormat="1" applyFont="1" applyFill="1" applyBorder="1" applyAlignment="1" applyProtection="1">
      <alignment vertical="center"/>
    </xf>
    <xf numFmtId="0" fontId="3" fillId="7" borderId="15" xfId="2" applyFill="1" applyBorder="1" applyProtection="1"/>
    <xf numFmtId="0" fontId="3" fillId="7" borderId="18" xfId="2" applyFill="1" applyBorder="1" applyProtection="1"/>
    <xf numFmtId="49" fontId="55" fillId="0" borderId="0" xfId="2" applyNumberFormat="1" applyFont="1" applyAlignment="1" applyProtection="1">
      <alignment vertical="center"/>
    </xf>
    <xf numFmtId="49" fontId="60" fillId="0" borderId="0" xfId="2" applyNumberFormat="1" applyFont="1" applyAlignment="1" applyProtection="1">
      <alignment vertical="center"/>
    </xf>
    <xf numFmtId="49" fontId="58" fillId="7" borderId="20" xfId="2" applyNumberFormat="1" applyFont="1" applyFill="1" applyBorder="1" applyAlignment="1" applyProtection="1">
      <alignment vertical="center"/>
    </xf>
    <xf numFmtId="49" fontId="58" fillId="7" borderId="9" xfId="2" applyNumberFormat="1" applyFont="1" applyFill="1" applyBorder="1" applyAlignment="1" applyProtection="1">
      <alignment vertical="center"/>
    </xf>
    <xf numFmtId="49" fontId="58" fillId="7" borderId="21" xfId="2" applyNumberFormat="1" applyFont="1" applyFill="1" applyBorder="1" applyAlignment="1" applyProtection="1">
      <alignment horizontal="right" vertical="center"/>
    </xf>
    <xf numFmtId="49" fontId="58" fillId="7" borderId="16" xfId="2" applyNumberFormat="1" applyFont="1" applyFill="1" applyBorder="1" applyAlignment="1" applyProtection="1">
      <alignment horizontal="center" vertical="center"/>
    </xf>
    <xf numFmtId="49" fontId="59" fillId="7" borderId="16" xfId="2" applyNumberFormat="1" applyFont="1" applyFill="1" applyBorder="1" applyAlignment="1" applyProtection="1">
      <alignment horizontal="center" vertical="center"/>
    </xf>
    <xf numFmtId="49" fontId="58" fillId="7" borderId="0" xfId="2" applyNumberFormat="1" applyFont="1" applyFill="1" applyAlignment="1" applyProtection="1">
      <alignment vertical="center"/>
    </xf>
    <xf numFmtId="49" fontId="60" fillId="7" borderId="0" xfId="2" applyNumberFormat="1" applyFont="1" applyFill="1" applyAlignment="1" applyProtection="1">
      <alignment vertical="center"/>
    </xf>
    <xf numFmtId="49" fontId="58" fillId="7" borderId="19" xfId="2" applyNumberFormat="1" applyFont="1" applyFill="1" applyBorder="1" applyAlignment="1" applyProtection="1">
      <alignment vertical="center"/>
    </xf>
    <xf numFmtId="0" fontId="58" fillId="7" borderId="20" xfId="2" applyFont="1" applyFill="1" applyBorder="1" applyAlignment="1" applyProtection="1">
      <alignment vertical="center"/>
    </xf>
    <xf numFmtId="0" fontId="3" fillId="7" borderId="21" xfId="2" applyFill="1" applyBorder="1" applyProtection="1"/>
    <xf numFmtId="49" fontId="58" fillId="0" borderId="0" xfId="2" applyNumberFormat="1" applyFont="1" applyAlignment="1" applyProtection="1">
      <alignment vertical="center"/>
    </xf>
    <xf numFmtId="49" fontId="58" fillId="10" borderId="17" xfId="2" applyNumberFormat="1" applyFont="1" applyFill="1" applyBorder="1" applyAlignment="1" applyProtection="1">
      <alignment vertical="center"/>
    </xf>
    <xf numFmtId="49" fontId="58" fillId="10" borderId="15" xfId="2" applyNumberFormat="1" applyFont="1" applyFill="1" applyBorder="1" applyAlignment="1" applyProtection="1">
      <alignment vertical="center"/>
    </xf>
    <xf numFmtId="49" fontId="58" fillId="10" borderId="18" xfId="2" applyNumberFormat="1" applyFont="1" applyFill="1" applyBorder="1" applyAlignment="1" applyProtection="1">
      <alignment horizontal="right" vertical="center"/>
    </xf>
    <xf numFmtId="0" fontId="58" fillId="7" borderId="0" xfId="2" applyFont="1" applyFill="1" applyAlignment="1" applyProtection="1">
      <alignment vertical="center"/>
    </xf>
    <xf numFmtId="0" fontId="58" fillId="10" borderId="16" xfId="2" applyFont="1" applyFill="1" applyBorder="1" applyAlignment="1" applyProtection="1">
      <alignment vertical="center"/>
    </xf>
    <xf numFmtId="49" fontId="58" fillId="10" borderId="0" xfId="2" applyNumberFormat="1" applyFont="1" applyFill="1" applyAlignment="1" applyProtection="1">
      <alignment horizontal="right" vertical="center"/>
    </xf>
    <xf numFmtId="49" fontId="58" fillId="10" borderId="19" xfId="2" applyNumberFormat="1" applyFont="1" applyFill="1" applyBorder="1" applyAlignment="1" applyProtection="1">
      <alignment horizontal="right" vertical="center"/>
    </xf>
    <xf numFmtId="49" fontId="58" fillId="7" borderId="16" xfId="2" applyNumberFormat="1" applyFont="1" applyFill="1" applyBorder="1" applyAlignment="1" applyProtection="1">
      <alignment vertical="center"/>
    </xf>
    <xf numFmtId="0" fontId="3" fillId="7" borderId="19" xfId="2" applyFill="1" applyBorder="1" applyProtection="1"/>
    <xf numFmtId="0" fontId="55" fillId="10" borderId="16" xfId="2" applyFont="1" applyFill="1" applyBorder="1" applyAlignment="1" applyProtection="1">
      <alignment vertical="center"/>
    </xf>
    <xf numFmtId="0" fontId="55" fillId="10" borderId="0" xfId="2" applyFont="1" applyFill="1" applyAlignment="1" applyProtection="1">
      <alignment vertical="center"/>
    </xf>
    <xf numFmtId="0" fontId="55" fillId="10" borderId="19" xfId="2" applyFont="1" applyFill="1" applyBorder="1" applyAlignment="1" applyProtection="1">
      <alignment vertical="center"/>
    </xf>
    <xf numFmtId="49" fontId="58" fillId="10" borderId="16" xfId="2" applyNumberFormat="1" applyFont="1" applyFill="1" applyBorder="1" applyAlignment="1" applyProtection="1">
      <alignment vertical="center"/>
    </xf>
    <xf numFmtId="49" fontId="58" fillId="10" borderId="0" xfId="2" applyNumberFormat="1" applyFont="1" applyFill="1" applyAlignment="1" applyProtection="1">
      <alignment vertical="center"/>
    </xf>
    <xf numFmtId="0" fontId="58" fillId="10" borderId="19" xfId="2" applyFont="1" applyFill="1" applyBorder="1" applyAlignment="1" applyProtection="1">
      <alignment horizontal="right" vertical="center"/>
    </xf>
    <xf numFmtId="49" fontId="58" fillId="10" borderId="20" xfId="2" applyNumberFormat="1" applyFont="1" applyFill="1" applyBorder="1" applyAlignment="1" applyProtection="1">
      <alignment vertical="center"/>
    </xf>
    <xf numFmtId="49" fontId="58" fillId="10" borderId="9" xfId="2" applyNumberFormat="1" applyFont="1" applyFill="1" applyBorder="1" applyAlignment="1" applyProtection="1">
      <alignment vertical="center"/>
    </xf>
    <xf numFmtId="0" fontId="58" fillId="10" borderId="21" xfId="2" applyFont="1" applyFill="1" applyBorder="1" applyAlignment="1" applyProtection="1">
      <alignment horizontal="right" vertical="center"/>
    </xf>
    <xf numFmtId="49" fontId="58" fillId="7" borderId="20" xfId="2" applyNumberFormat="1" applyFont="1" applyFill="1" applyBorder="1" applyAlignment="1" applyProtection="1">
      <alignment horizontal="center" vertical="center"/>
    </xf>
    <xf numFmtId="0" fontId="58" fillId="7" borderId="9" xfId="2" applyFont="1" applyFill="1" applyBorder="1" applyAlignment="1" applyProtection="1">
      <alignment vertical="center"/>
    </xf>
    <xf numFmtId="49" fontId="59" fillId="7" borderId="20" xfId="2" applyNumberFormat="1" applyFont="1" applyFill="1" applyBorder="1" applyAlignment="1" applyProtection="1">
      <alignment horizontal="center" vertical="center"/>
    </xf>
    <xf numFmtId="49" fontId="60" fillId="7" borderId="9" xfId="2" applyNumberFormat="1" applyFont="1" applyFill="1" applyBorder="1" applyAlignment="1" applyProtection="1">
      <alignment vertical="center"/>
    </xf>
    <xf numFmtId="49" fontId="58" fillId="7" borderId="21" xfId="2" applyNumberFormat="1" applyFont="1" applyFill="1" applyBorder="1" applyAlignment="1" applyProtection="1">
      <alignment vertical="center"/>
    </xf>
    <xf numFmtId="0" fontId="61" fillId="0" borderId="0" xfId="2" applyFont="1" applyAlignment="1" applyProtection="1">
      <alignment horizontal="right" vertical="center"/>
    </xf>
    <xf numFmtId="0" fontId="62" fillId="13" borderId="9" xfId="1" applyFont="1" applyFill="1" applyBorder="1" applyAlignment="1" applyProtection="1">
      <alignment horizontal="center"/>
    </xf>
    <xf numFmtId="0" fontId="63" fillId="2" borderId="0" xfId="0" applyFont="1" applyFill="1" applyAlignment="1"/>
    <xf numFmtId="0" fontId="64" fillId="13" borderId="11" xfId="1" applyFont="1" applyFill="1" applyBorder="1" applyAlignment="1" applyProtection="1">
      <alignment horizontal="center" vertical="center"/>
    </xf>
    <xf numFmtId="0" fontId="62" fillId="13" borderId="9" xfId="2" applyFont="1" applyFill="1" applyBorder="1" applyAlignment="1" applyProtection="1">
      <alignment horizontal="center"/>
    </xf>
    <xf numFmtId="0" fontId="65" fillId="7" borderId="9" xfId="1" applyFont="1" applyFill="1" applyBorder="1" applyAlignment="1" applyProtection="1">
      <alignment vertical="center"/>
    </xf>
    <xf numFmtId="0" fontId="64" fillId="0" borderId="0" xfId="2" applyFont="1" applyAlignment="1" applyProtection="1">
      <alignment horizontal="center" vertical="center"/>
    </xf>
    <xf numFmtId="0" fontId="63" fillId="4" borderId="0" xfId="0" applyFont="1" applyFill="1" applyAlignment="1"/>
    <xf numFmtId="0" fontId="3" fillId="0" borderId="11" xfId="1" applyBorder="1" applyAlignment="1" applyProtection="1">
      <alignment horizontal="center"/>
    </xf>
    <xf numFmtId="0" fontId="30" fillId="7" borderId="0" xfId="1" applyFont="1" applyFill="1" applyAlignment="1" applyProtection="1">
      <alignment horizontal="left" vertical="center"/>
    </xf>
    <xf numFmtId="0" fontId="3" fillId="0" borderId="11" xfId="1" applyBorder="1" applyAlignment="1" applyProtection="1">
      <alignment horizontal="center" vertical="center" shrinkToFit="1"/>
    </xf>
    <xf numFmtId="0" fontId="3" fillId="0" borderId="11" xfId="1" applyBorder="1" applyAlignment="1" applyProtection="1">
      <alignment horizontal="right" vertical="center" shrinkToFit="1"/>
    </xf>
    <xf numFmtId="49" fontId="62" fillId="0" borderId="11" xfId="1" applyNumberFormat="1" applyFont="1" applyBorder="1" applyAlignment="1" applyProtection="1">
      <alignment horizontal="center" vertical="center"/>
    </xf>
    <xf numFmtId="49" fontId="3" fillId="0" borderId="11" xfId="1" applyNumberFormat="1" applyBorder="1" applyAlignment="1" applyProtection="1">
      <alignment horizontal="center" vertical="center"/>
    </xf>
    <xf numFmtId="0" fontId="62" fillId="0" borderId="11" xfId="1" applyFont="1" applyBorder="1" applyAlignment="1" applyProtection="1">
      <alignment horizontal="center" vertical="center"/>
    </xf>
    <xf numFmtId="0" fontId="3" fillId="0" borderId="11" xfId="1" applyBorder="1" applyAlignment="1" applyProtection="1">
      <alignment horizontal="center" vertical="center"/>
    </xf>
    <xf numFmtId="0" fontId="30" fillId="7" borderId="15" xfId="1" applyFont="1" applyFill="1" applyBorder="1" applyAlignment="1" applyProtection="1">
      <alignment horizontal="left" vertical="center"/>
    </xf>
    <xf numFmtId="0" fontId="3" fillId="16" borderId="11" xfId="1" applyFill="1" applyBorder="1" applyAlignment="1" applyProtection="1">
      <alignment horizontal="center" vertical="center"/>
    </xf>
    <xf numFmtId="49" fontId="4" fillId="7" borderId="0" xfId="1" applyNumberFormat="1" applyFont="1" applyFill="1" applyAlignment="1" applyProtection="1">
      <alignment vertical="top" shrinkToFit="1"/>
    </xf>
    <xf numFmtId="164" fontId="18" fillId="7" borderId="7" xfId="2" applyNumberFormat="1" applyFont="1" applyFill="1" applyBorder="1" applyAlignment="1" applyProtection="1">
      <alignment horizontal="left" vertical="center"/>
    </xf>
    <xf numFmtId="0" fontId="3" fillId="10" borderId="11" xfId="1" applyFill="1" applyBorder="1" applyAlignment="1" applyProtection="1">
      <alignment vertical="center"/>
    </xf>
    <xf numFmtId="0" fontId="64" fillId="7" borderId="9" xfId="1" applyFont="1" applyFill="1" applyBorder="1" applyAlignment="1" applyProtection="1">
      <alignment horizontal="center"/>
    </xf>
    <xf numFmtId="0" fontId="3" fillId="7" borderId="9" xfId="1" applyFill="1" applyBorder="1" applyAlignment="1" applyProtection="1">
      <alignment horizontal="center"/>
    </xf>
    <xf numFmtId="0" fontId="62" fillId="7" borderId="9" xfId="1" applyFont="1" applyFill="1" applyBorder="1" applyAlignment="1" applyProtection="1">
      <alignment horizontal="center"/>
    </xf>
    <xf numFmtId="0" fontId="62" fillId="0" borderId="11" xfId="1" applyFont="1" applyBorder="1" applyAlignment="1" applyProtection="1">
      <alignment horizontal="center" vertical="center" shrinkToFit="1"/>
    </xf>
    <xf numFmtId="0" fontId="3" fillId="0" borderId="11" xfId="2" applyBorder="1" applyAlignment="1" applyProtection="1">
      <alignment horizontal="right" vertical="center" shrinkToFit="1"/>
    </xf>
    <xf numFmtId="49" fontId="36" fillId="7" borderId="0" xfId="2" applyNumberFormat="1" applyFont="1" applyFill="1" applyAlignment="1" applyProtection="1">
      <alignment vertical="top" shrinkToFit="1"/>
    </xf>
    <xf numFmtId="0" fontId="62" fillId="0" borderId="11" xfId="2" applyFont="1" applyBorder="1" applyAlignment="1" applyProtection="1">
      <alignment horizontal="center" vertical="center"/>
    </xf>
    <xf numFmtId="0" fontId="3" fillId="0" borderId="11" xfId="2" applyBorder="1" applyAlignment="1" applyProtection="1">
      <alignment horizontal="center" vertical="center"/>
    </xf>
    <xf numFmtId="0" fontId="53" fillId="7" borderId="9" xfId="2" applyFont="1" applyFill="1" applyBorder="1" applyAlignment="1" applyProtection="1">
      <alignment vertical="center" shrinkToFit="1"/>
    </xf>
    <xf numFmtId="0" fontId="3" fillId="10" borderId="11" xfId="2" applyFill="1" applyBorder="1" applyAlignment="1" applyProtection="1">
      <alignment vertical="center"/>
    </xf>
    <xf numFmtId="0" fontId="62" fillId="0" borderId="11" xfId="2" applyFont="1" applyBorder="1" applyAlignment="1" applyProtection="1">
      <alignment horizontal="center" vertical="center" shrinkToFit="1"/>
    </xf>
    <xf numFmtId="0" fontId="3" fillId="0" borderId="11" xfId="2" applyBorder="1" applyAlignment="1" applyProtection="1">
      <alignment horizontal="center" vertical="center" shrinkToFit="1"/>
    </xf>
    <xf numFmtId="0" fontId="3" fillId="16" borderId="11" xfId="2" applyFill="1" applyBorder="1" applyAlignment="1" applyProtection="1">
      <alignment horizontal="center" vertical="center"/>
    </xf>
    <xf numFmtId="0" fontId="58" fillId="7" borderId="0" xfId="2" applyFont="1" applyFill="1" applyAlignment="1" applyProtection="1">
      <alignment horizontal="left" vertical="center"/>
    </xf>
    <xf numFmtId="0" fontId="58" fillId="7" borderId="15" xfId="2" applyFont="1" applyFill="1" applyBorder="1" applyAlignment="1" applyProtection="1">
      <alignment horizontal="left" vertical="center"/>
    </xf>
  </cellXfs>
  <cellStyles count="5">
    <cellStyle name="Normál" xfId="0" builtinId="0"/>
    <cellStyle name="Normál 2" xfId="1" xr:uid="{00000000-0005-0000-0000-000001000000}"/>
    <cellStyle name="Normál 3" xfId="2" xr:uid="{00000000-0005-0000-0000-000002000000}"/>
    <cellStyle name="Pénznem 2" xfId="3" xr:uid="{00000000-0005-0000-0000-000003000000}"/>
    <cellStyle name="Pénznem 3" xfId="4" xr:uid="{00000000-0005-0000-0000-000004000000}"/>
  </cellStyles>
  <dxfs count="7">
    <dxf>
      <font>
        <sz val="11"/>
        <color indexed="9"/>
      </font>
      <fill>
        <patternFill>
          <bgColor indexed="42"/>
        </patternFill>
      </fill>
    </dxf>
    <dxf>
      <font>
        <sz val="11"/>
      </font>
    </dxf>
    <dxf>
      <font>
        <sz val="11"/>
      </font>
    </dxf>
    <dxf>
      <font>
        <sz val="11"/>
        <color indexed="9"/>
      </font>
      <fill>
        <patternFill>
          <bgColor indexed="42"/>
        </patternFill>
      </fill>
    </dxf>
    <dxf>
      <font>
        <sz val="11"/>
      </font>
    </dxf>
    <dxf>
      <font>
        <sz val="11"/>
        <color indexed="9"/>
      </font>
      <fill>
        <patternFill>
          <bgColor indexed="42"/>
        </patternFill>
      </fill>
    </dxf>
    <dxf>
      <font>
        <sz val="1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508777</xdr:colOff>
      <xdr:row>0</xdr:row>
      <xdr:rowOff>11720</xdr:rowOff>
    </xdr:from>
    <xdr:to>
      <xdr:col>12</xdr:col>
      <xdr:colOff>470809</xdr:colOff>
      <xdr:row>1</xdr:row>
      <xdr:rowOff>113853</xdr:rowOff>
    </xdr:to>
    <xdr:pic>
      <xdr:nvPicPr>
        <xdr:cNvPr id="2" name="Kép 2" descr="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09360" y="45720"/>
          <a:ext cx="548640" cy="411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508777</xdr:colOff>
      <xdr:row>0</xdr:row>
      <xdr:rowOff>11720</xdr:rowOff>
    </xdr:from>
    <xdr:to>
      <xdr:col>12</xdr:col>
      <xdr:colOff>470809</xdr:colOff>
      <xdr:row>1</xdr:row>
      <xdr:rowOff>113853</xdr:rowOff>
    </xdr:to>
    <xdr:pic>
      <xdr:nvPicPr>
        <xdr:cNvPr id="2" name="Kép 2" descr="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139815" y="45720"/>
          <a:ext cx="533400" cy="4324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577753</xdr:colOff>
      <xdr:row>0</xdr:row>
      <xdr:rowOff>24742</xdr:rowOff>
    </xdr:from>
    <xdr:to>
      <xdr:col>12</xdr:col>
      <xdr:colOff>508777</xdr:colOff>
      <xdr:row>1</xdr:row>
      <xdr:rowOff>113853</xdr:rowOff>
    </xdr:to>
    <xdr:pic>
      <xdr:nvPicPr>
        <xdr:cNvPr id="2" name="Kép 2" descr="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5560" y="60960"/>
          <a:ext cx="518160" cy="3962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Ancsika/Downloads/verseny_jo20180225%20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A7">
            <v>1</v>
          </cell>
        </row>
        <row r="8">
          <cell r="A8">
            <v>2</v>
          </cell>
        </row>
        <row r="9">
          <cell r="A9">
            <v>3</v>
          </cell>
        </row>
        <row r="10">
          <cell r="A10">
            <v>4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>
            <v>10</v>
          </cell>
        </row>
        <row r="17">
          <cell r="A17">
            <v>11</v>
          </cell>
        </row>
        <row r="18">
          <cell r="A18">
            <v>12</v>
          </cell>
        </row>
        <row r="19">
          <cell r="A19">
            <v>13</v>
          </cell>
        </row>
        <row r="20">
          <cell r="A20">
            <v>14</v>
          </cell>
        </row>
        <row r="21">
          <cell r="A21">
            <v>15</v>
          </cell>
        </row>
        <row r="22">
          <cell r="A22">
            <v>16</v>
          </cell>
        </row>
        <row r="23">
          <cell r="A23">
            <v>17</v>
          </cell>
        </row>
        <row r="24">
          <cell r="A24">
            <v>18</v>
          </cell>
        </row>
        <row r="25">
          <cell r="A25">
            <v>19</v>
          </cell>
        </row>
        <row r="26">
          <cell r="A26">
            <v>20</v>
          </cell>
        </row>
        <row r="27">
          <cell r="A27">
            <v>21</v>
          </cell>
        </row>
        <row r="28">
          <cell r="A28">
            <v>22</v>
          </cell>
        </row>
        <row r="29">
          <cell r="A29">
            <v>23</v>
          </cell>
        </row>
        <row r="30">
          <cell r="A30">
            <v>24</v>
          </cell>
        </row>
        <row r="31">
          <cell r="A31">
            <v>25</v>
          </cell>
        </row>
        <row r="32">
          <cell r="A32">
            <v>26</v>
          </cell>
        </row>
        <row r="33">
          <cell r="A33">
            <v>27</v>
          </cell>
        </row>
        <row r="34">
          <cell r="A34">
            <v>28</v>
          </cell>
        </row>
        <row r="35">
          <cell r="A35">
            <v>29</v>
          </cell>
        </row>
        <row r="36">
          <cell r="A36">
            <v>30</v>
          </cell>
        </row>
        <row r="37">
          <cell r="A37">
            <v>31</v>
          </cell>
        </row>
        <row r="38">
          <cell r="A38">
            <v>32</v>
          </cell>
        </row>
        <row r="39">
          <cell r="A39">
            <v>33</v>
          </cell>
        </row>
        <row r="40">
          <cell r="A40">
            <v>34</v>
          </cell>
          <cell r="J40" t="e">
            <v>#REF!</v>
          </cell>
          <cell r="K40" t="str">
            <v>ZZZ9</v>
          </cell>
          <cell r="L40">
            <v>999</v>
          </cell>
          <cell r="M40">
            <v>999</v>
          </cell>
          <cell r="P40">
            <v>999</v>
          </cell>
        </row>
        <row r="41">
          <cell r="A41">
            <v>35</v>
          </cell>
          <cell r="J41" t="e">
            <v>#REF!</v>
          </cell>
          <cell r="K41" t="str">
            <v>ZZZ9</v>
          </cell>
          <cell r="L41">
            <v>999</v>
          </cell>
          <cell r="M41">
            <v>999</v>
          </cell>
          <cell r="P41">
            <v>999</v>
          </cell>
        </row>
        <row r="42">
          <cell r="A42">
            <v>36</v>
          </cell>
          <cell r="J42" t="e">
            <v>#REF!</v>
          </cell>
          <cell r="K42" t="str">
            <v>ZZZ9</v>
          </cell>
          <cell r="L42">
            <v>999</v>
          </cell>
          <cell r="M42">
            <v>999</v>
          </cell>
          <cell r="P42">
            <v>999</v>
          </cell>
        </row>
        <row r="43">
          <cell r="A43">
            <v>37</v>
          </cell>
          <cell r="J43" t="e">
            <v>#REF!</v>
          </cell>
          <cell r="K43" t="str">
            <v>ZZZ9</v>
          </cell>
          <cell r="L43">
            <v>999</v>
          </cell>
          <cell r="M43">
            <v>999</v>
          </cell>
          <cell r="P43">
            <v>999</v>
          </cell>
        </row>
        <row r="44">
          <cell r="A44">
            <v>38</v>
          </cell>
          <cell r="J44" t="e">
            <v>#REF!</v>
          </cell>
          <cell r="K44" t="str">
            <v>ZZZ9</v>
          </cell>
          <cell r="L44">
            <v>999</v>
          </cell>
          <cell r="M44">
            <v>999</v>
          </cell>
          <cell r="P44">
            <v>999</v>
          </cell>
        </row>
        <row r="45">
          <cell r="A45">
            <v>39</v>
          </cell>
          <cell r="J45" t="e">
            <v>#REF!</v>
          </cell>
          <cell r="K45" t="str">
            <v>ZZZ9</v>
          </cell>
          <cell r="L45">
            <v>999</v>
          </cell>
          <cell r="M45">
            <v>999</v>
          </cell>
          <cell r="P45">
            <v>999</v>
          </cell>
        </row>
        <row r="46">
          <cell r="A46">
            <v>40</v>
          </cell>
          <cell r="J46" t="e">
            <v>#REF!</v>
          </cell>
          <cell r="K46" t="str">
            <v>ZZZ9</v>
          </cell>
          <cell r="L46">
            <v>999</v>
          </cell>
          <cell r="M46">
            <v>999</v>
          </cell>
          <cell r="P46">
            <v>999</v>
          </cell>
        </row>
        <row r="47">
          <cell r="A47">
            <v>41</v>
          </cell>
          <cell r="J47" t="e">
            <v>#REF!</v>
          </cell>
          <cell r="K47" t="str">
            <v>ZZZ9</v>
          </cell>
          <cell r="L47">
            <v>999</v>
          </cell>
          <cell r="M47">
            <v>999</v>
          </cell>
          <cell r="P47">
            <v>999</v>
          </cell>
        </row>
        <row r="48">
          <cell r="A48">
            <v>42</v>
          </cell>
          <cell r="J48" t="e">
            <v>#REF!</v>
          </cell>
          <cell r="K48" t="str">
            <v>ZZZ9</v>
          </cell>
          <cell r="L48">
            <v>999</v>
          </cell>
          <cell r="M48">
            <v>999</v>
          </cell>
          <cell r="P48">
            <v>999</v>
          </cell>
        </row>
        <row r="49">
          <cell r="A49">
            <v>43</v>
          </cell>
          <cell r="J49" t="e">
            <v>#REF!</v>
          </cell>
          <cell r="K49" t="str">
            <v>ZZZ9</v>
          </cell>
          <cell r="L49">
            <v>999</v>
          </cell>
          <cell r="M49">
            <v>999</v>
          </cell>
          <cell r="P49">
            <v>999</v>
          </cell>
        </row>
        <row r="50">
          <cell r="A50">
            <v>44</v>
          </cell>
          <cell r="J50" t="e">
            <v>#REF!</v>
          </cell>
          <cell r="K50" t="str">
            <v>ZZZ9</v>
          </cell>
          <cell r="L50">
            <v>999</v>
          </cell>
          <cell r="M50">
            <v>999</v>
          </cell>
          <cell r="P50">
            <v>999</v>
          </cell>
        </row>
        <row r="51">
          <cell r="A51">
            <v>45</v>
          </cell>
          <cell r="J51" t="e">
            <v>#REF!</v>
          </cell>
          <cell r="K51" t="str">
            <v>ZZZ9</v>
          </cell>
          <cell r="L51">
            <v>999</v>
          </cell>
          <cell r="M51">
            <v>999</v>
          </cell>
          <cell r="P51">
            <v>999</v>
          </cell>
        </row>
        <row r="52">
          <cell r="A52">
            <v>46</v>
          </cell>
          <cell r="J52" t="e">
            <v>#REF!</v>
          </cell>
          <cell r="K52" t="str">
            <v>ZZZ9</v>
          </cell>
          <cell r="L52">
            <v>999</v>
          </cell>
          <cell r="M52">
            <v>999</v>
          </cell>
          <cell r="P52">
            <v>999</v>
          </cell>
        </row>
        <row r="53">
          <cell r="A53">
            <v>47</v>
          </cell>
          <cell r="J53" t="e">
            <v>#REF!</v>
          </cell>
          <cell r="K53" t="str">
            <v>ZZZ9</v>
          </cell>
          <cell r="L53">
            <v>999</v>
          </cell>
          <cell r="M53">
            <v>999</v>
          </cell>
          <cell r="P53">
            <v>999</v>
          </cell>
        </row>
        <row r="54">
          <cell r="A54">
            <v>48</v>
          </cell>
          <cell r="J54" t="e">
            <v>#REF!</v>
          </cell>
          <cell r="K54" t="str">
            <v>ZZZ9</v>
          </cell>
          <cell r="L54">
            <v>999</v>
          </cell>
          <cell r="M54">
            <v>999</v>
          </cell>
          <cell r="P54">
            <v>999</v>
          </cell>
        </row>
        <row r="55">
          <cell r="A55">
            <v>49</v>
          </cell>
          <cell r="J55" t="e">
            <v>#REF!</v>
          </cell>
          <cell r="K55" t="str">
            <v>ZZZ9</v>
          </cell>
          <cell r="L55">
            <v>999</v>
          </cell>
          <cell r="M55">
            <v>999</v>
          </cell>
          <cell r="P55">
            <v>999</v>
          </cell>
        </row>
        <row r="56">
          <cell r="A56">
            <v>50</v>
          </cell>
          <cell r="J56" t="e">
            <v>#REF!</v>
          </cell>
          <cell r="K56" t="str">
            <v>ZZZ9</v>
          </cell>
          <cell r="L56">
            <v>999</v>
          </cell>
          <cell r="M56">
            <v>999</v>
          </cell>
          <cell r="P56">
            <v>999</v>
          </cell>
        </row>
        <row r="57">
          <cell r="A57">
            <v>51</v>
          </cell>
          <cell r="J57" t="e">
            <v>#REF!</v>
          </cell>
          <cell r="K57" t="str">
            <v>ZZZ9</v>
          </cell>
          <cell r="L57">
            <v>999</v>
          </cell>
          <cell r="M57">
            <v>999</v>
          </cell>
          <cell r="P57">
            <v>999</v>
          </cell>
        </row>
        <row r="58">
          <cell r="A58">
            <v>52</v>
          </cell>
          <cell r="J58" t="e">
            <v>#REF!</v>
          </cell>
          <cell r="K58" t="str">
            <v>ZZZ9</v>
          </cell>
          <cell r="L58">
            <v>999</v>
          </cell>
          <cell r="M58">
            <v>999</v>
          </cell>
          <cell r="P58">
            <v>999</v>
          </cell>
        </row>
        <row r="59">
          <cell r="A59">
            <v>53</v>
          </cell>
          <cell r="J59" t="e">
            <v>#REF!</v>
          </cell>
          <cell r="K59" t="str">
            <v>ZZZ9</v>
          </cell>
          <cell r="L59">
            <v>999</v>
          </cell>
          <cell r="M59">
            <v>999</v>
          </cell>
          <cell r="P59">
            <v>999</v>
          </cell>
        </row>
        <row r="60">
          <cell r="A60">
            <v>54</v>
          </cell>
          <cell r="J60" t="e">
            <v>#REF!</v>
          </cell>
          <cell r="K60" t="str">
            <v>ZZZ9</v>
          </cell>
          <cell r="L60">
            <v>999</v>
          </cell>
          <cell r="M60">
            <v>999</v>
          </cell>
          <cell r="P60">
            <v>999</v>
          </cell>
        </row>
        <row r="61">
          <cell r="A61">
            <v>55</v>
          </cell>
          <cell r="J61" t="e">
            <v>#REF!</v>
          </cell>
          <cell r="K61" t="str">
            <v>ZZZ9</v>
          </cell>
          <cell r="L61">
            <v>999</v>
          </cell>
          <cell r="M61">
            <v>999</v>
          </cell>
          <cell r="P61">
            <v>999</v>
          </cell>
        </row>
        <row r="62">
          <cell r="A62">
            <v>56</v>
          </cell>
          <cell r="J62" t="e">
            <v>#REF!</v>
          </cell>
          <cell r="K62" t="str">
            <v>ZZZ9</v>
          </cell>
          <cell r="L62">
            <v>999</v>
          </cell>
          <cell r="M62">
            <v>999</v>
          </cell>
          <cell r="P62">
            <v>999</v>
          </cell>
        </row>
        <row r="63">
          <cell r="A63">
            <v>57</v>
          </cell>
          <cell r="J63" t="e">
            <v>#REF!</v>
          </cell>
          <cell r="K63" t="str">
            <v>ZZZ9</v>
          </cell>
          <cell r="L63">
            <v>999</v>
          </cell>
          <cell r="M63">
            <v>999</v>
          </cell>
          <cell r="P63">
            <v>999</v>
          </cell>
        </row>
        <row r="64">
          <cell r="A64">
            <v>58</v>
          </cell>
          <cell r="J64" t="e">
            <v>#REF!</v>
          </cell>
          <cell r="K64" t="str">
            <v>ZZZ9</v>
          </cell>
          <cell r="L64">
            <v>999</v>
          </cell>
          <cell r="M64">
            <v>999</v>
          </cell>
          <cell r="P64">
            <v>999</v>
          </cell>
        </row>
        <row r="65">
          <cell r="A65">
            <v>59</v>
          </cell>
          <cell r="J65" t="e">
            <v>#REF!</v>
          </cell>
          <cell r="K65" t="str">
            <v>ZZZ9</v>
          </cell>
          <cell r="L65">
            <v>999</v>
          </cell>
          <cell r="M65">
            <v>999</v>
          </cell>
          <cell r="P65">
            <v>999</v>
          </cell>
        </row>
        <row r="66">
          <cell r="A66">
            <v>60</v>
          </cell>
          <cell r="J66" t="e">
            <v>#REF!</v>
          </cell>
          <cell r="K66" t="str">
            <v>ZZZ9</v>
          </cell>
          <cell r="L66">
            <v>999</v>
          </cell>
          <cell r="M66">
            <v>999</v>
          </cell>
          <cell r="P66">
            <v>999</v>
          </cell>
        </row>
        <row r="67">
          <cell r="A67">
            <v>61</v>
          </cell>
          <cell r="J67" t="e">
            <v>#REF!</v>
          </cell>
          <cell r="K67" t="str">
            <v>ZZZ9</v>
          </cell>
          <cell r="L67">
            <v>999</v>
          </cell>
          <cell r="M67">
            <v>999</v>
          </cell>
          <cell r="P67">
            <v>999</v>
          </cell>
        </row>
        <row r="68">
          <cell r="A68">
            <v>62</v>
          </cell>
          <cell r="J68" t="e">
            <v>#REF!</v>
          </cell>
          <cell r="K68" t="str">
            <v>ZZZ9</v>
          </cell>
          <cell r="L68">
            <v>999</v>
          </cell>
          <cell r="M68">
            <v>999</v>
          </cell>
          <cell r="P68">
            <v>999</v>
          </cell>
        </row>
        <row r="69">
          <cell r="A69">
            <v>63</v>
          </cell>
          <cell r="J69" t="e">
            <v>#REF!</v>
          </cell>
          <cell r="K69" t="str">
            <v>ZZZ9</v>
          </cell>
          <cell r="L69">
            <v>999</v>
          </cell>
          <cell r="M69">
            <v>999</v>
          </cell>
          <cell r="P69">
            <v>999</v>
          </cell>
        </row>
        <row r="70">
          <cell r="A70">
            <v>64</v>
          </cell>
          <cell r="J70" t="e">
            <v>#REF!</v>
          </cell>
          <cell r="K70" t="str">
            <v>ZZZ9</v>
          </cell>
          <cell r="L70">
            <v>999</v>
          </cell>
          <cell r="M70">
            <v>999</v>
          </cell>
          <cell r="P70">
            <v>999</v>
          </cell>
        </row>
        <row r="71">
          <cell r="A71">
            <v>65</v>
          </cell>
          <cell r="J71" t="e">
            <v>#REF!</v>
          </cell>
          <cell r="K71" t="str">
            <v>ZZZ9</v>
          </cell>
          <cell r="L71">
            <v>999</v>
          </cell>
          <cell r="M71">
            <v>999</v>
          </cell>
          <cell r="P71">
            <v>999</v>
          </cell>
        </row>
        <row r="72">
          <cell r="A72">
            <v>66</v>
          </cell>
          <cell r="J72" t="e">
            <v>#REF!</v>
          </cell>
          <cell r="K72" t="str">
            <v>ZZZ9</v>
          </cell>
          <cell r="L72">
            <v>999</v>
          </cell>
          <cell r="M72">
            <v>999</v>
          </cell>
          <cell r="P72">
            <v>999</v>
          </cell>
        </row>
        <row r="73">
          <cell r="A73">
            <v>67</v>
          </cell>
          <cell r="J73" t="e">
            <v>#REF!</v>
          </cell>
          <cell r="K73" t="str">
            <v>ZZZ9</v>
          </cell>
          <cell r="L73">
            <v>999</v>
          </cell>
          <cell r="M73">
            <v>999</v>
          </cell>
          <cell r="P73">
            <v>999</v>
          </cell>
        </row>
        <row r="74">
          <cell r="A74">
            <v>68</v>
          </cell>
          <cell r="J74" t="e">
            <v>#REF!</v>
          </cell>
          <cell r="K74" t="str">
            <v>ZZZ9</v>
          </cell>
          <cell r="L74">
            <v>999</v>
          </cell>
          <cell r="M74">
            <v>999</v>
          </cell>
          <cell r="P74">
            <v>999</v>
          </cell>
        </row>
        <row r="75">
          <cell r="A75">
            <v>69</v>
          </cell>
          <cell r="J75" t="e">
            <v>#REF!</v>
          </cell>
          <cell r="K75" t="str">
            <v>ZZZ9</v>
          </cell>
          <cell r="L75">
            <v>999</v>
          </cell>
          <cell r="M75">
            <v>999</v>
          </cell>
          <cell r="P75">
            <v>999</v>
          </cell>
        </row>
        <row r="76">
          <cell r="A76">
            <v>70</v>
          </cell>
          <cell r="J76" t="e">
            <v>#REF!</v>
          </cell>
          <cell r="K76" t="str">
            <v>ZZZ9</v>
          </cell>
          <cell r="L76">
            <v>999</v>
          </cell>
          <cell r="M76">
            <v>999</v>
          </cell>
          <cell r="P76">
            <v>999</v>
          </cell>
        </row>
        <row r="77">
          <cell r="A77">
            <v>71</v>
          </cell>
          <cell r="J77" t="e">
            <v>#REF!</v>
          </cell>
          <cell r="K77" t="str">
            <v>ZZZ9</v>
          </cell>
          <cell r="L77">
            <v>999</v>
          </cell>
          <cell r="M77">
            <v>999</v>
          </cell>
          <cell r="P77">
            <v>999</v>
          </cell>
        </row>
        <row r="78">
          <cell r="A78">
            <v>72</v>
          </cell>
          <cell r="J78" t="e">
            <v>#REF!</v>
          </cell>
          <cell r="K78" t="str">
            <v>ZZZ9</v>
          </cell>
          <cell r="L78">
            <v>999</v>
          </cell>
          <cell r="M78">
            <v>999</v>
          </cell>
          <cell r="P78">
            <v>999</v>
          </cell>
        </row>
        <row r="79">
          <cell r="A79">
            <v>73</v>
          </cell>
          <cell r="J79" t="e">
            <v>#REF!</v>
          </cell>
          <cell r="K79" t="str">
            <v>ZZZ9</v>
          </cell>
          <cell r="L79">
            <v>999</v>
          </cell>
          <cell r="M79">
            <v>999</v>
          </cell>
          <cell r="P79">
            <v>999</v>
          </cell>
        </row>
        <row r="80">
          <cell r="A80">
            <v>74</v>
          </cell>
          <cell r="J80" t="e">
            <v>#REF!</v>
          </cell>
          <cell r="K80" t="str">
            <v>ZZZ9</v>
          </cell>
          <cell r="L80">
            <v>999</v>
          </cell>
          <cell r="M80">
            <v>999</v>
          </cell>
          <cell r="P80">
            <v>999</v>
          </cell>
        </row>
        <row r="81">
          <cell r="A81">
            <v>75</v>
          </cell>
          <cell r="J81" t="e">
            <v>#REF!</v>
          </cell>
          <cell r="K81" t="str">
            <v>ZZZ9</v>
          </cell>
          <cell r="L81">
            <v>999</v>
          </cell>
          <cell r="M81">
            <v>999</v>
          </cell>
          <cell r="P81">
            <v>999</v>
          </cell>
        </row>
        <row r="82">
          <cell r="A82">
            <v>76</v>
          </cell>
          <cell r="J82" t="e">
            <v>#REF!</v>
          </cell>
          <cell r="K82" t="str">
            <v>ZZZ9</v>
          </cell>
          <cell r="L82">
            <v>999</v>
          </cell>
          <cell r="M82">
            <v>999</v>
          </cell>
          <cell r="P82">
            <v>999</v>
          </cell>
        </row>
        <row r="83">
          <cell r="A83">
            <v>77</v>
          </cell>
          <cell r="J83" t="e">
            <v>#REF!</v>
          </cell>
          <cell r="K83" t="str">
            <v>ZZZ9</v>
          </cell>
          <cell r="L83">
            <v>999</v>
          </cell>
          <cell r="M83">
            <v>999</v>
          </cell>
          <cell r="P83">
            <v>999</v>
          </cell>
        </row>
        <row r="84">
          <cell r="A84">
            <v>78</v>
          </cell>
          <cell r="J84" t="e">
            <v>#REF!</v>
          </cell>
          <cell r="K84" t="str">
            <v>ZZZ9</v>
          </cell>
          <cell r="L84">
            <v>999</v>
          </cell>
          <cell r="M84">
            <v>999</v>
          </cell>
          <cell r="P84">
            <v>999</v>
          </cell>
        </row>
        <row r="85">
          <cell r="A85">
            <v>79</v>
          </cell>
          <cell r="J85" t="e">
            <v>#REF!</v>
          </cell>
          <cell r="K85" t="str">
            <v>ZZZ9</v>
          </cell>
          <cell r="L85">
            <v>999</v>
          </cell>
          <cell r="M85">
            <v>999</v>
          </cell>
          <cell r="P85">
            <v>999</v>
          </cell>
        </row>
        <row r="86">
          <cell r="A86">
            <v>80</v>
          </cell>
          <cell r="J86" t="e">
            <v>#REF!</v>
          </cell>
          <cell r="K86" t="str">
            <v>ZZZ9</v>
          </cell>
          <cell r="L86">
            <v>999</v>
          </cell>
          <cell r="M86">
            <v>999</v>
          </cell>
          <cell r="P86">
            <v>999</v>
          </cell>
        </row>
        <row r="87">
          <cell r="A87">
            <v>81</v>
          </cell>
          <cell r="J87" t="e">
            <v>#REF!</v>
          </cell>
          <cell r="K87" t="str">
            <v>ZZZ9</v>
          </cell>
          <cell r="L87">
            <v>999</v>
          </cell>
          <cell r="M87">
            <v>999</v>
          </cell>
          <cell r="P87">
            <v>999</v>
          </cell>
        </row>
        <row r="88">
          <cell r="A88">
            <v>82</v>
          </cell>
          <cell r="J88" t="e">
            <v>#REF!</v>
          </cell>
          <cell r="K88" t="str">
            <v>ZZZ9</v>
          </cell>
          <cell r="L88">
            <v>999</v>
          </cell>
          <cell r="M88">
            <v>999</v>
          </cell>
          <cell r="P88">
            <v>999</v>
          </cell>
        </row>
        <row r="89">
          <cell r="A89">
            <v>83</v>
          </cell>
          <cell r="J89" t="e">
            <v>#REF!</v>
          </cell>
          <cell r="K89" t="str">
            <v>ZZZ9</v>
          </cell>
          <cell r="L89">
            <v>999</v>
          </cell>
          <cell r="M89">
            <v>999</v>
          </cell>
          <cell r="P89">
            <v>999</v>
          </cell>
        </row>
        <row r="90">
          <cell r="A90">
            <v>84</v>
          </cell>
          <cell r="J90" t="e">
            <v>#REF!</v>
          </cell>
          <cell r="K90" t="str">
            <v>ZZZ9</v>
          </cell>
          <cell r="L90">
            <v>999</v>
          </cell>
          <cell r="M90">
            <v>999</v>
          </cell>
          <cell r="P90">
            <v>999</v>
          </cell>
        </row>
        <row r="91">
          <cell r="A91">
            <v>85</v>
          </cell>
          <cell r="J91" t="e">
            <v>#REF!</v>
          </cell>
          <cell r="K91" t="str">
            <v>ZZZ9</v>
          </cell>
          <cell r="L91">
            <v>999</v>
          </cell>
          <cell r="M91">
            <v>999</v>
          </cell>
          <cell r="P91">
            <v>999</v>
          </cell>
        </row>
        <row r="92">
          <cell r="A92">
            <v>86</v>
          </cell>
          <cell r="J92" t="e">
            <v>#REF!</v>
          </cell>
          <cell r="K92" t="str">
            <v>ZZZ9</v>
          </cell>
          <cell r="L92">
            <v>999</v>
          </cell>
          <cell r="M92">
            <v>999</v>
          </cell>
          <cell r="P92">
            <v>999</v>
          </cell>
        </row>
        <row r="93">
          <cell r="A93">
            <v>87</v>
          </cell>
          <cell r="J93" t="e">
            <v>#REF!</v>
          </cell>
          <cell r="K93" t="str">
            <v>ZZZ9</v>
          </cell>
          <cell r="L93">
            <v>999</v>
          </cell>
          <cell r="M93">
            <v>999</v>
          </cell>
          <cell r="P93">
            <v>999</v>
          </cell>
        </row>
        <row r="94">
          <cell r="A94">
            <v>88</v>
          </cell>
          <cell r="J94" t="e">
            <v>#REF!</v>
          </cell>
          <cell r="K94" t="str">
            <v>ZZZ9</v>
          </cell>
          <cell r="L94">
            <v>999</v>
          </cell>
          <cell r="M94">
            <v>999</v>
          </cell>
          <cell r="P94">
            <v>999</v>
          </cell>
        </row>
        <row r="95">
          <cell r="A95">
            <v>89</v>
          </cell>
          <cell r="J95" t="e">
            <v>#REF!</v>
          </cell>
          <cell r="K95" t="str">
            <v>ZZZ9</v>
          </cell>
          <cell r="L95">
            <v>999</v>
          </cell>
          <cell r="M95">
            <v>999</v>
          </cell>
          <cell r="P95">
            <v>999</v>
          </cell>
        </row>
        <row r="96">
          <cell r="A96">
            <v>90</v>
          </cell>
          <cell r="J96" t="e">
            <v>#REF!</v>
          </cell>
          <cell r="K96" t="str">
            <v>ZZZ9</v>
          </cell>
          <cell r="L96">
            <v>999</v>
          </cell>
          <cell r="M96">
            <v>999</v>
          </cell>
          <cell r="P96">
            <v>999</v>
          </cell>
        </row>
        <row r="97">
          <cell r="A97">
            <v>91</v>
          </cell>
          <cell r="J97" t="e">
            <v>#REF!</v>
          </cell>
          <cell r="K97" t="str">
            <v>ZZZ9</v>
          </cell>
          <cell r="L97">
            <v>999</v>
          </cell>
          <cell r="M97">
            <v>999</v>
          </cell>
          <cell r="P97">
            <v>999</v>
          </cell>
        </row>
        <row r="98">
          <cell r="A98">
            <v>92</v>
          </cell>
          <cell r="J98" t="e">
            <v>#REF!</v>
          </cell>
          <cell r="K98" t="str">
            <v>ZZZ9</v>
          </cell>
          <cell r="L98">
            <v>999</v>
          </cell>
          <cell r="M98">
            <v>999</v>
          </cell>
          <cell r="P98">
            <v>999</v>
          </cell>
        </row>
        <row r="99">
          <cell r="A99">
            <v>93</v>
          </cell>
          <cell r="J99" t="e">
            <v>#REF!</v>
          </cell>
          <cell r="K99" t="str">
            <v>ZZZ9</v>
          </cell>
          <cell r="L99">
            <v>999</v>
          </cell>
          <cell r="M99">
            <v>999</v>
          </cell>
          <cell r="P99">
            <v>999</v>
          </cell>
        </row>
        <row r="100">
          <cell r="A100">
            <v>94</v>
          </cell>
          <cell r="J100" t="e">
            <v>#REF!</v>
          </cell>
          <cell r="K100" t="str">
            <v>ZZZ9</v>
          </cell>
          <cell r="L100">
            <v>999</v>
          </cell>
          <cell r="M100">
            <v>999</v>
          </cell>
          <cell r="P100">
            <v>999</v>
          </cell>
        </row>
        <row r="101">
          <cell r="A101">
            <v>95</v>
          </cell>
          <cell r="J101" t="e">
            <v>#REF!</v>
          </cell>
          <cell r="K101" t="str">
            <v>ZZZ9</v>
          </cell>
          <cell r="L101">
            <v>999</v>
          </cell>
          <cell r="M101">
            <v>999</v>
          </cell>
          <cell r="P101">
            <v>999</v>
          </cell>
        </row>
        <row r="102">
          <cell r="A102">
            <v>96</v>
          </cell>
          <cell r="J102" t="e">
            <v>#REF!</v>
          </cell>
          <cell r="K102" t="str">
            <v>ZZZ9</v>
          </cell>
          <cell r="L102">
            <v>999</v>
          </cell>
          <cell r="M102">
            <v>999</v>
          </cell>
          <cell r="P102">
            <v>999</v>
          </cell>
        </row>
        <row r="103">
          <cell r="A103">
            <v>97</v>
          </cell>
          <cell r="J103" t="e">
            <v>#REF!</v>
          </cell>
          <cell r="K103" t="str">
            <v>ZZZ9</v>
          </cell>
          <cell r="L103">
            <v>999</v>
          </cell>
          <cell r="M103">
            <v>999</v>
          </cell>
          <cell r="P103">
            <v>999</v>
          </cell>
        </row>
        <row r="104">
          <cell r="A104">
            <v>98</v>
          </cell>
          <cell r="J104" t="e">
            <v>#REF!</v>
          </cell>
          <cell r="K104" t="str">
            <v>ZZZ9</v>
          </cell>
          <cell r="L104">
            <v>999</v>
          </cell>
          <cell r="M104">
            <v>999</v>
          </cell>
          <cell r="P104">
            <v>999</v>
          </cell>
        </row>
        <row r="105">
          <cell r="A105">
            <v>99</v>
          </cell>
          <cell r="J105" t="e">
            <v>#REF!</v>
          </cell>
          <cell r="K105" t="str">
            <v>ZZZ9</v>
          </cell>
          <cell r="L105">
            <v>999</v>
          </cell>
          <cell r="M105">
            <v>999</v>
          </cell>
          <cell r="P105">
            <v>999</v>
          </cell>
        </row>
        <row r="106">
          <cell r="A106">
            <v>100</v>
          </cell>
          <cell r="J106" t="e">
            <v>#REF!</v>
          </cell>
          <cell r="K106" t="str">
            <v>ZZZ9</v>
          </cell>
          <cell r="L106">
            <v>999</v>
          </cell>
          <cell r="M106">
            <v>999</v>
          </cell>
          <cell r="P106">
            <v>999</v>
          </cell>
        </row>
        <row r="107">
          <cell r="A107">
            <v>101</v>
          </cell>
          <cell r="J107" t="e">
            <v>#REF!</v>
          </cell>
          <cell r="K107" t="str">
            <v>ZZZ9</v>
          </cell>
          <cell r="L107">
            <v>999</v>
          </cell>
          <cell r="M107">
            <v>999</v>
          </cell>
          <cell r="P107">
            <v>999</v>
          </cell>
        </row>
        <row r="108">
          <cell r="A108">
            <v>102</v>
          </cell>
          <cell r="J108" t="e">
            <v>#REF!</v>
          </cell>
          <cell r="K108" t="str">
            <v>ZZZ9</v>
          </cell>
          <cell r="L108">
            <v>999</v>
          </cell>
          <cell r="M108">
            <v>999</v>
          </cell>
          <cell r="P108">
            <v>999</v>
          </cell>
        </row>
        <row r="109">
          <cell r="A109">
            <v>103</v>
          </cell>
          <cell r="J109" t="e">
            <v>#REF!</v>
          </cell>
          <cell r="K109" t="str">
            <v>ZZZ9</v>
          </cell>
          <cell r="L109">
            <v>999</v>
          </cell>
          <cell r="M109">
            <v>999</v>
          </cell>
          <cell r="P109">
            <v>999</v>
          </cell>
        </row>
        <row r="110">
          <cell r="A110">
            <v>104</v>
          </cell>
          <cell r="J110" t="e">
            <v>#REF!</v>
          </cell>
          <cell r="K110" t="str">
            <v>ZZZ9</v>
          </cell>
          <cell r="L110">
            <v>999</v>
          </cell>
          <cell r="M110">
            <v>999</v>
          </cell>
          <cell r="P110">
            <v>999</v>
          </cell>
        </row>
        <row r="111">
          <cell r="A111">
            <v>105</v>
          </cell>
          <cell r="J111" t="e">
            <v>#REF!</v>
          </cell>
          <cell r="K111" t="str">
            <v>ZZZ9</v>
          </cell>
          <cell r="L111">
            <v>999</v>
          </cell>
          <cell r="M111">
            <v>999</v>
          </cell>
          <cell r="P111">
            <v>999</v>
          </cell>
        </row>
        <row r="112">
          <cell r="A112">
            <v>106</v>
          </cell>
          <cell r="J112" t="e">
            <v>#REF!</v>
          </cell>
          <cell r="K112" t="str">
            <v>ZZZ9</v>
          </cell>
          <cell r="L112">
            <v>999</v>
          </cell>
          <cell r="M112">
            <v>999</v>
          </cell>
          <cell r="P112">
            <v>999</v>
          </cell>
        </row>
        <row r="113">
          <cell r="A113">
            <v>107</v>
          </cell>
          <cell r="J113" t="e">
            <v>#REF!</v>
          </cell>
          <cell r="K113" t="str">
            <v>ZZZ9</v>
          </cell>
          <cell r="L113">
            <v>999</v>
          </cell>
          <cell r="M113">
            <v>999</v>
          </cell>
          <cell r="P113">
            <v>999</v>
          </cell>
        </row>
        <row r="114">
          <cell r="A114">
            <v>108</v>
          </cell>
          <cell r="J114" t="e">
            <v>#REF!</v>
          </cell>
          <cell r="K114" t="str">
            <v>ZZZ9</v>
          </cell>
          <cell r="L114">
            <v>999</v>
          </cell>
          <cell r="M114">
            <v>999</v>
          </cell>
          <cell r="P114">
            <v>999</v>
          </cell>
        </row>
        <row r="115">
          <cell r="A115">
            <v>109</v>
          </cell>
          <cell r="J115" t="e">
            <v>#REF!</v>
          </cell>
          <cell r="K115" t="str">
            <v>ZZZ9</v>
          </cell>
          <cell r="L115">
            <v>999</v>
          </cell>
          <cell r="M115">
            <v>999</v>
          </cell>
          <cell r="P115">
            <v>999</v>
          </cell>
        </row>
        <row r="116">
          <cell r="A116">
            <v>110</v>
          </cell>
          <cell r="J116" t="e">
            <v>#REF!</v>
          </cell>
          <cell r="K116" t="str">
            <v>ZZZ9</v>
          </cell>
          <cell r="L116">
            <v>999</v>
          </cell>
          <cell r="M116">
            <v>999</v>
          </cell>
          <cell r="P116">
            <v>999</v>
          </cell>
        </row>
        <row r="117">
          <cell r="A117">
            <v>111</v>
          </cell>
          <cell r="J117" t="e">
            <v>#REF!</v>
          </cell>
          <cell r="K117" t="str">
            <v>ZZZ9</v>
          </cell>
          <cell r="L117">
            <v>999</v>
          </cell>
          <cell r="M117">
            <v>999</v>
          </cell>
          <cell r="P117">
            <v>999</v>
          </cell>
        </row>
        <row r="118">
          <cell r="A118">
            <v>112</v>
          </cell>
          <cell r="J118" t="e">
            <v>#REF!</v>
          </cell>
          <cell r="K118" t="str">
            <v>ZZZ9</v>
          </cell>
          <cell r="L118">
            <v>999</v>
          </cell>
          <cell r="M118">
            <v>999</v>
          </cell>
          <cell r="P118">
            <v>999</v>
          </cell>
        </row>
        <row r="119">
          <cell r="A119">
            <v>113</v>
          </cell>
          <cell r="J119" t="e">
            <v>#REF!</v>
          </cell>
          <cell r="K119" t="str">
            <v>ZZZ9</v>
          </cell>
          <cell r="L119">
            <v>999</v>
          </cell>
          <cell r="M119">
            <v>999</v>
          </cell>
          <cell r="P119">
            <v>999</v>
          </cell>
        </row>
        <row r="120">
          <cell r="A120">
            <v>114</v>
          </cell>
          <cell r="J120" t="e">
            <v>#REF!</v>
          </cell>
          <cell r="K120" t="str">
            <v>ZZZ9</v>
          </cell>
          <cell r="L120">
            <v>999</v>
          </cell>
          <cell r="M120">
            <v>999</v>
          </cell>
          <cell r="P120">
            <v>999</v>
          </cell>
        </row>
        <row r="121">
          <cell r="A121">
            <v>115</v>
          </cell>
          <cell r="J121" t="e">
            <v>#REF!</v>
          </cell>
          <cell r="K121" t="str">
            <v>ZZZ9</v>
          </cell>
          <cell r="L121">
            <v>999</v>
          </cell>
          <cell r="M121">
            <v>999</v>
          </cell>
          <cell r="P121">
            <v>999</v>
          </cell>
        </row>
        <row r="122">
          <cell r="A122">
            <v>116</v>
          </cell>
          <cell r="J122" t="e">
            <v>#REF!</v>
          </cell>
          <cell r="K122" t="str">
            <v>ZZZ9</v>
          </cell>
          <cell r="L122">
            <v>999</v>
          </cell>
          <cell r="M122">
            <v>999</v>
          </cell>
          <cell r="P122">
            <v>999</v>
          </cell>
        </row>
        <row r="123">
          <cell r="A123">
            <v>117</v>
          </cell>
          <cell r="J123" t="e">
            <v>#REF!</v>
          </cell>
          <cell r="K123" t="str">
            <v>ZZZ9</v>
          </cell>
          <cell r="L123">
            <v>999</v>
          </cell>
          <cell r="M123">
            <v>999</v>
          </cell>
          <cell r="P123">
            <v>999</v>
          </cell>
        </row>
        <row r="124">
          <cell r="A124">
            <v>118</v>
          </cell>
          <cell r="J124" t="e">
            <v>#REF!</v>
          </cell>
          <cell r="K124" t="str">
            <v>ZZZ9</v>
          </cell>
          <cell r="L124">
            <v>999</v>
          </cell>
          <cell r="M124">
            <v>999</v>
          </cell>
          <cell r="P124">
            <v>999</v>
          </cell>
        </row>
        <row r="125">
          <cell r="A125">
            <v>119</v>
          </cell>
          <cell r="J125" t="e">
            <v>#REF!</v>
          </cell>
          <cell r="K125" t="str">
            <v>ZZZ9</v>
          </cell>
          <cell r="L125">
            <v>999</v>
          </cell>
          <cell r="M125">
            <v>999</v>
          </cell>
          <cell r="P125">
            <v>999</v>
          </cell>
        </row>
        <row r="126">
          <cell r="A126">
            <v>120</v>
          </cell>
          <cell r="J126" t="e">
            <v>#REF!</v>
          </cell>
          <cell r="K126" t="str">
            <v>ZZZ9</v>
          </cell>
          <cell r="L126">
            <v>999</v>
          </cell>
          <cell r="M126">
            <v>999</v>
          </cell>
          <cell r="P126">
            <v>999</v>
          </cell>
        </row>
        <row r="127">
          <cell r="A127">
            <v>121</v>
          </cell>
          <cell r="J127" t="e">
            <v>#REF!</v>
          </cell>
          <cell r="K127" t="str">
            <v>ZZZ9</v>
          </cell>
          <cell r="L127">
            <v>999</v>
          </cell>
          <cell r="M127">
            <v>999</v>
          </cell>
          <cell r="P127">
            <v>999</v>
          </cell>
        </row>
        <row r="128">
          <cell r="A128">
            <v>122</v>
          </cell>
          <cell r="J128" t="e">
            <v>#REF!</v>
          </cell>
          <cell r="K128" t="str">
            <v>ZZZ9</v>
          </cell>
          <cell r="L128">
            <v>999</v>
          </cell>
          <cell r="M128">
            <v>999</v>
          </cell>
          <cell r="P128">
            <v>999</v>
          </cell>
        </row>
        <row r="129">
          <cell r="A129">
            <v>123</v>
          </cell>
          <cell r="J129" t="e">
            <v>#REF!</v>
          </cell>
          <cell r="K129" t="str">
            <v>ZZZ9</v>
          </cell>
          <cell r="L129">
            <v>999</v>
          </cell>
          <cell r="M129">
            <v>999</v>
          </cell>
          <cell r="P129">
            <v>999</v>
          </cell>
        </row>
        <row r="130">
          <cell r="A130">
            <v>124</v>
          </cell>
          <cell r="J130" t="e">
            <v>#REF!</v>
          </cell>
          <cell r="K130" t="str">
            <v>ZZZ9</v>
          </cell>
          <cell r="L130">
            <v>999</v>
          </cell>
          <cell r="M130">
            <v>999</v>
          </cell>
          <cell r="P130">
            <v>999</v>
          </cell>
        </row>
        <row r="131">
          <cell r="A131">
            <v>125</v>
          </cell>
          <cell r="J131" t="e">
            <v>#REF!</v>
          </cell>
          <cell r="K131" t="str">
            <v>ZZZ9</v>
          </cell>
          <cell r="L131">
            <v>999</v>
          </cell>
          <cell r="M131">
            <v>999</v>
          </cell>
          <cell r="P131">
            <v>999</v>
          </cell>
        </row>
        <row r="132">
          <cell r="A132">
            <v>126</v>
          </cell>
          <cell r="J132" t="e">
            <v>#REF!</v>
          </cell>
          <cell r="K132" t="str">
            <v>ZZZ9</v>
          </cell>
          <cell r="L132">
            <v>999</v>
          </cell>
          <cell r="M132">
            <v>999</v>
          </cell>
          <cell r="P132">
            <v>999</v>
          </cell>
        </row>
        <row r="133">
          <cell r="A133">
            <v>127</v>
          </cell>
          <cell r="J133" t="e">
            <v>#REF!</v>
          </cell>
          <cell r="K133" t="str">
            <v>ZZZ9</v>
          </cell>
          <cell r="L133">
            <v>999</v>
          </cell>
          <cell r="M133">
            <v>999</v>
          </cell>
          <cell r="P133">
            <v>999</v>
          </cell>
        </row>
        <row r="134">
          <cell r="A134">
            <v>128</v>
          </cell>
          <cell r="J134" t="e">
            <v>#REF!</v>
          </cell>
          <cell r="K134" t="str">
            <v>ZZZ9</v>
          </cell>
          <cell r="L134">
            <v>999</v>
          </cell>
          <cell r="M134">
            <v>999</v>
          </cell>
          <cell r="P134">
            <v>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A7">
            <v>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opLeftCell="C15" zoomScale="90" zoomScaleNormal="90" workbookViewId="0">
      <selection activeCell="K24" sqref="K24"/>
    </sheetView>
  </sheetViews>
  <sheetFormatPr defaultColWidth="9" defaultRowHeight="14.4" x14ac:dyDescent="0.3"/>
  <cols>
    <col min="1" max="1" width="30.44140625" hidden="1"/>
    <col min="2" max="2" width="30.109375" hidden="1"/>
    <col min="3" max="3" width="17.88671875" customWidth="1"/>
    <col min="4" max="4" width="7.6640625" hidden="1"/>
    <col min="5" max="5" width="41.109375" customWidth="1"/>
    <col min="6" max="6" width="5.33203125" customWidth="1"/>
    <col min="7" max="7" width="6.109375" hidden="1"/>
    <col min="8" max="8" width="9.44140625" customWidth="1"/>
    <col min="9" max="9" width="76.109375" customWidth="1"/>
    <col min="10" max="10" width="12.44140625" customWidth="1"/>
    <col min="11" max="11" width="22" customWidth="1"/>
    <col min="12" max="12" width="9.5546875" hidden="1"/>
    <col min="13" max="13" width="24.109375" hidden="1"/>
    <col min="14" max="14" width="12.6640625" hidden="1"/>
    <col min="15" max="256" width="10" customWidth="1"/>
  </cols>
  <sheetData>
    <row r="1" spans="1:14" ht="4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">
      <c r="A2" s="2" t="s">
        <v>14</v>
      </c>
      <c r="B2" s="2" t="s">
        <v>61</v>
      </c>
      <c r="C2" s="3" t="s">
        <v>16</v>
      </c>
      <c r="D2" s="3" t="s">
        <v>17</v>
      </c>
      <c r="E2" s="3" t="s">
        <v>149</v>
      </c>
      <c r="F2" s="3" t="s">
        <v>26</v>
      </c>
      <c r="G2" s="3" t="s">
        <v>19</v>
      </c>
      <c r="H2" s="3" t="s">
        <v>20</v>
      </c>
      <c r="I2" s="3" t="s">
        <v>62</v>
      </c>
      <c r="J2" s="3" t="s">
        <v>63</v>
      </c>
      <c r="K2" s="3" t="s">
        <v>150</v>
      </c>
      <c r="L2" s="2" t="s">
        <v>23</v>
      </c>
      <c r="M2" s="2" t="s">
        <v>181</v>
      </c>
      <c r="N2" s="2" t="s">
        <v>23</v>
      </c>
    </row>
    <row r="3" spans="1:14" x14ac:dyDescent="0.3">
      <c r="A3" s="4" t="s">
        <v>14</v>
      </c>
      <c r="B3" s="4" t="s">
        <v>15</v>
      </c>
      <c r="C3" s="4" t="s">
        <v>16</v>
      </c>
      <c r="D3" s="4" t="s">
        <v>17</v>
      </c>
      <c r="E3" s="4" t="s">
        <v>149</v>
      </c>
      <c r="F3" s="4" t="s">
        <v>18</v>
      </c>
      <c r="G3" s="4" t="s">
        <v>19</v>
      </c>
      <c r="H3" s="4" t="s">
        <v>20</v>
      </c>
      <c r="I3" s="4" t="s">
        <v>46</v>
      </c>
      <c r="J3" s="4" t="s">
        <v>22</v>
      </c>
      <c r="K3" s="4" t="s">
        <v>151</v>
      </c>
      <c r="L3" s="4" t="s">
        <v>23</v>
      </c>
      <c r="M3" s="4" t="s">
        <v>47</v>
      </c>
      <c r="N3" s="4" t="s">
        <v>23</v>
      </c>
    </row>
    <row r="4" spans="1:14" x14ac:dyDescent="0.3">
      <c r="A4" s="4" t="s">
        <v>14</v>
      </c>
      <c r="B4" s="4" t="s">
        <v>15</v>
      </c>
      <c r="C4" s="4" t="s">
        <v>16</v>
      </c>
      <c r="D4" s="4" t="s">
        <v>17</v>
      </c>
      <c r="E4" s="4" t="s">
        <v>149</v>
      </c>
      <c r="F4" s="4" t="s">
        <v>18</v>
      </c>
      <c r="G4" s="4" t="s">
        <v>19</v>
      </c>
      <c r="H4" s="4" t="s">
        <v>20</v>
      </c>
      <c r="I4" s="4" t="s">
        <v>152</v>
      </c>
      <c r="J4" s="4" t="s">
        <v>22</v>
      </c>
      <c r="K4" s="4" t="s">
        <v>153</v>
      </c>
      <c r="L4" s="4" t="s">
        <v>23</v>
      </c>
      <c r="M4" s="4" t="s">
        <v>182</v>
      </c>
      <c r="N4" s="4" t="s">
        <v>23</v>
      </c>
    </row>
    <row r="5" spans="1:14" x14ac:dyDescent="0.3">
      <c r="A5" s="2" t="s">
        <v>14</v>
      </c>
      <c r="B5" s="2" t="s">
        <v>15</v>
      </c>
      <c r="C5" s="2" t="s">
        <v>16</v>
      </c>
      <c r="D5" s="2" t="s">
        <v>17</v>
      </c>
      <c r="E5" s="2" t="s">
        <v>149</v>
      </c>
      <c r="F5" s="2" t="s">
        <v>18</v>
      </c>
      <c r="G5" s="2" t="s">
        <v>19</v>
      </c>
      <c r="H5" s="2" t="s">
        <v>27</v>
      </c>
      <c r="I5" s="2" t="s">
        <v>46</v>
      </c>
      <c r="J5" s="2" t="s">
        <v>22</v>
      </c>
      <c r="K5" s="2" t="s">
        <v>151</v>
      </c>
      <c r="L5" s="2" t="s">
        <v>23</v>
      </c>
      <c r="M5" s="2" t="s">
        <v>47</v>
      </c>
      <c r="N5" s="2" t="s">
        <v>23</v>
      </c>
    </row>
    <row r="6" spans="1:14" x14ac:dyDescent="0.3">
      <c r="A6" s="2" t="s">
        <v>14</v>
      </c>
      <c r="B6" s="2" t="s">
        <v>61</v>
      </c>
      <c r="C6" s="2" t="s">
        <v>16</v>
      </c>
      <c r="D6" s="2" t="s">
        <v>17</v>
      </c>
      <c r="E6" s="2" t="s">
        <v>149</v>
      </c>
      <c r="F6" s="2" t="s">
        <v>18</v>
      </c>
      <c r="G6" s="2" t="s">
        <v>19</v>
      </c>
      <c r="H6" s="2" t="s">
        <v>27</v>
      </c>
      <c r="I6" s="2" t="s">
        <v>62</v>
      </c>
      <c r="J6" s="2" t="s">
        <v>63</v>
      </c>
      <c r="K6" s="2" t="s">
        <v>154</v>
      </c>
      <c r="L6" s="2" t="s">
        <v>23</v>
      </c>
      <c r="M6" s="2" t="s">
        <v>181</v>
      </c>
      <c r="N6" s="2" t="s">
        <v>23</v>
      </c>
    </row>
    <row r="7" spans="1:14" x14ac:dyDescent="0.3">
      <c r="A7" s="4" t="s">
        <v>14</v>
      </c>
      <c r="B7" s="4" t="s">
        <v>183</v>
      </c>
      <c r="C7" s="4" t="s">
        <v>16</v>
      </c>
      <c r="D7" s="4" t="s">
        <v>17</v>
      </c>
      <c r="E7" s="4" t="s">
        <v>155</v>
      </c>
      <c r="F7" s="4" t="s">
        <v>26</v>
      </c>
      <c r="G7" s="4" t="s">
        <v>19</v>
      </c>
      <c r="H7" s="4" t="s">
        <v>20</v>
      </c>
      <c r="I7" s="4" t="s">
        <v>156</v>
      </c>
      <c r="J7" s="4" t="s">
        <v>157</v>
      </c>
      <c r="K7" s="4" t="s">
        <v>158</v>
      </c>
      <c r="L7" s="4" t="s">
        <v>23</v>
      </c>
      <c r="M7" s="4" t="s">
        <v>184</v>
      </c>
      <c r="N7" s="4" t="s">
        <v>23</v>
      </c>
    </row>
    <row r="8" spans="1:14" x14ac:dyDescent="0.3">
      <c r="A8" s="4" t="s">
        <v>14</v>
      </c>
      <c r="B8" s="4" t="s">
        <v>15</v>
      </c>
      <c r="C8" s="4" t="s">
        <v>16</v>
      </c>
      <c r="D8" s="4" t="s">
        <v>17</v>
      </c>
      <c r="E8" s="4" t="s">
        <v>155</v>
      </c>
      <c r="F8" s="4" t="s">
        <v>26</v>
      </c>
      <c r="G8" s="4" t="s">
        <v>19</v>
      </c>
      <c r="H8" s="4" t="s">
        <v>20</v>
      </c>
      <c r="I8" s="4" t="s">
        <v>66</v>
      </c>
      <c r="J8" s="4" t="s">
        <v>22</v>
      </c>
      <c r="K8" s="4" t="s">
        <v>74</v>
      </c>
      <c r="L8" s="4" t="s">
        <v>23</v>
      </c>
      <c r="M8" s="4" t="s">
        <v>67</v>
      </c>
      <c r="N8" s="4" t="s">
        <v>23</v>
      </c>
    </row>
    <row r="9" spans="1:14" x14ac:dyDescent="0.3">
      <c r="A9" s="2" t="s">
        <v>14</v>
      </c>
      <c r="B9" s="2" t="s">
        <v>15</v>
      </c>
      <c r="C9" s="2" t="s">
        <v>16</v>
      </c>
      <c r="D9" s="2" t="s">
        <v>17</v>
      </c>
      <c r="E9" s="2" t="s">
        <v>155</v>
      </c>
      <c r="F9" s="2" t="s">
        <v>18</v>
      </c>
      <c r="G9" s="2" t="s">
        <v>19</v>
      </c>
      <c r="H9" s="2" t="s">
        <v>20</v>
      </c>
      <c r="I9" s="2" t="s">
        <v>72</v>
      </c>
      <c r="J9" s="2" t="s">
        <v>22</v>
      </c>
      <c r="K9" s="2" t="s">
        <v>73</v>
      </c>
      <c r="L9" s="2" t="s">
        <v>23</v>
      </c>
      <c r="M9" s="2" t="s">
        <v>185</v>
      </c>
      <c r="N9" s="2" t="s">
        <v>23</v>
      </c>
    </row>
    <row r="10" spans="1:14" x14ac:dyDescent="0.3">
      <c r="A10" s="2" t="s">
        <v>14</v>
      </c>
      <c r="B10" s="2" t="s">
        <v>15</v>
      </c>
      <c r="C10" s="2" t="s">
        <v>16</v>
      </c>
      <c r="D10" s="2" t="s">
        <v>17</v>
      </c>
      <c r="E10" s="2" t="s">
        <v>155</v>
      </c>
      <c r="F10" s="2" t="s">
        <v>18</v>
      </c>
      <c r="G10" s="2" t="s">
        <v>19</v>
      </c>
      <c r="H10" s="2" t="s">
        <v>20</v>
      </c>
      <c r="I10" s="2" t="s">
        <v>66</v>
      </c>
      <c r="J10" s="2" t="s">
        <v>22</v>
      </c>
      <c r="K10" s="2" t="s">
        <v>71</v>
      </c>
      <c r="L10" s="2" t="s">
        <v>23</v>
      </c>
      <c r="M10" s="2" t="s">
        <v>67</v>
      </c>
      <c r="N10" s="2" t="s">
        <v>23</v>
      </c>
    </row>
    <row r="11" spans="1:14" x14ac:dyDescent="0.3">
      <c r="A11" s="4" t="s">
        <v>14</v>
      </c>
      <c r="B11" s="4" t="s">
        <v>15</v>
      </c>
      <c r="C11" s="4" t="s">
        <v>16</v>
      </c>
      <c r="D11" s="4" t="s">
        <v>17</v>
      </c>
      <c r="E11" s="4" t="s">
        <v>159</v>
      </c>
      <c r="F11" s="4" t="s">
        <v>26</v>
      </c>
      <c r="G11" s="4" t="s">
        <v>19</v>
      </c>
      <c r="H11" s="4" t="s">
        <v>20</v>
      </c>
      <c r="I11" s="4" t="s">
        <v>46</v>
      </c>
      <c r="J11" s="4" t="s">
        <v>22</v>
      </c>
      <c r="K11" s="4" t="s">
        <v>70</v>
      </c>
      <c r="L11" s="4" t="s">
        <v>23</v>
      </c>
      <c r="M11" s="4" t="s">
        <v>69</v>
      </c>
      <c r="N11" s="4" t="s">
        <v>23</v>
      </c>
    </row>
    <row r="12" spans="1:14" x14ac:dyDescent="0.3">
      <c r="A12" s="2" t="s">
        <v>14</v>
      </c>
      <c r="B12" s="2" t="s">
        <v>56</v>
      </c>
      <c r="C12" s="2" t="s">
        <v>16</v>
      </c>
      <c r="D12" s="2" t="s">
        <v>17</v>
      </c>
      <c r="E12" s="2" t="s">
        <v>159</v>
      </c>
      <c r="F12" s="2" t="s">
        <v>18</v>
      </c>
      <c r="G12" s="2" t="s">
        <v>19</v>
      </c>
      <c r="H12" s="2" t="s">
        <v>20</v>
      </c>
      <c r="I12" s="2" t="s">
        <v>160</v>
      </c>
      <c r="J12" s="2" t="s">
        <v>161</v>
      </c>
      <c r="K12" s="2" t="s">
        <v>162</v>
      </c>
      <c r="L12" s="2" t="s">
        <v>23</v>
      </c>
      <c r="M12" s="2" t="s">
        <v>186</v>
      </c>
      <c r="N12" s="2" t="s">
        <v>23</v>
      </c>
    </row>
    <row r="13" spans="1:14" x14ac:dyDescent="0.3">
      <c r="A13" s="2" t="s">
        <v>14</v>
      </c>
      <c r="B13" s="2" t="s">
        <v>15</v>
      </c>
      <c r="C13" s="2" t="s">
        <v>16</v>
      </c>
      <c r="D13" s="2" t="s">
        <v>17</v>
      </c>
      <c r="E13" s="2" t="s">
        <v>159</v>
      </c>
      <c r="F13" s="2" t="s">
        <v>18</v>
      </c>
      <c r="G13" s="2" t="s">
        <v>19</v>
      </c>
      <c r="H13" s="2" t="s">
        <v>20</v>
      </c>
      <c r="I13" s="2" t="s">
        <v>48</v>
      </c>
      <c r="J13" s="2" t="s">
        <v>22</v>
      </c>
      <c r="K13" s="2" t="s">
        <v>68</v>
      </c>
      <c r="L13" s="2" t="s">
        <v>23</v>
      </c>
      <c r="M13" s="2" t="s">
        <v>50</v>
      </c>
      <c r="N13" s="2" t="s">
        <v>51</v>
      </c>
    </row>
    <row r="14" spans="1:14" x14ac:dyDescent="0.3">
      <c r="A14" s="2" t="s">
        <v>14</v>
      </c>
      <c r="B14" s="2" t="s">
        <v>61</v>
      </c>
      <c r="C14" s="3" t="s">
        <v>16</v>
      </c>
      <c r="D14" s="3" t="s">
        <v>17</v>
      </c>
      <c r="E14" s="3" t="s">
        <v>163</v>
      </c>
      <c r="F14" s="3" t="s">
        <v>18</v>
      </c>
      <c r="G14" s="3" t="s">
        <v>19</v>
      </c>
      <c r="H14" s="3" t="s">
        <v>20</v>
      </c>
      <c r="I14" s="3" t="s">
        <v>62</v>
      </c>
      <c r="J14" s="3" t="s">
        <v>63</v>
      </c>
      <c r="K14" s="3" t="s">
        <v>64</v>
      </c>
      <c r="L14" s="2" t="s">
        <v>23</v>
      </c>
      <c r="M14" s="2" t="s">
        <v>65</v>
      </c>
      <c r="N14" s="2" t="s">
        <v>23</v>
      </c>
    </row>
    <row r="15" spans="1:14" x14ac:dyDescent="0.3">
      <c r="A15" s="4" t="s">
        <v>14</v>
      </c>
      <c r="B15" s="4" t="s">
        <v>15</v>
      </c>
      <c r="C15" s="5" t="s">
        <v>16</v>
      </c>
      <c r="D15" s="6" t="s">
        <v>17</v>
      </c>
      <c r="E15" s="6" t="s">
        <v>164</v>
      </c>
      <c r="F15" s="6" t="s">
        <v>26</v>
      </c>
      <c r="G15" s="6" t="s">
        <v>19</v>
      </c>
      <c r="H15" s="6" t="s">
        <v>20</v>
      </c>
      <c r="I15" s="6" t="s">
        <v>21</v>
      </c>
      <c r="J15" s="6" t="s">
        <v>22</v>
      </c>
      <c r="K15" s="7" t="s">
        <v>53</v>
      </c>
      <c r="L15" s="4" t="s">
        <v>23</v>
      </c>
      <c r="M15" s="4" t="s">
        <v>24</v>
      </c>
      <c r="N15" s="4" t="s">
        <v>23</v>
      </c>
    </row>
    <row r="16" spans="1:14" x14ac:dyDescent="0.3">
      <c r="A16" s="4" t="s">
        <v>14</v>
      </c>
      <c r="B16" s="4" t="s">
        <v>15</v>
      </c>
      <c r="C16" s="8" t="s">
        <v>16</v>
      </c>
      <c r="D16" s="9" t="s">
        <v>17</v>
      </c>
      <c r="E16" s="9" t="s">
        <v>164</v>
      </c>
      <c r="F16" s="9" t="s">
        <v>26</v>
      </c>
      <c r="G16" s="9" t="s">
        <v>19</v>
      </c>
      <c r="H16" s="9" t="s">
        <v>20</v>
      </c>
      <c r="I16" s="9" t="s">
        <v>54</v>
      </c>
      <c r="J16" s="9" t="s">
        <v>22</v>
      </c>
      <c r="K16" s="10" t="s">
        <v>165</v>
      </c>
      <c r="L16" s="4" t="s">
        <v>23</v>
      </c>
      <c r="M16" s="4" t="s">
        <v>187</v>
      </c>
      <c r="N16" s="4" t="s">
        <v>23</v>
      </c>
    </row>
    <row r="17" spans="1:16" x14ac:dyDescent="0.3">
      <c r="A17" s="4" t="s">
        <v>14</v>
      </c>
      <c r="B17" s="4" t="s">
        <v>15</v>
      </c>
      <c r="C17" s="11" t="s">
        <v>16</v>
      </c>
      <c r="D17" s="12" t="s">
        <v>17</v>
      </c>
      <c r="E17" s="12" t="s">
        <v>164</v>
      </c>
      <c r="F17" s="12" t="s">
        <v>26</v>
      </c>
      <c r="G17" s="12" t="s">
        <v>19</v>
      </c>
      <c r="H17" s="12" t="s">
        <v>20</v>
      </c>
      <c r="I17" s="12" t="s">
        <v>54</v>
      </c>
      <c r="J17" s="12" t="s">
        <v>22</v>
      </c>
      <c r="K17" s="13" t="s">
        <v>55</v>
      </c>
      <c r="L17" s="4" t="s">
        <v>23</v>
      </c>
      <c r="M17" s="4" t="s">
        <v>188</v>
      </c>
      <c r="N17" s="4" t="s">
        <v>23</v>
      </c>
    </row>
    <row r="18" spans="1:16" x14ac:dyDescent="0.3">
      <c r="A18" s="2" t="s">
        <v>14</v>
      </c>
      <c r="B18" s="2" t="s">
        <v>15</v>
      </c>
      <c r="C18" s="3" t="s">
        <v>16</v>
      </c>
      <c r="D18" s="3" t="s">
        <v>17</v>
      </c>
      <c r="E18" s="3" t="s">
        <v>164</v>
      </c>
      <c r="F18" s="3" t="s">
        <v>18</v>
      </c>
      <c r="G18" s="3" t="s">
        <v>19</v>
      </c>
      <c r="H18" s="3" t="s">
        <v>20</v>
      </c>
      <c r="I18" s="3" t="s">
        <v>48</v>
      </c>
      <c r="J18" s="3" t="s">
        <v>22</v>
      </c>
      <c r="K18" s="3" t="s">
        <v>49</v>
      </c>
      <c r="L18" s="2" t="s">
        <v>23</v>
      </c>
      <c r="M18" s="2" t="s">
        <v>50</v>
      </c>
      <c r="N18" s="2" t="s">
        <v>51</v>
      </c>
    </row>
    <row r="19" spans="1:16" x14ac:dyDescent="0.3">
      <c r="A19" s="4" t="s">
        <v>14</v>
      </c>
      <c r="B19" s="4" t="s">
        <v>56</v>
      </c>
      <c r="C19" s="5" t="s">
        <v>16</v>
      </c>
      <c r="D19" s="6" t="s">
        <v>17</v>
      </c>
      <c r="E19" s="6" t="s">
        <v>164</v>
      </c>
      <c r="F19" s="6" t="s">
        <v>18</v>
      </c>
      <c r="G19" s="6" t="s">
        <v>19</v>
      </c>
      <c r="H19" s="6" t="s">
        <v>27</v>
      </c>
      <c r="I19" s="6" t="s">
        <v>160</v>
      </c>
      <c r="J19" s="6" t="s">
        <v>161</v>
      </c>
      <c r="K19" s="7" t="s">
        <v>166</v>
      </c>
      <c r="L19" s="4" t="s">
        <v>23</v>
      </c>
      <c r="M19" s="4" t="s">
        <v>186</v>
      </c>
      <c r="N19" s="4" t="s">
        <v>23</v>
      </c>
      <c r="O19" s="14"/>
      <c r="P19" s="14"/>
    </row>
    <row r="20" spans="1:16" x14ac:dyDescent="0.3">
      <c r="A20" s="4" t="s">
        <v>14</v>
      </c>
      <c r="B20" s="4" t="s">
        <v>25</v>
      </c>
      <c r="C20" s="8" t="s">
        <v>16</v>
      </c>
      <c r="D20" s="9" t="s">
        <v>17</v>
      </c>
      <c r="E20" s="9" t="s">
        <v>164</v>
      </c>
      <c r="F20" s="9" t="s">
        <v>18</v>
      </c>
      <c r="G20" s="9" t="s">
        <v>19</v>
      </c>
      <c r="H20" s="9" t="s">
        <v>27</v>
      </c>
      <c r="I20" s="9" t="s">
        <v>167</v>
      </c>
      <c r="J20" s="9" t="s">
        <v>28</v>
      </c>
      <c r="K20" s="10" t="s">
        <v>168</v>
      </c>
      <c r="L20" s="4" t="s">
        <v>23</v>
      </c>
      <c r="M20" s="4" t="s">
        <v>189</v>
      </c>
      <c r="N20" s="4" t="s">
        <v>23</v>
      </c>
      <c r="O20" s="14"/>
      <c r="P20" s="14"/>
    </row>
    <row r="21" spans="1:16" x14ac:dyDescent="0.3">
      <c r="A21" s="4" t="s">
        <v>14</v>
      </c>
      <c r="B21" s="4" t="s">
        <v>56</v>
      </c>
      <c r="C21" s="11" t="s">
        <v>16</v>
      </c>
      <c r="D21" s="12" t="s">
        <v>17</v>
      </c>
      <c r="E21" s="12" t="s">
        <v>164</v>
      </c>
      <c r="F21" s="12" t="s">
        <v>18</v>
      </c>
      <c r="G21" s="12" t="s">
        <v>19</v>
      </c>
      <c r="H21" s="12" t="s">
        <v>27</v>
      </c>
      <c r="I21" s="12" t="s">
        <v>57</v>
      </c>
      <c r="J21" s="12" t="s">
        <v>58</v>
      </c>
      <c r="K21" s="13" t="s">
        <v>59</v>
      </c>
      <c r="L21" s="4" t="s">
        <v>23</v>
      </c>
      <c r="M21" s="4" t="s">
        <v>60</v>
      </c>
      <c r="N21" s="4" t="s">
        <v>23</v>
      </c>
      <c r="O21" s="14"/>
      <c r="P21" s="14"/>
    </row>
    <row r="22" spans="1:16" x14ac:dyDescent="0.3">
      <c r="A22" s="2" t="s">
        <v>14</v>
      </c>
      <c r="B22" s="2" t="s">
        <v>15</v>
      </c>
      <c r="C22" s="3" t="s">
        <v>16</v>
      </c>
      <c r="D22" s="3" t="s">
        <v>17</v>
      </c>
      <c r="E22" s="3" t="s">
        <v>169</v>
      </c>
      <c r="F22" s="3" t="s">
        <v>26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52</v>
      </c>
      <c r="L22" s="2" t="s">
        <v>23</v>
      </c>
      <c r="M22" s="2" t="s">
        <v>24</v>
      </c>
      <c r="N22" s="2" t="s">
        <v>23</v>
      </c>
    </row>
    <row r="23" spans="1:16" x14ac:dyDescent="0.3">
      <c r="A23" s="4" t="s">
        <v>14</v>
      </c>
      <c r="B23" s="4" t="s">
        <v>15</v>
      </c>
      <c r="C23" s="4" t="s">
        <v>16</v>
      </c>
      <c r="D23" s="4" t="s">
        <v>17</v>
      </c>
      <c r="E23" s="4" t="s">
        <v>169</v>
      </c>
      <c r="F23" s="4" t="s">
        <v>18</v>
      </c>
      <c r="G23" s="4" t="s">
        <v>19</v>
      </c>
      <c r="H23" s="4" t="s">
        <v>20</v>
      </c>
      <c r="I23" s="4" t="s">
        <v>34</v>
      </c>
      <c r="J23" s="4" t="s">
        <v>22</v>
      </c>
      <c r="K23" s="265" t="s">
        <v>45</v>
      </c>
      <c r="L23" s="4" t="s">
        <v>23</v>
      </c>
      <c r="M23" s="4" t="s">
        <v>190</v>
      </c>
      <c r="N23" s="4" t="s">
        <v>23</v>
      </c>
    </row>
    <row r="24" spans="1:16" x14ac:dyDescent="0.3">
      <c r="A24" s="4" t="s">
        <v>14</v>
      </c>
      <c r="B24" s="4" t="s">
        <v>25</v>
      </c>
      <c r="C24" s="4" t="s">
        <v>16</v>
      </c>
      <c r="D24" s="4" t="s">
        <v>17</v>
      </c>
      <c r="E24" s="4" t="s">
        <v>169</v>
      </c>
      <c r="F24" s="4" t="s">
        <v>18</v>
      </c>
      <c r="G24" s="4" t="s">
        <v>19</v>
      </c>
      <c r="H24" s="4" t="s">
        <v>20</v>
      </c>
      <c r="I24" s="4" t="s">
        <v>42</v>
      </c>
      <c r="J24" s="4" t="s">
        <v>28</v>
      </c>
      <c r="K24" s="265" t="s">
        <v>43</v>
      </c>
      <c r="L24" s="4" t="s">
        <v>23</v>
      </c>
      <c r="M24" s="4" t="s">
        <v>44</v>
      </c>
      <c r="N24" s="4" t="s">
        <v>23</v>
      </c>
    </row>
    <row r="25" spans="1:16" x14ac:dyDescent="0.3">
      <c r="A25" s="2" t="s">
        <v>14</v>
      </c>
      <c r="B25" s="2" t="s">
        <v>25</v>
      </c>
      <c r="C25" s="2" t="s">
        <v>16</v>
      </c>
      <c r="D25" s="2" t="s">
        <v>17</v>
      </c>
      <c r="E25" s="2" t="s">
        <v>169</v>
      </c>
      <c r="F25" s="2" t="s">
        <v>18</v>
      </c>
      <c r="G25" s="2" t="s">
        <v>19</v>
      </c>
      <c r="H25" s="2" t="s">
        <v>27</v>
      </c>
      <c r="I25" s="2" t="s">
        <v>29</v>
      </c>
      <c r="J25" s="2" t="s">
        <v>28</v>
      </c>
      <c r="K25" s="260" t="s">
        <v>170</v>
      </c>
      <c r="L25" s="2" t="s">
        <v>23</v>
      </c>
      <c r="M25" s="2" t="s">
        <v>191</v>
      </c>
      <c r="N25" s="2" t="s">
        <v>23</v>
      </c>
    </row>
    <row r="26" spans="1:16" x14ac:dyDescent="0.3">
      <c r="A26" s="2" t="s">
        <v>14</v>
      </c>
      <c r="B26" s="2" t="s">
        <v>25</v>
      </c>
      <c r="C26" s="2" t="s">
        <v>16</v>
      </c>
      <c r="D26" s="2" t="s">
        <v>17</v>
      </c>
      <c r="E26" s="2" t="s">
        <v>169</v>
      </c>
      <c r="F26" s="2" t="s">
        <v>18</v>
      </c>
      <c r="G26" s="2" t="s">
        <v>19</v>
      </c>
      <c r="H26" s="2" t="s">
        <v>27</v>
      </c>
      <c r="I26" s="2" t="s">
        <v>38</v>
      </c>
      <c r="J26" s="2" t="s">
        <v>28</v>
      </c>
      <c r="K26" s="260" t="s">
        <v>171</v>
      </c>
      <c r="L26" s="2" t="s">
        <v>23</v>
      </c>
      <c r="M26" s="2" t="s">
        <v>40</v>
      </c>
      <c r="N26" s="2" t="s">
        <v>23</v>
      </c>
    </row>
    <row r="27" spans="1:16" x14ac:dyDescent="0.3">
      <c r="A27" s="4" t="s">
        <v>14</v>
      </c>
      <c r="B27" s="4" t="s">
        <v>25</v>
      </c>
      <c r="C27" s="3" t="s">
        <v>16</v>
      </c>
      <c r="D27" s="3" t="s">
        <v>17</v>
      </c>
      <c r="E27" s="3" t="s">
        <v>172</v>
      </c>
      <c r="F27" s="3" t="s">
        <v>26</v>
      </c>
      <c r="G27" s="3" t="s">
        <v>19</v>
      </c>
      <c r="H27" s="3" t="s">
        <v>20</v>
      </c>
      <c r="I27" s="3" t="s">
        <v>29</v>
      </c>
      <c r="J27" s="3" t="s">
        <v>28</v>
      </c>
      <c r="K27" s="3" t="s">
        <v>30</v>
      </c>
      <c r="L27" s="4" t="s">
        <v>23</v>
      </c>
      <c r="M27" s="4" t="s">
        <v>191</v>
      </c>
      <c r="N27" s="4" t="s">
        <v>23</v>
      </c>
    </row>
    <row r="28" spans="1:16" x14ac:dyDescent="0.3">
      <c r="A28" s="4" t="s">
        <v>14</v>
      </c>
      <c r="B28" s="4" t="s">
        <v>56</v>
      </c>
      <c r="C28" s="5" t="s">
        <v>16</v>
      </c>
      <c r="D28" s="6" t="s">
        <v>17</v>
      </c>
      <c r="E28" s="6" t="s">
        <v>172</v>
      </c>
      <c r="F28" s="6" t="s">
        <v>26</v>
      </c>
      <c r="G28" s="6" t="s">
        <v>19</v>
      </c>
      <c r="H28" s="6" t="s">
        <v>27</v>
      </c>
      <c r="I28" s="6" t="s">
        <v>173</v>
      </c>
      <c r="J28" s="6" t="s">
        <v>58</v>
      </c>
      <c r="K28" s="7" t="s">
        <v>174</v>
      </c>
      <c r="L28" s="4" t="s">
        <v>23</v>
      </c>
      <c r="M28" s="4" t="s">
        <v>192</v>
      </c>
      <c r="N28" s="4" t="s">
        <v>23</v>
      </c>
      <c r="O28" s="14"/>
      <c r="P28" s="14"/>
    </row>
    <row r="29" spans="1:16" x14ac:dyDescent="0.3">
      <c r="A29" s="4" t="s">
        <v>14</v>
      </c>
      <c r="B29" s="4" t="s">
        <v>56</v>
      </c>
      <c r="C29" s="8" t="s">
        <v>16</v>
      </c>
      <c r="D29" s="9" t="s">
        <v>17</v>
      </c>
      <c r="E29" s="9" t="s">
        <v>172</v>
      </c>
      <c r="F29" s="9" t="s">
        <v>26</v>
      </c>
      <c r="G29" s="9" t="s">
        <v>19</v>
      </c>
      <c r="H29" s="9" t="s">
        <v>27</v>
      </c>
      <c r="I29" s="9" t="s">
        <v>173</v>
      </c>
      <c r="J29" s="9" t="s">
        <v>58</v>
      </c>
      <c r="K29" s="10" t="s">
        <v>175</v>
      </c>
      <c r="L29" s="4" t="s">
        <v>23</v>
      </c>
      <c r="M29" s="4" t="s">
        <v>192</v>
      </c>
      <c r="N29" s="4" t="s">
        <v>23</v>
      </c>
      <c r="O29" s="14"/>
      <c r="P29" s="14"/>
    </row>
    <row r="30" spans="1:16" x14ac:dyDescent="0.3">
      <c r="A30" s="4" t="s">
        <v>14</v>
      </c>
      <c r="B30" s="4" t="s">
        <v>25</v>
      </c>
      <c r="C30" s="8" t="s">
        <v>16</v>
      </c>
      <c r="D30" s="9" t="s">
        <v>17</v>
      </c>
      <c r="E30" s="9" t="s">
        <v>172</v>
      </c>
      <c r="F30" s="9" t="s">
        <v>26</v>
      </c>
      <c r="G30" s="9" t="s">
        <v>19</v>
      </c>
      <c r="H30" s="9" t="s">
        <v>27</v>
      </c>
      <c r="I30" s="9" t="s">
        <v>38</v>
      </c>
      <c r="J30" s="9" t="s">
        <v>28</v>
      </c>
      <c r="K30" s="10" t="s">
        <v>39</v>
      </c>
      <c r="L30" s="4" t="s">
        <v>23</v>
      </c>
      <c r="M30" s="4" t="s">
        <v>40</v>
      </c>
      <c r="N30" s="4" t="s">
        <v>23</v>
      </c>
      <c r="O30" s="14"/>
      <c r="P30" s="14"/>
    </row>
    <row r="31" spans="1:16" x14ac:dyDescent="0.3">
      <c r="A31" s="4" t="s">
        <v>14</v>
      </c>
      <c r="B31" s="4" t="s">
        <v>15</v>
      </c>
      <c r="C31" s="8" t="s">
        <v>16</v>
      </c>
      <c r="D31" s="9" t="s">
        <v>17</v>
      </c>
      <c r="E31" s="9" t="s">
        <v>172</v>
      </c>
      <c r="F31" s="9" t="s">
        <v>26</v>
      </c>
      <c r="G31" s="9" t="s">
        <v>19</v>
      </c>
      <c r="H31" s="9" t="s">
        <v>27</v>
      </c>
      <c r="I31" s="9" t="s">
        <v>31</v>
      </c>
      <c r="J31" s="9" t="s">
        <v>22</v>
      </c>
      <c r="K31" s="10" t="s">
        <v>32</v>
      </c>
      <c r="L31" s="4" t="s">
        <v>23</v>
      </c>
      <c r="M31" s="4" t="s">
        <v>33</v>
      </c>
      <c r="N31" s="4" t="s">
        <v>23</v>
      </c>
      <c r="O31" s="14"/>
      <c r="P31" s="14"/>
    </row>
    <row r="32" spans="1:16" x14ac:dyDescent="0.3">
      <c r="A32" s="4" t="s">
        <v>14</v>
      </c>
      <c r="B32" s="4" t="s">
        <v>15</v>
      </c>
      <c r="C32" s="8" t="s">
        <v>16</v>
      </c>
      <c r="D32" s="9" t="s">
        <v>17</v>
      </c>
      <c r="E32" s="9" t="s">
        <v>172</v>
      </c>
      <c r="F32" s="9" t="s">
        <v>26</v>
      </c>
      <c r="G32" s="9" t="s">
        <v>19</v>
      </c>
      <c r="H32" s="9" t="s">
        <v>27</v>
      </c>
      <c r="I32" s="9" t="s">
        <v>21</v>
      </c>
      <c r="J32" s="9" t="s">
        <v>22</v>
      </c>
      <c r="K32" s="10" t="s">
        <v>41</v>
      </c>
      <c r="L32" s="4" t="s">
        <v>23</v>
      </c>
      <c r="M32" s="4" t="s">
        <v>24</v>
      </c>
      <c r="N32" s="4" t="s">
        <v>23</v>
      </c>
      <c r="O32" s="14"/>
      <c r="P32" s="14"/>
    </row>
    <row r="33" spans="1:16" x14ac:dyDescent="0.3">
      <c r="A33" s="4" t="s">
        <v>14</v>
      </c>
      <c r="B33" s="4" t="s">
        <v>15</v>
      </c>
      <c r="C33" s="8" t="s">
        <v>16</v>
      </c>
      <c r="D33" s="9" t="s">
        <v>17</v>
      </c>
      <c r="E33" s="9" t="s">
        <v>172</v>
      </c>
      <c r="F33" s="9" t="s">
        <v>26</v>
      </c>
      <c r="G33" s="9" t="s">
        <v>19</v>
      </c>
      <c r="H33" s="9" t="s">
        <v>27</v>
      </c>
      <c r="I33" s="9" t="s">
        <v>34</v>
      </c>
      <c r="J33" s="9" t="s">
        <v>22</v>
      </c>
      <c r="K33" s="10" t="s">
        <v>35</v>
      </c>
      <c r="L33" s="4" t="s">
        <v>23</v>
      </c>
      <c r="M33" s="4" t="s">
        <v>36</v>
      </c>
      <c r="N33" s="4" t="s">
        <v>23</v>
      </c>
      <c r="O33" s="14"/>
      <c r="P33" s="14"/>
    </row>
    <row r="34" spans="1:16" x14ac:dyDescent="0.3">
      <c r="A34" s="4" t="s">
        <v>14</v>
      </c>
      <c r="B34" s="4" t="s">
        <v>15</v>
      </c>
      <c r="C34" s="11" t="s">
        <v>16</v>
      </c>
      <c r="D34" s="12" t="s">
        <v>17</v>
      </c>
      <c r="E34" s="12" t="s">
        <v>172</v>
      </c>
      <c r="F34" s="12" t="s">
        <v>26</v>
      </c>
      <c r="G34" s="12" t="s">
        <v>19</v>
      </c>
      <c r="H34" s="12" t="s">
        <v>27</v>
      </c>
      <c r="I34" s="12" t="s">
        <v>34</v>
      </c>
      <c r="J34" s="12" t="s">
        <v>22</v>
      </c>
      <c r="K34" s="13" t="s">
        <v>37</v>
      </c>
      <c r="L34" s="4" t="s">
        <v>23</v>
      </c>
      <c r="M34" s="4" t="s">
        <v>36</v>
      </c>
      <c r="N34" s="4" t="s">
        <v>23</v>
      </c>
      <c r="O34" s="14"/>
      <c r="P34" s="14"/>
    </row>
    <row r="35" spans="1:16" x14ac:dyDescent="0.3">
      <c r="A35" s="2" t="s">
        <v>14</v>
      </c>
      <c r="B35" s="2" t="s">
        <v>56</v>
      </c>
      <c r="C35" s="15" t="s">
        <v>16</v>
      </c>
      <c r="D35" s="16" t="s">
        <v>17</v>
      </c>
      <c r="E35" s="16" t="s">
        <v>172</v>
      </c>
      <c r="F35" s="16" t="s">
        <v>18</v>
      </c>
      <c r="G35" s="16" t="s">
        <v>19</v>
      </c>
      <c r="H35" s="16" t="s">
        <v>27</v>
      </c>
      <c r="I35" s="16" t="s">
        <v>173</v>
      </c>
      <c r="J35" s="16" t="s">
        <v>58</v>
      </c>
      <c r="K35" s="17" t="s">
        <v>176</v>
      </c>
      <c r="L35" s="2" t="s">
        <v>23</v>
      </c>
      <c r="M35" s="2" t="s">
        <v>192</v>
      </c>
      <c r="N35" s="2" t="s">
        <v>23</v>
      </c>
      <c r="O35" s="14"/>
      <c r="P35" s="14"/>
    </row>
    <row r="36" spans="1:16" x14ac:dyDescent="0.3">
      <c r="A36" s="2" t="s">
        <v>14</v>
      </c>
      <c r="B36" s="2" t="s">
        <v>56</v>
      </c>
      <c r="C36" s="18" t="s">
        <v>16</v>
      </c>
      <c r="D36" s="19" t="s">
        <v>17</v>
      </c>
      <c r="E36" s="19" t="s">
        <v>172</v>
      </c>
      <c r="F36" s="19" t="s">
        <v>18</v>
      </c>
      <c r="G36" s="19" t="s">
        <v>19</v>
      </c>
      <c r="H36" s="19" t="s">
        <v>27</v>
      </c>
      <c r="I36" s="19" t="s">
        <v>173</v>
      </c>
      <c r="J36" s="19" t="s">
        <v>58</v>
      </c>
      <c r="K36" s="20" t="s">
        <v>177</v>
      </c>
      <c r="L36" s="2" t="s">
        <v>23</v>
      </c>
      <c r="M36" s="2" t="s">
        <v>192</v>
      </c>
      <c r="N36" s="2" t="s">
        <v>23</v>
      </c>
      <c r="O36" s="14"/>
      <c r="P36" s="14"/>
    </row>
    <row r="37" spans="1:16" x14ac:dyDescent="0.3">
      <c r="A37" s="2" t="s">
        <v>14</v>
      </c>
      <c r="B37" s="2" t="s">
        <v>15</v>
      </c>
      <c r="C37" s="18" t="s">
        <v>16</v>
      </c>
      <c r="D37" s="19" t="s">
        <v>17</v>
      </c>
      <c r="E37" s="19" t="s">
        <v>172</v>
      </c>
      <c r="F37" s="19" t="s">
        <v>18</v>
      </c>
      <c r="G37" s="19" t="s">
        <v>19</v>
      </c>
      <c r="H37" s="19" t="s">
        <v>27</v>
      </c>
      <c r="I37" s="19" t="s">
        <v>34</v>
      </c>
      <c r="J37" s="19" t="s">
        <v>22</v>
      </c>
      <c r="K37" s="20" t="s">
        <v>178</v>
      </c>
      <c r="L37" s="2" t="s">
        <v>23</v>
      </c>
      <c r="M37" s="2" t="s">
        <v>190</v>
      </c>
      <c r="N37" s="2" t="s">
        <v>23</v>
      </c>
      <c r="O37" s="14"/>
      <c r="P37" s="14"/>
    </row>
    <row r="38" spans="1:16" x14ac:dyDescent="0.3">
      <c r="A38" s="2" t="s">
        <v>14</v>
      </c>
      <c r="B38" s="2" t="s">
        <v>15</v>
      </c>
      <c r="C38" s="18" t="s">
        <v>16</v>
      </c>
      <c r="D38" s="19" t="s">
        <v>17</v>
      </c>
      <c r="E38" s="19" t="s">
        <v>172</v>
      </c>
      <c r="F38" s="19" t="s">
        <v>18</v>
      </c>
      <c r="G38" s="19" t="s">
        <v>19</v>
      </c>
      <c r="H38" s="19" t="s">
        <v>27</v>
      </c>
      <c r="I38" s="19" t="s">
        <v>34</v>
      </c>
      <c r="J38" s="19" t="s">
        <v>22</v>
      </c>
      <c r="K38" s="20" t="s">
        <v>179</v>
      </c>
      <c r="L38" s="2" t="s">
        <v>23</v>
      </c>
      <c r="M38" s="2" t="s">
        <v>190</v>
      </c>
      <c r="N38" s="2" t="s">
        <v>23</v>
      </c>
      <c r="O38" s="14"/>
      <c r="P38" s="14"/>
    </row>
    <row r="39" spans="1:16" x14ac:dyDescent="0.3">
      <c r="A39" s="2" t="s">
        <v>14</v>
      </c>
      <c r="B39" s="2" t="s">
        <v>15</v>
      </c>
      <c r="C39" s="21" t="s">
        <v>16</v>
      </c>
      <c r="D39" s="22" t="s">
        <v>17</v>
      </c>
      <c r="E39" s="22" t="s">
        <v>172</v>
      </c>
      <c r="F39" s="22" t="s">
        <v>18</v>
      </c>
      <c r="G39" s="22" t="s">
        <v>19</v>
      </c>
      <c r="H39" s="22" t="s">
        <v>27</v>
      </c>
      <c r="I39" s="22" t="s">
        <v>34</v>
      </c>
      <c r="J39" s="22" t="s">
        <v>22</v>
      </c>
      <c r="K39" s="23" t="s">
        <v>180</v>
      </c>
      <c r="L39" s="2" t="s">
        <v>23</v>
      </c>
      <c r="M39" s="2" t="s">
        <v>36</v>
      </c>
      <c r="N39" s="2" t="s">
        <v>23</v>
      </c>
      <c r="O39" s="14"/>
      <c r="P39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IV41"/>
  <sheetViews>
    <sheetView tabSelected="1" topLeftCell="C1" workbookViewId="0">
      <selection activeCell="D20" sqref="D20:E20"/>
    </sheetView>
  </sheetViews>
  <sheetFormatPr defaultColWidth="9" defaultRowHeight="14.4" x14ac:dyDescent="0.25"/>
  <cols>
    <col min="1" max="1" width="5.44140625" style="24" customWidth="1"/>
    <col min="2" max="2" width="4.44140625" style="24" customWidth="1"/>
    <col min="3" max="3" width="8.33203125" style="24" customWidth="1"/>
    <col min="4" max="4" width="7.109375" style="24" customWidth="1"/>
    <col min="5" max="5" width="9.33203125" style="24" customWidth="1"/>
    <col min="6" max="6" width="7.109375" style="24" customWidth="1"/>
    <col min="7" max="7" width="9.33203125" style="24" customWidth="1"/>
    <col min="8" max="8" width="7.109375" style="24" customWidth="1"/>
    <col min="9" max="9" width="9.33203125" style="24" customWidth="1"/>
    <col min="10" max="10" width="8.44140625" style="24" customWidth="1"/>
    <col min="11" max="13" width="8.5546875" style="24" customWidth="1"/>
    <col min="14" max="14" width="8.88671875" style="24" customWidth="1"/>
    <col min="15" max="15" width="5.5546875" style="24" customWidth="1"/>
    <col min="16" max="16" width="4.5546875" style="24" customWidth="1"/>
    <col min="17" max="17" width="11.6640625" style="24" customWidth="1"/>
    <col min="18" max="24" width="8.88671875" style="24" customWidth="1"/>
    <col min="25" max="25" width="10.33203125" style="24" hidden="1"/>
    <col min="26" max="37" width="0" style="24" hidden="1"/>
    <col min="38" max="256" width="8.88671875" style="24" customWidth="1"/>
  </cols>
  <sheetData>
    <row r="1" spans="1:37" ht="24.6" x14ac:dyDescent="0.25">
      <c r="A1" s="276" t="s">
        <v>193</v>
      </c>
      <c r="B1" s="276"/>
      <c r="C1" s="276"/>
      <c r="D1" s="276"/>
      <c r="E1" s="276"/>
      <c r="F1" s="276"/>
      <c r="G1" s="25"/>
      <c r="H1" s="26" t="s">
        <v>75</v>
      </c>
      <c r="I1" s="27"/>
      <c r="J1" s="28"/>
      <c r="L1" s="29"/>
      <c r="M1" s="30"/>
      <c r="N1" s="31"/>
      <c r="O1" s="31" t="s">
        <v>23</v>
      </c>
      <c r="P1" s="31"/>
      <c r="Q1" s="32"/>
      <c r="R1" s="31"/>
      <c r="AB1" s="33" t="str">
        <f>IF(Y5=1,CONCATENATE(VLOOKUP(Y3,AA16:AH27,2)),CONCATENATE(VLOOKUP(Y3,AA2:AK13,2)))</f>
        <v>150</v>
      </c>
      <c r="AC1" s="33" t="str">
        <f>IF(Y5=1,CONCATENATE(VLOOKUP(Y3,AA16:AK27,3)),CONCATENATE(VLOOKUP(Y3,AA2:AK13,3)))</f>
        <v>120</v>
      </c>
      <c r="AD1" s="33" t="str">
        <f>IF(Y5=1,CONCATENATE(VLOOKUP(Y3,AA16:AK27,4)),CONCATENATE(VLOOKUP(Y3,AA2:AK13,4)))</f>
        <v>100</v>
      </c>
      <c r="AE1" s="33" t="str">
        <f>IF(Y5=1,CONCATENATE(VLOOKUP(Y3,AA16:AK27,5)),CONCATENATE(VLOOKUP(Y3,AA2:AK13,5)))</f>
        <v>80</v>
      </c>
      <c r="AF1" s="33" t="str">
        <f>IF(Y5=1,CONCATENATE(VLOOKUP(Y3,AA16:AK27,6)),CONCATENATE(VLOOKUP(Y3,AA2:AK13,6)))</f>
        <v>70</v>
      </c>
      <c r="AG1" s="33" t="str">
        <f>IF(Y5=1,CONCATENATE(VLOOKUP(Y3,AA16:AK27,7)),CONCATENATE(VLOOKUP(Y3,AA2:AK13,7)))</f>
        <v>60</v>
      </c>
      <c r="AH1" s="33" t="str">
        <f>IF(Y5=1,CONCATENATE(VLOOKUP(Y3,AA16:AK27,8)),CONCATENATE(VLOOKUP(Y3,AA2:AK13,8)))</f>
        <v>55</v>
      </c>
      <c r="AI1" s="33" t="str">
        <f>IF(Y5=1,CONCATENATE(VLOOKUP(Y3,AA16:AK27,9)),CONCATENATE(VLOOKUP(Y3,AA2:AK13,9)))</f>
        <v>50</v>
      </c>
      <c r="AJ1" s="33" t="str">
        <f>IF(Y5=1,CONCATENATE(VLOOKUP(Y3,AA16:AK27,10)),CONCATENATE(VLOOKUP(Y3,AA2:AK13,10)))</f>
        <v>45</v>
      </c>
      <c r="AK1" s="33" t="str">
        <f>IF(Y5=1,CONCATENATE(VLOOKUP(Y3,AA16:AK27,11)),CONCATENATE(VLOOKUP(Y3,AA2:AK13,11)))</f>
        <v>40</v>
      </c>
    </row>
    <row r="2" spans="1:37" x14ac:dyDescent="0.25">
      <c r="A2" s="34" t="s">
        <v>76</v>
      </c>
      <c r="B2" s="35"/>
      <c r="C2" s="35"/>
      <c r="D2" s="35"/>
      <c r="E2" s="35"/>
      <c r="F2" s="35"/>
      <c r="G2" s="36"/>
      <c r="H2" s="37"/>
      <c r="I2" s="37"/>
      <c r="J2" s="38"/>
      <c r="K2" s="29"/>
      <c r="L2" s="29"/>
      <c r="M2" s="29"/>
      <c r="N2" s="39"/>
      <c r="O2" s="40"/>
      <c r="P2" s="39"/>
      <c r="Q2" s="40"/>
      <c r="R2" s="39"/>
      <c r="Y2" s="41"/>
      <c r="Z2" s="42"/>
      <c r="AA2" s="42" t="s">
        <v>20</v>
      </c>
      <c r="AB2" s="43">
        <v>150</v>
      </c>
      <c r="AC2" s="43">
        <v>120</v>
      </c>
      <c r="AD2" s="43">
        <v>100</v>
      </c>
      <c r="AE2" s="43">
        <v>80</v>
      </c>
      <c r="AF2" s="43">
        <v>70</v>
      </c>
      <c r="AG2" s="43">
        <v>60</v>
      </c>
      <c r="AH2" s="43">
        <v>55</v>
      </c>
      <c r="AI2" s="43">
        <v>50</v>
      </c>
      <c r="AJ2" s="43">
        <v>45</v>
      </c>
      <c r="AK2" s="43">
        <v>40</v>
      </c>
    </row>
    <row r="3" spans="1:37" x14ac:dyDescent="0.25">
      <c r="A3" s="44" t="s">
        <v>77</v>
      </c>
      <c r="B3" s="44"/>
      <c r="C3" s="44"/>
      <c r="D3" s="44"/>
      <c r="E3" s="44" t="s">
        <v>78</v>
      </c>
      <c r="F3" s="44"/>
      <c r="G3" s="44"/>
      <c r="H3" s="44" t="s">
        <v>7</v>
      </c>
      <c r="I3" s="44"/>
      <c r="J3" s="45"/>
      <c r="K3" s="44"/>
      <c r="L3" s="46" t="s">
        <v>79</v>
      </c>
      <c r="M3" s="44"/>
      <c r="N3" s="47"/>
      <c r="O3" s="48"/>
      <c r="P3" s="47"/>
      <c r="Q3" s="49" t="s">
        <v>113</v>
      </c>
      <c r="R3" s="43" t="s">
        <v>114</v>
      </c>
      <c r="Y3" s="42" t="str">
        <f>IF(H4="OB","A",IF(H4="IX","W",H4))</f>
        <v>A</v>
      </c>
      <c r="Z3" s="42"/>
      <c r="AA3" s="42" t="s">
        <v>80</v>
      </c>
      <c r="AB3" s="43">
        <v>120</v>
      </c>
      <c r="AC3" s="43">
        <v>90</v>
      </c>
      <c r="AD3" s="43">
        <v>65</v>
      </c>
      <c r="AE3" s="43">
        <v>55</v>
      </c>
      <c r="AF3" s="43">
        <v>50</v>
      </c>
      <c r="AG3" s="43">
        <v>45</v>
      </c>
      <c r="AH3" s="43">
        <v>40</v>
      </c>
      <c r="AI3" s="43">
        <v>35</v>
      </c>
      <c r="AJ3" s="43">
        <v>25</v>
      </c>
      <c r="AK3" s="43">
        <v>20</v>
      </c>
    </row>
    <row r="4" spans="1:37" x14ac:dyDescent="0.25">
      <c r="A4" s="277">
        <v>45412</v>
      </c>
      <c r="B4" s="277"/>
      <c r="C4" s="277"/>
      <c r="D4" s="51"/>
      <c r="E4" s="52" t="s">
        <v>22</v>
      </c>
      <c r="F4" s="52"/>
      <c r="G4" s="52"/>
      <c r="H4" s="53" t="s">
        <v>20</v>
      </c>
      <c r="I4" s="52"/>
      <c r="J4" s="54"/>
      <c r="K4" s="53"/>
      <c r="L4" s="55" t="s">
        <v>194</v>
      </c>
      <c r="M4" s="53"/>
      <c r="N4" s="56"/>
      <c r="O4" s="57"/>
      <c r="P4" s="56"/>
      <c r="Q4" s="58" t="s">
        <v>116</v>
      </c>
      <c r="R4" s="59" t="s">
        <v>117</v>
      </c>
      <c r="Y4" s="42"/>
      <c r="Z4" s="42"/>
      <c r="AA4" s="42" t="s">
        <v>85</v>
      </c>
      <c r="AB4" s="43">
        <v>90</v>
      </c>
      <c r="AC4" s="43">
        <v>60</v>
      </c>
      <c r="AD4" s="43">
        <v>45</v>
      </c>
      <c r="AE4" s="43">
        <v>34</v>
      </c>
      <c r="AF4" s="43">
        <v>27</v>
      </c>
      <c r="AG4" s="43">
        <v>22</v>
      </c>
      <c r="AH4" s="43">
        <v>18</v>
      </c>
      <c r="AI4" s="43">
        <v>15</v>
      </c>
      <c r="AJ4" s="43">
        <v>12</v>
      </c>
      <c r="AK4" s="43">
        <v>9</v>
      </c>
    </row>
    <row r="5" spans="1:37" x14ac:dyDescent="0.25">
      <c r="A5" s="60"/>
      <c r="B5" s="60" t="s">
        <v>119</v>
      </c>
      <c r="C5" s="60" t="s">
        <v>120</v>
      </c>
      <c r="D5" s="60" t="s">
        <v>81</v>
      </c>
      <c r="E5" s="60" t="s">
        <v>121</v>
      </c>
      <c r="F5" s="60"/>
      <c r="G5" s="60" t="s">
        <v>82</v>
      </c>
      <c r="H5" s="60"/>
      <c r="I5" s="60" t="s">
        <v>83</v>
      </c>
      <c r="J5" s="60"/>
      <c r="K5" s="61" t="s">
        <v>122</v>
      </c>
      <c r="L5" s="61" t="s">
        <v>123</v>
      </c>
      <c r="M5" s="61" t="s">
        <v>124</v>
      </c>
      <c r="Q5" s="62" t="s">
        <v>125</v>
      </c>
      <c r="R5" s="63" t="s">
        <v>126</v>
      </c>
      <c r="Y5" s="42">
        <f>IF(OR([1]Altalanos!$A$8="F1",[1]Altalanos!$A$8="F2",[1]Altalanos!$A$8="N1",[1]Altalanos!$A$8="N2"),1,2)</f>
        <v>2</v>
      </c>
      <c r="Z5" s="42"/>
      <c r="AA5" s="42" t="s">
        <v>86</v>
      </c>
      <c r="AB5" s="43">
        <v>60</v>
      </c>
      <c r="AC5" s="43">
        <v>40</v>
      </c>
      <c r="AD5" s="43">
        <v>30</v>
      </c>
      <c r="AE5" s="43">
        <v>20</v>
      </c>
      <c r="AF5" s="43">
        <v>18</v>
      </c>
      <c r="AG5" s="43">
        <v>15</v>
      </c>
      <c r="AH5" s="43">
        <v>12</v>
      </c>
      <c r="AI5" s="43">
        <v>10</v>
      </c>
      <c r="AJ5" s="43">
        <v>8</v>
      </c>
      <c r="AK5" s="43">
        <v>6</v>
      </c>
    </row>
    <row r="6" spans="1:37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Y6" s="42"/>
      <c r="Z6" s="42"/>
      <c r="AA6" s="42" t="s">
        <v>87</v>
      </c>
      <c r="AB6" s="43">
        <v>40</v>
      </c>
      <c r="AC6" s="43">
        <v>25</v>
      </c>
      <c r="AD6" s="43">
        <v>18</v>
      </c>
      <c r="AE6" s="43">
        <v>13</v>
      </c>
      <c r="AF6" s="43">
        <v>10</v>
      </c>
      <c r="AG6" s="43">
        <v>8</v>
      </c>
      <c r="AH6" s="43">
        <v>6</v>
      </c>
      <c r="AI6" s="43">
        <v>5</v>
      </c>
      <c r="AJ6" s="43">
        <v>4</v>
      </c>
      <c r="AK6" s="43">
        <v>3</v>
      </c>
    </row>
    <row r="7" spans="1:37" x14ac:dyDescent="0.25">
      <c r="A7" s="65" t="s">
        <v>20</v>
      </c>
      <c r="B7" s="66"/>
      <c r="C7" s="67" t="str">
        <f>IF($B7="","",VLOOKUP($B7,'[1]1MD ELO'!$A$7:$O$22,5))</f>
        <v/>
      </c>
      <c r="D7" s="67" t="str">
        <f>IF($B7="","",VLOOKUP($B7,'[1]1MD ELO'!$A$7:$O$22,15))</f>
        <v/>
      </c>
      <c r="E7" s="68" t="s">
        <v>195</v>
      </c>
      <c r="F7" s="69"/>
      <c r="G7" s="68" t="s">
        <v>196</v>
      </c>
      <c r="H7" s="69"/>
      <c r="I7" s="68" t="str">
        <f>IF($B7="","",VLOOKUP($B7,'[1]1MD ELO'!$A$7:$O$22,4))</f>
        <v/>
      </c>
      <c r="J7" s="64"/>
      <c r="K7" s="70" t="s">
        <v>236</v>
      </c>
      <c r="L7" s="71"/>
      <c r="M7" s="72"/>
      <c r="Y7" s="42"/>
      <c r="Z7" s="42"/>
      <c r="AA7" s="42" t="s">
        <v>88</v>
      </c>
      <c r="AB7" s="43">
        <v>25</v>
      </c>
      <c r="AC7" s="43">
        <v>15</v>
      </c>
      <c r="AD7" s="43">
        <v>13</v>
      </c>
      <c r="AE7" s="43">
        <v>8</v>
      </c>
      <c r="AF7" s="43">
        <v>6</v>
      </c>
      <c r="AG7" s="43">
        <v>4</v>
      </c>
      <c r="AH7" s="43">
        <v>3</v>
      </c>
      <c r="AI7" s="43">
        <v>2</v>
      </c>
      <c r="AJ7" s="43">
        <v>1</v>
      </c>
      <c r="AK7" s="43">
        <v>0</v>
      </c>
    </row>
    <row r="8" spans="1:37" x14ac:dyDescent="0.25">
      <c r="A8" s="65"/>
      <c r="B8" s="73"/>
      <c r="C8" s="74"/>
      <c r="D8" s="74"/>
      <c r="E8" s="74"/>
      <c r="F8" s="74"/>
      <c r="G8" s="74"/>
      <c r="H8" s="74"/>
      <c r="I8" s="74"/>
      <c r="J8" s="64"/>
      <c r="K8" s="65"/>
      <c r="L8" s="65"/>
      <c r="M8" s="75"/>
      <c r="Y8" s="42"/>
      <c r="Z8" s="42"/>
      <c r="AA8" s="42" t="s">
        <v>89</v>
      </c>
      <c r="AB8" s="43">
        <v>15</v>
      </c>
      <c r="AC8" s="43">
        <v>10</v>
      </c>
      <c r="AD8" s="43">
        <v>7</v>
      </c>
      <c r="AE8" s="43">
        <v>5</v>
      </c>
      <c r="AF8" s="43">
        <v>4</v>
      </c>
      <c r="AG8" s="43">
        <v>3</v>
      </c>
      <c r="AH8" s="43">
        <v>2</v>
      </c>
      <c r="AI8" s="43">
        <v>1</v>
      </c>
      <c r="AJ8" s="43">
        <v>0</v>
      </c>
      <c r="AK8" s="43">
        <v>0</v>
      </c>
    </row>
    <row r="9" spans="1:37" x14ac:dyDescent="0.25">
      <c r="A9" s="65" t="s">
        <v>27</v>
      </c>
      <c r="B9" s="66"/>
      <c r="C9" s="67" t="str">
        <f>IF($B9="","",VLOOKUP($B9,'[1]1MD ELO'!$A$7:$O$22,5))</f>
        <v/>
      </c>
      <c r="D9" s="67" t="str">
        <f>IF($B9="","",VLOOKUP($B9,'[1]1MD ELO'!$A$7:$O$22,15))</f>
        <v/>
      </c>
      <c r="E9" s="68" t="s">
        <v>140</v>
      </c>
      <c r="F9" s="69"/>
      <c r="G9" s="68" t="s">
        <v>141</v>
      </c>
      <c r="H9" s="69"/>
      <c r="I9" s="68" t="str">
        <f>IF($B9="","",VLOOKUP($B9,'[1]1MD ELO'!$A$7:$O$22,4))</f>
        <v/>
      </c>
      <c r="J9" s="64"/>
      <c r="K9" s="259" t="s">
        <v>238</v>
      </c>
      <c r="L9" s="71"/>
      <c r="M9" s="72"/>
      <c r="Y9" s="42"/>
      <c r="Z9" s="42"/>
      <c r="AA9" s="42" t="s">
        <v>90</v>
      </c>
      <c r="AB9" s="43">
        <v>10</v>
      </c>
      <c r="AC9" s="43">
        <v>6</v>
      </c>
      <c r="AD9" s="43">
        <v>4</v>
      </c>
      <c r="AE9" s="43">
        <v>2</v>
      </c>
      <c r="AF9" s="43">
        <v>1</v>
      </c>
      <c r="AG9" s="43">
        <v>0</v>
      </c>
      <c r="AH9" s="43">
        <v>0</v>
      </c>
      <c r="AI9" s="43">
        <v>0</v>
      </c>
      <c r="AJ9" s="43">
        <v>0</v>
      </c>
      <c r="AK9" s="43">
        <v>0</v>
      </c>
    </row>
    <row r="10" spans="1:37" x14ac:dyDescent="0.25">
      <c r="A10" s="65"/>
      <c r="B10" s="73"/>
      <c r="C10" s="74"/>
      <c r="D10" s="74"/>
      <c r="E10" s="74"/>
      <c r="F10" s="74"/>
      <c r="G10" s="74"/>
      <c r="H10" s="74"/>
      <c r="I10" s="74"/>
      <c r="J10" s="64"/>
      <c r="K10" s="65"/>
      <c r="L10" s="65"/>
      <c r="M10" s="75"/>
      <c r="Y10" s="42"/>
      <c r="Z10" s="42"/>
      <c r="AA10" s="42" t="s">
        <v>91</v>
      </c>
      <c r="AB10" s="43">
        <v>6</v>
      </c>
      <c r="AC10" s="43">
        <v>3</v>
      </c>
      <c r="AD10" s="43">
        <v>2</v>
      </c>
      <c r="AE10" s="43">
        <v>1</v>
      </c>
      <c r="AF10" s="43">
        <v>0</v>
      </c>
      <c r="AG10" s="43">
        <v>0</v>
      </c>
      <c r="AH10" s="43">
        <v>0</v>
      </c>
      <c r="AI10" s="43">
        <v>0</v>
      </c>
      <c r="AJ10" s="43">
        <v>0</v>
      </c>
      <c r="AK10" s="43">
        <v>0</v>
      </c>
    </row>
    <row r="11" spans="1:37" x14ac:dyDescent="0.25">
      <c r="A11" s="65" t="s">
        <v>134</v>
      </c>
      <c r="B11" s="66"/>
      <c r="C11" s="67" t="str">
        <f>IF($B11="","",VLOOKUP($B11,'[1]1MD ELO'!$A$7:$O$22,5))</f>
        <v/>
      </c>
      <c r="D11" s="67" t="str">
        <f>IF($B11="","",VLOOKUP($B11,'[1]1MD ELO'!$A$7:$O$22,15))</f>
        <v/>
      </c>
      <c r="E11" s="68" t="s">
        <v>142</v>
      </c>
      <c r="F11" s="69"/>
      <c r="G11" s="68" t="s">
        <v>143</v>
      </c>
      <c r="H11" s="69"/>
      <c r="I11" s="68" t="str">
        <f>IF($B11="","",VLOOKUP($B11,'[1]1MD ELO'!$A$7:$O$22,4))</f>
        <v/>
      </c>
      <c r="J11" s="64"/>
      <c r="K11" s="259" t="s">
        <v>239</v>
      </c>
      <c r="L11" s="71"/>
      <c r="M11" s="72"/>
      <c r="Y11" s="42"/>
      <c r="Z11" s="42"/>
      <c r="AA11" s="42" t="s">
        <v>92</v>
      </c>
      <c r="AB11" s="43">
        <v>3</v>
      </c>
      <c r="AC11" s="43">
        <v>2</v>
      </c>
      <c r="AD11" s="43">
        <v>1</v>
      </c>
      <c r="AE11" s="43">
        <v>0</v>
      </c>
      <c r="AF11" s="43">
        <v>0</v>
      </c>
      <c r="AG11" s="43">
        <v>0</v>
      </c>
      <c r="AH11" s="43">
        <v>0</v>
      </c>
      <c r="AI11" s="43">
        <v>0</v>
      </c>
      <c r="AJ11" s="43">
        <v>0</v>
      </c>
      <c r="AK11" s="43">
        <v>0</v>
      </c>
    </row>
    <row r="12" spans="1:37" x14ac:dyDescent="0.25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Y12" s="42"/>
      <c r="Z12" s="42"/>
      <c r="AA12" s="42" t="s">
        <v>93</v>
      </c>
      <c r="AB12" s="76">
        <v>0</v>
      </c>
      <c r="AC12" s="76">
        <v>0</v>
      </c>
      <c r="AD12" s="76">
        <v>0</v>
      </c>
      <c r="AE12" s="76">
        <v>0</v>
      </c>
      <c r="AF12" s="76">
        <v>0</v>
      </c>
      <c r="AG12" s="76">
        <v>0</v>
      </c>
      <c r="AH12" s="76">
        <v>0</v>
      </c>
      <c r="AI12" s="76">
        <v>0</v>
      </c>
      <c r="AJ12" s="76">
        <v>0</v>
      </c>
      <c r="AK12" s="76">
        <v>0</v>
      </c>
    </row>
    <row r="13" spans="1:37" x14ac:dyDescent="0.25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Y13" s="42"/>
      <c r="Z13" s="42"/>
      <c r="AA13" s="42" t="s">
        <v>94</v>
      </c>
      <c r="AB13" s="76">
        <v>0</v>
      </c>
      <c r="AC13" s="76">
        <v>0</v>
      </c>
      <c r="AD13" s="76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J13" s="76">
        <v>0</v>
      </c>
      <c r="AK13" s="76">
        <v>0</v>
      </c>
    </row>
    <row r="14" spans="1:37" x14ac:dyDescent="0.25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</row>
    <row r="15" spans="1:37" x14ac:dyDescent="0.2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</row>
    <row r="16" spans="1:37" x14ac:dyDescent="0.2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Y16" s="42"/>
      <c r="Z16" s="42"/>
      <c r="AA16" s="42" t="s">
        <v>20</v>
      </c>
      <c r="AB16" s="42">
        <v>300</v>
      </c>
      <c r="AC16" s="42">
        <v>250</v>
      </c>
      <c r="AD16" s="42">
        <v>220</v>
      </c>
      <c r="AE16" s="42">
        <v>180</v>
      </c>
      <c r="AF16" s="42">
        <v>160</v>
      </c>
      <c r="AG16" s="42">
        <v>150</v>
      </c>
      <c r="AH16" s="42">
        <v>140</v>
      </c>
      <c r="AI16" s="42">
        <v>130</v>
      </c>
      <c r="AJ16" s="42">
        <v>120</v>
      </c>
      <c r="AK16" s="42">
        <v>110</v>
      </c>
    </row>
    <row r="17" spans="1:37" x14ac:dyDescent="0.2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Y17" s="42"/>
      <c r="Z17" s="42"/>
      <c r="AA17" s="42" t="s">
        <v>80</v>
      </c>
      <c r="AB17" s="42">
        <v>250</v>
      </c>
      <c r="AC17" s="42">
        <v>200</v>
      </c>
      <c r="AD17" s="42">
        <v>160</v>
      </c>
      <c r="AE17" s="42">
        <v>140</v>
      </c>
      <c r="AF17" s="42">
        <v>120</v>
      </c>
      <c r="AG17" s="42">
        <v>110</v>
      </c>
      <c r="AH17" s="42">
        <v>100</v>
      </c>
      <c r="AI17" s="42">
        <v>90</v>
      </c>
      <c r="AJ17" s="42">
        <v>80</v>
      </c>
      <c r="AK17" s="42">
        <v>70</v>
      </c>
    </row>
    <row r="18" spans="1:37" ht="18.75" customHeight="1" x14ac:dyDescent="0.25">
      <c r="A18" s="64"/>
      <c r="B18" s="278"/>
      <c r="C18" s="278"/>
      <c r="D18" s="268" t="str">
        <f>E7</f>
        <v>Guitprecht</v>
      </c>
      <c r="E18" s="268"/>
      <c r="F18" s="268" t="str">
        <f>E9</f>
        <v>Szeles</v>
      </c>
      <c r="G18" s="268"/>
      <c r="H18" s="268" t="str">
        <f>E11</f>
        <v>Csete</v>
      </c>
      <c r="I18" s="268"/>
      <c r="J18" s="64"/>
      <c r="K18" s="64"/>
      <c r="L18" s="64"/>
      <c r="M18" s="64"/>
      <c r="Y18" s="42"/>
      <c r="Z18" s="42"/>
      <c r="AA18" s="42" t="s">
        <v>85</v>
      </c>
      <c r="AB18" s="42">
        <v>200</v>
      </c>
      <c r="AC18" s="42">
        <v>150</v>
      </c>
      <c r="AD18" s="42">
        <v>130</v>
      </c>
      <c r="AE18" s="42">
        <v>110</v>
      </c>
      <c r="AF18" s="42">
        <v>95</v>
      </c>
      <c r="AG18" s="42">
        <v>80</v>
      </c>
      <c r="AH18" s="42">
        <v>70</v>
      </c>
      <c r="AI18" s="42">
        <v>60</v>
      </c>
      <c r="AJ18" s="42">
        <v>55</v>
      </c>
      <c r="AK18" s="42">
        <v>50</v>
      </c>
    </row>
    <row r="19" spans="1:37" ht="18.75" customHeight="1" x14ac:dyDescent="0.25">
      <c r="A19" s="77" t="s">
        <v>20</v>
      </c>
      <c r="B19" s="269" t="str">
        <f>E7</f>
        <v>Guitprecht</v>
      </c>
      <c r="C19" s="269"/>
      <c r="D19" s="275"/>
      <c r="E19" s="275"/>
      <c r="F19" s="273" t="s">
        <v>235</v>
      </c>
      <c r="G19" s="273"/>
      <c r="H19" s="272" t="s">
        <v>235</v>
      </c>
      <c r="I19" s="273"/>
      <c r="J19" s="64"/>
      <c r="K19" s="64"/>
      <c r="L19" s="64"/>
      <c r="M19" s="64"/>
      <c r="Y19" s="42"/>
      <c r="Z19" s="42"/>
      <c r="AA19" s="42" t="s">
        <v>86</v>
      </c>
      <c r="AB19" s="42">
        <v>150</v>
      </c>
      <c r="AC19" s="42">
        <v>120</v>
      </c>
      <c r="AD19" s="42">
        <v>100</v>
      </c>
      <c r="AE19" s="42">
        <v>80</v>
      </c>
      <c r="AF19" s="42">
        <v>70</v>
      </c>
      <c r="AG19" s="42">
        <v>60</v>
      </c>
      <c r="AH19" s="42">
        <v>55</v>
      </c>
      <c r="AI19" s="42">
        <v>50</v>
      </c>
      <c r="AJ19" s="42">
        <v>45</v>
      </c>
      <c r="AK19" s="42">
        <v>40</v>
      </c>
    </row>
    <row r="20" spans="1:37" ht="18.75" customHeight="1" x14ac:dyDescent="0.25">
      <c r="A20" s="77" t="s">
        <v>27</v>
      </c>
      <c r="B20" s="269" t="str">
        <f>E9</f>
        <v>Szeles</v>
      </c>
      <c r="C20" s="269"/>
      <c r="D20" s="272" t="s">
        <v>234</v>
      </c>
      <c r="E20" s="273"/>
      <c r="F20" s="275"/>
      <c r="G20" s="275"/>
      <c r="H20" s="270" t="s">
        <v>240</v>
      </c>
      <c r="I20" s="271"/>
      <c r="J20" s="64"/>
      <c r="K20" s="64"/>
      <c r="L20" s="64"/>
      <c r="M20" s="64"/>
      <c r="Y20" s="42"/>
      <c r="Z20" s="42"/>
      <c r="AA20" s="42" t="s">
        <v>87</v>
      </c>
      <c r="AB20" s="42">
        <v>120</v>
      </c>
      <c r="AC20" s="42">
        <v>90</v>
      </c>
      <c r="AD20" s="42">
        <v>65</v>
      </c>
      <c r="AE20" s="42">
        <v>55</v>
      </c>
      <c r="AF20" s="42">
        <v>50</v>
      </c>
      <c r="AG20" s="42">
        <v>45</v>
      </c>
      <c r="AH20" s="42">
        <v>40</v>
      </c>
      <c r="AI20" s="42">
        <v>35</v>
      </c>
      <c r="AJ20" s="42">
        <v>25</v>
      </c>
      <c r="AK20" s="42">
        <v>20</v>
      </c>
    </row>
    <row r="21" spans="1:37" ht="18.75" customHeight="1" x14ac:dyDescent="0.25">
      <c r="A21" s="77" t="s">
        <v>134</v>
      </c>
      <c r="B21" s="269" t="str">
        <f>E11</f>
        <v>Csete</v>
      </c>
      <c r="C21" s="269"/>
      <c r="D21" s="273" t="s">
        <v>234</v>
      </c>
      <c r="E21" s="273"/>
      <c r="F21" s="270" t="s">
        <v>241</v>
      </c>
      <c r="G21" s="271"/>
      <c r="H21" s="275"/>
      <c r="I21" s="275"/>
      <c r="J21" s="64"/>
      <c r="K21" s="64"/>
      <c r="L21" s="64"/>
      <c r="M21" s="64"/>
      <c r="Y21" s="42"/>
      <c r="Z21" s="42"/>
      <c r="AA21" s="42" t="s">
        <v>88</v>
      </c>
      <c r="AB21" s="42">
        <v>90</v>
      </c>
      <c r="AC21" s="42">
        <v>60</v>
      </c>
      <c r="AD21" s="42">
        <v>45</v>
      </c>
      <c r="AE21" s="42">
        <v>34</v>
      </c>
      <c r="AF21" s="42">
        <v>27</v>
      </c>
      <c r="AG21" s="42">
        <v>22</v>
      </c>
      <c r="AH21" s="42">
        <v>18</v>
      </c>
      <c r="AI21" s="42">
        <v>15</v>
      </c>
      <c r="AJ21" s="42">
        <v>12</v>
      </c>
      <c r="AK21" s="42">
        <v>9</v>
      </c>
    </row>
    <row r="22" spans="1:37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Y22" s="42"/>
      <c r="Z22" s="42"/>
      <c r="AA22" s="42" t="s">
        <v>89</v>
      </c>
      <c r="AB22" s="42">
        <v>60</v>
      </c>
      <c r="AC22" s="42">
        <v>40</v>
      </c>
      <c r="AD22" s="42">
        <v>30</v>
      </c>
      <c r="AE22" s="42">
        <v>20</v>
      </c>
      <c r="AF22" s="42">
        <v>18</v>
      </c>
      <c r="AG22" s="42">
        <v>15</v>
      </c>
      <c r="AH22" s="42">
        <v>12</v>
      </c>
      <c r="AI22" s="42">
        <v>10</v>
      </c>
      <c r="AJ22" s="42">
        <v>8</v>
      </c>
      <c r="AK22" s="42">
        <v>6</v>
      </c>
    </row>
    <row r="23" spans="1:37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Y23" s="42"/>
      <c r="Z23" s="42"/>
      <c r="AA23" s="42" t="s">
        <v>90</v>
      </c>
      <c r="AB23" s="42">
        <v>40</v>
      </c>
      <c r="AC23" s="42">
        <v>25</v>
      </c>
      <c r="AD23" s="42">
        <v>18</v>
      </c>
      <c r="AE23" s="42">
        <v>13</v>
      </c>
      <c r="AF23" s="42">
        <v>8</v>
      </c>
      <c r="AG23" s="42">
        <v>7</v>
      </c>
      <c r="AH23" s="42">
        <v>6</v>
      </c>
      <c r="AI23" s="42">
        <v>5</v>
      </c>
      <c r="AJ23" s="42">
        <v>4</v>
      </c>
      <c r="AK23" s="42">
        <v>3</v>
      </c>
    </row>
    <row r="24" spans="1:37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Y24" s="42"/>
      <c r="Z24" s="42"/>
      <c r="AA24" s="42" t="s">
        <v>91</v>
      </c>
      <c r="AB24" s="42">
        <v>25</v>
      </c>
      <c r="AC24" s="42">
        <v>15</v>
      </c>
      <c r="AD24" s="42">
        <v>13</v>
      </c>
      <c r="AE24" s="42">
        <v>7</v>
      </c>
      <c r="AF24" s="42">
        <v>6</v>
      </c>
      <c r="AG24" s="42">
        <v>5</v>
      </c>
      <c r="AH24" s="42">
        <v>4</v>
      </c>
      <c r="AI24" s="42">
        <v>3</v>
      </c>
      <c r="AJ24" s="42">
        <v>2</v>
      </c>
      <c r="AK24" s="42">
        <v>1</v>
      </c>
    </row>
    <row r="25" spans="1:37" x14ac:dyDescent="0.2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Y25" s="42"/>
      <c r="Z25" s="42"/>
      <c r="AA25" s="42" t="s">
        <v>92</v>
      </c>
      <c r="AB25" s="42">
        <v>15</v>
      </c>
      <c r="AC25" s="42">
        <v>10</v>
      </c>
      <c r="AD25" s="42">
        <v>8</v>
      </c>
      <c r="AE25" s="42">
        <v>4</v>
      </c>
      <c r="AF25" s="42">
        <v>3</v>
      </c>
      <c r="AG25" s="42">
        <v>2</v>
      </c>
      <c r="AH25" s="42">
        <v>1</v>
      </c>
      <c r="AI25" s="42">
        <v>0</v>
      </c>
      <c r="AJ25" s="42">
        <v>0</v>
      </c>
      <c r="AK25" s="42">
        <v>0</v>
      </c>
    </row>
    <row r="26" spans="1:37" x14ac:dyDescent="0.2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Y26" s="42"/>
      <c r="Z26" s="42"/>
      <c r="AA26" s="42" t="s">
        <v>93</v>
      </c>
      <c r="AB26" s="42">
        <v>10</v>
      </c>
      <c r="AC26" s="42">
        <v>6</v>
      </c>
      <c r="AD26" s="42">
        <v>4</v>
      </c>
      <c r="AE26" s="42">
        <v>2</v>
      </c>
      <c r="AF26" s="42">
        <v>1</v>
      </c>
      <c r="AG26" s="42">
        <v>0</v>
      </c>
      <c r="AH26" s="42">
        <v>0</v>
      </c>
      <c r="AI26" s="42">
        <v>0</v>
      </c>
      <c r="AJ26" s="42">
        <v>0</v>
      </c>
      <c r="AK26" s="42">
        <v>0</v>
      </c>
    </row>
    <row r="27" spans="1:37" x14ac:dyDescent="0.25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Y27" s="42"/>
      <c r="Z27" s="42"/>
      <c r="AA27" s="42" t="s">
        <v>94</v>
      </c>
      <c r="AB27" s="42">
        <v>3</v>
      </c>
      <c r="AC27" s="42">
        <v>2</v>
      </c>
      <c r="AD27" s="42">
        <v>1</v>
      </c>
      <c r="AE27" s="42">
        <v>0</v>
      </c>
      <c r="AF27" s="42">
        <v>0</v>
      </c>
      <c r="AG27" s="42">
        <v>0</v>
      </c>
      <c r="AH27" s="42">
        <v>0</v>
      </c>
      <c r="AI27" s="42">
        <v>0</v>
      </c>
      <c r="AJ27" s="42">
        <v>0</v>
      </c>
      <c r="AK27" s="42">
        <v>0</v>
      </c>
    </row>
    <row r="28" spans="1:37" x14ac:dyDescent="0.25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</row>
    <row r="29" spans="1:37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</row>
    <row r="30" spans="1:37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37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</row>
    <row r="32" spans="1:37" x14ac:dyDescent="0.2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78"/>
      <c r="M32" s="78"/>
    </row>
    <row r="33" spans="1:18" x14ac:dyDescent="0.25">
      <c r="A33" s="79" t="s">
        <v>81</v>
      </c>
      <c r="B33" s="80"/>
      <c r="C33" s="81"/>
      <c r="D33" s="82" t="s">
        <v>95</v>
      </c>
      <c r="E33" s="83" t="s">
        <v>96</v>
      </c>
      <c r="F33" s="84"/>
      <c r="G33" s="82" t="s">
        <v>95</v>
      </c>
      <c r="H33" s="83" t="s">
        <v>97</v>
      </c>
      <c r="I33" s="85"/>
      <c r="J33" s="83" t="s">
        <v>98</v>
      </c>
      <c r="K33" s="86" t="s">
        <v>99</v>
      </c>
      <c r="L33" s="60"/>
      <c r="M33" s="87"/>
      <c r="N33" s="88"/>
      <c r="P33" s="89"/>
      <c r="Q33" s="89"/>
      <c r="R33" s="90"/>
    </row>
    <row r="34" spans="1:18" x14ac:dyDescent="0.25">
      <c r="A34" s="91" t="s">
        <v>100</v>
      </c>
      <c r="B34" s="92"/>
      <c r="C34" s="93"/>
      <c r="D34" s="94"/>
      <c r="E34" s="274"/>
      <c r="F34" s="274"/>
      <c r="G34" s="95" t="s">
        <v>101</v>
      </c>
      <c r="H34" s="92"/>
      <c r="I34" s="96"/>
      <c r="J34" s="97"/>
      <c r="K34" s="98" t="s">
        <v>102</v>
      </c>
      <c r="L34" s="99"/>
      <c r="M34" s="100"/>
      <c r="P34" s="101"/>
      <c r="Q34" s="101"/>
      <c r="R34" s="102"/>
    </row>
    <row r="35" spans="1:18" x14ac:dyDescent="0.25">
      <c r="A35" s="103" t="s">
        <v>103</v>
      </c>
      <c r="B35" s="104"/>
      <c r="C35" s="105"/>
      <c r="D35" s="106"/>
      <c r="E35" s="267"/>
      <c r="F35" s="267"/>
      <c r="G35" s="107" t="s">
        <v>104</v>
      </c>
      <c r="H35" s="108"/>
      <c r="I35" s="109"/>
      <c r="J35" s="110"/>
      <c r="K35" s="111"/>
      <c r="L35" s="78"/>
      <c r="M35" s="112"/>
      <c r="P35" s="102"/>
      <c r="Q35" s="113"/>
      <c r="R35" s="102"/>
    </row>
    <row r="36" spans="1:18" x14ac:dyDescent="0.25">
      <c r="A36" s="114"/>
      <c r="B36" s="115"/>
      <c r="C36" s="116"/>
      <c r="D36" s="106"/>
      <c r="E36" s="117"/>
      <c r="F36" s="64"/>
      <c r="G36" s="107" t="s">
        <v>105</v>
      </c>
      <c r="H36" s="108"/>
      <c r="I36" s="109"/>
      <c r="J36" s="110"/>
      <c r="K36" s="98" t="s">
        <v>106</v>
      </c>
      <c r="L36" s="99"/>
      <c r="M36" s="118"/>
      <c r="P36" s="101"/>
      <c r="Q36" s="101"/>
      <c r="R36" s="102"/>
    </row>
    <row r="37" spans="1:18" x14ac:dyDescent="0.25">
      <c r="A37" s="119"/>
      <c r="B37" s="120"/>
      <c r="C37" s="121"/>
      <c r="D37" s="106"/>
      <c r="E37" s="117"/>
      <c r="F37" s="64"/>
      <c r="G37" s="107" t="s">
        <v>107</v>
      </c>
      <c r="H37" s="108"/>
      <c r="I37" s="109"/>
      <c r="J37" s="110"/>
      <c r="K37" s="122"/>
      <c r="L37" s="64"/>
      <c r="M37" s="100"/>
      <c r="P37" s="102"/>
      <c r="Q37" s="113"/>
      <c r="R37" s="102"/>
    </row>
    <row r="38" spans="1:18" x14ac:dyDescent="0.25">
      <c r="A38" s="123"/>
      <c r="B38" s="124"/>
      <c r="C38" s="125"/>
      <c r="D38" s="106"/>
      <c r="E38" s="117"/>
      <c r="F38" s="64"/>
      <c r="G38" s="107" t="s">
        <v>108</v>
      </c>
      <c r="H38" s="108"/>
      <c r="I38" s="109"/>
      <c r="J38" s="110"/>
      <c r="K38" s="103"/>
      <c r="L38" s="78"/>
      <c r="M38" s="112"/>
      <c r="P38" s="102"/>
      <c r="Q38" s="113"/>
      <c r="R38" s="102"/>
    </row>
    <row r="39" spans="1:18" x14ac:dyDescent="0.25">
      <c r="A39" s="126"/>
      <c r="B39" s="127"/>
      <c r="C39" s="121"/>
      <c r="D39" s="106"/>
      <c r="E39" s="117"/>
      <c r="F39" s="64"/>
      <c r="G39" s="107" t="s">
        <v>109</v>
      </c>
      <c r="H39" s="108"/>
      <c r="I39" s="109"/>
      <c r="J39" s="110"/>
      <c r="K39" s="98" t="s">
        <v>110</v>
      </c>
      <c r="L39" s="99"/>
      <c r="M39" s="118"/>
      <c r="P39" s="101"/>
      <c r="Q39" s="101"/>
      <c r="R39" s="102"/>
    </row>
    <row r="40" spans="1:18" x14ac:dyDescent="0.25">
      <c r="A40" s="126"/>
      <c r="B40" s="127"/>
      <c r="C40" s="128"/>
      <c r="D40" s="106"/>
      <c r="E40" s="117"/>
      <c r="F40" s="64"/>
      <c r="G40" s="107" t="s">
        <v>111</v>
      </c>
      <c r="H40" s="108"/>
      <c r="I40" s="109"/>
      <c r="J40" s="110"/>
      <c r="K40" s="122"/>
      <c r="L40" s="64"/>
      <c r="M40" s="100"/>
      <c r="P40" s="102"/>
      <c r="Q40" s="113"/>
      <c r="R40" s="102"/>
    </row>
    <row r="41" spans="1:18" x14ac:dyDescent="0.25">
      <c r="A41" s="129"/>
      <c r="B41" s="130"/>
      <c r="C41" s="131"/>
      <c r="D41" s="132"/>
      <c r="E41" s="133"/>
      <c r="F41" s="78"/>
      <c r="G41" s="134" t="s">
        <v>112</v>
      </c>
      <c r="H41" s="104"/>
      <c r="I41" s="135"/>
      <c r="J41" s="136"/>
      <c r="K41" s="103" t="str">
        <f>L4</f>
        <v>Kovács Annamária</v>
      </c>
      <c r="L41" s="78"/>
      <c r="M41" s="112"/>
      <c r="P41" s="102"/>
      <c r="Q41" s="113"/>
      <c r="R41" s="137"/>
    </row>
  </sheetData>
  <mergeCells count="20">
    <mergeCell ref="A1:F1"/>
    <mergeCell ref="F19:G19"/>
    <mergeCell ref="D21:E21"/>
    <mergeCell ref="A4:C4"/>
    <mergeCell ref="B18:C18"/>
    <mergeCell ref="H21:I21"/>
    <mergeCell ref="H20:I20"/>
    <mergeCell ref="H19:I19"/>
    <mergeCell ref="H18:I18"/>
    <mergeCell ref="B21:C21"/>
    <mergeCell ref="D18:E18"/>
    <mergeCell ref="F20:G20"/>
    <mergeCell ref="D19:E19"/>
    <mergeCell ref="E35:F35"/>
    <mergeCell ref="F18:G18"/>
    <mergeCell ref="B20:C20"/>
    <mergeCell ref="F21:G21"/>
    <mergeCell ref="B19:C19"/>
    <mergeCell ref="D20:E20"/>
    <mergeCell ref="E34:F34"/>
  </mergeCells>
  <conditionalFormatting sqref="E7 E9 E11">
    <cfRule type="cellIs" dxfId="6" priority="1" stopIfTrue="1" operator="equal">
      <formula>"Bye"</formula>
    </cfRule>
  </conditionalFormatting>
  <conditionalFormatting sqref="R41">
    <cfRule type="expression" dxfId="5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IV41"/>
  <sheetViews>
    <sheetView zoomScale="88" workbookViewId="0">
      <selection activeCell="L19" sqref="L19"/>
    </sheetView>
  </sheetViews>
  <sheetFormatPr defaultColWidth="9" defaultRowHeight="14.4" x14ac:dyDescent="0.25"/>
  <cols>
    <col min="1" max="1" width="5.44140625" style="24" customWidth="1"/>
    <col min="2" max="2" width="4.44140625" style="24" customWidth="1"/>
    <col min="3" max="3" width="8.33203125" style="24" customWidth="1"/>
    <col min="4" max="4" width="7.109375" style="24" customWidth="1"/>
    <col min="5" max="5" width="9.33203125" style="24" customWidth="1"/>
    <col min="6" max="6" width="7.109375" style="24" customWidth="1"/>
    <col min="7" max="7" width="9.33203125" style="24" customWidth="1"/>
    <col min="8" max="8" width="7.109375" style="24" customWidth="1"/>
    <col min="9" max="9" width="9.33203125" style="24" customWidth="1"/>
    <col min="10" max="10" width="8.44140625" style="24" customWidth="1"/>
    <col min="11" max="13" width="8.5546875" style="24" customWidth="1"/>
    <col min="14" max="14" width="9.109375" style="24" customWidth="1"/>
    <col min="15" max="15" width="5.5546875" style="24" customWidth="1"/>
    <col min="16" max="16" width="4.5546875" style="24" customWidth="1"/>
    <col min="17" max="17" width="11.6640625" style="24" customWidth="1"/>
    <col min="18" max="24" width="9.109375" style="24" customWidth="1"/>
    <col min="25" max="25" width="10.33203125" style="24" hidden="1"/>
    <col min="26" max="37" width="0" style="24" hidden="1"/>
    <col min="38" max="256" width="9.109375" style="24" customWidth="1"/>
  </cols>
  <sheetData>
    <row r="1" spans="1:37" ht="24.6" x14ac:dyDescent="0.25">
      <c r="A1" s="276" t="s">
        <v>197</v>
      </c>
      <c r="B1" s="276"/>
      <c r="C1" s="276"/>
      <c r="D1" s="276"/>
      <c r="E1" s="276"/>
      <c r="F1" s="276"/>
      <c r="G1" s="25"/>
      <c r="H1" s="26" t="s">
        <v>75</v>
      </c>
      <c r="I1" s="27"/>
      <c r="J1" s="28"/>
      <c r="L1" s="29"/>
      <c r="M1" s="30"/>
      <c r="N1" s="31"/>
      <c r="O1" s="31" t="s">
        <v>23</v>
      </c>
      <c r="P1" s="31"/>
      <c r="Q1" s="32"/>
      <c r="R1" s="31"/>
      <c r="AB1" s="33" t="str">
        <f>IF(Y5=1,CONCATENATE(VLOOKUP(Y3,AA16:AH27,2)),CONCATENATE(VLOOKUP(Y3,AA2:AK13,2)))</f>
        <v>150</v>
      </c>
      <c r="AC1" s="33" t="str">
        <f>IF(Y5=1,CONCATENATE(VLOOKUP(Y3,AA16:AK27,3)),CONCATENATE(VLOOKUP(Y3,AA2:AK13,3)))</f>
        <v>120</v>
      </c>
      <c r="AD1" s="33" t="str">
        <f>IF(Y5=1,CONCATENATE(VLOOKUP(Y3,AA16:AK27,4)),CONCATENATE(VLOOKUP(Y3,AA2:AK13,4)))</f>
        <v>100</v>
      </c>
      <c r="AE1" s="33" t="str">
        <f>IF(Y5=1,CONCATENATE(VLOOKUP(Y3,AA16:AK27,5)),CONCATENATE(VLOOKUP(Y3,AA2:AK13,5)))</f>
        <v>80</v>
      </c>
      <c r="AF1" s="33" t="str">
        <f>IF(Y5=1,CONCATENATE(VLOOKUP(Y3,AA16:AK27,6)),CONCATENATE(VLOOKUP(Y3,AA2:AK13,6)))</f>
        <v>70</v>
      </c>
      <c r="AG1" s="33" t="str">
        <f>IF(Y5=1,CONCATENATE(VLOOKUP(Y3,AA16:AK27,7)),CONCATENATE(VLOOKUP(Y3,AA2:AK13,7)))</f>
        <v>60</v>
      </c>
      <c r="AH1" s="33" t="str">
        <f>IF(Y5=1,CONCATENATE(VLOOKUP(Y3,AA16:AK27,8)),CONCATENATE(VLOOKUP(Y3,AA2:AK13,8)))</f>
        <v>55</v>
      </c>
      <c r="AI1" s="33" t="str">
        <f>IF(Y5=1,CONCATENATE(VLOOKUP(Y3,AA16:AK27,9)),CONCATENATE(VLOOKUP(Y3,AA2:AK13,9)))</f>
        <v>50</v>
      </c>
      <c r="AJ1" s="33" t="str">
        <f>IF(Y5=1,CONCATENATE(VLOOKUP(Y3,AA16:AK27,10)),CONCATENATE(VLOOKUP(Y3,AA2:AK13,10)))</f>
        <v>45</v>
      </c>
      <c r="AK1" s="33" t="str">
        <f>IF(Y5=1,CONCATENATE(VLOOKUP(Y3,AA16:AK27,11)),CONCATENATE(VLOOKUP(Y3,AA2:AK13,11)))</f>
        <v>40</v>
      </c>
    </row>
    <row r="2" spans="1:37" x14ac:dyDescent="0.25">
      <c r="A2" s="34" t="s">
        <v>76</v>
      </c>
      <c r="B2" s="35"/>
      <c r="C2" s="35"/>
      <c r="D2" s="35"/>
      <c r="E2" s="35"/>
      <c r="F2" s="35"/>
      <c r="G2" s="36"/>
      <c r="H2" s="37"/>
      <c r="I2" s="37"/>
      <c r="J2" s="38"/>
      <c r="K2" s="29"/>
      <c r="L2" s="29"/>
      <c r="M2" s="29"/>
      <c r="N2" s="39"/>
      <c r="O2" s="40"/>
      <c r="P2" s="39"/>
      <c r="Q2" s="40"/>
      <c r="R2" s="39"/>
      <c r="Y2" s="41"/>
      <c r="Z2" s="42"/>
      <c r="AA2" s="42" t="s">
        <v>20</v>
      </c>
      <c r="AB2" s="43">
        <v>150</v>
      </c>
      <c r="AC2" s="43">
        <v>120</v>
      </c>
      <c r="AD2" s="43">
        <v>100</v>
      </c>
      <c r="AE2" s="43">
        <v>80</v>
      </c>
      <c r="AF2" s="43">
        <v>70</v>
      </c>
      <c r="AG2" s="43">
        <v>60</v>
      </c>
      <c r="AH2" s="43">
        <v>55</v>
      </c>
      <c r="AI2" s="43">
        <v>50</v>
      </c>
      <c r="AJ2" s="43">
        <v>45</v>
      </c>
      <c r="AK2" s="43">
        <v>40</v>
      </c>
    </row>
    <row r="3" spans="1:37" x14ac:dyDescent="0.25">
      <c r="A3" s="44" t="s">
        <v>77</v>
      </c>
      <c r="B3" s="44"/>
      <c r="C3" s="44"/>
      <c r="D3" s="44"/>
      <c r="E3" s="44" t="s">
        <v>78</v>
      </c>
      <c r="F3" s="44"/>
      <c r="G3" s="44"/>
      <c r="H3" s="44" t="s">
        <v>7</v>
      </c>
      <c r="I3" s="44"/>
      <c r="J3" s="45"/>
      <c r="K3" s="44"/>
      <c r="L3" s="46" t="s">
        <v>79</v>
      </c>
      <c r="M3" s="44"/>
      <c r="N3" s="47"/>
      <c r="O3" s="48"/>
      <c r="P3" s="47"/>
      <c r="Q3" s="49" t="s">
        <v>113</v>
      </c>
      <c r="R3" s="43" t="s">
        <v>114</v>
      </c>
      <c r="Y3" s="42" t="str">
        <f>IF(H4="OB","A",IF(H4="IX","W",H4))</f>
        <v>B</v>
      </c>
      <c r="Z3" s="42"/>
      <c r="AA3" s="42" t="s">
        <v>80</v>
      </c>
      <c r="AB3" s="43">
        <v>120</v>
      </c>
      <c r="AC3" s="43">
        <v>90</v>
      </c>
      <c r="AD3" s="43">
        <v>65</v>
      </c>
      <c r="AE3" s="43">
        <v>55</v>
      </c>
      <c r="AF3" s="43">
        <v>50</v>
      </c>
      <c r="AG3" s="43">
        <v>45</v>
      </c>
      <c r="AH3" s="43">
        <v>40</v>
      </c>
      <c r="AI3" s="43">
        <v>35</v>
      </c>
      <c r="AJ3" s="43">
        <v>25</v>
      </c>
      <c r="AK3" s="43">
        <v>20</v>
      </c>
    </row>
    <row r="4" spans="1:37" x14ac:dyDescent="0.25">
      <c r="A4" s="277">
        <v>45412</v>
      </c>
      <c r="B4" s="277"/>
      <c r="C4" s="277"/>
      <c r="D4" s="51"/>
      <c r="E4" s="52" t="s">
        <v>22</v>
      </c>
      <c r="F4" s="52"/>
      <c r="G4" s="52"/>
      <c r="H4" s="53" t="s">
        <v>27</v>
      </c>
      <c r="I4" s="52"/>
      <c r="J4" s="54"/>
      <c r="K4" s="53"/>
      <c r="L4" s="55" t="s">
        <v>194</v>
      </c>
      <c r="M4" s="53"/>
      <c r="N4" s="56"/>
      <c r="O4" s="57"/>
      <c r="P4" s="56"/>
      <c r="Q4" s="58" t="s">
        <v>116</v>
      </c>
      <c r="R4" s="59" t="s">
        <v>117</v>
      </c>
      <c r="Y4" s="42"/>
      <c r="Z4" s="42"/>
      <c r="AA4" s="42" t="s">
        <v>85</v>
      </c>
      <c r="AB4" s="43">
        <v>90</v>
      </c>
      <c r="AC4" s="43">
        <v>60</v>
      </c>
      <c r="AD4" s="43">
        <v>45</v>
      </c>
      <c r="AE4" s="43">
        <v>34</v>
      </c>
      <c r="AF4" s="43">
        <v>27</v>
      </c>
      <c r="AG4" s="43">
        <v>22</v>
      </c>
      <c r="AH4" s="43">
        <v>18</v>
      </c>
      <c r="AI4" s="43">
        <v>15</v>
      </c>
      <c r="AJ4" s="43">
        <v>12</v>
      </c>
      <c r="AK4" s="43">
        <v>9</v>
      </c>
    </row>
    <row r="5" spans="1:37" x14ac:dyDescent="0.25">
      <c r="A5" s="60"/>
      <c r="B5" s="60" t="s">
        <v>119</v>
      </c>
      <c r="C5" s="60" t="s">
        <v>120</v>
      </c>
      <c r="D5" s="60" t="s">
        <v>81</v>
      </c>
      <c r="E5" s="60" t="s">
        <v>121</v>
      </c>
      <c r="F5" s="60"/>
      <c r="G5" s="60" t="s">
        <v>82</v>
      </c>
      <c r="H5" s="60"/>
      <c r="I5" s="60" t="s">
        <v>83</v>
      </c>
      <c r="J5" s="60"/>
      <c r="K5" s="61" t="s">
        <v>122</v>
      </c>
      <c r="L5" s="61" t="s">
        <v>123</v>
      </c>
      <c r="M5" s="61" t="s">
        <v>124</v>
      </c>
      <c r="Q5" s="62" t="s">
        <v>125</v>
      </c>
      <c r="R5" s="63" t="s">
        <v>126</v>
      </c>
      <c r="Y5" s="42">
        <f>IF(OR([1]Altalanos!$A$8="F1",[1]Altalanos!$A$8="F2",[1]Altalanos!$A$8="N1",[1]Altalanos!$A$8="N2"),1,2)</f>
        <v>2</v>
      </c>
      <c r="Z5" s="42"/>
      <c r="AA5" s="42" t="s">
        <v>86</v>
      </c>
      <c r="AB5" s="43">
        <v>60</v>
      </c>
      <c r="AC5" s="43">
        <v>40</v>
      </c>
      <c r="AD5" s="43">
        <v>30</v>
      </c>
      <c r="AE5" s="43">
        <v>20</v>
      </c>
      <c r="AF5" s="43">
        <v>18</v>
      </c>
      <c r="AG5" s="43">
        <v>15</v>
      </c>
      <c r="AH5" s="43">
        <v>12</v>
      </c>
      <c r="AI5" s="43">
        <v>10</v>
      </c>
      <c r="AJ5" s="43">
        <v>8</v>
      </c>
      <c r="AK5" s="43">
        <v>6</v>
      </c>
    </row>
    <row r="6" spans="1:37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Y6" s="42"/>
      <c r="Z6" s="42"/>
      <c r="AA6" s="42" t="s">
        <v>87</v>
      </c>
      <c r="AB6" s="43">
        <v>40</v>
      </c>
      <c r="AC6" s="43">
        <v>25</v>
      </c>
      <c r="AD6" s="43">
        <v>18</v>
      </c>
      <c r="AE6" s="43">
        <v>13</v>
      </c>
      <c r="AF6" s="43">
        <v>10</v>
      </c>
      <c r="AG6" s="43">
        <v>8</v>
      </c>
      <c r="AH6" s="43">
        <v>6</v>
      </c>
      <c r="AI6" s="43">
        <v>5</v>
      </c>
      <c r="AJ6" s="43">
        <v>4</v>
      </c>
      <c r="AK6" s="43">
        <v>3</v>
      </c>
    </row>
    <row r="7" spans="1:37" x14ac:dyDescent="0.25">
      <c r="A7" s="65" t="s">
        <v>20</v>
      </c>
      <c r="B7" s="66"/>
      <c r="C7" s="67" t="str">
        <f>IF($B7="","",VLOOKUP($B7,'[1]1MD ELO'!$A$7:$O$22,5))</f>
        <v/>
      </c>
      <c r="D7" s="67" t="str">
        <f>IF($B7="","",VLOOKUP($B7,'[1]1MD ELO'!$A$7:$O$22,15))</f>
        <v/>
      </c>
      <c r="E7" s="68" t="s">
        <v>198</v>
      </c>
      <c r="F7" s="69"/>
      <c r="G7" s="68" t="s">
        <v>204</v>
      </c>
      <c r="H7" s="69"/>
      <c r="I7" s="68" t="str">
        <f>IF($B7="","",VLOOKUP($B7,'[1]1MD ELO'!$A$7:$O$22,4))</f>
        <v/>
      </c>
      <c r="J7" s="64"/>
      <c r="K7" s="259" t="s">
        <v>239</v>
      </c>
      <c r="L7" s="71"/>
      <c r="M7" s="72"/>
      <c r="Y7" s="42"/>
      <c r="Z7" s="42"/>
      <c r="AA7" s="42" t="s">
        <v>88</v>
      </c>
      <c r="AB7" s="43">
        <v>25</v>
      </c>
      <c r="AC7" s="43">
        <v>15</v>
      </c>
      <c r="AD7" s="43">
        <v>13</v>
      </c>
      <c r="AE7" s="43">
        <v>8</v>
      </c>
      <c r="AF7" s="43">
        <v>6</v>
      </c>
      <c r="AG7" s="43">
        <v>4</v>
      </c>
      <c r="AH7" s="43">
        <v>3</v>
      </c>
      <c r="AI7" s="43">
        <v>2</v>
      </c>
      <c r="AJ7" s="43">
        <v>1</v>
      </c>
      <c r="AK7" s="43">
        <v>0</v>
      </c>
    </row>
    <row r="8" spans="1:37" x14ac:dyDescent="0.25">
      <c r="A8" s="65"/>
      <c r="B8" s="73"/>
      <c r="C8" s="74"/>
      <c r="D8" s="74"/>
      <c r="E8" s="74"/>
      <c r="F8" s="74"/>
      <c r="G8" s="74"/>
      <c r="H8" s="74"/>
      <c r="I8" s="74"/>
      <c r="J8" s="64"/>
      <c r="K8" s="65"/>
      <c r="L8" s="65"/>
      <c r="M8" s="75"/>
      <c r="Y8" s="42"/>
      <c r="Z8" s="42"/>
      <c r="AA8" s="42" t="s">
        <v>89</v>
      </c>
      <c r="AB8" s="43">
        <v>15</v>
      </c>
      <c r="AC8" s="43">
        <v>10</v>
      </c>
      <c r="AD8" s="43">
        <v>7</v>
      </c>
      <c r="AE8" s="43">
        <v>5</v>
      </c>
      <c r="AF8" s="43">
        <v>4</v>
      </c>
      <c r="AG8" s="43">
        <v>3</v>
      </c>
      <c r="AH8" s="43">
        <v>2</v>
      </c>
      <c r="AI8" s="43">
        <v>1</v>
      </c>
      <c r="AJ8" s="43">
        <v>0</v>
      </c>
      <c r="AK8" s="43">
        <v>0</v>
      </c>
    </row>
    <row r="9" spans="1:37" x14ac:dyDescent="0.25">
      <c r="A9" s="65" t="s">
        <v>27</v>
      </c>
      <c r="B9" s="66"/>
      <c r="C9" s="67" t="str">
        <f>IF($B9="","",VLOOKUP($B9,'[1]1MD ELO'!$A$7:$O$22,5))</f>
        <v/>
      </c>
      <c r="D9" s="67" t="str">
        <f>IF($B9="","",VLOOKUP($B9,'[1]1MD ELO'!$A$7:$O$22,15))</f>
        <v/>
      </c>
      <c r="E9" s="68" t="s">
        <v>199</v>
      </c>
      <c r="F9" s="69"/>
      <c r="G9" s="68" t="s">
        <v>207</v>
      </c>
      <c r="H9" s="69"/>
      <c r="I9" s="68" t="str">
        <f>IF($B9="","",VLOOKUP($B9,'[1]1MD ELO'!$A$7:$O$22,4))</f>
        <v/>
      </c>
      <c r="J9" s="64"/>
      <c r="K9" s="259" t="s">
        <v>238</v>
      </c>
      <c r="L9" s="71"/>
      <c r="M9" s="72"/>
      <c r="Y9" s="42"/>
      <c r="Z9" s="42"/>
      <c r="AA9" s="42" t="s">
        <v>90</v>
      </c>
      <c r="AB9" s="43">
        <v>10</v>
      </c>
      <c r="AC9" s="43">
        <v>6</v>
      </c>
      <c r="AD9" s="43">
        <v>4</v>
      </c>
      <c r="AE9" s="43">
        <v>2</v>
      </c>
      <c r="AF9" s="43">
        <v>1</v>
      </c>
      <c r="AG9" s="43">
        <v>0</v>
      </c>
      <c r="AH9" s="43">
        <v>0</v>
      </c>
      <c r="AI9" s="43">
        <v>0</v>
      </c>
      <c r="AJ9" s="43">
        <v>0</v>
      </c>
      <c r="AK9" s="43">
        <v>0</v>
      </c>
    </row>
    <row r="10" spans="1:37" x14ac:dyDescent="0.25">
      <c r="A10" s="65"/>
      <c r="B10" s="73"/>
      <c r="C10" s="74"/>
      <c r="D10" s="74"/>
      <c r="E10" s="74"/>
      <c r="F10" s="74"/>
      <c r="G10" s="74"/>
      <c r="H10" s="74"/>
      <c r="I10" s="74"/>
      <c r="J10" s="64"/>
      <c r="K10" s="65"/>
      <c r="L10" s="65"/>
      <c r="M10" s="75"/>
      <c r="Y10" s="42"/>
      <c r="Z10" s="42"/>
      <c r="AA10" s="42" t="s">
        <v>91</v>
      </c>
      <c r="AB10" s="43">
        <v>6</v>
      </c>
      <c r="AC10" s="43">
        <v>3</v>
      </c>
      <c r="AD10" s="43">
        <v>2</v>
      </c>
      <c r="AE10" s="43">
        <v>1</v>
      </c>
      <c r="AF10" s="43">
        <v>0</v>
      </c>
      <c r="AG10" s="43">
        <v>0</v>
      </c>
      <c r="AH10" s="43">
        <v>0</v>
      </c>
      <c r="AI10" s="43">
        <v>0</v>
      </c>
      <c r="AJ10" s="43">
        <v>0</v>
      </c>
      <c r="AK10" s="43">
        <v>0</v>
      </c>
    </row>
    <row r="11" spans="1:37" x14ac:dyDescent="0.25">
      <c r="A11" s="65" t="s">
        <v>134</v>
      </c>
      <c r="B11" s="66"/>
      <c r="C11" s="67" t="str">
        <f>IF($B11="","",VLOOKUP($B11,'[1]1MD ELO'!$A$7:$O$22,5))</f>
        <v/>
      </c>
      <c r="D11" s="67" t="str">
        <f>IF($B11="","",VLOOKUP($B11,'[1]1MD ELO'!$A$7:$O$22,15))</f>
        <v/>
      </c>
      <c r="E11" s="68" t="s">
        <v>200</v>
      </c>
      <c r="F11" s="69"/>
      <c r="G11" s="68" t="s">
        <v>208</v>
      </c>
      <c r="H11" s="69"/>
      <c r="I11" s="68" t="str">
        <f>IF($B11="","",VLOOKUP($B11,'[1]1MD ELO'!$A$7:$O$22,4))</f>
        <v/>
      </c>
      <c r="J11" s="64"/>
      <c r="K11" s="70" t="s">
        <v>236</v>
      </c>
      <c r="L11" s="71"/>
      <c r="M11" s="72"/>
      <c r="Y11" s="42"/>
      <c r="Z11" s="42"/>
      <c r="AA11" s="42" t="s">
        <v>92</v>
      </c>
      <c r="AB11" s="43">
        <v>3</v>
      </c>
      <c r="AC11" s="43">
        <v>2</v>
      </c>
      <c r="AD11" s="43">
        <v>1</v>
      </c>
      <c r="AE11" s="43">
        <v>0</v>
      </c>
      <c r="AF11" s="43">
        <v>0</v>
      </c>
      <c r="AG11" s="43">
        <v>0</v>
      </c>
      <c r="AH11" s="43">
        <v>0</v>
      </c>
      <c r="AI11" s="43">
        <v>0</v>
      </c>
      <c r="AJ11" s="43">
        <v>0</v>
      </c>
      <c r="AK11" s="43">
        <v>0</v>
      </c>
    </row>
    <row r="12" spans="1:37" x14ac:dyDescent="0.25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Y12" s="42"/>
      <c r="Z12" s="42"/>
      <c r="AA12" s="42" t="s">
        <v>93</v>
      </c>
      <c r="AB12" s="76">
        <v>0</v>
      </c>
      <c r="AC12" s="76">
        <v>0</v>
      </c>
      <c r="AD12" s="76">
        <v>0</v>
      </c>
      <c r="AE12" s="76">
        <v>0</v>
      </c>
      <c r="AF12" s="76">
        <v>0</v>
      </c>
      <c r="AG12" s="76">
        <v>0</v>
      </c>
      <c r="AH12" s="76">
        <v>0</v>
      </c>
      <c r="AI12" s="76">
        <v>0</v>
      </c>
      <c r="AJ12" s="76">
        <v>0</v>
      </c>
      <c r="AK12" s="76">
        <v>0</v>
      </c>
    </row>
    <row r="13" spans="1:37" x14ac:dyDescent="0.25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Y13" s="42"/>
      <c r="Z13" s="42"/>
      <c r="AA13" s="42" t="s">
        <v>94</v>
      </c>
      <c r="AB13" s="76">
        <v>0</v>
      </c>
      <c r="AC13" s="76">
        <v>0</v>
      </c>
      <c r="AD13" s="76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J13" s="76">
        <v>0</v>
      </c>
      <c r="AK13" s="76">
        <v>0</v>
      </c>
    </row>
    <row r="14" spans="1:37" x14ac:dyDescent="0.25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</row>
    <row r="15" spans="1:37" x14ac:dyDescent="0.2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</row>
    <row r="16" spans="1:37" x14ac:dyDescent="0.2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Y16" s="42"/>
      <c r="Z16" s="42"/>
      <c r="AA16" s="42" t="s">
        <v>20</v>
      </c>
      <c r="AB16" s="42">
        <v>300</v>
      </c>
      <c r="AC16" s="42">
        <v>250</v>
      </c>
      <c r="AD16" s="42">
        <v>220</v>
      </c>
      <c r="AE16" s="42">
        <v>180</v>
      </c>
      <c r="AF16" s="42">
        <v>160</v>
      </c>
      <c r="AG16" s="42">
        <v>150</v>
      </c>
      <c r="AH16" s="42">
        <v>140</v>
      </c>
      <c r="AI16" s="42">
        <v>130</v>
      </c>
      <c r="AJ16" s="42">
        <v>120</v>
      </c>
      <c r="AK16" s="42">
        <v>110</v>
      </c>
    </row>
    <row r="17" spans="1:37" x14ac:dyDescent="0.2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Y17" s="42"/>
      <c r="Z17" s="42"/>
      <c r="AA17" s="42" t="s">
        <v>80</v>
      </c>
      <c r="AB17" s="42">
        <v>250</v>
      </c>
      <c r="AC17" s="42">
        <v>200</v>
      </c>
      <c r="AD17" s="42">
        <v>160</v>
      </c>
      <c r="AE17" s="42">
        <v>140</v>
      </c>
      <c r="AF17" s="42">
        <v>120</v>
      </c>
      <c r="AG17" s="42">
        <v>110</v>
      </c>
      <c r="AH17" s="42">
        <v>100</v>
      </c>
      <c r="AI17" s="42">
        <v>90</v>
      </c>
      <c r="AJ17" s="42">
        <v>80</v>
      </c>
      <c r="AK17" s="42">
        <v>70</v>
      </c>
    </row>
    <row r="18" spans="1:37" ht="18.75" customHeight="1" x14ac:dyDescent="0.25">
      <c r="A18" s="64"/>
      <c r="B18" s="278"/>
      <c r="C18" s="278"/>
      <c r="D18" s="268" t="str">
        <f>E7</f>
        <v>Szita</v>
      </c>
      <c r="E18" s="268"/>
      <c r="F18" s="268" t="str">
        <f>E9</f>
        <v>Nagy</v>
      </c>
      <c r="G18" s="268"/>
      <c r="H18" s="268" t="str">
        <f>E11</f>
        <v>Palotay</v>
      </c>
      <c r="I18" s="268"/>
      <c r="J18" s="64"/>
      <c r="K18" s="64"/>
      <c r="L18" s="64"/>
      <c r="M18" s="64"/>
      <c r="Y18" s="42"/>
      <c r="Z18" s="42"/>
      <c r="AA18" s="42" t="s">
        <v>85</v>
      </c>
      <c r="AB18" s="42">
        <v>200</v>
      </c>
      <c r="AC18" s="42">
        <v>150</v>
      </c>
      <c r="AD18" s="42">
        <v>130</v>
      </c>
      <c r="AE18" s="42">
        <v>110</v>
      </c>
      <c r="AF18" s="42">
        <v>95</v>
      </c>
      <c r="AG18" s="42">
        <v>80</v>
      </c>
      <c r="AH18" s="42">
        <v>70</v>
      </c>
      <c r="AI18" s="42">
        <v>60</v>
      </c>
      <c r="AJ18" s="42">
        <v>55</v>
      </c>
      <c r="AK18" s="42">
        <v>50</v>
      </c>
    </row>
    <row r="19" spans="1:37" ht="18.75" customHeight="1" x14ac:dyDescent="0.25">
      <c r="A19" s="77" t="s">
        <v>20</v>
      </c>
      <c r="B19" s="269" t="str">
        <f>E7</f>
        <v>Szita</v>
      </c>
      <c r="C19" s="269"/>
      <c r="D19" s="275"/>
      <c r="E19" s="275"/>
      <c r="F19" s="272" t="s">
        <v>247</v>
      </c>
      <c r="G19" s="273"/>
      <c r="H19" s="273" t="s">
        <v>234</v>
      </c>
      <c r="I19" s="273"/>
      <c r="J19" s="64"/>
      <c r="K19" s="64"/>
      <c r="L19" s="64"/>
      <c r="M19" s="64"/>
      <c r="Y19" s="42"/>
      <c r="Z19" s="42"/>
      <c r="AA19" s="42" t="s">
        <v>86</v>
      </c>
      <c r="AB19" s="42">
        <v>150</v>
      </c>
      <c r="AC19" s="42">
        <v>120</v>
      </c>
      <c r="AD19" s="42">
        <v>100</v>
      </c>
      <c r="AE19" s="42">
        <v>80</v>
      </c>
      <c r="AF19" s="42">
        <v>70</v>
      </c>
      <c r="AG19" s="42">
        <v>60</v>
      </c>
      <c r="AH19" s="42">
        <v>55</v>
      </c>
      <c r="AI19" s="42">
        <v>50</v>
      </c>
      <c r="AJ19" s="42">
        <v>45</v>
      </c>
      <c r="AK19" s="42">
        <v>40</v>
      </c>
    </row>
    <row r="20" spans="1:37" ht="18.75" customHeight="1" x14ac:dyDescent="0.25">
      <c r="A20" s="77" t="s">
        <v>27</v>
      </c>
      <c r="B20" s="269" t="str">
        <f>E9</f>
        <v>Nagy</v>
      </c>
      <c r="C20" s="269"/>
      <c r="D20" s="272" t="s">
        <v>246</v>
      </c>
      <c r="E20" s="273"/>
      <c r="F20" s="275"/>
      <c r="G20" s="275"/>
      <c r="H20" s="273" t="s">
        <v>234</v>
      </c>
      <c r="I20" s="273"/>
      <c r="J20" s="64"/>
      <c r="K20" s="64"/>
      <c r="L20" s="64"/>
      <c r="M20" s="64"/>
      <c r="Y20" s="42"/>
      <c r="Z20" s="42"/>
      <c r="AA20" s="42" t="s">
        <v>87</v>
      </c>
      <c r="AB20" s="42">
        <v>120</v>
      </c>
      <c r="AC20" s="42">
        <v>90</v>
      </c>
      <c r="AD20" s="42">
        <v>65</v>
      </c>
      <c r="AE20" s="42">
        <v>55</v>
      </c>
      <c r="AF20" s="42">
        <v>50</v>
      </c>
      <c r="AG20" s="42">
        <v>45</v>
      </c>
      <c r="AH20" s="42">
        <v>40</v>
      </c>
      <c r="AI20" s="42">
        <v>35</v>
      </c>
      <c r="AJ20" s="42">
        <v>25</v>
      </c>
      <c r="AK20" s="42">
        <v>20</v>
      </c>
    </row>
    <row r="21" spans="1:37" ht="18.75" customHeight="1" x14ac:dyDescent="0.25">
      <c r="A21" s="77" t="s">
        <v>134</v>
      </c>
      <c r="B21" s="269" t="str">
        <f>E11</f>
        <v>Palotay</v>
      </c>
      <c r="C21" s="269"/>
      <c r="D21" s="272" t="s">
        <v>235</v>
      </c>
      <c r="E21" s="273"/>
      <c r="F21" s="273" t="s">
        <v>235</v>
      </c>
      <c r="G21" s="273"/>
      <c r="H21" s="275"/>
      <c r="I21" s="275"/>
      <c r="J21" s="64"/>
      <c r="K21" s="64"/>
      <c r="L21" s="64"/>
      <c r="M21" s="64"/>
      <c r="Y21" s="42"/>
      <c r="Z21" s="42"/>
      <c r="AA21" s="42" t="s">
        <v>88</v>
      </c>
      <c r="AB21" s="42">
        <v>90</v>
      </c>
      <c r="AC21" s="42">
        <v>60</v>
      </c>
      <c r="AD21" s="42">
        <v>45</v>
      </c>
      <c r="AE21" s="42">
        <v>34</v>
      </c>
      <c r="AF21" s="42">
        <v>27</v>
      </c>
      <c r="AG21" s="42">
        <v>22</v>
      </c>
      <c r="AH21" s="42">
        <v>18</v>
      </c>
      <c r="AI21" s="42">
        <v>15</v>
      </c>
      <c r="AJ21" s="42">
        <v>12</v>
      </c>
      <c r="AK21" s="42">
        <v>9</v>
      </c>
    </row>
    <row r="22" spans="1:37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Y22" s="42"/>
      <c r="Z22" s="42"/>
      <c r="AA22" s="42" t="s">
        <v>89</v>
      </c>
      <c r="AB22" s="42">
        <v>60</v>
      </c>
      <c r="AC22" s="42">
        <v>40</v>
      </c>
      <c r="AD22" s="42">
        <v>30</v>
      </c>
      <c r="AE22" s="42">
        <v>20</v>
      </c>
      <c r="AF22" s="42">
        <v>18</v>
      </c>
      <c r="AG22" s="42">
        <v>15</v>
      </c>
      <c r="AH22" s="42">
        <v>12</v>
      </c>
      <c r="AI22" s="42">
        <v>10</v>
      </c>
      <c r="AJ22" s="42">
        <v>8</v>
      </c>
      <c r="AK22" s="42">
        <v>6</v>
      </c>
    </row>
    <row r="23" spans="1:37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Y23" s="42"/>
      <c r="Z23" s="42"/>
      <c r="AA23" s="42" t="s">
        <v>90</v>
      </c>
      <c r="AB23" s="42">
        <v>40</v>
      </c>
      <c r="AC23" s="42">
        <v>25</v>
      </c>
      <c r="AD23" s="42">
        <v>18</v>
      </c>
      <c r="AE23" s="42">
        <v>13</v>
      </c>
      <c r="AF23" s="42">
        <v>8</v>
      </c>
      <c r="AG23" s="42">
        <v>7</v>
      </c>
      <c r="AH23" s="42">
        <v>6</v>
      </c>
      <c r="AI23" s="42">
        <v>5</v>
      </c>
      <c r="AJ23" s="42">
        <v>4</v>
      </c>
      <c r="AK23" s="42">
        <v>3</v>
      </c>
    </row>
    <row r="24" spans="1:37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Y24" s="42"/>
      <c r="Z24" s="42"/>
      <c r="AA24" s="42" t="s">
        <v>91</v>
      </c>
      <c r="AB24" s="42">
        <v>25</v>
      </c>
      <c r="AC24" s="42">
        <v>15</v>
      </c>
      <c r="AD24" s="42">
        <v>13</v>
      </c>
      <c r="AE24" s="42">
        <v>7</v>
      </c>
      <c r="AF24" s="42">
        <v>6</v>
      </c>
      <c r="AG24" s="42">
        <v>5</v>
      </c>
      <c r="AH24" s="42">
        <v>4</v>
      </c>
      <c r="AI24" s="42">
        <v>3</v>
      </c>
      <c r="AJ24" s="42">
        <v>2</v>
      </c>
      <c r="AK24" s="42">
        <v>1</v>
      </c>
    </row>
    <row r="25" spans="1:37" x14ac:dyDescent="0.2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Y25" s="42"/>
      <c r="Z25" s="42"/>
      <c r="AA25" s="42" t="s">
        <v>92</v>
      </c>
      <c r="AB25" s="42">
        <v>15</v>
      </c>
      <c r="AC25" s="42">
        <v>10</v>
      </c>
      <c r="AD25" s="42">
        <v>8</v>
      </c>
      <c r="AE25" s="42">
        <v>4</v>
      </c>
      <c r="AF25" s="42">
        <v>3</v>
      </c>
      <c r="AG25" s="42">
        <v>2</v>
      </c>
      <c r="AH25" s="42">
        <v>1</v>
      </c>
      <c r="AI25" s="42">
        <v>0</v>
      </c>
      <c r="AJ25" s="42">
        <v>0</v>
      </c>
      <c r="AK25" s="42">
        <v>0</v>
      </c>
    </row>
    <row r="26" spans="1:37" x14ac:dyDescent="0.2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Y26" s="42"/>
      <c r="Z26" s="42"/>
      <c r="AA26" s="42" t="s">
        <v>93</v>
      </c>
      <c r="AB26" s="42">
        <v>10</v>
      </c>
      <c r="AC26" s="42">
        <v>6</v>
      </c>
      <c r="AD26" s="42">
        <v>4</v>
      </c>
      <c r="AE26" s="42">
        <v>2</v>
      </c>
      <c r="AF26" s="42">
        <v>1</v>
      </c>
      <c r="AG26" s="42">
        <v>0</v>
      </c>
      <c r="AH26" s="42">
        <v>0</v>
      </c>
      <c r="AI26" s="42">
        <v>0</v>
      </c>
      <c r="AJ26" s="42">
        <v>0</v>
      </c>
      <c r="AK26" s="42">
        <v>0</v>
      </c>
    </row>
    <row r="27" spans="1:37" x14ac:dyDescent="0.25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Y27" s="42"/>
      <c r="Z27" s="42"/>
      <c r="AA27" s="42" t="s">
        <v>94</v>
      </c>
      <c r="AB27" s="42">
        <v>3</v>
      </c>
      <c r="AC27" s="42">
        <v>2</v>
      </c>
      <c r="AD27" s="42">
        <v>1</v>
      </c>
      <c r="AE27" s="42">
        <v>0</v>
      </c>
      <c r="AF27" s="42">
        <v>0</v>
      </c>
      <c r="AG27" s="42">
        <v>0</v>
      </c>
      <c r="AH27" s="42">
        <v>0</v>
      </c>
      <c r="AI27" s="42">
        <v>0</v>
      </c>
      <c r="AJ27" s="42">
        <v>0</v>
      </c>
      <c r="AK27" s="42">
        <v>0</v>
      </c>
    </row>
    <row r="28" spans="1:37" x14ac:dyDescent="0.25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</row>
    <row r="29" spans="1:37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</row>
    <row r="30" spans="1:37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37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</row>
    <row r="32" spans="1:37" x14ac:dyDescent="0.2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78"/>
      <c r="M32" s="78"/>
    </row>
    <row r="33" spans="1:18" x14ac:dyDescent="0.25">
      <c r="A33" s="79" t="s">
        <v>81</v>
      </c>
      <c r="B33" s="80"/>
      <c r="C33" s="81"/>
      <c r="D33" s="82" t="s">
        <v>95</v>
      </c>
      <c r="E33" s="83" t="s">
        <v>96</v>
      </c>
      <c r="F33" s="84"/>
      <c r="G33" s="82" t="s">
        <v>95</v>
      </c>
      <c r="H33" s="83" t="s">
        <v>97</v>
      </c>
      <c r="I33" s="85"/>
      <c r="J33" s="83" t="s">
        <v>98</v>
      </c>
      <c r="K33" s="86" t="s">
        <v>99</v>
      </c>
      <c r="L33" s="60"/>
      <c r="M33" s="87"/>
      <c r="N33" s="88"/>
      <c r="P33" s="89"/>
      <c r="Q33" s="89"/>
      <c r="R33" s="90"/>
    </row>
    <row r="34" spans="1:18" x14ac:dyDescent="0.25">
      <c r="A34" s="91" t="s">
        <v>100</v>
      </c>
      <c r="B34" s="92"/>
      <c r="C34" s="93"/>
      <c r="D34" s="94"/>
      <c r="E34" s="274"/>
      <c r="F34" s="274"/>
      <c r="G34" s="95" t="s">
        <v>101</v>
      </c>
      <c r="H34" s="92"/>
      <c r="I34" s="96"/>
      <c r="J34" s="97"/>
      <c r="K34" s="98" t="s">
        <v>102</v>
      </c>
      <c r="L34" s="99"/>
      <c r="M34" s="100"/>
      <c r="P34" s="101"/>
      <c r="Q34" s="101"/>
      <c r="R34" s="102"/>
    </row>
    <row r="35" spans="1:18" x14ac:dyDescent="0.25">
      <c r="A35" s="103" t="s">
        <v>103</v>
      </c>
      <c r="B35" s="104"/>
      <c r="C35" s="105"/>
      <c r="D35" s="106"/>
      <c r="E35" s="267"/>
      <c r="F35" s="267"/>
      <c r="G35" s="107" t="s">
        <v>104</v>
      </c>
      <c r="H35" s="108"/>
      <c r="I35" s="109"/>
      <c r="J35" s="110"/>
      <c r="K35" s="111"/>
      <c r="L35" s="78"/>
      <c r="M35" s="112"/>
      <c r="P35" s="102"/>
      <c r="Q35" s="113"/>
      <c r="R35" s="102"/>
    </row>
    <row r="36" spans="1:18" x14ac:dyDescent="0.25">
      <c r="A36" s="114"/>
      <c r="B36" s="115"/>
      <c r="C36" s="116"/>
      <c r="D36" s="106"/>
      <c r="E36" s="117"/>
      <c r="F36" s="64"/>
      <c r="G36" s="107" t="s">
        <v>105</v>
      </c>
      <c r="H36" s="108"/>
      <c r="I36" s="109"/>
      <c r="J36" s="110"/>
      <c r="K36" s="98" t="s">
        <v>106</v>
      </c>
      <c r="L36" s="99"/>
      <c r="M36" s="118"/>
      <c r="P36" s="101"/>
      <c r="Q36" s="101"/>
      <c r="R36" s="102"/>
    </row>
    <row r="37" spans="1:18" x14ac:dyDescent="0.25">
      <c r="A37" s="119"/>
      <c r="B37" s="120"/>
      <c r="C37" s="121"/>
      <c r="D37" s="106"/>
      <c r="E37" s="117"/>
      <c r="F37" s="64"/>
      <c r="G37" s="107" t="s">
        <v>107</v>
      </c>
      <c r="H37" s="108"/>
      <c r="I37" s="109"/>
      <c r="J37" s="110"/>
      <c r="K37" s="122"/>
      <c r="L37" s="64"/>
      <c r="M37" s="100"/>
      <c r="P37" s="102"/>
      <c r="Q37" s="113"/>
      <c r="R37" s="102"/>
    </row>
    <row r="38" spans="1:18" x14ac:dyDescent="0.25">
      <c r="A38" s="123"/>
      <c r="B38" s="124"/>
      <c r="C38" s="125"/>
      <c r="D38" s="106"/>
      <c r="E38" s="117"/>
      <c r="F38" s="64"/>
      <c r="G38" s="107" t="s">
        <v>108</v>
      </c>
      <c r="H38" s="108"/>
      <c r="I38" s="109"/>
      <c r="J38" s="110"/>
      <c r="K38" s="103"/>
      <c r="L38" s="78"/>
      <c r="M38" s="112"/>
      <c r="P38" s="102"/>
      <c r="Q38" s="113"/>
      <c r="R38" s="102"/>
    </row>
    <row r="39" spans="1:18" x14ac:dyDescent="0.25">
      <c r="A39" s="126"/>
      <c r="B39" s="127"/>
      <c r="C39" s="121"/>
      <c r="D39" s="106"/>
      <c r="E39" s="117"/>
      <c r="F39" s="64"/>
      <c r="G39" s="107" t="s">
        <v>109</v>
      </c>
      <c r="H39" s="108"/>
      <c r="I39" s="109"/>
      <c r="J39" s="110"/>
      <c r="K39" s="98" t="s">
        <v>110</v>
      </c>
      <c r="L39" s="99"/>
      <c r="M39" s="118"/>
      <c r="P39" s="101"/>
      <c r="Q39" s="101"/>
      <c r="R39" s="102"/>
    </row>
    <row r="40" spans="1:18" x14ac:dyDescent="0.25">
      <c r="A40" s="126"/>
      <c r="B40" s="127"/>
      <c r="C40" s="128"/>
      <c r="D40" s="106"/>
      <c r="E40" s="117"/>
      <c r="F40" s="64"/>
      <c r="G40" s="107" t="s">
        <v>111</v>
      </c>
      <c r="H40" s="108"/>
      <c r="I40" s="109"/>
      <c r="J40" s="110"/>
      <c r="K40" s="122"/>
      <c r="L40" s="64"/>
      <c r="M40" s="100"/>
      <c r="P40" s="102"/>
      <c r="Q40" s="113"/>
      <c r="R40" s="102"/>
    </row>
    <row r="41" spans="1:18" x14ac:dyDescent="0.25">
      <c r="A41" s="129"/>
      <c r="B41" s="130"/>
      <c r="C41" s="131"/>
      <c r="D41" s="132"/>
      <c r="E41" s="133"/>
      <c r="F41" s="78"/>
      <c r="G41" s="134" t="s">
        <v>112</v>
      </c>
      <c r="H41" s="104"/>
      <c r="I41" s="135"/>
      <c r="J41" s="136"/>
      <c r="K41" s="103" t="str">
        <f>L4</f>
        <v>Kovács Annamária</v>
      </c>
      <c r="L41" s="78"/>
      <c r="M41" s="112"/>
      <c r="P41" s="102"/>
      <c r="Q41" s="113"/>
      <c r="R41" s="137"/>
    </row>
  </sheetData>
  <mergeCells count="20">
    <mergeCell ref="A4:C4"/>
    <mergeCell ref="H21:I21"/>
    <mergeCell ref="H18:I18"/>
    <mergeCell ref="H19:I19"/>
    <mergeCell ref="A1:F1"/>
    <mergeCell ref="F21:G21"/>
    <mergeCell ref="H20:I20"/>
    <mergeCell ref="E35:F35"/>
    <mergeCell ref="B19:C19"/>
    <mergeCell ref="F18:G18"/>
    <mergeCell ref="D19:E19"/>
    <mergeCell ref="D20:E20"/>
    <mergeCell ref="F20:G20"/>
    <mergeCell ref="B18:C18"/>
    <mergeCell ref="E34:F34"/>
    <mergeCell ref="D21:E21"/>
    <mergeCell ref="B20:C20"/>
    <mergeCell ref="D18:E18"/>
    <mergeCell ref="B21:C21"/>
    <mergeCell ref="F19:G19"/>
  </mergeCells>
  <conditionalFormatting sqref="E7 E9 E11">
    <cfRule type="cellIs" dxfId="4" priority="1" stopIfTrue="1" operator="equal">
      <formula>"Bye"</formula>
    </cfRule>
  </conditionalFormatting>
  <conditionalFormatting sqref="R41">
    <cfRule type="expression" dxfId="3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IV49"/>
  <sheetViews>
    <sheetView topLeftCell="B10" zoomScale="91" workbookViewId="0">
      <selection activeCell="M15" sqref="M15"/>
    </sheetView>
  </sheetViews>
  <sheetFormatPr defaultColWidth="9" defaultRowHeight="14.4" x14ac:dyDescent="0.25"/>
  <cols>
    <col min="1" max="1" width="6.109375" style="24" customWidth="1"/>
    <col min="2" max="2" width="4.44140625" style="24" customWidth="1"/>
    <col min="3" max="3" width="8.33203125" style="24" customWidth="1"/>
    <col min="4" max="4" width="7.109375" style="24" customWidth="1"/>
    <col min="5" max="5" width="9.33203125" style="24" customWidth="1"/>
    <col min="6" max="6" width="7.109375" style="24" customWidth="1"/>
    <col min="7" max="7" width="9.33203125" style="24" customWidth="1"/>
    <col min="8" max="8" width="7.109375" style="24" customWidth="1"/>
    <col min="9" max="9" width="9.33203125" style="24" customWidth="1"/>
    <col min="10" max="10" width="7.88671875" style="24" customWidth="1"/>
    <col min="11" max="13" width="8.5546875" style="24" customWidth="1"/>
    <col min="14" max="14" width="8.88671875" style="24" customWidth="1"/>
    <col min="15" max="16" width="5.33203125" style="24" customWidth="1"/>
    <col min="17" max="17" width="11.5546875" style="24" customWidth="1"/>
    <col min="18" max="21" width="8.88671875" style="24" customWidth="1"/>
    <col min="22" max="25" width="0" style="24" hidden="1"/>
    <col min="26" max="26" width="10.33203125" style="24" hidden="1"/>
    <col min="27" max="38" width="9.109375" style="24" hidden="1"/>
    <col min="39" max="39" width="0" style="24" hidden="1"/>
    <col min="40" max="256" width="8.88671875" style="24" customWidth="1"/>
  </cols>
  <sheetData>
    <row r="1" spans="1:39" ht="24.6" x14ac:dyDescent="0.25">
      <c r="A1" s="276" t="s">
        <v>220</v>
      </c>
      <c r="B1" s="276"/>
      <c r="C1" s="276"/>
      <c r="D1" s="276"/>
      <c r="E1" s="276"/>
      <c r="F1" s="276"/>
      <c r="G1" s="25"/>
      <c r="H1" s="26" t="s">
        <v>75</v>
      </c>
      <c r="I1" s="27"/>
      <c r="J1" s="28"/>
      <c r="L1" s="29"/>
      <c r="M1" s="30"/>
      <c r="N1" s="31"/>
      <c r="O1" s="31" t="s">
        <v>23</v>
      </c>
      <c r="P1" s="31"/>
      <c r="Q1" s="32"/>
      <c r="R1" s="31"/>
      <c r="AC1" s="33" t="str">
        <f>IF(Z15=1,CONCATENATE(VLOOKUP(Z3,AB16:AI27,2)),CONCATENATE(VLOOKUP(Z3,AB2:AL13,2)))</f>
        <v>150</v>
      </c>
      <c r="AD1" s="33" t="str">
        <f>IF(Z15=1,CONCATENATE(VLOOKUP(Z3,AB16:AL27,3)),CONCATENATE(VLOOKUP(Z3,AB2:AL13,3)))</f>
        <v>120</v>
      </c>
      <c r="AE1" s="33" t="str">
        <f>IF(Z15=1,CONCATENATE(VLOOKUP(Z3,AB16:AL27,4)),CONCATENATE(VLOOKUP(Z3,AB2:AL13,4)))</f>
        <v>100</v>
      </c>
      <c r="AF1" s="33" t="str">
        <f>IF(Z15=1,CONCATENATE(VLOOKUP(Z3,AB16:AL27,5)),CONCATENATE(VLOOKUP(Z3,AB2:AL13,5)))</f>
        <v>80</v>
      </c>
      <c r="AG1" s="33" t="str">
        <f>IF(Z15=1,CONCATENATE(VLOOKUP(Z3,AB16:AL27,6)),CONCATENATE(VLOOKUP(Z3,AB2:AL13,6)))</f>
        <v>70</v>
      </c>
      <c r="AH1" s="33" t="str">
        <f>IF(Z15=1,CONCATENATE(VLOOKUP(Z3,AB16:AL27,7)),CONCATENATE(VLOOKUP(Z3,AB2:AL13,7)))</f>
        <v>60</v>
      </c>
      <c r="AI1" s="33" t="str">
        <f>IF(Z15=1,CONCATENATE(VLOOKUP(Z3,AB16:AL27,8)),CONCATENATE(VLOOKUP(Z3,AB2:AL13,8)))</f>
        <v>55</v>
      </c>
      <c r="AJ1" s="33" t="str">
        <f>IF(Z15=1,CONCATENATE(VLOOKUP(Z3,AB16:AL27,9)),CONCATENATE(VLOOKUP(Z3,AB2:AL13,9)))</f>
        <v>50</v>
      </c>
      <c r="AK1" s="33" t="str">
        <f>IF(Z15=1,CONCATENATE(VLOOKUP(Z3,AB16:AL27,10)),CONCATENATE(VLOOKUP(Z3,AB2:AL13,10)))</f>
        <v>45</v>
      </c>
      <c r="AL1" s="33" t="str">
        <f>IF(Z15=1,CONCATENATE(VLOOKUP(Z3,AB16:AL27,11)),CONCATENATE(VLOOKUP(Z3,AB2:AL13,11)))</f>
        <v>40</v>
      </c>
    </row>
    <row r="2" spans="1:39" x14ac:dyDescent="0.25">
      <c r="A2" s="34" t="s">
        <v>76</v>
      </c>
      <c r="B2" s="35"/>
      <c r="C2" s="35"/>
      <c r="D2" s="35"/>
      <c r="E2" s="35"/>
      <c r="F2" s="35"/>
      <c r="G2" s="36"/>
      <c r="H2" s="37"/>
      <c r="I2" s="37"/>
      <c r="J2" s="38"/>
      <c r="K2" s="29"/>
      <c r="L2" s="29"/>
      <c r="M2" s="29"/>
      <c r="N2" s="39"/>
      <c r="O2" s="40"/>
      <c r="P2" s="39"/>
      <c r="Q2" s="40"/>
      <c r="R2" s="39"/>
      <c r="Z2" s="41"/>
      <c r="AA2" s="42"/>
      <c r="AB2" s="42" t="s">
        <v>20</v>
      </c>
      <c r="AC2" s="43">
        <v>150</v>
      </c>
      <c r="AD2" s="43">
        <v>120</v>
      </c>
      <c r="AE2" s="43">
        <v>100</v>
      </c>
      <c r="AF2" s="43">
        <v>80</v>
      </c>
      <c r="AG2" s="43">
        <v>70</v>
      </c>
      <c r="AH2" s="43">
        <v>60</v>
      </c>
      <c r="AI2" s="43">
        <v>55</v>
      </c>
      <c r="AJ2" s="43">
        <v>50</v>
      </c>
      <c r="AK2" s="43">
        <v>45</v>
      </c>
      <c r="AL2" s="43">
        <v>40</v>
      </c>
    </row>
    <row r="3" spans="1:39" x14ac:dyDescent="0.3">
      <c r="A3" s="44" t="s">
        <v>77</v>
      </c>
      <c r="B3" s="44"/>
      <c r="C3" s="44"/>
      <c r="D3" s="44"/>
      <c r="E3" s="44" t="s">
        <v>78</v>
      </c>
      <c r="F3" s="44"/>
      <c r="G3" s="44"/>
      <c r="H3" s="44" t="s">
        <v>7</v>
      </c>
      <c r="I3" s="44"/>
      <c r="J3" s="45"/>
      <c r="K3" s="44"/>
      <c r="L3" s="46" t="s">
        <v>79</v>
      </c>
      <c r="M3" s="44"/>
      <c r="N3" s="47"/>
      <c r="O3" s="48"/>
      <c r="P3" s="47"/>
      <c r="Q3" s="49" t="s">
        <v>113</v>
      </c>
      <c r="R3" s="43" t="s">
        <v>114</v>
      </c>
      <c r="S3" s="43" t="s">
        <v>115</v>
      </c>
      <c r="V3" s="14" t="s">
        <v>202</v>
      </c>
      <c r="W3" s="14"/>
      <c r="X3" s="14" t="s">
        <v>209</v>
      </c>
      <c r="Z3" s="42" t="str">
        <f>IF(H4="OB","A",IF(H4="IX","W",H4))</f>
        <v>B</v>
      </c>
      <c r="AA3" s="42"/>
      <c r="AB3" s="42" t="s">
        <v>80</v>
      </c>
      <c r="AC3" s="43">
        <v>120</v>
      </c>
      <c r="AD3" s="43">
        <v>90</v>
      </c>
      <c r="AE3" s="43">
        <v>65</v>
      </c>
      <c r="AF3" s="43">
        <v>55</v>
      </c>
      <c r="AG3" s="43">
        <v>50</v>
      </c>
      <c r="AH3" s="43">
        <v>45</v>
      </c>
      <c r="AI3" s="43">
        <v>40</v>
      </c>
      <c r="AJ3" s="43">
        <v>35</v>
      </c>
      <c r="AK3" s="43">
        <v>25</v>
      </c>
      <c r="AL3" s="43">
        <v>20</v>
      </c>
      <c r="AM3" s="14" t="s">
        <v>173</v>
      </c>
    </row>
    <row r="4" spans="1:39" x14ac:dyDescent="0.25">
      <c r="A4" s="277">
        <v>45412</v>
      </c>
      <c r="B4" s="277"/>
      <c r="C4" s="277"/>
      <c r="D4" s="51"/>
      <c r="E4" s="52" t="s">
        <v>22</v>
      </c>
      <c r="F4" s="52"/>
      <c r="G4" s="52"/>
      <c r="H4" s="53" t="s">
        <v>27</v>
      </c>
      <c r="I4" s="52"/>
      <c r="J4" s="54"/>
      <c r="K4" s="53"/>
      <c r="L4" s="55" t="s">
        <v>194</v>
      </c>
      <c r="M4" s="53"/>
      <c r="N4" s="56"/>
      <c r="O4" s="57"/>
      <c r="P4" s="56"/>
      <c r="Q4" s="58" t="s">
        <v>116</v>
      </c>
      <c r="R4" s="59" t="s">
        <v>117</v>
      </c>
      <c r="S4" s="59" t="s">
        <v>118</v>
      </c>
      <c r="Z4" s="42"/>
      <c r="AA4" s="42"/>
      <c r="AB4" s="42" t="s">
        <v>85</v>
      </c>
      <c r="AC4" s="43">
        <v>90</v>
      </c>
      <c r="AD4" s="43">
        <v>60</v>
      </c>
      <c r="AE4" s="43">
        <v>45</v>
      </c>
      <c r="AF4" s="43">
        <v>34</v>
      </c>
      <c r="AG4" s="43">
        <v>27</v>
      </c>
      <c r="AH4" s="43">
        <v>22</v>
      </c>
      <c r="AI4" s="43">
        <v>18</v>
      </c>
      <c r="AJ4" s="43">
        <v>15</v>
      </c>
      <c r="AK4" s="43">
        <v>12</v>
      </c>
      <c r="AL4" s="43">
        <v>9</v>
      </c>
    </row>
    <row r="5" spans="1:39" x14ac:dyDescent="0.3">
      <c r="A5" s="60"/>
      <c r="B5" s="60" t="s">
        <v>119</v>
      </c>
      <c r="C5" s="60" t="s">
        <v>120</v>
      </c>
      <c r="D5" s="60" t="s">
        <v>81</v>
      </c>
      <c r="E5" s="60" t="s">
        <v>121</v>
      </c>
      <c r="F5" s="60"/>
      <c r="G5" s="60" t="s">
        <v>82</v>
      </c>
      <c r="H5" s="60"/>
      <c r="I5" s="60" t="s">
        <v>83</v>
      </c>
      <c r="J5" s="60"/>
      <c r="K5" s="61" t="s">
        <v>122</v>
      </c>
      <c r="L5" s="61" t="s">
        <v>123</v>
      </c>
      <c r="M5" s="61" t="s">
        <v>124</v>
      </c>
      <c r="Q5" s="62" t="s">
        <v>125</v>
      </c>
      <c r="R5" s="63" t="s">
        <v>126</v>
      </c>
      <c r="S5" s="63" t="s">
        <v>127</v>
      </c>
      <c r="V5" s="14" t="s">
        <v>144</v>
      </c>
      <c r="W5" s="14"/>
      <c r="X5" s="14" t="s">
        <v>145</v>
      </c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14" t="s">
        <v>34</v>
      </c>
    </row>
    <row r="6" spans="1:39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Z6" s="42"/>
      <c r="AA6" s="42"/>
      <c r="AB6" s="42" t="s">
        <v>87</v>
      </c>
      <c r="AC6" s="43">
        <v>40</v>
      </c>
      <c r="AD6" s="43">
        <v>25</v>
      </c>
      <c r="AE6" s="43">
        <v>18</v>
      </c>
      <c r="AF6" s="43">
        <v>13</v>
      </c>
      <c r="AG6" s="43">
        <v>10</v>
      </c>
      <c r="AH6" s="43">
        <v>8</v>
      </c>
      <c r="AI6" s="43">
        <v>6</v>
      </c>
      <c r="AJ6" s="43">
        <v>5</v>
      </c>
      <c r="AK6" s="43">
        <v>4</v>
      </c>
      <c r="AL6" s="43">
        <v>3</v>
      </c>
    </row>
    <row r="7" spans="1:39" x14ac:dyDescent="0.3">
      <c r="A7" s="138" t="s">
        <v>20</v>
      </c>
      <c r="B7" s="139"/>
      <c r="C7" s="67" t="str">
        <f>IF($B7="","",VLOOKUP($B7,'[1]1MD ELO'!$A$7:$O$22,5))</f>
        <v/>
      </c>
      <c r="D7" s="67" t="str">
        <f>IF($B7="","",VLOOKUP($B7,'[1]1MD ELO'!$A$7:$O$22,15))</f>
        <v/>
      </c>
      <c r="E7" s="68" t="s">
        <v>202</v>
      </c>
      <c r="F7" s="69"/>
      <c r="G7" s="68" t="s">
        <v>209</v>
      </c>
      <c r="H7" s="140"/>
      <c r="I7" s="68" t="s">
        <v>221</v>
      </c>
      <c r="J7" s="64"/>
      <c r="K7" s="70"/>
      <c r="L7" s="71" t="str">
        <f>IF(K7="","",CONCATENATE(VLOOKUP($Z$3,$AC$1:$AL$1,K7)," pont"))</f>
        <v/>
      </c>
      <c r="M7" s="72"/>
      <c r="Q7" s="49" t="s">
        <v>113</v>
      </c>
      <c r="R7" s="141" t="s">
        <v>128</v>
      </c>
      <c r="S7" s="141" t="s">
        <v>129</v>
      </c>
      <c r="V7" s="14" t="s">
        <v>200</v>
      </c>
      <c r="W7" s="14"/>
      <c r="X7" s="14" t="s">
        <v>210</v>
      </c>
      <c r="Z7" s="42"/>
      <c r="AA7" s="42"/>
      <c r="AB7" s="42" t="s">
        <v>88</v>
      </c>
      <c r="AC7" s="43">
        <v>25</v>
      </c>
      <c r="AD7" s="43">
        <v>15</v>
      </c>
      <c r="AE7" s="43">
        <v>13</v>
      </c>
      <c r="AF7" s="43">
        <v>8</v>
      </c>
      <c r="AG7" s="43">
        <v>6</v>
      </c>
      <c r="AH7" s="43">
        <v>4</v>
      </c>
      <c r="AI7" s="43">
        <v>3</v>
      </c>
      <c r="AJ7" s="43">
        <v>2</v>
      </c>
      <c r="AK7" s="43">
        <v>1</v>
      </c>
      <c r="AL7" s="43">
        <v>0</v>
      </c>
      <c r="AM7" s="14" t="s">
        <v>38</v>
      </c>
    </row>
    <row r="8" spans="1:39" x14ac:dyDescent="0.25">
      <c r="A8" s="65"/>
      <c r="B8" s="142"/>
      <c r="C8" s="74"/>
      <c r="D8" s="74"/>
      <c r="E8" s="74"/>
      <c r="F8" s="74"/>
      <c r="G8" s="74"/>
      <c r="H8" s="74"/>
      <c r="I8" s="74"/>
      <c r="J8" s="64"/>
      <c r="K8" s="65"/>
      <c r="L8" s="65"/>
      <c r="M8" s="75"/>
      <c r="Q8" s="58" t="s">
        <v>116</v>
      </c>
      <c r="R8" s="143" t="s">
        <v>130</v>
      </c>
      <c r="S8" s="143" t="s">
        <v>131</v>
      </c>
      <c r="Z8" s="42"/>
      <c r="AA8" s="42"/>
      <c r="AB8" s="42" t="s">
        <v>89</v>
      </c>
      <c r="AC8" s="43">
        <v>15</v>
      </c>
      <c r="AD8" s="43">
        <v>10</v>
      </c>
      <c r="AE8" s="43">
        <v>7</v>
      </c>
      <c r="AF8" s="43">
        <v>5</v>
      </c>
      <c r="AG8" s="43">
        <v>4</v>
      </c>
      <c r="AH8" s="43">
        <v>3</v>
      </c>
      <c r="AI8" s="43">
        <v>2</v>
      </c>
      <c r="AJ8" s="43">
        <v>1</v>
      </c>
      <c r="AK8" s="43">
        <v>0</v>
      </c>
      <c r="AL8" s="43">
        <v>0</v>
      </c>
    </row>
    <row r="9" spans="1:39" x14ac:dyDescent="0.3">
      <c r="A9" s="65" t="s">
        <v>27</v>
      </c>
      <c r="B9" s="144"/>
      <c r="C9" s="67" t="str">
        <f>IF($B9="","",VLOOKUP($B9,'[1]1MD ELO'!$A$7:$O$22,5))</f>
        <v/>
      </c>
      <c r="D9" s="67" t="str">
        <f>IF($B9="","",VLOOKUP($B9,'[1]1MD ELO'!$A$7:$O$22,15))</f>
        <v/>
      </c>
      <c r="E9" s="68" t="s">
        <v>144</v>
      </c>
      <c r="F9" s="69"/>
      <c r="G9" s="68" t="s">
        <v>145</v>
      </c>
      <c r="H9" s="69"/>
      <c r="I9" s="68" t="s">
        <v>222</v>
      </c>
      <c r="J9" s="64"/>
      <c r="K9" s="259" t="s">
        <v>236</v>
      </c>
      <c r="L9" s="71"/>
      <c r="M9" s="72"/>
      <c r="Q9" s="62" t="s">
        <v>125</v>
      </c>
      <c r="R9" s="145" t="s">
        <v>132</v>
      </c>
      <c r="S9" s="145" t="s">
        <v>133</v>
      </c>
      <c r="V9" s="14" t="s">
        <v>142</v>
      </c>
      <c r="W9" s="14"/>
      <c r="X9" s="14" t="s">
        <v>148</v>
      </c>
      <c r="Z9" s="42"/>
      <c r="AA9" s="42"/>
      <c r="AB9" s="42" t="s">
        <v>90</v>
      </c>
      <c r="AC9" s="43">
        <v>10</v>
      </c>
      <c r="AD9" s="43">
        <v>6</v>
      </c>
      <c r="AE9" s="43">
        <v>4</v>
      </c>
      <c r="AF9" s="43">
        <v>2</v>
      </c>
      <c r="AG9" s="43">
        <v>1</v>
      </c>
      <c r="AH9" s="43">
        <v>0</v>
      </c>
      <c r="AI9" s="43">
        <v>0</v>
      </c>
      <c r="AJ9" s="43">
        <v>0</v>
      </c>
      <c r="AK9" s="43">
        <v>0</v>
      </c>
      <c r="AL9" s="43">
        <v>0</v>
      </c>
      <c r="AM9" s="14" t="s">
        <v>31</v>
      </c>
    </row>
    <row r="10" spans="1:39" x14ac:dyDescent="0.25">
      <c r="A10" s="65"/>
      <c r="B10" s="142"/>
      <c r="C10" s="74"/>
      <c r="D10" s="74"/>
      <c r="E10" s="74"/>
      <c r="F10" s="74"/>
      <c r="G10" s="74"/>
      <c r="H10" s="74"/>
      <c r="I10" s="74"/>
      <c r="J10" s="64"/>
      <c r="K10" s="65"/>
      <c r="L10" s="65"/>
      <c r="M10" s="75"/>
      <c r="Z10" s="42"/>
      <c r="AA10" s="42"/>
      <c r="AB10" s="42" t="s">
        <v>91</v>
      </c>
      <c r="AC10" s="43">
        <v>6</v>
      </c>
      <c r="AD10" s="43">
        <v>3</v>
      </c>
      <c r="AE10" s="43">
        <v>2</v>
      </c>
      <c r="AF10" s="43">
        <v>1</v>
      </c>
      <c r="AG10" s="43">
        <v>0</v>
      </c>
      <c r="AH10" s="43">
        <v>0</v>
      </c>
      <c r="AI10" s="43">
        <v>0</v>
      </c>
      <c r="AJ10" s="43">
        <v>0</v>
      </c>
      <c r="AK10" s="43">
        <v>0</v>
      </c>
      <c r="AL10" s="43">
        <v>0</v>
      </c>
    </row>
    <row r="11" spans="1:39" x14ac:dyDescent="0.3">
      <c r="A11" s="65" t="s">
        <v>134</v>
      </c>
      <c r="B11" s="144"/>
      <c r="C11" s="67" t="str">
        <f>IF($B11="","",VLOOKUP($B11,'[1]1MD ELO'!$A$7:$O$22,5))</f>
        <v/>
      </c>
      <c r="D11" s="67" t="str">
        <f>IF($B11="","",VLOOKUP($B11,'[1]1MD ELO'!$A$7:$O$22,15))</f>
        <v/>
      </c>
      <c r="E11" s="263" t="s">
        <v>203</v>
      </c>
      <c r="F11" s="69"/>
      <c r="G11" s="68" t="s">
        <v>206</v>
      </c>
      <c r="H11" s="69"/>
      <c r="I11" s="68" t="s">
        <v>225</v>
      </c>
      <c r="J11" s="64"/>
      <c r="K11" s="259" t="s">
        <v>239</v>
      </c>
      <c r="L11" s="71"/>
      <c r="M11" s="72"/>
      <c r="V11" s="14" t="s">
        <v>203</v>
      </c>
      <c r="W11" s="14"/>
      <c r="X11" s="14" t="s">
        <v>206</v>
      </c>
      <c r="Z11" s="42"/>
      <c r="AA11" s="42"/>
      <c r="AB11" s="42" t="s">
        <v>92</v>
      </c>
      <c r="AC11" s="43">
        <v>3</v>
      </c>
      <c r="AD11" s="43">
        <v>2</v>
      </c>
      <c r="AE11" s="43">
        <v>1</v>
      </c>
      <c r="AF11" s="43">
        <v>0</v>
      </c>
      <c r="AG11" s="43">
        <v>0</v>
      </c>
      <c r="AH11" s="43">
        <v>0</v>
      </c>
      <c r="AI11" s="43">
        <v>0</v>
      </c>
      <c r="AJ11" s="43">
        <v>0</v>
      </c>
      <c r="AK11" s="43">
        <v>0</v>
      </c>
      <c r="AL11" s="43">
        <v>0</v>
      </c>
      <c r="AM11" s="14" t="s">
        <v>21</v>
      </c>
    </row>
    <row r="12" spans="1:39" x14ac:dyDescent="0.25">
      <c r="A12" s="64"/>
      <c r="B12" s="146"/>
      <c r="C12" s="64"/>
      <c r="D12" s="64"/>
      <c r="E12" s="64"/>
      <c r="F12" s="64"/>
      <c r="G12" s="64"/>
      <c r="H12" s="64"/>
      <c r="I12" s="74"/>
      <c r="J12" s="64"/>
      <c r="K12" s="64"/>
      <c r="L12" s="64"/>
      <c r="M12" s="75"/>
      <c r="Z12" s="42"/>
      <c r="AA12" s="42"/>
      <c r="AB12" s="42" t="s">
        <v>93</v>
      </c>
      <c r="AC12" s="76">
        <v>0</v>
      </c>
      <c r="AD12" s="76">
        <v>0</v>
      </c>
      <c r="AE12" s="76">
        <v>0</v>
      </c>
      <c r="AF12" s="76">
        <v>0</v>
      </c>
      <c r="AG12" s="76">
        <v>0</v>
      </c>
      <c r="AH12" s="76">
        <v>0</v>
      </c>
      <c r="AI12" s="76">
        <v>0</v>
      </c>
      <c r="AJ12" s="76">
        <v>0</v>
      </c>
      <c r="AK12" s="76">
        <v>0</v>
      </c>
      <c r="AL12" s="76">
        <v>0</v>
      </c>
    </row>
    <row r="13" spans="1:39" x14ac:dyDescent="0.3">
      <c r="A13" s="138" t="s">
        <v>135</v>
      </c>
      <c r="B13" s="139"/>
      <c r="C13" s="67" t="str">
        <f>IF($B13="","",VLOOKUP($B13,'[1]1MD ELO'!$A$7:$O$22,5))</f>
        <v/>
      </c>
      <c r="D13" s="67" t="str">
        <f>IF($B13="","",VLOOKUP($B13,'[1]1MD ELO'!$A$7:$O$22,15))</f>
        <v/>
      </c>
      <c r="E13" s="263" t="s">
        <v>142</v>
      </c>
      <c r="F13" s="69"/>
      <c r="G13" s="68" t="s">
        <v>148</v>
      </c>
      <c r="H13" s="140"/>
      <c r="I13" s="68" t="s">
        <v>224</v>
      </c>
      <c r="J13" s="64"/>
      <c r="K13" s="259" t="s">
        <v>238</v>
      </c>
      <c r="L13" s="71"/>
      <c r="M13" s="72"/>
      <c r="V13" s="14" t="s">
        <v>146</v>
      </c>
      <c r="W13" s="14"/>
      <c r="X13" s="14" t="s">
        <v>147</v>
      </c>
      <c r="Z13" s="42"/>
      <c r="AA13" s="42"/>
      <c r="AB13" s="42" t="s">
        <v>94</v>
      </c>
      <c r="AC13" s="76">
        <v>0</v>
      </c>
      <c r="AD13" s="76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J13" s="76">
        <v>0</v>
      </c>
      <c r="AK13" s="76">
        <v>0</v>
      </c>
      <c r="AL13" s="76">
        <v>0</v>
      </c>
      <c r="AM13" s="14" t="s">
        <v>34</v>
      </c>
    </row>
    <row r="14" spans="1:39" x14ac:dyDescent="0.25">
      <c r="A14" s="65"/>
      <c r="B14" s="142"/>
      <c r="C14" s="74"/>
      <c r="D14" s="74"/>
      <c r="E14" s="74"/>
      <c r="F14" s="74"/>
      <c r="G14" s="74"/>
      <c r="H14" s="74"/>
      <c r="I14" s="74"/>
      <c r="J14" s="64"/>
      <c r="K14" s="65"/>
      <c r="L14" s="65"/>
      <c r="M14" s="75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</row>
    <row r="15" spans="1:39" x14ac:dyDescent="0.3">
      <c r="A15" s="65" t="s">
        <v>19</v>
      </c>
      <c r="B15" s="144"/>
      <c r="C15" s="67" t="str">
        <f>IF($B15="","",VLOOKUP($B15,'[1]1MD ELO'!$A$7:$O$22,5))</f>
        <v/>
      </c>
      <c r="D15" s="67" t="str">
        <f>IF($B15="","",VLOOKUP($B15,'[1]1MD ELO'!$A$7:$O$22,15))</f>
        <v/>
      </c>
      <c r="E15" s="68" t="s">
        <v>200</v>
      </c>
      <c r="F15" s="69"/>
      <c r="G15" s="68" t="s">
        <v>210</v>
      </c>
      <c r="H15" s="69"/>
      <c r="I15" s="68" t="s">
        <v>223</v>
      </c>
      <c r="J15" s="64"/>
      <c r="K15" s="70"/>
      <c r="L15" s="71" t="str">
        <f>IF(K15="","",CONCATENATE(VLOOKUP($Z$3,$AC$1:$AL$1,K15)," pont"))</f>
        <v/>
      </c>
      <c r="M15" s="72"/>
      <c r="V15" s="14" t="s">
        <v>201</v>
      </c>
      <c r="W15" s="14"/>
      <c r="X15" s="14" t="s">
        <v>205</v>
      </c>
      <c r="Z15" s="42">
        <f>IF(OR([1]Altalanos!$A$8="F1",[1]Altalanos!$A$8="F2",[1]Altalanos!$A$8="N1",[1]Altalanos!$A$8="N2"),1,2)</f>
        <v>2</v>
      </c>
      <c r="AA15" s="42"/>
      <c r="AB15" s="42" t="s">
        <v>86</v>
      </c>
      <c r="AC15" s="43">
        <v>60</v>
      </c>
      <c r="AD15" s="43">
        <v>40</v>
      </c>
      <c r="AE15" s="43">
        <v>30</v>
      </c>
      <c r="AF15" s="43">
        <v>20</v>
      </c>
      <c r="AG15" s="43">
        <v>18</v>
      </c>
      <c r="AH15" s="43">
        <v>15</v>
      </c>
      <c r="AI15" s="43">
        <v>12</v>
      </c>
      <c r="AJ15" s="43">
        <v>10</v>
      </c>
      <c r="AK15" s="43">
        <v>8</v>
      </c>
      <c r="AL15" s="43">
        <v>6</v>
      </c>
      <c r="AM15" s="14" t="s">
        <v>173</v>
      </c>
    </row>
    <row r="16" spans="1:39" x14ac:dyDescent="0.25">
      <c r="A16" s="65"/>
      <c r="B16" s="142"/>
      <c r="C16" s="74"/>
      <c r="D16" s="74"/>
      <c r="E16" s="74"/>
      <c r="F16" s="74"/>
      <c r="G16" s="74"/>
      <c r="H16" s="74"/>
      <c r="I16" s="74"/>
      <c r="J16" s="64"/>
      <c r="K16" s="65"/>
      <c r="L16" s="65"/>
      <c r="M16" s="75"/>
      <c r="Z16" s="42"/>
      <c r="AA16" s="42"/>
      <c r="AB16" s="42" t="s">
        <v>20</v>
      </c>
      <c r="AC16" s="42">
        <v>300</v>
      </c>
      <c r="AD16" s="42">
        <v>250</v>
      </c>
      <c r="AE16" s="42">
        <v>220</v>
      </c>
      <c r="AF16" s="42">
        <v>180</v>
      </c>
      <c r="AG16" s="42">
        <v>160</v>
      </c>
      <c r="AH16" s="42">
        <v>150</v>
      </c>
      <c r="AI16" s="42">
        <v>140</v>
      </c>
      <c r="AJ16" s="42">
        <v>130</v>
      </c>
      <c r="AK16" s="42">
        <v>120</v>
      </c>
      <c r="AL16" s="42">
        <v>110</v>
      </c>
    </row>
    <row r="17" spans="1:38" x14ac:dyDescent="0.25">
      <c r="A17" s="65" t="s">
        <v>26</v>
      </c>
      <c r="B17" s="144"/>
      <c r="C17" s="67" t="str">
        <f>IF($B17="","",VLOOKUP($B17,'[1]1MD ELO'!$A$7:$O$22,5))</f>
        <v/>
      </c>
      <c r="D17" s="67" t="str">
        <f>IF($B17="","",VLOOKUP($B17,'[1]1MD ELO'!$A$7:$O$22,15))</f>
        <v/>
      </c>
      <c r="E17" s="68" t="s">
        <v>146</v>
      </c>
      <c r="F17" s="69"/>
      <c r="G17" s="68" t="s">
        <v>147</v>
      </c>
      <c r="H17" s="69"/>
      <c r="I17" s="68" t="s">
        <v>222</v>
      </c>
      <c r="J17" s="64"/>
      <c r="K17" s="259" t="s">
        <v>236</v>
      </c>
      <c r="L17" s="71"/>
      <c r="M17" s="72"/>
    </row>
    <row r="18" spans="1:38" x14ac:dyDescent="0.25">
      <c r="A18" s="65"/>
      <c r="B18" s="142"/>
      <c r="C18" s="74"/>
      <c r="D18" s="74"/>
      <c r="E18" s="74"/>
      <c r="F18" s="74"/>
      <c r="G18" s="74"/>
      <c r="H18" s="74"/>
      <c r="I18" s="74"/>
      <c r="J18" s="64"/>
      <c r="K18" s="65"/>
      <c r="L18" s="65"/>
      <c r="M18" s="75"/>
      <c r="Z18" s="42"/>
      <c r="AA18" s="42"/>
      <c r="AB18" s="42" t="s">
        <v>85</v>
      </c>
      <c r="AC18" s="42">
        <v>200</v>
      </c>
      <c r="AD18" s="42">
        <v>150</v>
      </c>
      <c r="AE18" s="42">
        <v>130</v>
      </c>
      <c r="AF18" s="42">
        <v>110</v>
      </c>
      <c r="AG18" s="42">
        <v>95</v>
      </c>
      <c r="AH18" s="42">
        <v>80</v>
      </c>
      <c r="AI18" s="42">
        <v>70</v>
      </c>
      <c r="AJ18" s="42">
        <v>60</v>
      </c>
      <c r="AK18" s="42">
        <v>55</v>
      </c>
      <c r="AL18" s="42">
        <v>50</v>
      </c>
    </row>
    <row r="19" spans="1:38" x14ac:dyDescent="0.25">
      <c r="A19" s="138" t="s">
        <v>136</v>
      </c>
      <c r="B19" s="144"/>
      <c r="C19" s="67" t="str">
        <f>IF($B19="","",VLOOKUP($B19,'[1]1MD ELO'!$A$7:$O$22,5))</f>
        <v/>
      </c>
      <c r="D19" s="67" t="str">
        <f>IF($B19="","",VLOOKUP($B19,'[1]1MD ELO'!$A$7:$O$22,15))</f>
        <v/>
      </c>
      <c r="E19" s="68" t="s">
        <v>201</v>
      </c>
      <c r="F19" s="69"/>
      <c r="G19" s="68" t="s">
        <v>205</v>
      </c>
      <c r="H19" s="69"/>
      <c r="I19" s="68" t="s">
        <v>221</v>
      </c>
      <c r="J19" s="64"/>
      <c r="K19" s="70"/>
      <c r="L19" s="71" t="str">
        <f>IF(K19="","",CONCATENATE(VLOOKUP($Z$3,$AC$1:$AL$1,K19)," pont"))</f>
        <v/>
      </c>
      <c r="M19" s="72"/>
      <c r="Z19" s="42"/>
      <c r="AA19" s="42"/>
      <c r="AB19" s="42" t="s">
        <v>86</v>
      </c>
      <c r="AC19" s="42">
        <v>150</v>
      </c>
      <c r="AD19" s="42">
        <v>120</v>
      </c>
      <c r="AE19" s="42">
        <v>100</v>
      </c>
      <c r="AF19" s="42">
        <v>80</v>
      </c>
      <c r="AG19" s="42">
        <v>70</v>
      </c>
      <c r="AH19" s="42">
        <v>60</v>
      </c>
      <c r="AI19" s="42">
        <v>55</v>
      </c>
      <c r="AJ19" s="42">
        <v>50</v>
      </c>
      <c r="AK19" s="42">
        <v>45</v>
      </c>
      <c r="AL19" s="42">
        <v>40</v>
      </c>
    </row>
    <row r="20" spans="1:38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Z20" s="42"/>
      <c r="AA20" s="42"/>
      <c r="AB20" s="42" t="s">
        <v>87</v>
      </c>
      <c r="AC20" s="42">
        <v>120</v>
      </c>
      <c r="AD20" s="42">
        <v>90</v>
      </c>
      <c r="AE20" s="42">
        <v>65</v>
      </c>
      <c r="AF20" s="42">
        <v>55</v>
      </c>
      <c r="AG20" s="42">
        <v>50</v>
      </c>
      <c r="AH20" s="42">
        <v>45</v>
      </c>
      <c r="AI20" s="42">
        <v>40</v>
      </c>
      <c r="AJ20" s="42">
        <v>35</v>
      </c>
      <c r="AK20" s="42">
        <v>25</v>
      </c>
      <c r="AL20" s="42">
        <v>20</v>
      </c>
    </row>
    <row r="21" spans="1:38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Z21" s="42"/>
      <c r="AA21" s="42"/>
      <c r="AB21" s="42" t="s">
        <v>88</v>
      </c>
      <c r="AC21" s="42">
        <v>90</v>
      </c>
      <c r="AD21" s="42">
        <v>60</v>
      </c>
      <c r="AE21" s="42">
        <v>45</v>
      </c>
      <c r="AF21" s="42">
        <v>34</v>
      </c>
      <c r="AG21" s="42">
        <v>27</v>
      </c>
      <c r="AH21" s="42">
        <v>22</v>
      </c>
      <c r="AI21" s="42">
        <v>18</v>
      </c>
      <c r="AJ21" s="42">
        <v>15</v>
      </c>
      <c r="AK21" s="42">
        <v>12</v>
      </c>
      <c r="AL21" s="42">
        <v>9</v>
      </c>
    </row>
    <row r="22" spans="1:38" ht="18.75" customHeight="1" x14ac:dyDescent="0.25">
      <c r="A22" s="64"/>
      <c r="B22" s="278"/>
      <c r="C22" s="278"/>
      <c r="D22" s="268" t="str">
        <f>E7</f>
        <v>Tömör</v>
      </c>
      <c r="E22" s="268"/>
      <c r="F22" s="268" t="str">
        <f>E9</f>
        <v>Völgyi</v>
      </c>
      <c r="G22" s="268"/>
      <c r="H22" s="268" t="str">
        <f>E11</f>
        <v>Bakos</v>
      </c>
      <c r="I22" s="268"/>
      <c r="J22" s="64"/>
      <c r="K22" s="64"/>
      <c r="L22" s="64"/>
      <c r="M22" s="147" t="s">
        <v>122</v>
      </c>
      <c r="Z22" s="42"/>
      <c r="AA22" s="42"/>
      <c r="AB22" s="42" t="s">
        <v>89</v>
      </c>
      <c r="AC22" s="42">
        <v>60</v>
      </c>
      <c r="AD22" s="42">
        <v>40</v>
      </c>
      <c r="AE22" s="42">
        <v>30</v>
      </c>
      <c r="AF22" s="42">
        <v>20</v>
      </c>
      <c r="AG22" s="42">
        <v>18</v>
      </c>
      <c r="AH22" s="42">
        <v>15</v>
      </c>
      <c r="AI22" s="42">
        <v>12</v>
      </c>
      <c r="AJ22" s="42">
        <v>10</v>
      </c>
      <c r="AK22" s="42">
        <v>8</v>
      </c>
      <c r="AL22" s="42">
        <v>6</v>
      </c>
    </row>
    <row r="23" spans="1:38" ht="18.75" customHeight="1" x14ac:dyDescent="0.25">
      <c r="A23" s="77" t="s">
        <v>20</v>
      </c>
      <c r="B23" s="269" t="str">
        <f>E7</f>
        <v>Tömör</v>
      </c>
      <c r="C23" s="269"/>
      <c r="D23" s="275"/>
      <c r="E23" s="275"/>
      <c r="F23" s="272" t="s">
        <v>252</v>
      </c>
      <c r="G23" s="273"/>
      <c r="H23" s="272" t="s">
        <v>255</v>
      </c>
      <c r="I23" s="273"/>
      <c r="J23" s="64"/>
      <c r="K23" s="64"/>
      <c r="L23" s="64"/>
      <c r="M23" s="261" t="s">
        <v>236</v>
      </c>
      <c r="Z23" s="42"/>
      <c r="AA23" s="42"/>
      <c r="AB23" s="42" t="s">
        <v>90</v>
      </c>
      <c r="AC23" s="42">
        <v>40</v>
      </c>
      <c r="AD23" s="42">
        <v>25</v>
      </c>
      <c r="AE23" s="42">
        <v>18</v>
      </c>
      <c r="AF23" s="42">
        <v>13</v>
      </c>
      <c r="AG23" s="42">
        <v>8</v>
      </c>
      <c r="AH23" s="42">
        <v>7</v>
      </c>
      <c r="AI23" s="42">
        <v>6</v>
      </c>
      <c r="AJ23" s="42">
        <v>5</v>
      </c>
      <c r="AK23" s="42">
        <v>4</v>
      </c>
      <c r="AL23" s="42">
        <v>3</v>
      </c>
    </row>
    <row r="24" spans="1:38" ht="18.75" customHeight="1" x14ac:dyDescent="0.25">
      <c r="A24" s="77" t="s">
        <v>27</v>
      </c>
      <c r="B24" s="269" t="str">
        <f>E9</f>
        <v>Völgyi</v>
      </c>
      <c r="C24" s="269"/>
      <c r="D24" s="272" t="s">
        <v>251</v>
      </c>
      <c r="E24" s="273"/>
      <c r="F24" s="275"/>
      <c r="G24" s="275"/>
      <c r="H24" s="272" t="s">
        <v>247</v>
      </c>
      <c r="I24" s="273"/>
      <c r="J24" s="64"/>
      <c r="K24" s="64"/>
      <c r="L24" s="64"/>
      <c r="M24" s="261" t="s">
        <v>239</v>
      </c>
      <c r="Z24" s="42"/>
      <c r="AA24" s="42"/>
      <c r="AB24" s="42" t="s">
        <v>91</v>
      </c>
      <c r="AC24" s="42">
        <v>25</v>
      </c>
      <c r="AD24" s="42">
        <v>15</v>
      </c>
      <c r="AE24" s="42">
        <v>13</v>
      </c>
      <c r="AF24" s="42">
        <v>7</v>
      </c>
      <c r="AG24" s="42">
        <v>6</v>
      </c>
      <c r="AH24" s="42">
        <v>5</v>
      </c>
      <c r="AI24" s="42">
        <v>4</v>
      </c>
      <c r="AJ24" s="42">
        <v>3</v>
      </c>
      <c r="AK24" s="42">
        <v>2</v>
      </c>
      <c r="AL24" s="42">
        <v>1</v>
      </c>
    </row>
    <row r="25" spans="1:38" ht="18.75" customHeight="1" x14ac:dyDescent="0.25">
      <c r="A25" s="77" t="s">
        <v>134</v>
      </c>
      <c r="B25" s="269" t="str">
        <f>E11</f>
        <v>Bakos</v>
      </c>
      <c r="C25" s="269"/>
      <c r="D25" s="272" t="s">
        <v>254</v>
      </c>
      <c r="E25" s="273"/>
      <c r="F25" s="272" t="s">
        <v>246</v>
      </c>
      <c r="G25" s="273"/>
      <c r="H25" s="275"/>
      <c r="I25" s="275"/>
      <c r="J25" s="64"/>
      <c r="K25" s="64"/>
      <c r="L25" s="64"/>
      <c r="M25" s="261" t="s">
        <v>238</v>
      </c>
      <c r="Z25" s="42"/>
      <c r="AA25" s="42"/>
      <c r="AB25" s="42" t="s">
        <v>92</v>
      </c>
      <c r="AC25" s="42">
        <v>15</v>
      </c>
      <c r="AD25" s="42">
        <v>10</v>
      </c>
      <c r="AE25" s="42">
        <v>8</v>
      </c>
      <c r="AF25" s="42">
        <v>4</v>
      </c>
      <c r="AG25" s="42">
        <v>3</v>
      </c>
      <c r="AH25" s="42">
        <v>2</v>
      </c>
      <c r="AI25" s="42">
        <v>1</v>
      </c>
      <c r="AJ25" s="42">
        <v>0</v>
      </c>
      <c r="AK25" s="42">
        <v>0</v>
      </c>
      <c r="AL25" s="42">
        <v>0</v>
      </c>
    </row>
    <row r="26" spans="1:38" x14ac:dyDescent="0.2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149"/>
      <c r="Z26" s="42"/>
      <c r="AA26" s="42"/>
      <c r="AB26" s="42" t="s">
        <v>93</v>
      </c>
      <c r="AC26" s="42">
        <v>10</v>
      </c>
      <c r="AD26" s="42">
        <v>6</v>
      </c>
      <c r="AE26" s="42">
        <v>4</v>
      </c>
      <c r="AF26" s="42">
        <v>2</v>
      </c>
      <c r="AG26" s="42">
        <v>1</v>
      </c>
      <c r="AH26" s="42">
        <v>0</v>
      </c>
      <c r="AI26" s="42">
        <v>0</v>
      </c>
      <c r="AJ26" s="42">
        <v>0</v>
      </c>
      <c r="AK26" s="42">
        <v>0</v>
      </c>
      <c r="AL26" s="42">
        <v>0</v>
      </c>
    </row>
    <row r="27" spans="1:38" ht="18.75" customHeight="1" x14ac:dyDescent="0.25">
      <c r="A27" s="64"/>
      <c r="B27" s="278"/>
      <c r="C27" s="278"/>
      <c r="D27" s="268" t="str">
        <f>E13</f>
        <v>Csete</v>
      </c>
      <c r="E27" s="268"/>
      <c r="F27" s="268" t="str">
        <f>E15</f>
        <v>Palotay</v>
      </c>
      <c r="G27" s="268"/>
      <c r="H27" s="268" t="str">
        <f>E17</f>
        <v>Matolcsi</v>
      </c>
      <c r="I27" s="268"/>
      <c r="J27" s="268" t="str">
        <f>E19</f>
        <v>Tóth</v>
      </c>
      <c r="K27" s="268"/>
      <c r="L27" s="64"/>
      <c r="M27" s="149"/>
      <c r="Z27" s="42"/>
      <c r="AA27" s="42"/>
      <c r="AB27" s="42" t="s">
        <v>94</v>
      </c>
      <c r="AC27" s="42">
        <v>3</v>
      </c>
      <c r="AD27" s="42">
        <v>2</v>
      </c>
      <c r="AE27" s="42">
        <v>1</v>
      </c>
      <c r="AF27" s="42">
        <v>0</v>
      </c>
      <c r="AG27" s="42">
        <v>0</v>
      </c>
      <c r="AH27" s="42">
        <v>0</v>
      </c>
      <c r="AI27" s="42">
        <v>0</v>
      </c>
      <c r="AJ27" s="42">
        <v>0</v>
      </c>
      <c r="AK27" s="42">
        <v>0</v>
      </c>
      <c r="AL27" s="42">
        <v>0</v>
      </c>
    </row>
    <row r="28" spans="1:38" ht="18.75" customHeight="1" x14ac:dyDescent="0.25">
      <c r="A28" s="77" t="s">
        <v>135</v>
      </c>
      <c r="B28" s="269" t="str">
        <f>E13</f>
        <v>Csete</v>
      </c>
      <c r="C28" s="269"/>
      <c r="D28" s="275"/>
      <c r="E28" s="275"/>
      <c r="F28" s="272" t="s">
        <v>234</v>
      </c>
      <c r="G28" s="273"/>
      <c r="H28" s="272" t="s">
        <v>242</v>
      </c>
      <c r="I28" s="273"/>
      <c r="J28" s="282" t="s">
        <v>234</v>
      </c>
      <c r="K28" s="268"/>
      <c r="L28" s="64"/>
      <c r="M28" s="261" t="s">
        <v>238</v>
      </c>
    </row>
    <row r="29" spans="1:38" ht="18.75" customHeight="1" x14ac:dyDescent="0.25">
      <c r="A29" s="77" t="s">
        <v>19</v>
      </c>
      <c r="B29" s="269" t="str">
        <f>E15</f>
        <v>Palotay</v>
      </c>
      <c r="C29" s="269"/>
      <c r="D29" s="273" t="s">
        <v>235</v>
      </c>
      <c r="E29" s="273"/>
      <c r="F29" s="275"/>
      <c r="G29" s="275"/>
      <c r="H29" s="273" t="s">
        <v>235</v>
      </c>
      <c r="I29" s="273"/>
      <c r="J29" s="273" t="s">
        <v>237</v>
      </c>
      <c r="K29" s="273"/>
      <c r="L29" s="64"/>
      <c r="M29" s="148"/>
    </row>
    <row r="30" spans="1:38" ht="18.75" customHeight="1" x14ac:dyDescent="0.25">
      <c r="A30" s="77" t="s">
        <v>26</v>
      </c>
      <c r="B30" s="269" t="str">
        <f>E17</f>
        <v>Matolcsi</v>
      </c>
      <c r="C30" s="269"/>
      <c r="D30" s="272" t="s">
        <v>243</v>
      </c>
      <c r="E30" s="273"/>
      <c r="F30" s="272" t="s">
        <v>234</v>
      </c>
      <c r="G30" s="273"/>
      <c r="H30" s="275"/>
      <c r="I30" s="275"/>
      <c r="J30" s="273" t="s">
        <v>234</v>
      </c>
      <c r="K30" s="273"/>
      <c r="L30" s="64"/>
      <c r="M30" s="261" t="s">
        <v>239</v>
      </c>
    </row>
    <row r="31" spans="1:38" ht="18.75" customHeight="1" x14ac:dyDescent="0.25">
      <c r="A31" s="77" t="s">
        <v>136</v>
      </c>
      <c r="B31" s="269" t="str">
        <f>E19</f>
        <v>Tóth</v>
      </c>
      <c r="C31" s="269"/>
      <c r="D31" s="273" t="s">
        <v>235</v>
      </c>
      <c r="E31" s="273"/>
      <c r="F31" s="273" t="s">
        <v>237</v>
      </c>
      <c r="G31" s="273"/>
      <c r="H31" s="268" t="s">
        <v>235</v>
      </c>
      <c r="I31" s="268"/>
      <c r="J31" s="275"/>
      <c r="K31" s="275"/>
      <c r="L31" s="64"/>
      <c r="M31" s="148"/>
    </row>
    <row r="32" spans="1:38" ht="18.75" customHeight="1" x14ac:dyDescent="0.25">
      <c r="A32" s="150"/>
      <c r="B32" s="151"/>
      <c r="C32" s="151"/>
      <c r="D32" s="150"/>
      <c r="E32" s="150"/>
      <c r="F32" s="150"/>
      <c r="G32" s="150"/>
      <c r="H32" s="150"/>
      <c r="I32" s="150"/>
      <c r="J32" s="64"/>
      <c r="K32" s="64"/>
      <c r="L32" s="64"/>
      <c r="M32" s="152"/>
    </row>
    <row r="33" spans="1:18" x14ac:dyDescent="0.2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</row>
    <row r="34" spans="1:18" x14ac:dyDescent="0.25">
      <c r="A34" s="64" t="s">
        <v>84</v>
      </c>
      <c r="B34" s="64"/>
      <c r="C34" s="281" t="s">
        <v>203</v>
      </c>
      <c r="D34" s="280"/>
      <c r="E34" s="65" t="s">
        <v>137</v>
      </c>
      <c r="F34" s="279" t="s">
        <v>142</v>
      </c>
      <c r="G34" s="279"/>
      <c r="H34" s="64"/>
      <c r="I34" s="266" t="s">
        <v>246</v>
      </c>
      <c r="J34" s="64"/>
      <c r="K34" s="64"/>
      <c r="L34" s="64"/>
      <c r="M34" s="64"/>
    </row>
    <row r="35" spans="1:18" x14ac:dyDescent="0.25">
      <c r="A35" s="64"/>
      <c r="B35" s="64"/>
      <c r="C35" s="64"/>
      <c r="D35" s="64"/>
      <c r="E35" s="64"/>
      <c r="F35" s="65"/>
      <c r="G35" s="65"/>
      <c r="H35" s="64"/>
      <c r="I35" s="64"/>
      <c r="J35" s="64"/>
      <c r="K35" s="64"/>
      <c r="L35" s="64"/>
      <c r="M35" s="64"/>
    </row>
    <row r="36" spans="1:18" x14ac:dyDescent="0.25">
      <c r="A36" s="64" t="s">
        <v>138</v>
      </c>
      <c r="B36" s="64"/>
      <c r="C36" s="280" t="str">
        <f>IF(M23=2,B23,IF(M24=2,B24,IF(M25=2,B25,"")))</f>
        <v/>
      </c>
      <c r="D36" s="280"/>
      <c r="E36" s="65" t="s">
        <v>137</v>
      </c>
      <c r="F36" s="280" t="str">
        <f>IF(M28=2,B28,IF(M29=2,B29,IF(M30=2,B30,IF(M31=2,B31,""))))</f>
        <v/>
      </c>
      <c r="G36" s="280"/>
      <c r="H36" s="64"/>
      <c r="I36" s="78"/>
      <c r="J36" s="64"/>
      <c r="K36" s="64"/>
      <c r="L36" s="64"/>
      <c r="M36" s="64"/>
    </row>
    <row r="37" spans="1:18" x14ac:dyDescent="0.25">
      <c r="A37" s="64"/>
      <c r="B37" s="64"/>
      <c r="C37" s="65"/>
      <c r="D37" s="65"/>
      <c r="E37" s="65"/>
      <c r="F37" s="65"/>
      <c r="G37" s="65"/>
      <c r="H37" s="64"/>
      <c r="I37" s="64"/>
      <c r="J37" s="64"/>
      <c r="K37" s="64"/>
      <c r="L37" s="64"/>
      <c r="M37" s="64"/>
    </row>
    <row r="38" spans="1:18" x14ac:dyDescent="0.25">
      <c r="A38" s="64" t="s">
        <v>139</v>
      </c>
      <c r="B38" s="64"/>
      <c r="C38" s="280" t="str">
        <f>IF(M23=3,B23,IF(M24=3,B24,IF(M25=3,B25,"")))</f>
        <v/>
      </c>
      <c r="D38" s="280"/>
      <c r="E38" s="65" t="s">
        <v>137</v>
      </c>
      <c r="F38" s="280" t="str">
        <f>IF(M28=3,B28,IF(M29=3,B29,IF(M30=3,B30,IF(M31=3,B31,""))))</f>
        <v/>
      </c>
      <c r="G38" s="280"/>
      <c r="H38" s="64"/>
      <c r="I38" s="78"/>
      <c r="J38" s="64"/>
      <c r="K38" s="64"/>
      <c r="L38" s="64"/>
      <c r="M38" s="64"/>
    </row>
    <row r="39" spans="1:18" x14ac:dyDescent="0.2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</row>
    <row r="40" spans="1:18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78"/>
      <c r="M40" s="64"/>
    </row>
    <row r="41" spans="1:18" x14ac:dyDescent="0.25">
      <c r="A41" s="79" t="s">
        <v>81</v>
      </c>
      <c r="B41" s="80"/>
      <c r="C41" s="81"/>
      <c r="D41" s="82" t="s">
        <v>95</v>
      </c>
      <c r="E41" s="83" t="s">
        <v>96</v>
      </c>
      <c r="F41" s="84"/>
      <c r="G41" s="82" t="s">
        <v>95</v>
      </c>
      <c r="H41" s="83" t="s">
        <v>97</v>
      </c>
      <c r="I41" s="85"/>
      <c r="J41" s="83" t="s">
        <v>98</v>
      </c>
      <c r="K41" s="86" t="s">
        <v>99</v>
      </c>
      <c r="L41" s="60"/>
      <c r="M41" s="84"/>
      <c r="P41" s="89"/>
      <c r="Q41" s="89"/>
      <c r="R41" s="90"/>
    </row>
    <row r="42" spans="1:18" x14ac:dyDescent="0.25">
      <c r="A42" s="91" t="s">
        <v>100</v>
      </c>
      <c r="B42" s="92"/>
      <c r="C42" s="93"/>
      <c r="D42" s="94">
        <v>1</v>
      </c>
      <c r="E42" s="274" t="str">
        <f>IF(D42&gt;$R$44, ,UPPER(VLOOKUP(D42,'[1]1MD ELO'!$A$7:$Q$134,2)))</f>
        <v/>
      </c>
      <c r="F42" s="274"/>
      <c r="G42" s="95" t="s">
        <v>101</v>
      </c>
      <c r="H42" s="92"/>
      <c r="I42" s="96"/>
      <c r="J42" s="97"/>
      <c r="K42" s="98" t="s">
        <v>102</v>
      </c>
      <c r="L42" s="99"/>
      <c r="M42" s="118"/>
      <c r="P42" s="101"/>
      <c r="Q42" s="101"/>
      <c r="R42" s="102"/>
    </row>
    <row r="43" spans="1:18" x14ac:dyDescent="0.25">
      <c r="A43" s="103" t="s">
        <v>103</v>
      </c>
      <c r="B43" s="104"/>
      <c r="C43" s="105"/>
      <c r="D43" s="106">
        <v>2</v>
      </c>
      <c r="E43" s="267" t="str">
        <f>IF(D43&gt;$R$44, ,UPPER(VLOOKUP(D43,'[1]1MD ELO'!$A$7:$Q$134,2)))</f>
        <v/>
      </c>
      <c r="F43" s="267"/>
      <c r="G43" s="107" t="s">
        <v>104</v>
      </c>
      <c r="H43" s="108"/>
      <c r="I43" s="109"/>
      <c r="J43" s="110"/>
      <c r="K43" s="111"/>
      <c r="L43" s="78"/>
      <c r="M43" s="112"/>
      <c r="P43" s="102"/>
      <c r="Q43" s="113"/>
      <c r="R43" s="102"/>
    </row>
    <row r="44" spans="1:18" x14ac:dyDescent="0.25">
      <c r="A44" s="114"/>
      <c r="B44" s="115"/>
      <c r="C44" s="116"/>
      <c r="D44" s="106"/>
      <c r="E44" s="117"/>
      <c r="F44" s="64"/>
      <c r="G44" s="107" t="s">
        <v>105</v>
      </c>
      <c r="H44" s="108"/>
      <c r="I44" s="109"/>
      <c r="J44" s="110"/>
      <c r="K44" s="98" t="s">
        <v>106</v>
      </c>
      <c r="L44" s="99"/>
      <c r="M44" s="118"/>
      <c r="P44" s="101"/>
      <c r="Q44" s="101"/>
      <c r="R44" s="137">
        <f>MIN(4,'[1]1MD ELO'!Q2)</f>
        <v>4</v>
      </c>
    </row>
    <row r="45" spans="1:18" x14ac:dyDescent="0.25">
      <c r="A45" s="119"/>
      <c r="B45" s="120"/>
      <c r="C45" s="121"/>
      <c r="D45" s="106"/>
      <c r="E45" s="117"/>
      <c r="F45" s="64"/>
      <c r="G45" s="107" t="s">
        <v>107</v>
      </c>
      <c r="H45" s="108"/>
      <c r="I45" s="109"/>
      <c r="J45" s="110"/>
      <c r="K45" s="122"/>
      <c r="L45" s="64"/>
      <c r="M45" s="100"/>
      <c r="P45" s="102"/>
      <c r="Q45" s="113"/>
      <c r="R45" s="102"/>
    </row>
    <row r="46" spans="1:18" x14ac:dyDescent="0.25">
      <c r="A46" s="123"/>
      <c r="B46" s="124"/>
      <c r="C46" s="125"/>
      <c r="D46" s="106"/>
      <c r="E46" s="117"/>
      <c r="F46" s="64"/>
      <c r="G46" s="107" t="s">
        <v>108</v>
      </c>
      <c r="H46" s="108"/>
      <c r="I46" s="109"/>
      <c r="J46" s="110"/>
      <c r="K46" s="103"/>
      <c r="L46" s="78"/>
      <c r="M46" s="112"/>
      <c r="P46" s="102"/>
      <c r="Q46" s="113"/>
      <c r="R46" s="102"/>
    </row>
    <row r="47" spans="1:18" x14ac:dyDescent="0.25">
      <c r="A47" s="126"/>
      <c r="B47" s="127"/>
      <c r="C47" s="121"/>
      <c r="D47" s="106"/>
      <c r="E47" s="117"/>
      <c r="F47" s="64"/>
      <c r="G47" s="107" t="s">
        <v>109</v>
      </c>
      <c r="H47" s="108"/>
      <c r="I47" s="109"/>
      <c r="J47" s="110"/>
      <c r="K47" s="98" t="s">
        <v>110</v>
      </c>
      <c r="L47" s="99"/>
      <c r="M47" s="118"/>
      <c r="P47" s="101"/>
      <c r="Q47" s="101"/>
      <c r="R47" s="102"/>
    </row>
    <row r="48" spans="1:18" x14ac:dyDescent="0.25">
      <c r="A48" s="126"/>
      <c r="B48" s="127"/>
      <c r="C48" s="128"/>
      <c r="D48" s="106"/>
      <c r="E48" s="117"/>
      <c r="F48" s="64"/>
      <c r="G48" s="107" t="s">
        <v>111</v>
      </c>
      <c r="H48" s="108"/>
      <c r="I48" s="109"/>
      <c r="J48" s="110"/>
      <c r="K48" s="122"/>
      <c r="L48" s="64"/>
      <c r="M48" s="100"/>
      <c r="P48" s="102"/>
      <c r="Q48" s="113"/>
      <c r="R48" s="102"/>
    </row>
    <row r="49" spans="1:18" x14ac:dyDescent="0.25">
      <c r="A49" s="129"/>
      <c r="B49" s="130"/>
      <c r="C49" s="131"/>
      <c r="D49" s="132"/>
      <c r="E49" s="133"/>
      <c r="F49" s="78"/>
      <c r="G49" s="134" t="s">
        <v>112</v>
      </c>
      <c r="H49" s="104"/>
      <c r="I49" s="135"/>
      <c r="J49" s="136"/>
      <c r="K49" s="103" t="str">
        <f>L4</f>
        <v>Kovács Annamária</v>
      </c>
      <c r="L49" s="78"/>
      <c r="M49" s="112"/>
      <c r="P49" s="102"/>
      <c r="Q49" s="113"/>
      <c r="R49" s="137"/>
    </row>
  </sheetData>
  <mergeCells count="51">
    <mergeCell ref="A1:F1"/>
    <mergeCell ref="H24:I24"/>
    <mergeCell ref="A4:C4"/>
    <mergeCell ref="J30:K30"/>
    <mergeCell ref="F22:G22"/>
    <mergeCell ref="D28:E28"/>
    <mergeCell ref="D22:E22"/>
    <mergeCell ref="J28:K28"/>
    <mergeCell ref="H22:I22"/>
    <mergeCell ref="D23:E23"/>
    <mergeCell ref="C34:D34"/>
    <mergeCell ref="C36:D36"/>
    <mergeCell ref="E42:F42"/>
    <mergeCell ref="B24:C24"/>
    <mergeCell ref="H30:I30"/>
    <mergeCell ref="H29:I29"/>
    <mergeCell ref="H27:I27"/>
    <mergeCell ref="H28:I28"/>
    <mergeCell ref="F25:G25"/>
    <mergeCell ref="C38:D38"/>
    <mergeCell ref="F36:G36"/>
    <mergeCell ref="H25:I25"/>
    <mergeCell ref="E43:F43"/>
    <mergeCell ref="B23:C23"/>
    <mergeCell ref="J29:K29"/>
    <mergeCell ref="B31:C31"/>
    <mergeCell ref="B22:C22"/>
    <mergeCell ref="H23:I23"/>
    <mergeCell ref="F34:G34"/>
    <mergeCell ref="D25:E25"/>
    <mergeCell ref="F27:G27"/>
    <mergeCell ref="F24:G24"/>
    <mergeCell ref="H31:I31"/>
    <mergeCell ref="D31:E31"/>
    <mergeCell ref="F23:G23"/>
    <mergeCell ref="F38:G38"/>
    <mergeCell ref="D24:E24"/>
    <mergeCell ref="B29:C29"/>
    <mergeCell ref="J31:K31"/>
    <mergeCell ref="B28:C28"/>
    <mergeCell ref="D27:E27"/>
    <mergeCell ref="B25:C25"/>
    <mergeCell ref="F31:G31"/>
    <mergeCell ref="J27:K27"/>
    <mergeCell ref="B27:C27"/>
    <mergeCell ref="F30:G30"/>
    <mergeCell ref="F29:G29"/>
    <mergeCell ref="F28:G28"/>
    <mergeCell ref="B30:C30"/>
    <mergeCell ref="D30:E30"/>
    <mergeCell ref="D29:E29"/>
  </mergeCells>
  <conditionalFormatting sqref="E7 E9 E13 E15 E17 E19">
    <cfRule type="cellIs" dxfId="2" priority="4" stopIfTrue="1" operator="equal">
      <formula>"Bye"</formula>
    </cfRule>
  </conditionalFormatting>
  <conditionalFormatting sqref="E11">
    <cfRule type="cellIs" dxfId="1" priority="1" stopIfTrue="1" operator="equal">
      <formula>"Bye"</formula>
    </cfRule>
  </conditionalFormatting>
  <conditionalFormatting sqref="R44 R49">
    <cfRule type="expression" dxfId="0" priority="3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AD46"/>
  </sheetPr>
  <dimension ref="A1:S42"/>
  <sheetViews>
    <sheetView topLeftCell="C1" zoomScale="87" workbookViewId="0">
      <selection activeCell="M7" sqref="M7"/>
    </sheetView>
  </sheetViews>
  <sheetFormatPr defaultColWidth="9" defaultRowHeight="14.4" x14ac:dyDescent="0.3"/>
  <cols>
    <col min="1" max="15" width="10" customWidth="1"/>
    <col min="16" max="16" width="11.44140625" customWidth="1"/>
    <col min="17" max="256" width="10" customWidth="1"/>
  </cols>
  <sheetData>
    <row r="1" spans="1:19" ht="24.6" x14ac:dyDescent="0.25">
      <c r="A1" s="284" t="s">
        <v>233</v>
      </c>
      <c r="B1" s="284"/>
      <c r="C1" s="284"/>
      <c r="D1" s="284"/>
      <c r="E1" s="284"/>
      <c r="F1" s="284"/>
      <c r="G1" s="153"/>
      <c r="H1" s="154" t="s">
        <v>75</v>
      </c>
      <c r="I1" s="155"/>
      <c r="J1" s="156"/>
      <c r="K1" s="157"/>
      <c r="L1" s="158"/>
      <c r="M1" s="159"/>
      <c r="N1" s="160"/>
      <c r="O1" s="160" t="s">
        <v>23</v>
      </c>
      <c r="P1" s="160"/>
      <c r="Q1" s="161"/>
      <c r="R1" s="160"/>
      <c r="S1" s="157"/>
    </row>
    <row r="2" spans="1:19" x14ac:dyDescent="0.25">
      <c r="A2" s="162" t="s">
        <v>76</v>
      </c>
      <c r="B2" s="163"/>
      <c r="C2" s="163"/>
      <c r="D2" s="163"/>
      <c r="E2" s="163"/>
      <c r="F2" s="163"/>
      <c r="G2" s="164"/>
      <c r="H2" s="165"/>
      <c r="I2" s="165"/>
      <c r="J2" s="166"/>
      <c r="K2" s="158"/>
      <c r="L2" s="158"/>
      <c r="M2" s="158"/>
      <c r="N2" s="167"/>
      <c r="O2" s="168"/>
      <c r="P2" s="167"/>
      <c r="Q2" s="168"/>
      <c r="R2" s="167"/>
      <c r="S2" s="157"/>
    </row>
    <row r="3" spans="1:19" x14ac:dyDescent="0.25">
      <c r="A3" s="169" t="s">
        <v>77</v>
      </c>
      <c r="B3" s="169"/>
      <c r="C3" s="169"/>
      <c r="D3" s="169"/>
      <c r="E3" s="169" t="s">
        <v>78</v>
      </c>
      <c r="F3" s="169"/>
      <c r="G3" s="169"/>
      <c r="H3" s="169" t="s">
        <v>7</v>
      </c>
      <c r="I3" s="169"/>
      <c r="J3" s="170"/>
      <c r="K3" s="169"/>
      <c r="L3" s="171" t="s">
        <v>79</v>
      </c>
      <c r="M3" s="169"/>
      <c r="N3" s="172"/>
      <c r="O3" s="173"/>
      <c r="P3" s="172"/>
      <c r="Q3" s="173"/>
      <c r="R3" s="174"/>
      <c r="S3" s="157"/>
    </row>
    <row r="4" spans="1:19" x14ac:dyDescent="0.25">
      <c r="A4" s="277">
        <v>45412</v>
      </c>
      <c r="B4" s="277"/>
      <c r="C4" s="277"/>
      <c r="D4" s="50"/>
      <c r="E4" s="175" t="s">
        <v>22</v>
      </c>
      <c r="F4" s="175"/>
      <c r="G4" s="175"/>
      <c r="H4" s="176" t="s">
        <v>27</v>
      </c>
      <c r="I4" s="175"/>
      <c r="J4" s="177"/>
      <c r="K4" s="176"/>
      <c r="L4" s="178" t="s">
        <v>194</v>
      </c>
      <c r="M4" s="176"/>
      <c r="N4" s="179"/>
      <c r="O4" s="180"/>
      <c r="P4" s="181" t="s">
        <v>113</v>
      </c>
      <c r="Q4" s="182" t="s">
        <v>226</v>
      </c>
      <c r="R4" s="182" t="s">
        <v>127</v>
      </c>
      <c r="S4" s="183"/>
    </row>
    <row r="5" spans="1:19" x14ac:dyDescent="0.25">
      <c r="A5" s="184"/>
      <c r="B5" s="184" t="s">
        <v>119</v>
      </c>
      <c r="C5" s="184" t="s">
        <v>120</v>
      </c>
      <c r="D5" s="184" t="s">
        <v>81</v>
      </c>
      <c r="E5" s="184" t="s">
        <v>121</v>
      </c>
      <c r="F5" s="184"/>
      <c r="G5" s="184" t="s">
        <v>82</v>
      </c>
      <c r="H5" s="184"/>
      <c r="I5" s="184" t="s">
        <v>83</v>
      </c>
      <c r="J5" s="184"/>
      <c r="K5" s="185" t="s">
        <v>122</v>
      </c>
      <c r="L5" s="185" t="s">
        <v>123</v>
      </c>
      <c r="M5" s="185" t="s">
        <v>124</v>
      </c>
      <c r="N5" s="157"/>
      <c r="O5" s="157"/>
      <c r="P5" s="186" t="s">
        <v>116</v>
      </c>
      <c r="Q5" s="187" t="s">
        <v>118</v>
      </c>
      <c r="R5" s="187" t="s">
        <v>227</v>
      </c>
      <c r="S5" s="183"/>
    </row>
    <row r="6" spans="1:19" x14ac:dyDescent="0.25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57"/>
      <c r="O6" s="157"/>
      <c r="P6" s="189" t="s">
        <v>125</v>
      </c>
      <c r="Q6" s="190" t="s">
        <v>228</v>
      </c>
      <c r="R6" s="190" t="s">
        <v>114</v>
      </c>
      <c r="S6" s="183"/>
    </row>
    <row r="7" spans="1:19" x14ac:dyDescent="0.25">
      <c r="A7" s="191" t="s">
        <v>20</v>
      </c>
      <c r="B7" s="192">
        <v>3</v>
      </c>
      <c r="C7" s="193"/>
      <c r="D7" s="193">
        <v>0</v>
      </c>
      <c r="E7" s="287" t="s">
        <v>217</v>
      </c>
      <c r="F7" s="287"/>
      <c r="G7" s="287" t="s">
        <v>211</v>
      </c>
      <c r="H7" s="287"/>
      <c r="I7" s="194"/>
      <c r="J7" s="188"/>
      <c r="K7" s="262" t="s">
        <v>238</v>
      </c>
      <c r="L7" s="195"/>
      <c r="M7" s="196"/>
      <c r="N7" s="157"/>
      <c r="O7" s="157"/>
      <c r="P7" s="181" t="s">
        <v>229</v>
      </c>
      <c r="Q7" s="182" t="s">
        <v>117</v>
      </c>
      <c r="R7" s="182" t="s">
        <v>132</v>
      </c>
      <c r="S7" s="157"/>
    </row>
    <row r="8" spans="1:19" x14ac:dyDescent="0.25">
      <c r="A8" s="191"/>
      <c r="B8" s="197"/>
      <c r="C8" s="198"/>
      <c r="D8" s="198"/>
      <c r="E8" s="198"/>
      <c r="F8" s="198"/>
      <c r="G8" s="198"/>
      <c r="H8" s="198"/>
      <c r="I8" s="198"/>
      <c r="J8" s="188"/>
      <c r="K8" s="191"/>
      <c r="L8" s="191"/>
      <c r="M8" s="199"/>
      <c r="N8" s="157"/>
      <c r="O8" s="157"/>
      <c r="P8" s="186" t="s">
        <v>230</v>
      </c>
      <c r="Q8" s="187" t="s">
        <v>126</v>
      </c>
      <c r="R8" s="187" t="s">
        <v>231</v>
      </c>
      <c r="S8" s="157"/>
    </row>
    <row r="9" spans="1:19" x14ac:dyDescent="0.25">
      <c r="A9" s="191" t="s">
        <v>27</v>
      </c>
      <c r="B9" s="192">
        <v>4</v>
      </c>
      <c r="C9" s="193"/>
      <c r="D9" s="193">
        <v>0</v>
      </c>
      <c r="E9" s="287" t="s">
        <v>232</v>
      </c>
      <c r="F9" s="287"/>
      <c r="G9" s="287" t="s">
        <v>218</v>
      </c>
      <c r="H9" s="287"/>
      <c r="I9" s="194"/>
      <c r="J9" s="188"/>
      <c r="K9" s="262" t="s">
        <v>236</v>
      </c>
      <c r="L9" s="195" t="s">
        <v>23</v>
      </c>
      <c r="M9" s="196"/>
      <c r="N9" s="157"/>
      <c r="O9" s="157"/>
      <c r="P9" s="157"/>
      <c r="Q9" s="157"/>
      <c r="R9" s="157"/>
      <c r="S9" s="157"/>
    </row>
    <row r="10" spans="1:19" x14ac:dyDescent="0.25">
      <c r="A10" s="191"/>
      <c r="B10" s="197"/>
      <c r="C10" s="198"/>
      <c r="D10" s="198"/>
      <c r="E10" s="198"/>
      <c r="F10" s="198"/>
      <c r="G10" s="198"/>
      <c r="H10" s="198"/>
      <c r="I10" s="198"/>
      <c r="J10" s="188"/>
      <c r="K10" s="191"/>
      <c r="L10" s="191"/>
      <c r="M10" s="199"/>
      <c r="N10" s="157"/>
      <c r="O10" s="157"/>
      <c r="P10" s="157"/>
      <c r="Q10" s="157"/>
      <c r="R10" s="157"/>
      <c r="S10" s="157"/>
    </row>
    <row r="11" spans="1:19" x14ac:dyDescent="0.25">
      <c r="A11" s="191" t="s">
        <v>134</v>
      </c>
      <c r="B11" s="192">
        <v>1</v>
      </c>
      <c r="C11" s="193"/>
      <c r="D11" s="193">
        <v>0</v>
      </c>
      <c r="E11" s="287" t="s">
        <v>213</v>
      </c>
      <c r="F11" s="287"/>
      <c r="G11" s="287" t="s">
        <v>215</v>
      </c>
      <c r="H11" s="287"/>
      <c r="I11" s="194"/>
      <c r="J11" s="188"/>
      <c r="K11" s="262" t="s">
        <v>239</v>
      </c>
      <c r="L11" s="195"/>
      <c r="M11" s="196"/>
      <c r="N11" s="157"/>
      <c r="O11" s="157"/>
      <c r="P11" s="157"/>
      <c r="Q11" s="157"/>
      <c r="R11" s="157"/>
      <c r="S11" s="157"/>
    </row>
    <row r="12" spans="1:19" x14ac:dyDescent="0.25">
      <c r="A12" s="191"/>
      <c r="B12" s="197"/>
      <c r="C12" s="198"/>
      <c r="D12" s="198"/>
      <c r="E12" s="198"/>
      <c r="F12" s="198"/>
      <c r="G12" s="198"/>
      <c r="H12" s="198"/>
      <c r="I12" s="198"/>
      <c r="J12" s="188"/>
      <c r="K12" s="188"/>
      <c r="L12" s="188"/>
      <c r="M12" s="199"/>
      <c r="N12" s="157"/>
      <c r="O12" s="157"/>
      <c r="P12" s="157"/>
      <c r="Q12" s="157"/>
      <c r="R12" s="157"/>
      <c r="S12" s="157"/>
    </row>
    <row r="13" spans="1:19" x14ac:dyDescent="0.25">
      <c r="A13" s="191" t="s">
        <v>135</v>
      </c>
      <c r="B13" s="192">
        <v>2</v>
      </c>
      <c r="C13" s="193"/>
      <c r="D13" s="193">
        <v>0</v>
      </c>
      <c r="E13" s="287" t="s">
        <v>214</v>
      </c>
      <c r="F13" s="287"/>
      <c r="G13" s="287" t="s">
        <v>216</v>
      </c>
      <c r="H13" s="287"/>
      <c r="I13" s="194"/>
      <c r="J13" s="188"/>
      <c r="K13" s="262" t="s">
        <v>253</v>
      </c>
      <c r="L13" s="195"/>
      <c r="M13" s="196"/>
      <c r="N13" s="157"/>
      <c r="O13" s="157"/>
      <c r="P13" s="157"/>
      <c r="Q13" s="157"/>
      <c r="R13" s="157"/>
      <c r="S13" s="157"/>
    </row>
    <row r="14" spans="1:19" x14ac:dyDescent="0.25">
      <c r="A14" s="191"/>
      <c r="B14" s="197"/>
      <c r="C14" s="198"/>
      <c r="D14" s="198"/>
      <c r="E14" s="198"/>
      <c r="F14" s="198"/>
      <c r="G14" s="198"/>
      <c r="H14" s="198"/>
      <c r="I14" s="198"/>
      <c r="J14" s="188"/>
      <c r="K14" s="191"/>
      <c r="L14" s="191"/>
      <c r="M14" s="199"/>
      <c r="N14" s="157"/>
      <c r="O14" s="157"/>
      <c r="P14" s="157"/>
      <c r="Q14" s="157"/>
      <c r="R14" s="157"/>
      <c r="S14" s="157"/>
    </row>
    <row r="15" spans="1:19" x14ac:dyDescent="0.25">
      <c r="A15" s="191" t="s">
        <v>19</v>
      </c>
      <c r="B15" s="192">
        <v>5</v>
      </c>
      <c r="C15" s="193"/>
      <c r="D15" s="193">
        <v>0</v>
      </c>
      <c r="E15" s="287" t="s">
        <v>201</v>
      </c>
      <c r="F15" s="287"/>
      <c r="G15" s="287" t="s">
        <v>219</v>
      </c>
      <c r="H15" s="287"/>
      <c r="I15" s="194"/>
      <c r="J15" s="188"/>
      <c r="K15" s="262" t="s">
        <v>248</v>
      </c>
      <c r="L15" s="195"/>
      <c r="M15" s="196"/>
      <c r="N15" s="157"/>
      <c r="O15" s="157"/>
      <c r="P15" s="157"/>
      <c r="Q15" s="157"/>
      <c r="R15" s="157"/>
      <c r="S15" s="157"/>
    </row>
    <row r="16" spans="1:19" x14ac:dyDescent="0.25">
      <c r="A16" s="188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57"/>
      <c r="O16" s="157"/>
      <c r="P16" s="157"/>
      <c r="Q16" s="157"/>
      <c r="R16" s="157"/>
      <c r="S16" s="157"/>
    </row>
    <row r="17" spans="1:19" x14ac:dyDescent="0.25">
      <c r="A17" s="188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57"/>
      <c r="O17" s="157"/>
      <c r="P17" s="157"/>
      <c r="Q17" s="157"/>
      <c r="R17" s="157"/>
      <c r="S17" s="157"/>
    </row>
    <row r="18" spans="1:19" x14ac:dyDescent="0.25">
      <c r="A18" s="188"/>
      <c r="B18" s="288"/>
      <c r="C18" s="288"/>
      <c r="D18" s="290" t="s">
        <v>217</v>
      </c>
      <c r="E18" s="290"/>
      <c r="F18" s="290" t="s">
        <v>212</v>
      </c>
      <c r="G18" s="290"/>
      <c r="H18" s="290" t="s">
        <v>213</v>
      </c>
      <c r="I18" s="290"/>
      <c r="J18" s="290" t="s">
        <v>214</v>
      </c>
      <c r="K18" s="290"/>
      <c r="L18" s="290" t="s">
        <v>201</v>
      </c>
      <c r="M18" s="290"/>
      <c r="N18" s="264"/>
      <c r="O18" s="157"/>
      <c r="P18" s="157"/>
      <c r="Q18" s="157"/>
      <c r="R18" s="157"/>
      <c r="S18" s="157"/>
    </row>
    <row r="19" spans="1:19" x14ac:dyDescent="0.25">
      <c r="A19" s="200" t="s">
        <v>20</v>
      </c>
      <c r="B19" s="283" t="s">
        <v>217</v>
      </c>
      <c r="C19" s="283"/>
      <c r="D19" s="291"/>
      <c r="E19" s="291"/>
      <c r="F19" s="285" t="s">
        <v>242</v>
      </c>
      <c r="G19" s="286"/>
      <c r="H19" s="285" t="s">
        <v>256</v>
      </c>
      <c r="I19" s="286"/>
      <c r="J19" s="289" t="s">
        <v>249</v>
      </c>
      <c r="K19" s="290"/>
      <c r="L19" s="289" t="s">
        <v>234</v>
      </c>
      <c r="M19" s="290"/>
      <c r="N19" s="264" t="s">
        <v>238</v>
      </c>
      <c r="O19" s="157"/>
      <c r="P19" s="157"/>
      <c r="Q19" s="157"/>
      <c r="R19" s="157"/>
      <c r="S19" s="157"/>
    </row>
    <row r="20" spans="1:19" x14ac:dyDescent="0.25">
      <c r="A20" s="200" t="s">
        <v>27</v>
      </c>
      <c r="B20" s="283" t="s">
        <v>212</v>
      </c>
      <c r="C20" s="283"/>
      <c r="D20" s="285" t="s">
        <v>243</v>
      </c>
      <c r="E20" s="286"/>
      <c r="F20" s="291"/>
      <c r="G20" s="291"/>
      <c r="H20" s="285" t="s">
        <v>247</v>
      </c>
      <c r="I20" s="286"/>
      <c r="J20" s="285" t="s">
        <v>234</v>
      </c>
      <c r="K20" s="286"/>
      <c r="L20" s="289" t="s">
        <v>234</v>
      </c>
      <c r="M20" s="290"/>
      <c r="N20" s="264" t="s">
        <v>236</v>
      </c>
      <c r="O20" s="157"/>
      <c r="P20" s="157"/>
      <c r="Q20" s="157"/>
      <c r="R20" s="157"/>
      <c r="S20" s="157"/>
    </row>
    <row r="21" spans="1:19" x14ac:dyDescent="0.25">
      <c r="A21" s="200" t="s">
        <v>134</v>
      </c>
      <c r="B21" s="283" t="s">
        <v>213</v>
      </c>
      <c r="C21" s="283"/>
      <c r="D21" s="285" t="s">
        <v>257</v>
      </c>
      <c r="E21" s="286"/>
      <c r="F21" s="285" t="s">
        <v>246</v>
      </c>
      <c r="G21" s="286"/>
      <c r="H21" s="291"/>
      <c r="I21" s="291"/>
      <c r="J21" s="285" t="s">
        <v>244</v>
      </c>
      <c r="K21" s="286"/>
      <c r="L21" s="285" t="s">
        <v>234</v>
      </c>
      <c r="M21" s="286"/>
      <c r="N21" s="264" t="s">
        <v>239</v>
      </c>
      <c r="O21" s="157"/>
      <c r="P21" s="157"/>
      <c r="Q21" s="157"/>
      <c r="R21" s="157"/>
      <c r="S21" s="157"/>
    </row>
    <row r="22" spans="1:19" x14ac:dyDescent="0.25">
      <c r="A22" s="200" t="s">
        <v>135</v>
      </c>
      <c r="B22" s="283" t="s">
        <v>214</v>
      </c>
      <c r="C22" s="283"/>
      <c r="D22" s="285" t="s">
        <v>250</v>
      </c>
      <c r="E22" s="286"/>
      <c r="F22" s="285" t="s">
        <v>235</v>
      </c>
      <c r="G22" s="286"/>
      <c r="H22" s="289" t="s">
        <v>245</v>
      </c>
      <c r="I22" s="290"/>
      <c r="J22" s="291"/>
      <c r="K22" s="291"/>
      <c r="L22" s="285" t="s">
        <v>234</v>
      </c>
      <c r="M22" s="286"/>
      <c r="N22" s="264" t="s">
        <v>253</v>
      </c>
      <c r="O22" s="157"/>
      <c r="P22" s="157"/>
      <c r="Q22" s="157"/>
      <c r="R22" s="157"/>
      <c r="S22" s="157"/>
    </row>
    <row r="23" spans="1:19" x14ac:dyDescent="0.25">
      <c r="A23" s="200" t="s">
        <v>19</v>
      </c>
      <c r="B23" s="283" t="s">
        <v>201</v>
      </c>
      <c r="C23" s="283"/>
      <c r="D23" s="285" t="s">
        <v>235</v>
      </c>
      <c r="E23" s="286"/>
      <c r="F23" s="285" t="s">
        <v>235</v>
      </c>
      <c r="G23" s="286"/>
      <c r="H23" s="289" t="s">
        <v>235</v>
      </c>
      <c r="I23" s="290"/>
      <c r="J23" s="289" t="s">
        <v>235</v>
      </c>
      <c r="K23" s="290"/>
      <c r="L23" s="291"/>
      <c r="M23" s="291"/>
      <c r="N23" s="264" t="s">
        <v>248</v>
      </c>
      <c r="O23" s="157"/>
      <c r="P23" s="157"/>
      <c r="Q23" s="157"/>
      <c r="R23" s="157"/>
      <c r="S23" s="157"/>
    </row>
    <row r="24" spans="1:19" x14ac:dyDescent="0.25">
      <c r="A24" s="188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57"/>
      <c r="O24" s="157"/>
      <c r="P24" s="157"/>
      <c r="Q24" s="157"/>
      <c r="R24" s="157"/>
      <c r="S24" s="157"/>
    </row>
    <row r="25" spans="1:19" x14ac:dyDescent="0.25">
      <c r="A25" s="188"/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57"/>
      <c r="O25" s="157"/>
      <c r="P25" s="157"/>
      <c r="Q25" s="157"/>
      <c r="R25" s="157"/>
      <c r="S25" s="157"/>
    </row>
    <row r="26" spans="1:19" x14ac:dyDescent="0.25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57"/>
      <c r="O26" s="157"/>
      <c r="P26" s="157"/>
      <c r="Q26" s="157"/>
      <c r="R26" s="157"/>
      <c r="S26" s="157"/>
    </row>
    <row r="27" spans="1:19" x14ac:dyDescent="0.25">
      <c r="A27" s="188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57"/>
      <c r="O27" s="157"/>
      <c r="P27" s="157"/>
      <c r="Q27" s="157"/>
      <c r="R27" s="157"/>
      <c r="S27" s="157"/>
    </row>
    <row r="28" spans="1:19" x14ac:dyDescent="0.25">
      <c r="A28" s="188"/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57"/>
      <c r="O28" s="157"/>
      <c r="P28" s="157"/>
      <c r="Q28" s="157"/>
      <c r="R28" s="157"/>
      <c r="S28" s="157"/>
    </row>
    <row r="29" spans="1:19" x14ac:dyDescent="0.25">
      <c r="A29" s="188"/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57"/>
      <c r="O29" s="157"/>
      <c r="P29" s="157"/>
      <c r="Q29" s="157"/>
      <c r="R29" s="157"/>
      <c r="S29" s="157"/>
    </row>
    <row r="30" spans="1:19" x14ac:dyDescent="0.25">
      <c r="A30" s="188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57"/>
      <c r="O30" s="157"/>
      <c r="P30" s="157"/>
      <c r="Q30" s="157"/>
      <c r="R30" s="157"/>
      <c r="S30" s="157"/>
    </row>
    <row r="31" spans="1:19" x14ac:dyDescent="0.25">
      <c r="A31" s="188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57"/>
      <c r="O31" s="157"/>
      <c r="P31" s="157"/>
      <c r="Q31" s="157"/>
      <c r="R31" s="157"/>
      <c r="S31" s="157"/>
    </row>
    <row r="32" spans="1:19" x14ac:dyDescent="0.25">
      <c r="A32" s="188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201"/>
      <c r="M32" s="188"/>
      <c r="N32" s="157"/>
      <c r="O32" s="157"/>
      <c r="P32" s="157"/>
      <c r="Q32" s="157"/>
      <c r="R32" s="157"/>
      <c r="S32" s="157"/>
    </row>
    <row r="33" spans="1:19" x14ac:dyDescent="0.25">
      <c r="A33" s="202" t="s">
        <v>81</v>
      </c>
      <c r="B33" s="203"/>
      <c r="C33" s="204"/>
      <c r="D33" s="205" t="s">
        <v>95</v>
      </c>
      <c r="E33" s="206" t="s">
        <v>96</v>
      </c>
      <c r="F33" s="207"/>
      <c r="G33" s="205" t="s">
        <v>95</v>
      </c>
      <c r="H33" s="206" t="s">
        <v>97</v>
      </c>
      <c r="I33" s="208"/>
      <c r="J33" s="206" t="s">
        <v>98</v>
      </c>
      <c r="K33" s="209" t="s">
        <v>99</v>
      </c>
      <c r="L33" s="184"/>
      <c r="M33" s="207"/>
      <c r="N33" s="157"/>
      <c r="O33" s="157"/>
      <c r="P33" s="210"/>
      <c r="Q33" s="210"/>
      <c r="R33" s="211"/>
      <c r="S33" s="157"/>
    </row>
    <row r="34" spans="1:19" x14ac:dyDescent="0.25">
      <c r="A34" s="212" t="s">
        <v>100</v>
      </c>
      <c r="B34" s="213"/>
      <c r="C34" s="214"/>
      <c r="D34" s="215"/>
      <c r="E34" s="293"/>
      <c r="F34" s="293"/>
      <c r="G34" s="216" t="s">
        <v>101</v>
      </c>
      <c r="H34" s="213"/>
      <c r="I34" s="217"/>
      <c r="J34" s="218"/>
      <c r="K34" s="219" t="s">
        <v>102</v>
      </c>
      <c r="L34" s="220"/>
      <c r="M34" s="221"/>
      <c r="N34" s="157"/>
      <c r="O34" s="157"/>
      <c r="P34" s="222"/>
      <c r="Q34" s="222"/>
      <c r="R34" s="223"/>
      <c r="S34" s="157"/>
    </row>
    <row r="35" spans="1:19" x14ac:dyDescent="0.25">
      <c r="A35" s="224" t="s">
        <v>103</v>
      </c>
      <c r="B35" s="225"/>
      <c r="C35" s="226"/>
      <c r="D35" s="227"/>
      <c r="E35" s="292"/>
      <c r="F35" s="292"/>
      <c r="G35" s="228" t="s">
        <v>104</v>
      </c>
      <c r="H35" s="229"/>
      <c r="I35" s="230"/>
      <c r="J35" s="231"/>
      <c r="K35" s="232"/>
      <c r="L35" s="201"/>
      <c r="M35" s="233"/>
      <c r="N35" s="157"/>
      <c r="O35" s="157"/>
      <c r="P35" s="223"/>
      <c r="Q35" s="234"/>
      <c r="R35" s="223"/>
      <c r="S35" s="157"/>
    </row>
    <row r="36" spans="1:19" x14ac:dyDescent="0.25">
      <c r="A36" s="235"/>
      <c r="B36" s="236"/>
      <c r="C36" s="237"/>
      <c r="D36" s="227"/>
      <c r="E36" s="238"/>
      <c r="F36" s="188"/>
      <c r="G36" s="228" t="s">
        <v>105</v>
      </c>
      <c r="H36" s="229"/>
      <c r="I36" s="230"/>
      <c r="J36" s="231"/>
      <c r="K36" s="219" t="s">
        <v>106</v>
      </c>
      <c r="L36" s="220"/>
      <c r="M36" s="221"/>
      <c r="N36" s="157"/>
      <c r="O36" s="157"/>
      <c r="P36" s="222"/>
      <c r="Q36" s="222"/>
      <c r="R36" s="223"/>
      <c r="S36" s="157"/>
    </row>
    <row r="37" spans="1:19" x14ac:dyDescent="0.25">
      <c r="A37" s="239"/>
      <c r="B37" s="240"/>
      <c r="C37" s="241"/>
      <c r="D37" s="227"/>
      <c r="E37" s="238"/>
      <c r="F37" s="188"/>
      <c r="G37" s="228" t="s">
        <v>107</v>
      </c>
      <c r="H37" s="229"/>
      <c r="I37" s="230"/>
      <c r="J37" s="231"/>
      <c r="K37" s="242"/>
      <c r="L37" s="188"/>
      <c r="M37" s="243"/>
      <c r="N37" s="157"/>
      <c r="O37" s="157"/>
      <c r="P37" s="223"/>
      <c r="Q37" s="234"/>
      <c r="R37" s="223"/>
      <c r="S37" s="157"/>
    </row>
    <row r="38" spans="1:19" x14ac:dyDescent="0.25">
      <c r="A38" s="244"/>
      <c r="B38" s="245"/>
      <c r="C38" s="246"/>
      <c r="D38" s="227"/>
      <c r="E38" s="238"/>
      <c r="F38" s="188"/>
      <c r="G38" s="228" t="s">
        <v>108</v>
      </c>
      <c r="H38" s="229"/>
      <c r="I38" s="230"/>
      <c r="J38" s="231"/>
      <c r="K38" s="224"/>
      <c r="L38" s="201"/>
      <c r="M38" s="233"/>
      <c r="N38" s="157"/>
      <c r="O38" s="157"/>
      <c r="P38" s="223"/>
      <c r="Q38" s="234"/>
      <c r="R38" s="223"/>
      <c r="S38" s="157"/>
    </row>
    <row r="39" spans="1:19" x14ac:dyDescent="0.25">
      <c r="A39" s="247"/>
      <c r="B39" s="248"/>
      <c r="C39" s="241"/>
      <c r="D39" s="227"/>
      <c r="E39" s="238"/>
      <c r="F39" s="188"/>
      <c r="G39" s="228" t="s">
        <v>109</v>
      </c>
      <c r="H39" s="229"/>
      <c r="I39" s="230"/>
      <c r="J39" s="231"/>
      <c r="K39" s="219" t="s">
        <v>110</v>
      </c>
      <c r="L39" s="220"/>
      <c r="M39" s="221"/>
      <c r="N39" s="157"/>
      <c r="O39" s="157"/>
      <c r="P39" s="222"/>
      <c r="Q39" s="222"/>
      <c r="R39" s="223"/>
      <c r="S39" s="157"/>
    </row>
    <row r="40" spans="1:19" x14ac:dyDescent="0.25">
      <c r="A40" s="247"/>
      <c r="B40" s="248"/>
      <c r="C40" s="249"/>
      <c r="D40" s="227"/>
      <c r="E40" s="238"/>
      <c r="F40" s="188"/>
      <c r="G40" s="228" t="s">
        <v>111</v>
      </c>
      <c r="H40" s="229"/>
      <c r="I40" s="230"/>
      <c r="J40" s="231"/>
      <c r="K40" s="242"/>
      <c r="L40" s="188"/>
      <c r="M40" s="243"/>
      <c r="N40" s="157"/>
      <c r="O40" s="157"/>
      <c r="P40" s="223"/>
      <c r="Q40" s="234"/>
      <c r="R40" s="223"/>
      <c r="S40" s="157"/>
    </row>
    <row r="41" spans="1:19" x14ac:dyDescent="0.25">
      <c r="A41" s="250"/>
      <c r="B41" s="251"/>
      <c r="C41" s="252"/>
      <c r="D41" s="253"/>
      <c r="E41" s="254"/>
      <c r="F41" s="201"/>
      <c r="G41" s="255" t="s">
        <v>112</v>
      </c>
      <c r="H41" s="225"/>
      <c r="I41" s="256"/>
      <c r="J41" s="257"/>
      <c r="K41" s="224" t="s">
        <v>194</v>
      </c>
      <c r="L41" s="201"/>
      <c r="M41" s="233"/>
      <c r="N41" s="157"/>
      <c r="O41" s="157"/>
      <c r="P41" s="223"/>
      <c r="Q41" s="234"/>
      <c r="R41" s="258"/>
      <c r="S41" s="157"/>
    </row>
    <row r="42" spans="1:19" x14ac:dyDescent="0.2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</row>
  </sheetData>
  <mergeCells count="50">
    <mergeCell ref="E35:F35"/>
    <mergeCell ref="E15:F15"/>
    <mergeCell ref="G15:H15"/>
    <mergeCell ref="J23:K23"/>
    <mergeCell ref="J20:K20"/>
    <mergeCell ref="J21:K21"/>
    <mergeCell ref="J18:K18"/>
    <mergeCell ref="J19:K19"/>
    <mergeCell ref="D23:E23"/>
    <mergeCell ref="H20:I20"/>
    <mergeCell ref="J22:K22"/>
    <mergeCell ref="E34:F34"/>
    <mergeCell ref="D20:E20"/>
    <mergeCell ref="F22:G22"/>
    <mergeCell ref="L23:M23"/>
    <mergeCell ref="B19:C19"/>
    <mergeCell ref="D19:E19"/>
    <mergeCell ref="E13:F13"/>
    <mergeCell ref="G13:H13"/>
    <mergeCell ref="B23:C23"/>
    <mergeCell ref="L22:M22"/>
    <mergeCell ref="L18:M18"/>
    <mergeCell ref="F23:G23"/>
    <mergeCell ref="L19:M19"/>
    <mergeCell ref="D18:E18"/>
    <mergeCell ref="F18:G18"/>
    <mergeCell ref="L20:M20"/>
    <mergeCell ref="B22:C22"/>
    <mergeCell ref="H23:I23"/>
    <mergeCell ref="L21:M21"/>
    <mergeCell ref="H22:I22"/>
    <mergeCell ref="A4:C4"/>
    <mergeCell ref="E7:F7"/>
    <mergeCell ref="G7:H7"/>
    <mergeCell ref="H21:I21"/>
    <mergeCell ref="H19:I19"/>
    <mergeCell ref="D22:E22"/>
    <mergeCell ref="H18:I18"/>
    <mergeCell ref="E9:F9"/>
    <mergeCell ref="B20:C20"/>
    <mergeCell ref="D21:E21"/>
    <mergeCell ref="F20:G20"/>
    <mergeCell ref="E11:F11"/>
    <mergeCell ref="F19:G19"/>
    <mergeCell ref="B21:C21"/>
    <mergeCell ref="A1:F1"/>
    <mergeCell ref="F21:G21"/>
    <mergeCell ref="G11:H11"/>
    <mergeCell ref="G9:H9"/>
    <mergeCell ref="B18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</vt:i4>
      </vt:variant>
    </vt:vector>
  </HeadingPairs>
  <TitlesOfParts>
    <vt:vector size="8" baseType="lpstr">
      <vt:lpstr>Nevezések</vt:lpstr>
      <vt:lpstr>V.kcs Fiú-U14-A</vt:lpstr>
      <vt:lpstr>V.kcs Lány-U14-B</vt:lpstr>
      <vt:lpstr>VII. kcs Fiú-U18-B</vt:lpstr>
      <vt:lpstr>VII.kcs Lány-U18-B</vt:lpstr>
      <vt:lpstr>'V.kcs Fiú-U14-A'!Nyomtatási_terület</vt:lpstr>
      <vt:lpstr>'V.kcs Lány-U14-B'!Nyomtatási_terület</vt:lpstr>
      <vt:lpstr>'VII. kcs Fiú-U18-B'!Nyomtatási_terület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Guti János</cp:lastModifiedBy>
  <dcterms:created xsi:type="dcterms:W3CDTF">2023-04-16T09:36:52Z</dcterms:created>
  <dcterms:modified xsi:type="dcterms:W3CDTF">2024-05-09T07:38:38Z</dcterms:modified>
</cp:coreProperties>
</file>