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Munka\Korosztályos OB - 2025\12-18\Csapat\"/>
    </mc:Choice>
  </mc:AlternateContent>
  <xr:revisionPtr revIDLastSave="0" documentId="13_ncr:1_{C5D985BA-5EB0-473C-B12A-A23330638232}" xr6:coauthVersionLast="47" xr6:coauthVersionMax="47" xr10:uidLastSave="{00000000-0000-0000-0000-000000000000}"/>
  <bookViews>
    <workbookView xWindow="-108" yWindow="-108" windowWidth="23256" windowHeight="13176" firstSheet="1" activeTab="1" xr2:uid="{20305368-794A-470D-B36F-B1A628C96A0E}"/>
  </bookViews>
  <sheets>
    <sheet name="F12_lista" sheetId="10" state="hidden" r:id="rId1"/>
    <sheet name="F12" sheetId="11" r:id="rId2"/>
    <sheet name="F12_5-8." sheetId="13" r:id="rId3"/>
    <sheet name="L12" sheetId="5" r:id="rId4"/>
    <sheet name="L12_5-8." sheetId="6" r:id="rId5"/>
    <sheet name="F18" sheetId="3" r:id="rId6"/>
    <sheet name="F18_5-8." sheetId="4" r:id="rId7"/>
    <sheet name="L18" sheetId="2" r:id="rId8"/>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0">F12_lista!$1:$6</definedName>
    <definedName name="_xlnm.Print_Area" localSheetId="1">'F12'!$A$1:$R$62</definedName>
    <definedName name="_xlnm.Print_Area" localSheetId="2">'F12_5-8.'!$A$1:$R$62</definedName>
    <definedName name="_xlnm.Print_Area" localSheetId="0">F12_lista!$A$1:$Q$134</definedName>
    <definedName name="_xlnm.Print_Area" localSheetId="5">'F18'!$A$1:$R$62</definedName>
    <definedName name="_xlnm.Print_Area" localSheetId="6">'F18_5-8.'!$A$1:$R$62</definedName>
    <definedName name="_xlnm.Print_Area" localSheetId="3">'L12'!$A$1:$R$62</definedName>
    <definedName name="_xlnm.Print_Area" localSheetId="4">'L12_5-8.'!$A$1:$R$62</definedName>
    <definedName name="_xlnm.Print_Area" localSheetId="7">'L18'!$A$1:$R$62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2" i="13" l="1"/>
  <c r="F56" i="13" s="1"/>
  <c r="O62" i="13"/>
  <c r="F55" i="13"/>
  <c r="F21" i="13"/>
  <c r="D21" i="13"/>
  <c r="C21" i="13"/>
  <c r="B21" i="13"/>
  <c r="F19" i="13"/>
  <c r="K20" i="13" s="1"/>
  <c r="M18" i="13" s="1"/>
  <c r="D19" i="13"/>
  <c r="C19" i="13"/>
  <c r="B19" i="13"/>
  <c r="F17" i="13"/>
  <c r="D17" i="13"/>
  <c r="C17" i="13"/>
  <c r="B17" i="13"/>
  <c r="U16" i="13"/>
  <c r="U15" i="13"/>
  <c r="F15" i="13"/>
  <c r="K16" i="13" s="1"/>
  <c r="D15" i="13"/>
  <c r="C15" i="13"/>
  <c r="B15" i="13"/>
  <c r="U14" i="13"/>
  <c r="U13" i="13"/>
  <c r="F13" i="13"/>
  <c r="D13" i="13"/>
  <c r="C13" i="13"/>
  <c r="B13" i="13"/>
  <c r="U12" i="13"/>
  <c r="K12" i="13"/>
  <c r="U11" i="13"/>
  <c r="F11" i="13"/>
  <c r="D11" i="13"/>
  <c r="C11" i="13"/>
  <c r="B11" i="13"/>
  <c r="U10" i="13"/>
  <c r="U9" i="13"/>
  <c r="F9" i="13"/>
  <c r="D9" i="13"/>
  <c r="C9" i="13"/>
  <c r="B9" i="13"/>
  <c r="U8" i="13"/>
  <c r="U7" i="13"/>
  <c r="F7" i="13"/>
  <c r="K8" i="13" s="1"/>
  <c r="M10" i="13" s="1"/>
  <c r="O14" i="13" s="1"/>
  <c r="D7" i="13"/>
  <c r="C7" i="13"/>
  <c r="B7" i="13"/>
  <c r="Y3" i="13"/>
  <c r="M6" i="13" s="1"/>
  <c r="O6" i="13"/>
  <c r="F6" i="13"/>
  <c r="AH1" i="13"/>
  <c r="AE1" i="13"/>
  <c r="AD1" i="13"/>
  <c r="R62" i="11"/>
  <c r="F56" i="11" s="1"/>
  <c r="O62" i="11"/>
  <c r="F21" i="11"/>
  <c r="D21" i="11"/>
  <c r="C21" i="11"/>
  <c r="B21" i="11"/>
  <c r="K20" i="11"/>
  <c r="F19" i="11"/>
  <c r="D19" i="11"/>
  <c r="C19" i="11"/>
  <c r="B19" i="11"/>
  <c r="M18" i="11"/>
  <c r="F17" i="11"/>
  <c r="D17" i="11"/>
  <c r="C17" i="11"/>
  <c r="B17" i="11"/>
  <c r="U16" i="11"/>
  <c r="K16" i="11"/>
  <c r="U15" i="11"/>
  <c r="F15" i="11"/>
  <c r="D15" i="11"/>
  <c r="C15" i="11"/>
  <c r="B15" i="11"/>
  <c r="U14" i="11"/>
  <c r="U13" i="11"/>
  <c r="F13" i="11"/>
  <c r="K12" i="11" s="1"/>
  <c r="M10" i="11" s="1"/>
  <c r="O14" i="11" s="1"/>
  <c r="D13" i="11"/>
  <c r="C13" i="11"/>
  <c r="B13" i="11"/>
  <c r="U12" i="11"/>
  <c r="U11" i="11"/>
  <c r="F11" i="11"/>
  <c r="D11" i="11"/>
  <c r="C11" i="11"/>
  <c r="B11" i="11"/>
  <c r="U10" i="11"/>
  <c r="U9" i="11"/>
  <c r="F9" i="11"/>
  <c r="D9" i="11"/>
  <c r="C9" i="11"/>
  <c r="B9" i="11"/>
  <c r="U8" i="11"/>
  <c r="K8" i="11"/>
  <c r="U7" i="11"/>
  <c r="F7" i="11"/>
  <c r="D7" i="11"/>
  <c r="C7" i="11"/>
  <c r="B7" i="11"/>
  <c r="Y3" i="11"/>
  <c r="O6" i="11" s="1"/>
  <c r="K6" i="11"/>
  <c r="F6" i="11"/>
  <c r="AF1" i="11"/>
  <c r="AE1" i="11"/>
  <c r="AB1" i="11"/>
  <c r="P156" i="10"/>
  <c r="M156" i="10" s="1"/>
  <c r="L156" i="10"/>
  <c r="K156" i="10"/>
  <c r="J156" i="10"/>
  <c r="P155" i="10"/>
  <c r="M155" i="10"/>
  <c r="L155" i="10"/>
  <c r="K155" i="10"/>
  <c r="J155" i="10"/>
  <c r="P154" i="10"/>
  <c r="M154" i="10"/>
  <c r="L154" i="10"/>
  <c r="K154" i="10"/>
  <c r="J154" i="10"/>
  <c r="P153" i="10"/>
  <c r="M153" i="10" s="1"/>
  <c r="L153" i="10"/>
  <c r="K153" i="10"/>
  <c r="J153" i="10"/>
  <c r="P152" i="10"/>
  <c r="M152" i="10" s="1"/>
  <c r="L152" i="10"/>
  <c r="K152" i="10"/>
  <c r="J152" i="10"/>
  <c r="P151" i="10"/>
  <c r="M151" i="10"/>
  <c r="L151" i="10"/>
  <c r="K151" i="10"/>
  <c r="J151" i="10"/>
  <c r="P150" i="10"/>
  <c r="M150" i="10"/>
  <c r="L150" i="10"/>
  <c r="K150" i="10"/>
  <c r="J150" i="10"/>
  <c r="P149" i="10"/>
  <c r="M149" i="10" s="1"/>
  <c r="L149" i="10"/>
  <c r="K149" i="10"/>
  <c r="J149" i="10"/>
  <c r="P148" i="10"/>
  <c r="M148" i="10" s="1"/>
  <c r="L148" i="10"/>
  <c r="K148" i="10"/>
  <c r="J148" i="10"/>
  <c r="P147" i="10"/>
  <c r="M147" i="10"/>
  <c r="L147" i="10"/>
  <c r="K147" i="10"/>
  <c r="J147" i="10"/>
  <c r="P146" i="10"/>
  <c r="M146" i="10"/>
  <c r="L146" i="10"/>
  <c r="K146" i="10"/>
  <c r="J146" i="10"/>
  <c r="P145" i="10"/>
  <c r="M145" i="10" s="1"/>
  <c r="L145" i="10"/>
  <c r="K145" i="10"/>
  <c r="J145" i="10"/>
  <c r="P144" i="10"/>
  <c r="M144" i="10" s="1"/>
  <c r="L144" i="10"/>
  <c r="K144" i="10"/>
  <c r="J144" i="10"/>
  <c r="P143" i="10"/>
  <c r="M143" i="10"/>
  <c r="L143" i="10"/>
  <c r="K143" i="10"/>
  <c r="J143" i="10"/>
  <c r="P142" i="10"/>
  <c r="M142" i="10"/>
  <c r="L142" i="10"/>
  <c r="K142" i="10"/>
  <c r="J142" i="10"/>
  <c r="P141" i="10"/>
  <c r="M141" i="10" s="1"/>
  <c r="L141" i="10"/>
  <c r="K141" i="10"/>
  <c r="J141" i="10"/>
  <c r="P140" i="10"/>
  <c r="M140" i="10" s="1"/>
  <c r="L140" i="10"/>
  <c r="K140" i="10"/>
  <c r="J140" i="10"/>
  <c r="P139" i="10"/>
  <c r="M139" i="10"/>
  <c r="L139" i="10"/>
  <c r="K139" i="10"/>
  <c r="J139" i="10"/>
  <c r="P138" i="10"/>
  <c r="M138" i="10"/>
  <c r="L138" i="10"/>
  <c r="K138" i="10"/>
  <c r="J138" i="10"/>
  <c r="P137" i="10"/>
  <c r="M137" i="10" s="1"/>
  <c r="L137" i="10"/>
  <c r="K137" i="10"/>
  <c r="J137" i="10"/>
  <c r="P136" i="10"/>
  <c r="M136" i="10" s="1"/>
  <c r="L136" i="10"/>
  <c r="K136" i="10"/>
  <c r="J136" i="10"/>
  <c r="P135" i="10"/>
  <c r="M135" i="10"/>
  <c r="L135" i="10"/>
  <c r="K135" i="10"/>
  <c r="J135" i="10"/>
  <c r="P134" i="10"/>
  <c r="M134" i="10"/>
  <c r="L134" i="10"/>
  <c r="K134" i="10"/>
  <c r="J134" i="10"/>
  <c r="P133" i="10"/>
  <c r="M133" i="10" s="1"/>
  <c r="L133" i="10"/>
  <c r="K133" i="10"/>
  <c r="J133" i="10"/>
  <c r="P132" i="10"/>
  <c r="M132" i="10" s="1"/>
  <c r="L132" i="10"/>
  <c r="K132" i="10"/>
  <c r="J132" i="10"/>
  <c r="P131" i="10"/>
  <c r="M131" i="10"/>
  <c r="L131" i="10"/>
  <c r="K131" i="10"/>
  <c r="J131" i="10"/>
  <c r="P130" i="10"/>
  <c r="M130" i="10"/>
  <c r="L130" i="10"/>
  <c r="K130" i="10"/>
  <c r="J130" i="10"/>
  <c r="P129" i="10"/>
  <c r="M129" i="10" s="1"/>
  <c r="L129" i="10"/>
  <c r="K129" i="10"/>
  <c r="J129" i="10"/>
  <c r="P128" i="10"/>
  <c r="M128" i="10" s="1"/>
  <c r="L128" i="10"/>
  <c r="K128" i="10"/>
  <c r="J128" i="10"/>
  <c r="P127" i="10"/>
  <c r="M127" i="10"/>
  <c r="L127" i="10"/>
  <c r="K127" i="10"/>
  <c r="J127" i="10"/>
  <c r="P126" i="10"/>
  <c r="M126" i="10"/>
  <c r="L126" i="10"/>
  <c r="K126" i="10"/>
  <c r="J126" i="10"/>
  <c r="P125" i="10"/>
  <c r="M125" i="10" s="1"/>
  <c r="L125" i="10"/>
  <c r="K125" i="10"/>
  <c r="J125" i="10"/>
  <c r="P124" i="10"/>
  <c r="M124" i="10" s="1"/>
  <c r="L124" i="10"/>
  <c r="K124" i="10"/>
  <c r="J124" i="10"/>
  <c r="P123" i="10"/>
  <c r="M123" i="10"/>
  <c r="L123" i="10"/>
  <c r="K123" i="10"/>
  <c r="J123" i="10"/>
  <c r="P122" i="10"/>
  <c r="M122" i="10"/>
  <c r="L122" i="10"/>
  <c r="K122" i="10"/>
  <c r="J122" i="10"/>
  <c r="P121" i="10"/>
  <c r="M121" i="10" s="1"/>
  <c r="L121" i="10"/>
  <c r="K121" i="10"/>
  <c r="J121" i="10"/>
  <c r="P120" i="10"/>
  <c r="M120" i="10" s="1"/>
  <c r="L120" i="10"/>
  <c r="K120" i="10"/>
  <c r="J120" i="10"/>
  <c r="P119" i="10"/>
  <c r="M119" i="10"/>
  <c r="L119" i="10"/>
  <c r="K119" i="10"/>
  <c r="J119" i="10"/>
  <c r="P118" i="10"/>
  <c r="M118" i="10"/>
  <c r="L118" i="10"/>
  <c r="K118" i="10"/>
  <c r="J118" i="10"/>
  <c r="P117" i="10"/>
  <c r="M117" i="10" s="1"/>
  <c r="L117" i="10"/>
  <c r="K117" i="10"/>
  <c r="J117" i="10"/>
  <c r="P116" i="10"/>
  <c r="M116" i="10" s="1"/>
  <c r="L116" i="10"/>
  <c r="K116" i="10"/>
  <c r="J116" i="10"/>
  <c r="P115" i="10"/>
  <c r="M115" i="10"/>
  <c r="L115" i="10"/>
  <c r="K115" i="10"/>
  <c r="J115" i="10"/>
  <c r="P114" i="10"/>
  <c r="M114" i="10"/>
  <c r="L114" i="10"/>
  <c r="K114" i="10"/>
  <c r="J114" i="10"/>
  <c r="P113" i="10"/>
  <c r="M113" i="10" s="1"/>
  <c r="L113" i="10"/>
  <c r="K113" i="10"/>
  <c r="J113" i="10"/>
  <c r="P112" i="10"/>
  <c r="M112" i="10" s="1"/>
  <c r="L112" i="10"/>
  <c r="K112" i="10"/>
  <c r="J112" i="10"/>
  <c r="P111" i="10"/>
  <c r="M111" i="10"/>
  <c r="L111" i="10"/>
  <c r="K111" i="10"/>
  <c r="J111" i="10"/>
  <c r="P110" i="10"/>
  <c r="M110" i="10"/>
  <c r="L110" i="10"/>
  <c r="K110" i="10"/>
  <c r="J110" i="10"/>
  <c r="P109" i="10"/>
  <c r="M109" i="10" s="1"/>
  <c r="L109" i="10"/>
  <c r="K109" i="10"/>
  <c r="J109" i="10"/>
  <c r="P108" i="10"/>
  <c r="M108" i="10" s="1"/>
  <c r="L108" i="10"/>
  <c r="K108" i="10"/>
  <c r="J108" i="10"/>
  <c r="P107" i="10"/>
  <c r="M107" i="10"/>
  <c r="L107" i="10"/>
  <c r="K107" i="10"/>
  <c r="J107" i="10"/>
  <c r="P106" i="10"/>
  <c r="M106" i="10"/>
  <c r="L106" i="10"/>
  <c r="K106" i="10"/>
  <c r="J106" i="10"/>
  <c r="P105" i="10"/>
  <c r="M105" i="10" s="1"/>
  <c r="L105" i="10"/>
  <c r="K105" i="10"/>
  <c r="J105" i="10"/>
  <c r="P104" i="10"/>
  <c r="M104" i="10" s="1"/>
  <c r="L104" i="10"/>
  <c r="K104" i="10"/>
  <c r="J104" i="10"/>
  <c r="P103" i="10"/>
  <c r="M103" i="10"/>
  <c r="L103" i="10"/>
  <c r="K103" i="10"/>
  <c r="J103" i="10"/>
  <c r="P102" i="10"/>
  <c r="M102" i="10"/>
  <c r="L102" i="10"/>
  <c r="K102" i="10"/>
  <c r="J102" i="10"/>
  <c r="P101" i="10"/>
  <c r="M101" i="10" s="1"/>
  <c r="L101" i="10"/>
  <c r="K101" i="10"/>
  <c r="J101" i="10"/>
  <c r="P100" i="10"/>
  <c r="M100" i="10" s="1"/>
  <c r="L100" i="10"/>
  <c r="K100" i="10"/>
  <c r="J100" i="10"/>
  <c r="P99" i="10"/>
  <c r="M99" i="10"/>
  <c r="L99" i="10"/>
  <c r="K99" i="10"/>
  <c r="J99" i="10"/>
  <c r="P98" i="10"/>
  <c r="M98" i="10"/>
  <c r="L98" i="10"/>
  <c r="K98" i="10"/>
  <c r="J98" i="10"/>
  <c r="P97" i="10"/>
  <c r="M97" i="10" s="1"/>
  <c r="L97" i="10"/>
  <c r="K97" i="10"/>
  <c r="J97" i="10"/>
  <c r="P96" i="10"/>
  <c r="M96" i="10" s="1"/>
  <c r="L96" i="10"/>
  <c r="K96" i="10"/>
  <c r="J96" i="10"/>
  <c r="P95" i="10"/>
  <c r="M95" i="10"/>
  <c r="L95" i="10"/>
  <c r="K95" i="10"/>
  <c r="J95" i="10"/>
  <c r="P94" i="10"/>
  <c r="M94" i="10"/>
  <c r="L94" i="10"/>
  <c r="K94" i="10"/>
  <c r="J94" i="10"/>
  <c r="P93" i="10"/>
  <c r="M93" i="10" s="1"/>
  <c r="L93" i="10"/>
  <c r="K93" i="10"/>
  <c r="J93" i="10"/>
  <c r="P92" i="10"/>
  <c r="M92" i="10" s="1"/>
  <c r="L92" i="10"/>
  <c r="K92" i="10"/>
  <c r="J92" i="10"/>
  <c r="P91" i="10"/>
  <c r="M91" i="10"/>
  <c r="L91" i="10"/>
  <c r="K91" i="10"/>
  <c r="J91" i="10"/>
  <c r="P90" i="10"/>
  <c r="M90" i="10"/>
  <c r="L90" i="10"/>
  <c r="K90" i="10"/>
  <c r="J90" i="10"/>
  <c r="P89" i="10"/>
  <c r="M89" i="10" s="1"/>
  <c r="L89" i="10"/>
  <c r="K89" i="10"/>
  <c r="J89" i="10"/>
  <c r="P88" i="10"/>
  <c r="M88" i="10" s="1"/>
  <c r="L88" i="10"/>
  <c r="K88" i="10"/>
  <c r="J88" i="10"/>
  <c r="P87" i="10"/>
  <c r="M87" i="10"/>
  <c r="L87" i="10"/>
  <c r="K87" i="10"/>
  <c r="J87" i="10"/>
  <c r="P86" i="10"/>
  <c r="M86" i="10"/>
  <c r="L86" i="10"/>
  <c r="K86" i="10"/>
  <c r="J86" i="10"/>
  <c r="P85" i="10"/>
  <c r="M85" i="10" s="1"/>
  <c r="L85" i="10"/>
  <c r="K85" i="10"/>
  <c r="J85" i="10"/>
  <c r="P84" i="10"/>
  <c r="M84" i="10" s="1"/>
  <c r="L84" i="10"/>
  <c r="K84" i="10"/>
  <c r="J84" i="10"/>
  <c r="P83" i="10"/>
  <c r="M83" i="10"/>
  <c r="L83" i="10"/>
  <c r="K83" i="10"/>
  <c r="J83" i="10"/>
  <c r="P82" i="10"/>
  <c r="M82" i="10"/>
  <c r="L82" i="10"/>
  <c r="K82" i="10"/>
  <c r="J82" i="10"/>
  <c r="P81" i="10"/>
  <c r="M81" i="10" s="1"/>
  <c r="L81" i="10"/>
  <c r="K81" i="10"/>
  <c r="J81" i="10"/>
  <c r="P80" i="10"/>
  <c r="M80" i="10" s="1"/>
  <c r="L80" i="10"/>
  <c r="K80" i="10"/>
  <c r="J80" i="10"/>
  <c r="P79" i="10"/>
  <c r="M79" i="10"/>
  <c r="L79" i="10"/>
  <c r="K79" i="10"/>
  <c r="J79" i="10"/>
  <c r="P78" i="10"/>
  <c r="M78" i="10"/>
  <c r="L78" i="10"/>
  <c r="K78" i="10"/>
  <c r="J78" i="10"/>
  <c r="P77" i="10"/>
  <c r="M77" i="10" s="1"/>
  <c r="L77" i="10"/>
  <c r="K77" i="10"/>
  <c r="J77" i="10"/>
  <c r="P76" i="10"/>
  <c r="M76" i="10" s="1"/>
  <c r="L76" i="10"/>
  <c r="K76" i="10"/>
  <c r="J76" i="10"/>
  <c r="P75" i="10"/>
  <c r="M75" i="10"/>
  <c r="L75" i="10"/>
  <c r="K75" i="10"/>
  <c r="J75" i="10"/>
  <c r="P74" i="10"/>
  <c r="M74" i="10"/>
  <c r="L74" i="10"/>
  <c r="K74" i="10"/>
  <c r="J74" i="10"/>
  <c r="P73" i="10"/>
  <c r="M73" i="10" s="1"/>
  <c r="L73" i="10"/>
  <c r="K73" i="10"/>
  <c r="J73" i="10"/>
  <c r="P72" i="10"/>
  <c r="M72" i="10" s="1"/>
  <c r="L72" i="10"/>
  <c r="K72" i="10"/>
  <c r="J72" i="10"/>
  <c r="P71" i="10"/>
  <c r="M71" i="10"/>
  <c r="L71" i="10"/>
  <c r="K71" i="10"/>
  <c r="J71" i="10"/>
  <c r="P70" i="10"/>
  <c r="M70" i="10"/>
  <c r="L70" i="10"/>
  <c r="K70" i="10"/>
  <c r="J70" i="10"/>
  <c r="P69" i="10"/>
  <c r="M69" i="10" s="1"/>
  <c r="L69" i="10"/>
  <c r="K69" i="10"/>
  <c r="J69" i="10"/>
  <c r="P68" i="10"/>
  <c r="M68" i="10" s="1"/>
  <c r="L68" i="10"/>
  <c r="K68" i="10"/>
  <c r="J68" i="10"/>
  <c r="P67" i="10"/>
  <c r="M67" i="10"/>
  <c r="L67" i="10"/>
  <c r="K67" i="10"/>
  <c r="J67" i="10"/>
  <c r="P66" i="10"/>
  <c r="M66" i="10"/>
  <c r="L66" i="10"/>
  <c r="K66" i="10"/>
  <c r="J66" i="10"/>
  <c r="P65" i="10"/>
  <c r="M65" i="10" s="1"/>
  <c r="L65" i="10"/>
  <c r="K65" i="10"/>
  <c r="J65" i="10"/>
  <c r="P64" i="10"/>
  <c r="M64" i="10" s="1"/>
  <c r="L64" i="10"/>
  <c r="K64" i="10"/>
  <c r="J64" i="10"/>
  <c r="P63" i="10"/>
  <c r="M63" i="10"/>
  <c r="L63" i="10"/>
  <c r="K63" i="10"/>
  <c r="J63" i="10"/>
  <c r="P62" i="10"/>
  <c r="M62" i="10"/>
  <c r="L62" i="10"/>
  <c r="K62" i="10"/>
  <c r="J62" i="10"/>
  <c r="P61" i="10"/>
  <c r="M61" i="10" s="1"/>
  <c r="L61" i="10"/>
  <c r="K61" i="10"/>
  <c r="J61" i="10"/>
  <c r="P60" i="10"/>
  <c r="M60" i="10" s="1"/>
  <c r="L60" i="10"/>
  <c r="K60" i="10"/>
  <c r="J60" i="10"/>
  <c r="P59" i="10"/>
  <c r="M59" i="10"/>
  <c r="L59" i="10"/>
  <c r="K59" i="10"/>
  <c r="J59" i="10"/>
  <c r="P58" i="10"/>
  <c r="M58" i="10"/>
  <c r="L58" i="10"/>
  <c r="K58" i="10"/>
  <c r="J58" i="10"/>
  <c r="P57" i="10"/>
  <c r="M57" i="10" s="1"/>
  <c r="L57" i="10"/>
  <c r="K57" i="10"/>
  <c r="J57" i="10"/>
  <c r="P56" i="10"/>
  <c r="M56" i="10" s="1"/>
  <c r="L56" i="10"/>
  <c r="K56" i="10"/>
  <c r="J56" i="10"/>
  <c r="P55" i="10"/>
  <c r="M55" i="10"/>
  <c r="L55" i="10"/>
  <c r="K55" i="10"/>
  <c r="J55" i="10"/>
  <c r="P54" i="10"/>
  <c r="M54" i="10"/>
  <c r="L54" i="10"/>
  <c r="K54" i="10"/>
  <c r="J54" i="10"/>
  <c r="P53" i="10"/>
  <c r="M53" i="10" s="1"/>
  <c r="L53" i="10"/>
  <c r="K53" i="10"/>
  <c r="J53" i="10"/>
  <c r="P52" i="10"/>
  <c r="M52" i="10" s="1"/>
  <c r="L52" i="10"/>
  <c r="K52" i="10"/>
  <c r="J52" i="10"/>
  <c r="P51" i="10"/>
  <c r="M51" i="10"/>
  <c r="L51" i="10"/>
  <c r="K51" i="10"/>
  <c r="J51" i="10"/>
  <c r="P50" i="10"/>
  <c r="M50" i="10"/>
  <c r="L50" i="10"/>
  <c r="K50" i="10"/>
  <c r="J50" i="10"/>
  <c r="P49" i="10"/>
  <c r="M49" i="10" s="1"/>
  <c r="L49" i="10"/>
  <c r="K49" i="10"/>
  <c r="J49" i="10"/>
  <c r="P48" i="10"/>
  <c r="M48" i="10" s="1"/>
  <c r="L48" i="10"/>
  <c r="K48" i="10"/>
  <c r="J48" i="10"/>
  <c r="P47" i="10"/>
  <c r="M47" i="10"/>
  <c r="L47" i="10"/>
  <c r="K47" i="10"/>
  <c r="J47" i="10"/>
  <c r="P46" i="10"/>
  <c r="M46" i="10"/>
  <c r="L46" i="10"/>
  <c r="K46" i="10"/>
  <c r="J46" i="10"/>
  <c r="P45" i="10"/>
  <c r="M45" i="10" s="1"/>
  <c r="L45" i="10"/>
  <c r="K45" i="10"/>
  <c r="J45" i="10"/>
  <c r="P44" i="10"/>
  <c r="M44" i="10" s="1"/>
  <c r="L44" i="10"/>
  <c r="K44" i="10"/>
  <c r="J44" i="10"/>
  <c r="P43" i="10"/>
  <c r="M43" i="10"/>
  <c r="L43" i="10"/>
  <c r="K43" i="10"/>
  <c r="J43" i="10"/>
  <c r="P42" i="10"/>
  <c r="M42" i="10"/>
  <c r="L42" i="10"/>
  <c r="K42" i="10"/>
  <c r="J42" i="10"/>
  <c r="P41" i="10"/>
  <c r="M41" i="10" s="1"/>
  <c r="L41" i="10"/>
  <c r="K41" i="10"/>
  <c r="J41" i="10"/>
  <c r="P40" i="10"/>
  <c r="M40" i="10" s="1"/>
  <c r="L40" i="10"/>
  <c r="K40" i="10"/>
  <c r="J40" i="10"/>
  <c r="O62" i="6"/>
  <c r="K20" i="6"/>
  <c r="M18" i="6"/>
  <c r="O14" i="6" s="1"/>
  <c r="U16" i="6"/>
  <c r="K16" i="6"/>
  <c r="U15" i="6"/>
  <c r="U14" i="6"/>
  <c r="U13" i="6"/>
  <c r="U12" i="6"/>
  <c r="K12" i="6"/>
  <c r="U11" i="6"/>
  <c r="U10" i="6"/>
  <c r="U9" i="6"/>
  <c r="U8" i="6"/>
  <c r="K8" i="6"/>
  <c r="U7" i="6"/>
  <c r="Y3" i="6"/>
  <c r="K6" i="6" s="1"/>
  <c r="O6" i="6"/>
  <c r="M6" i="6"/>
  <c r="F6" i="6"/>
  <c r="AH1" i="6"/>
  <c r="AG1" i="6"/>
  <c r="AE1" i="6"/>
  <c r="AD1" i="6"/>
  <c r="AC1" i="6"/>
  <c r="O62" i="5"/>
  <c r="K20" i="5"/>
  <c r="M18" i="5" s="1"/>
  <c r="U16" i="5"/>
  <c r="K16" i="5"/>
  <c r="U15" i="5"/>
  <c r="U14" i="5"/>
  <c r="K8" i="5"/>
  <c r="M10" i="5"/>
  <c r="O14" i="5"/>
  <c r="U13" i="5"/>
  <c r="U12" i="5"/>
  <c r="K12" i="5"/>
  <c r="U11" i="5"/>
  <c r="U10" i="5"/>
  <c r="U9" i="5"/>
  <c r="U8" i="5"/>
  <c r="U7" i="5"/>
  <c r="Y3" i="5"/>
  <c r="O6" i="5" s="1"/>
  <c r="K6" i="5"/>
  <c r="F6" i="5"/>
  <c r="AF1" i="5"/>
  <c r="AE1" i="5"/>
  <c r="AB1" i="5"/>
  <c r="O62" i="4"/>
  <c r="K20" i="4"/>
  <c r="K16" i="4"/>
  <c r="K12" i="4"/>
  <c r="K8" i="4"/>
  <c r="Y3" i="4"/>
  <c r="O6" i="4"/>
  <c r="M6" i="4"/>
  <c r="K6" i="4"/>
  <c r="F6" i="4"/>
  <c r="AH1" i="4"/>
  <c r="AG1" i="4"/>
  <c r="AF1" i="4"/>
  <c r="AE1" i="4"/>
  <c r="AD1" i="4"/>
  <c r="AC1" i="4"/>
  <c r="AB1" i="4"/>
  <c r="O62" i="3"/>
  <c r="K20" i="3"/>
  <c r="M18" i="3"/>
  <c r="K16" i="3"/>
  <c r="O14" i="3"/>
  <c r="K12" i="3"/>
  <c r="K8" i="3"/>
  <c r="Y3" i="3"/>
  <c r="M6" i="3" s="1"/>
  <c r="AE1" i="3"/>
  <c r="O62" i="2"/>
  <c r="K20" i="2"/>
  <c r="K16" i="2"/>
  <c r="O14" i="2"/>
  <c r="K12" i="2"/>
  <c r="K8" i="2"/>
  <c r="Y3" i="2"/>
  <c r="K6" i="2" s="1"/>
  <c r="O6" i="2"/>
  <c r="M6" i="2"/>
  <c r="AH1" i="2"/>
  <c r="AG1" i="2"/>
  <c r="AD1" i="2"/>
  <c r="AC1" i="2"/>
  <c r="AE1" i="2" l="1"/>
  <c r="F6" i="2"/>
  <c r="AC1" i="3"/>
  <c r="AG1" i="3"/>
  <c r="AC1" i="5"/>
  <c r="AG1" i="5"/>
  <c r="M6" i="5"/>
  <c r="AC1" i="11"/>
  <c r="AG1" i="11"/>
  <c r="M6" i="11"/>
  <c r="F55" i="11"/>
  <c r="AB1" i="13"/>
  <c r="AF1" i="13"/>
  <c r="K6" i="13"/>
  <c r="AB1" i="2"/>
  <c r="AF1" i="2"/>
  <c r="AD1" i="3"/>
  <c r="AH1" i="3"/>
  <c r="O6" i="3"/>
  <c r="AD1" i="5"/>
  <c r="AH1" i="5"/>
  <c r="AB1" i="6"/>
  <c r="AF1" i="6"/>
  <c r="AD1" i="11"/>
  <c r="AH1" i="11"/>
  <c r="AC1" i="13"/>
  <c r="AG1" i="13"/>
  <c r="F6" i="3"/>
  <c r="AB1" i="3"/>
  <c r="AF1" i="3"/>
  <c r="K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E168901-0E56-4D4B-B4CC-B03503FC675A}">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1C865586-5B03-444D-85D1-ED503DD3087A}">
      <text>
        <r>
          <rPr>
            <b/>
            <sz val="8"/>
            <color indexed="8"/>
            <rFont val="Tahoma"/>
            <family val="2"/>
            <charset val="238"/>
          </rPr>
          <t>Amikor kész a kiemelési lista töltsd ki a kiemeléseket 1,2,3,4,…
A ki nem emelteknél hagyd üresen!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6FE9081B-65F8-4FB1-BCE8-63DC7E6A5AC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A671AB1B-4A5B-497A-991D-5E092B9F2DF9}">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D0A24200-B670-4258-90A7-5098DBBC458D}">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B3AB9022-C564-4759-9948-BFBAAA113145}">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280FF958-C23A-4584-9496-1D08578C69E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90B99407-51AA-426E-9BFD-7C1D06EFDEAA}">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98DD62BE-7A2F-4FFA-BDD4-494E5115F111}">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<sst xmlns="http://schemas.openxmlformats.org/spreadsheetml/2006/main" count="674" uniqueCount="121">
  <si>
    <t>PG TENISZ</t>
  </si>
  <si>
    <t>PVTC</t>
  </si>
  <si>
    <t>ZTE</t>
  </si>
  <si>
    <t xml:space="preserve">FEHÉRVÁR KISKÚT TK </t>
  </si>
  <si>
    <t xml:space="preserve">Budaörsi SC </t>
  </si>
  <si>
    <t/>
  </si>
  <si>
    <t>Versenyszám:</t>
  </si>
  <si>
    <t>A</t>
  </si>
  <si>
    <t>Dátum</t>
  </si>
  <si>
    <t>Város</t>
  </si>
  <si>
    <t>Kategória</t>
  </si>
  <si>
    <t>Versenybíró</t>
  </si>
  <si>
    <t>B</t>
  </si>
  <si>
    <t>I</t>
  </si>
  <si>
    <t>St.</t>
  </si>
  <si>
    <t>Rangsor</t>
  </si>
  <si>
    <t>kód</t>
  </si>
  <si>
    <t>Kiem</t>
  </si>
  <si>
    <t>Csapat név</t>
  </si>
  <si>
    <t>Egyesület</t>
  </si>
  <si>
    <t>2. forduló</t>
  </si>
  <si>
    <t>Döntő</t>
  </si>
  <si>
    <t>Győztes</t>
  </si>
  <si>
    <t>II</t>
  </si>
  <si>
    <t>III</t>
  </si>
  <si>
    <t>IV</t>
  </si>
  <si>
    <t>Umpire</t>
  </si>
  <si>
    <t>V</t>
  </si>
  <si>
    <t>X</t>
  </si>
  <si>
    <t>VI</t>
  </si>
  <si>
    <t>VII</t>
  </si>
  <si>
    <t>3/0</t>
  </si>
  <si>
    <t>VIII</t>
  </si>
  <si>
    <t>W</t>
  </si>
  <si>
    <t>j.n.</t>
  </si>
  <si>
    <t>XI</t>
  </si>
  <si>
    <t>2/1</t>
  </si>
  <si>
    <t>#</t>
  </si>
  <si>
    <t>Kiemeltek</t>
  </si>
  <si>
    <t>Szerencés Vesztes</t>
  </si>
  <si>
    <t>Helyettesíti</t>
  </si>
  <si>
    <t>Sorsolás időpontja</t>
  </si>
  <si>
    <t>Dátuma</t>
  </si>
  <si>
    <t>1</t>
  </si>
  <si>
    <t>Utolsó elfogadott játékos</t>
  </si>
  <si>
    <t>Utolsó DA</t>
  </si>
  <si>
    <t>2</t>
  </si>
  <si>
    <t>3</t>
  </si>
  <si>
    <t>Sorsoló játékosok</t>
  </si>
  <si>
    <t>4</t>
  </si>
  <si>
    <t>5</t>
  </si>
  <si>
    <t>6</t>
  </si>
  <si>
    <t>Versenybíró aláírása</t>
  </si>
  <si>
    <t>7</t>
  </si>
  <si>
    <t>8</t>
  </si>
  <si>
    <t>VASAS SC</t>
  </si>
  <si>
    <t>2/0</t>
  </si>
  <si>
    <t>1/2</t>
  </si>
  <si>
    <t>0/4</t>
  </si>
  <si>
    <t>4/0</t>
  </si>
  <si>
    <t>0/3</t>
  </si>
  <si>
    <t>1/3</t>
  </si>
  <si>
    <t>2/2</t>
  </si>
  <si>
    <t>3/1</t>
  </si>
  <si>
    <t>3.h. MTK 2/0</t>
  </si>
  <si>
    <t>3.GYAC 2/0</t>
  </si>
  <si>
    <t>3/2</t>
  </si>
  <si>
    <r>
      <rPr>
        <b/>
        <sz val="8.5"/>
        <rFont val="Arial"/>
        <family val="2"/>
        <charset val="238"/>
      </rPr>
      <t>7.Centerpálya Egyesület</t>
    </r>
    <r>
      <rPr>
        <sz val="8.5"/>
        <rFont val="Arial"/>
        <family val="2"/>
      </rPr>
      <t> </t>
    </r>
  </si>
  <si>
    <t>3.Volvex Tennis</t>
  </si>
  <si>
    <t>ELŐKÉSZÍTŐ LISTA</t>
  </si>
  <si>
    <t xml:space="preserve">NE TÖRÖLD KI EZT AZ OLDALT!     </t>
  </si>
  <si>
    <t>Sor</t>
  </si>
  <si>
    <t>Kódszám</t>
  </si>
  <si>
    <t>Nevezett Igen</t>
  </si>
  <si>
    <t>Aláírás</t>
  </si>
  <si>
    <t>Nevezési rangsor</t>
  </si>
  <si>
    <t>NatSort
if not 
Seed</t>
  </si>
  <si>
    <t>NatSort</t>
  </si>
  <si>
    <t>Seed Sort</t>
  </si>
  <si>
    <t>AccBasic</t>
  </si>
  <si>
    <t>Elfogadási státusz</t>
  </si>
  <si>
    <t>Sorsolási rangsor</t>
  </si>
  <si>
    <t>AccSort</t>
  </si>
  <si>
    <t>Kiemelés</t>
  </si>
  <si>
    <t>Centerpálya Egyesület </t>
  </si>
  <si>
    <t>Pasarét TK</t>
  </si>
  <si>
    <t>TM</t>
  </si>
  <si>
    <t>Dunakeszi TK </t>
  </si>
  <si>
    <t xml:space="preserve">BEBTO TEAM </t>
  </si>
  <si>
    <t>SVSE</t>
  </si>
  <si>
    <t>Vasas SC</t>
  </si>
  <si>
    <t>DORKO Korosztályos Országos Bajnokság U12</t>
  </si>
  <si>
    <t>2025.08.08-19.</t>
  </si>
  <si>
    <t>L12</t>
  </si>
  <si>
    <t>Pécs</t>
  </si>
  <si>
    <t>Kovács Annamária</t>
  </si>
  <si>
    <t>MESE TENISZ KLUB</t>
  </si>
  <si>
    <t>VOLVEX TENNIS</t>
  </si>
  <si>
    <t>CENTERPÁLYA EGYESÜLET </t>
  </si>
  <si>
    <t>MTK</t>
  </si>
  <si>
    <t>PASARÉT TK</t>
  </si>
  <si>
    <t>DORKO Korosztályos Országos Bajnokság U12-U18</t>
  </si>
  <si>
    <t>F12</t>
  </si>
  <si>
    <t xml:space="preserve">  </t>
  </si>
  <si>
    <t>DORKO Korosztályos Országos Bajnokság U18</t>
  </si>
  <si>
    <t>2025.08.08-19-</t>
  </si>
  <si>
    <t>F18</t>
  </si>
  <si>
    <t>L18</t>
  </si>
  <si>
    <t xml:space="preserve">BUDAÖRSI SC </t>
  </si>
  <si>
    <t xml:space="preserve">KŐSZEGI SE </t>
  </si>
  <si>
    <t>Bíró</t>
  </si>
  <si>
    <t xml:space="preserve"> </t>
  </si>
  <si>
    <t>Egyik sem</t>
  </si>
  <si>
    <t>GAME TENNIS TEAM 2.</t>
  </si>
  <si>
    <t>GELLÉRT SE</t>
  </si>
  <si>
    <t>GAME TENNIS TEAM  1.</t>
  </si>
  <si>
    <t>GYAC</t>
  </si>
  <si>
    <t>2/2(5/4)</t>
  </si>
  <si>
    <t>2/2(4/5)</t>
  </si>
  <si>
    <t>3.Pasarét TK</t>
  </si>
  <si>
    <t>3.SVSE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</si>
</sst>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63" x14ac:knownFonts="1">
    <font>
      <sz val="11"/>
      <color theme="1"/>
      <name val="Aptos Narrow"/>
      <family val="2"/>
      <charset val="238"/>
      <scheme val="minor"/>
    </font>
    <font>
      <sz val="10"/>
      <name val="Arial"/>
      <family val="2"/>
      <charset val="238"/>
    </font>
    <font>
      <b/>
      <sz val="20"/>
      <name val="Arial"/>
      <family val="2"/>
    </font>
    <font>
      <sz val="20"/>
      <name val="Arial"/>
      <family val="2"/>
    </font>
    <font>
      <b/>
      <sz val="18"/>
      <name val="Arial"/>
      <family val="2"/>
    </font>
    <font>
      <sz val="20"/>
      <color indexed="9"/>
      <name val="Arial"/>
      <family val="2"/>
    </font>
    <font>
      <b/>
      <sz val="9"/>
      <name val="Arial"/>
      <family val="2"/>
    </font>
    <font>
      <b/>
      <sz val="10"/>
      <name val="Arial"/>
      <family val="2"/>
    </font>
    <font>
      <sz val="10"/>
      <color indexed="9"/>
      <name val="Arial"/>
      <family val="2"/>
      <charset val="238"/>
    </font>
    <font>
      <b/>
      <i/>
      <sz val="10"/>
      <name val="Arial"/>
      <family val="2"/>
      <charset val="238"/>
    </font>
    <font>
      <b/>
      <i/>
      <sz val="10"/>
      <name val="Arial"/>
      <family val="2"/>
    </font>
    <font>
      <sz val="10"/>
      <name val="Arial"/>
      <family val="2"/>
    </font>
    <font>
      <sz val="10"/>
      <color indexed="9"/>
      <name val="Arial"/>
      <family val="2"/>
    </font>
    <font>
      <b/>
      <sz val="7"/>
      <name val="Arial"/>
      <family val="2"/>
      <charset val="238"/>
    </font>
    <font>
      <b/>
      <sz val="7"/>
      <color indexed="9"/>
      <name val="Arial"/>
      <family val="2"/>
      <charset val="238"/>
    </font>
    <font>
      <b/>
      <sz val="7"/>
      <color indexed="8"/>
      <name val="Arial"/>
      <family val="2"/>
      <charset val="238"/>
    </font>
    <font>
      <sz val="6"/>
      <name val="Arial"/>
      <family val="2"/>
    </font>
    <font>
      <b/>
      <sz val="8"/>
      <name val="Arial"/>
      <family val="2"/>
    </font>
    <font>
      <b/>
      <sz val="8"/>
      <color indexed="9"/>
      <name val="Arial"/>
      <family val="2"/>
    </font>
    <font>
      <b/>
      <sz val="8"/>
      <color indexed="8"/>
      <name val="Arial"/>
      <family val="2"/>
    </font>
    <font>
      <sz val="7"/>
      <name val="Arial"/>
      <family val="2"/>
    </font>
    <font>
      <sz val="7"/>
      <color indexed="9"/>
      <name val="Arial"/>
      <family val="2"/>
    </font>
    <font>
      <b/>
      <sz val="9"/>
      <name val="Arial"/>
      <family val="2"/>
      <charset val="238"/>
    </font>
    <font>
      <b/>
      <sz val="9"/>
      <color indexed="9"/>
      <name val="Arial"/>
      <family val="2"/>
      <charset val="238"/>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sz val="7"/>
      <color rgb="FFFF0000"/>
      <name val="Arial"/>
      <family val="2"/>
    </font>
    <font>
      <i/>
      <sz val="6"/>
      <color indexed="9"/>
      <name val="Arial"/>
      <family val="2"/>
    </font>
    <font>
      <sz val="8.5"/>
      <color indexed="42"/>
      <name val="Arial"/>
      <family val="2"/>
      <charset val="238"/>
    </font>
    <font>
      <b/>
      <sz val="8.5"/>
      <color indexed="8"/>
      <name val="Arial"/>
      <family val="2"/>
    </font>
    <font>
      <b/>
      <sz val="8.5"/>
      <name val="Arial"/>
      <family val="2"/>
      <charset val="238"/>
    </font>
    <font>
      <b/>
      <sz val="8.5"/>
      <color indexed="8"/>
      <name val="Arial"/>
      <family val="2"/>
      <charset val="238"/>
    </font>
    <font>
      <b/>
      <sz val="10"/>
      <color indexed="8"/>
      <name val="Arial"/>
      <family val="2"/>
      <charset val="238"/>
    </font>
    <font>
      <sz val="11"/>
      <name val="Arial"/>
      <family val="2"/>
    </font>
    <font>
      <sz val="14"/>
      <name val="Arial"/>
      <family val="2"/>
    </font>
    <font>
      <sz val="14"/>
      <color indexed="9"/>
      <name val="Arial"/>
      <family val="2"/>
    </font>
    <font>
      <b/>
      <sz val="7"/>
      <name val="Arial"/>
      <family val="2"/>
    </font>
    <font>
      <b/>
      <sz val="7"/>
      <color indexed="8"/>
      <name val="Arial"/>
      <family val="2"/>
    </font>
    <font>
      <b/>
      <sz val="7"/>
      <color indexed="9"/>
      <name val="Arial"/>
      <family val="2"/>
    </font>
    <font>
      <sz val="7"/>
      <name val="Arial"/>
      <family val="2"/>
      <charset val="238"/>
    </font>
    <font>
      <sz val="7"/>
      <color indexed="8"/>
      <name val="Arial"/>
      <family val="2"/>
    </font>
    <font>
      <b/>
      <sz val="8"/>
      <color indexed="8"/>
      <name val="Tahoma"/>
      <family val="2"/>
      <charset val="238"/>
    </font>
    <font>
      <i/>
      <sz val="8"/>
      <color rgb="FFFF0000"/>
      <name val="Arial"/>
      <family val="2"/>
      <charset val="238"/>
    </font>
    <font>
      <sz val="11"/>
      <color indexed="8"/>
      <name val="Arial"/>
      <family val="2"/>
    </font>
    <font>
      <sz val="10"/>
      <name val="Arial"/>
      <family val="2"/>
      <charset val="238"/>
    </font>
    <font>
      <sz val="8"/>
      <color indexed="10"/>
      <name val="Arial"/>
      <family val="2"/>
      <charset val="238"/>
    </font>
    <font>
      <b/>
      <sz val="20"/>
      <name val="Arial"/>
      <family val="2"/>
      <charset val="238"/>
    </font>
    <font>
      <b/>
      <sz val="14"/>
      <name val="Arial"/>
      <family val="2"/>
      <charset val="238"/>
    </font>
    <font>
      <b/>
      <sz val="14"/>
      <color indexed="8"/>
      <name val="Arial"/>
      <family val="2"/>
    </font>
    <font>
      <sz val="6"/>
      <color indexed="8"/>
      <name val="Arial"/>
      <family val="2"/>
    </font>
    <font>
      <sz val="7"/>
      <color indexed="8"/>
      <name val="Arial"/>
      <family val="2"/>
      <charset val="238"/>
    </font>
    <font>
      <b/>
      <sz val="8"/>
      <color indexed="8"/>
      <name val="Arial"/>
      <family val="2"/>
      <charset val="238"/>
    </font>
    <font>
      <b/>
      <sz val="8"/>
      <color indexed="23"/>
      <name val="Arial"/>
      <family val="2"/>
    </font>
    <font>
      <sz val="9"/>
      <name val="Arial"/>
      <family val="2"/>
    </font>
    <font>
      <sz val="8"/>
      <name val="Arial"/>
      <family val="2"/>
    </font>
    <font>
      <b/>
      <sz val="8"/>
      <color indexed="8"/>
      <name val="Tahoma"/>
      <family val="2"/>
    </font>
    <font>
      <sz val="7"/>
      <color rgb="FF000000"/>
      <name val="Arial"/>
      <family val="2"/>
      <charset val="238"/>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7"/>
        <bgColor indexed="64"/>
      </patternFill>
    </fill>
    <fill>
      <patternFill patternType="solid">
        <fgColor indexed="13"/>
        <bgColor indexed="64"/>
      </patternFill>
    </fill>
    <fill>
      <patternFill patternType="solid">
        <fgColor indexed="22"/>
        <bgColor indexed="64"/>
      </patternFill>
    </fill>
    <fill>
      <patternFill patternType="solid">
        <fgColor indexed="9"/>
        <bgColor indexed="8"/>
      </patternFill>
    </fill>
    <fill>
      <patternFill patternType="solid">
        <fgColor indexed="14"/>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50" fillId="0" borderId="0"/>
  </cellStyleXfs>
  <cellXfs count="264">
    <xf numFmtId="0" fontId="0" fillId="0" borderId="0" xfId="0"/>
    <xf numFmtId="49" fontId="2" fillId="3" borderId="0" xfId="1" applyNumberFormat="1" applyFont="1" applyFill="1" applyAlignment="1">
      <alignment vertical="top"/>
    </xf>
    <xf numFmtId="49" fontId="3" fillId="3" borderId="0" xfId="1" applyNumberFormat="1" applyFont="1" applyFill="1" applyAlignment="1">
      <alignment vertical="top"/>
    </xf>
    <xf numFmtId="49" fontId="4" fillId="3" borderId="0" xfId="1" applyNumberFormat="1" applyFont="1" applyFill="1" applyAlignment="1">
      <alignment vertical="top"/>
    </xf>
    <xf numFmtId="49" fontId="5" fillId="3" borderId="0" xfId="1" applyNumberFormat="1" applyFont="1" applyFill="1" applyAlignment="1">
      <alignment vertical="top"/>
    </xf>
    <xf numFmtId="49" fontId="6" fillId="3" borderId="0" xfId="1" applyNumberFormat="1" applyFont="1" applyFill="1" applyAlignment="1">
      <alignment horizontal="center"/>
    </xf>
    <xf numFmtId="49" fontId="6" fillId="3" borderId="0" xfId="1" applyNumberFormat="1" applyFont="1" applyFill="1" applyAlignment="1">
      <alignment horizontal="left"/>
    </xf>
    <xf numFmtId="49" fontId="7" fillId="3" borderId="0" xfId="1" applyNumberFormat="1" applyFont="1" applyFill="1" applyAlignment="1">
      <alignment horizontal="left"/>
    </xf>
    <xf numFmtId="0" fontId="3" fillId="0" borderId="0" xfId="1" applyFont="1" applyAlignment="1">
      <alignment vertical="top"/>
    </xf>
    <xf numFmtId="0" fontId="3" fillId="3" borderId="0" xfId="1" applyFont="1" applyFill="1" applyAlignment="1">
      <alignment vertical="top"/>
    </xf>
    <xf numFmtId="0" fontId="8" fillId="4" borderId="0" xfId="1" applyFont="1" applyFill="1" applyAlignment="1">
      <alignment horizontal="center" vertical="center"/>
    </xf>
    <xf numFmtId="0" fontId="1" fillId="3" borderId="0" xfId="1" applyFill="1" applyAlignment="1">
      <alignment horizontal="center" vertical="center"/>
    </xf>
    <xf numFmtId="0" fontId="9" fillId="3" borderId="0" xfId="1" applyFont="1" applyFill="1"/>
    <xf numFmtId="49" fontId="10" fillId="3" borderId="0" xfId="1" applyNumberFormat="1" applyFont="1" applyFill="1" applyAlignment="1">
      <alignment horizontal="left"/>
    </xf>
    <xf numFmtId="49" fontId="9" fillId="3" borderId="0" xfId="1" applyNumberFormat="1" applyFont="1" applyFill="1"/>
    <xf numFmtId="49" fontId="11" fillId="3" borderId="0" xfId="1" applyNumberFormat="1" applyFont="1" applyFill="1"/>
    <xf numFmtId="49" fontId="12" fillId="3" borderId="0" xfId="1" applyNumberFormat="1" applyFont="1" applyFill="1"/>
    <xf numFmtId="0" fontId="11" fillId="0" borderId="0" xfId="1" applyFont="1"/>
    <xf numFmtId="0" fontId="11" fillId="3" borderId="0" xfId="1" applyFont="1" applyFill="1"/>
    <xf numFmtId="49" fontId="1" fillId="5" borderId="0" xfId="1" applyNumberFormat="1" applyFill="1"/>
    <xf numFmtId="0" fontId="1" fillId="5" borderId="0" xfId="1" applyFill="1"/>
    <xf numFmtId="0" fontId="1" fillId="5" borderId="0" xfId="1" applyFill="1" applyAlignment="1">
      <alignment horizontal="center"/>
    </xf>
    <xf numFmtId="0" fontId="1" fillId="3" borderId="0" xfId="1" applyFill="1"/>
    <xf numFmtId="49" fontId="13" fillId="6" borderId="0" xfId="1" applyNumberFormat="1" applyFont="1" applyFill="1" applyAlignment="1">
      <alignment vertical="center"/>
    </xf>
    <xf numFmtId="49" fontId="14" fillId="6" borderId="0" xfId="1" applyNumberFormat="1" applyFont="1" applyFill="1" applyAlignment="1">
      <alignment vertical="center"/>
    </xf>
    <xf numFmtId="49" fontId="15" fillId="6" borderId="0" xfId="1" applyNumberFormat="1" applyFont="1" applyFill="1" applyAlignment="1">
      <alignment horizontal="right" vertical="center"/>
    </xf>
    <xf numFmtId="0" fontId="16" fillId="0" borderId="0" xfId="1" applyFont="1" applyAlignment="1">
      <alignment vertical="center"/>
    </xf>
    <xf numFmtId="0" fontId="16" fillId="3" borderId="0" xfId="1" applyFont="1" applyFill="1" applyAlignment="1">
      <alignment vertical="center"/>
    </xf>
    <xf numFmtId="14" fontId="17" fillId="3" borderId="7" xfId="1" applyNumberFormat="1" applyFont="1" applyFill="1" applyBorder="1" applyAlignment="1">
      <alignment horizontal="left" vertical="center"/>
    </xf>
    <xf numFmtId="49" fontId="17" fillId="3" borderId="7" xfId="1" applyNumberFormat="1" applyFont="1" applyFill="1" applyBorder="1" applyAlignment="1">
      <alignment vertical="center"/>
    </xf>
    <xf numFmtId="49" fontId="1" fillId="3" borderId="7" xfId="1" applyNumberFormat="1" applyFill="1" applyBorder="1" applyAlignment="1">
      <alignment vertical="center"/>
    </xf>
    <xf numFmtId="49" fontId="18" fillId="3" borderId="7" xfId="1" applyNumberFormat="1" applyFont="1" applyFill="1" applyBorder="1" applyAlignment="1">
      <alignment vertical="center"/>
    </xf>
    <xf numFmtId="49" fontId="17" fillId="3" borderId="7" xfId="2" applyNumberFormat="1" applyFont="1" applyFill="1" applyBorder="1" applyAlignment="1" applyProtection="1">
      <alignment vertical="center"/>
      <protection locked="0"/>
    </xf>
    <xf numFmtId="0" fontId="19" fillId="3" borderId="7" xfId="1" applyFont="1" applyFill="1" applyBorder="1" applyAlignment="1">
      <alignment horizontal="left" vertical="center"/>
    </xf>
    <xf numFmtId="49" fontId="19" fillId="3" borderId="7" xfId="1" applyNumberFormat="1" applyFont="1" applyFill="1" applyBorder="1" applyAlignment="1">
      <alignment horizontal="right" vertical="center"/>
    </xf>
    <xf numFmtId="0" fontId="17" fillId="0" borderId="0" xfId="1" applyFont="1" applyAlignment="1">
      <alignment vertical="center"/>
    </xf>
    <xf numFmtId="0" fontId="17" fillId="3" borderId="0" xfId="1" applyFont="1" applyFill="1" applyAlignment="1">
      <alignment vertical="center"/>
    </xf>
    <xf numFmtId="49" fontId="20" fillId="6" borderId="0" xfId="1" applyNumberFormat="1" applyFont="1" applyFill="1" applyAlignment="1">
      <alignment horizontal="right" vertical="center"/>
    </xf>
    <xf numFmtId="49" fontId="20" fillId="6" borderId="0" xfId="1" applyNumberFormat="1" applyFont="1" applyFill="1" applyAlignment="1">
      <alignment horizontal="center" vertical="center"/>
    </xf>
    <xf numFmtId="49" fontId="20" fillId="6" borderId="0" xfId="1" applyNumberFormat="1" applyFont="1" applyFill="1" applyAlignment="1">
      <alignment horizontal="center" vertical="center" shrinkToFit="1"/>
    </xf>
    <xf numFmtId="49" fontId="20" fillId="6" borderId="0" xfId="1" applyNumberFormat="1" applyFont="1" applyFill="1" applyAlignment="1">
      <alignment horizontal="left" vertical="center"/>
    </xf>
    <xf numFmtId="49" fontId="21" fillId="6" borderId="0" xfId="1" applyNumberFormat="1" applyFont="1" applyFill="1" applyAlignment="1">
      <alignment horizontal="center" vertical="center"/>
    </xf>
    <xf numFmtId="49" fontId="21" fillId="6" borderId="0" xfId="1" applyNumberFormat="1" applyFont="1" applyFill="1" applyAlignment="1">
      <alignment vertical="center"/>
    </xf>
    <xf numFmtId="0" fontId="22" fillId="6" borderId="0" xfId="1" applyFont="1" applyFill="1" applyAlignment="1">
      <alignment horizontal="right" vertical="center"/>
    </xf>
    <xf numFmtId="0" fontId="22" fillId="6" borderId="0" xfId="1" applyFont="1" applyFill="1" applyAlignment="1">
      <alignment horizontal="center" vertical="center"/>
    </xf>
    <xf numFmtId="0" fontId="22" fillId="6" borderId="0" xfId="1" applyFont="1" applyFill="1" applyAlignment="1">
      <alignment horizontal="left" vertical="center"/>
    </xf>
    <xf numFmtId="0" fontId="22" fillId="6" borderId="0" xfId="1" applyFont="1" applyFill="1" applyAlignment="1">
      <alignment vertical="center"/>
    </xf>
    <xf numFmtId="0" fontId="23" fillId="6" borderId="0" xfId="1" applyFont="1" applyFill="1" applyAlignment="1">
      <alignment horizontal="center" vertical="center"/>
    </xf>
    <xf numFmtId="0" fontId="23" fillId="6" borderId="0" xfId="1" applyFont="1" applyFill="1" applyAlignment="1">
      <alignment vertical="center"/>
    </xf>
    <xf numFmtId="0" fontId="22" fillId="0" borderId="0" xfId="1" applyFont="1" applyAlignment="1">
      <alignment vertical="center"/>
    </xf>
    <xf numFmtId="0" fontId="22" fillId="3" borderId="0" xfId="1" applyFont="1" applyFill="1" applyAlignment="1">
      <alignment vertical="center"/>
    </xf>
    <xf numFmtId="0" fontId="22" fillId="5" borderId="0" xfId="1" applyFont="1" applyFill="1"/>
    <xf numFmtId="0" fontId="22" fillId="5" borderId="0" xfId="1" applyFont="1" applyFill="1" applyAlignment="1">
      <alignment horizontal="center"/>
    </xf>
    <xf numFmtId="0" fontId="22" fillId="3" borderId="0" xfId="1" applyFont="1" applyFill="1"/>
    <xf numFmtId="49" fontId="24" fillId="6" borderId="0" xfId="1" applyNumberFormat="1" applyFont="1" applyFill="1" applyAlignment="1">
      <alignment horizontal="center" vertical="center"/>
    </xf>
    <xf numFmtId="0" fontId="25" fillId="3" borderId="8" xfId="1" applyFont="1" applyFill="1" applyBorder="1" applyAlignment="1">
      <alignment horizontal="center" vertical="center"/>
    </xf>
    <xf numFmtId="0" fontId="25" fillId="3" borderId="8" xfId="1" applyFont="1" applyFill="1" applyBorder="1" applyAlignment="1">
      <alignment horizontal="center" vertical="center" shrinkToFit="1"/>
    </xf>
    <xf numFmtId="0" fontId="26" fillId="3" borderId="8" xfId="1" applyFont="1" applyFill="1" applyBorder="1" applyAlignment="1">
      <alignment horizontal="center" vertical="center"/>
    </xf>
    <xf numFmtId="0" fontId="24" fillId="3" borderId="8" xfId="1" applyFont="1" applyFill="1" applyBorder="1" applyAlignment="1">
      <alignment vertical="center"/>
    </xf>
    <xf numFmtId="0" fontId="27" fillId="3" borderId="8" xfId="1" applyFont="1" applyFill="1" applyBorder="1" applyAlignment="1">
      <alignment horizontal="center" vertical="center"/>
    </xf>
    <xf numFmtId="0" fontId="27" fillId="3" borderId="0" xfId="1" applyFont="1" applyFill="1" applyAlignment="1">
      <alignment vertical="center"/>
    </xf>
    <xf numFmtId="0" fontId="28" fillId="3" borderId="0" xfId="1" applyFont="1" applyFill="1" applyAlignment="1">
      <alignment vertical="center"/>
    </xf>
    <xf numFmtId="0" fontId="29" fillId="3" borderId="0" xfId="1" applyFont="1" applyFill="1" applyAlignment="1">
      <alignment vertical="center"/>
    </xf>
    <xf numFmtId="49" fontId="28" fillId="3" borderId="0" xfId="1" applyNumberFormat="1" applyFont="1" applyFill="1" applyAlignment="1">
      <alignment vertical="center"/>
    </xf>
    <xf numFmtId="49" fontId="29" fillId="3" borderId="0" xfId="1" applyNumberFormat="1" applyFont="1" applyFill="1" applyAlignment="1">
      <alignment vertical="center"/>
    </xf>
    <xf numFmtId="0" fontId="11" fillId="3" borderId="0" xfId="1" applyFont="1" applyFill="1" applyAlignment="1">
      <alignment vertical="center"/>
    </xf>
    <xf numFmtId="0" fontId="11" fillId="3" borderId="9" xfId="1" applyFont="1" applyFill="1" applyBorder="1" applyAlignment="1">
      <alignment vertical="center"/>
    </xf>
    <xf numFmtId="0" fontId="11" fillId="0" borderId="0" xfId="1" applyFont="1" applyAlignment="1">
      <alignment vertical="center"/>
    </xf>
    <xf numFmtId="49" fontId="28" fillId="6" borderId="0" xfId="1" applyNumberFormat="1" applyFont="1" applyFill="1" applyAlignment="1">
      <alignment horizontal="center" vertical="center"/>
    </xf>
    <xf numFmtId="0" fontId="25" fillId="3" borderId="0" xfId="1" applyFont="1" applyFill="1" applyAlignment="1">
      <alignment horizontal="center" vertical="center"/>
    </xf>
    <xf numFmtId="0" fontId="25" fillId="3" borderId="0" xfId="1" applyFont="1" applyFill="1" applyAlignment="1">
      <alignment horizontal="center" vertical="center" shrinkToFit="1"/>
    </xf>
    <xf numFmtId="0" fontId="28" fillId="3" borderId="0" xfId="1" applyFont="1" applyFill="1" applyAlignment="1">
      <alignment horizontal="center" vertical="center"/>
    </xf>
    <xf numFmtId="0" fontId="30" fillId="3" borderId="0" xfId="1" applyFont="1" applyFill="1" applyAlignment="1">
      <alignment vertical="center"/>
    </xf>
    <xf numFmtId="0" fontId="31" fillId="3" borderId="0" xfId="1" applyFont="1" applyFill="1" applyAlignment="1">
      <alignment vertical="center"/>
    </xf>
    <xf numFmtId="0" fontId="32" fillId="3" borderId="0" xfId="1" applyFont="1" applyFill="1" applyAlignment="1">
      <alignment horizontal="right" vertical="center"/>
    </xf>
    <xf numFmtId="0" fontId="33" fillId="7" borderId="2" xfId="1" applyFont="1" applyFill="1" applyBorder="1" applyAlignment="1">
      <alignment horizontal="right" vertical="center"/>
    </xf>
    <xf numFmtId="0" fontId="27" fillId="3" borderId="8" xfId="1" applyFont="1" applyFill="1" applyBorder="1" applyAlignment="1">
      <alignment vertical="center"/>
    </xf>
    <xf numFmtId="0" fontId="11" fillId="3" borderId="10" xfId="1" applyFont="1" applyFill="1" applyBorder="1" applyAlignment="1">
      <alignment vertical="center"/>
    </xf>
    <xf numFmtId="0" fontId="34" fillId="3" borderId="8" xfId="1" applyFont="1" applyFill="1" applyBorder="1" applyAlignment="1">
      <alignment horizontal="center" vertical="center"/>
    </xf>
    <xf numFmtId="0" fontId="25" fillId="3" borderId="8" xfId="1" applyFont="1" applyFill="1" applyBorder="1" applyAlignment="1">
      <alignment vertical="center"/>
    </xf>
    <xf numFmtId="0" fontId="27" fillId="3" borderId="6" xfId="1" applyFont="1" applyFill="1" applyBorder="1" applyAlignment="1">
      <alignment horizontal="center" vertical="center"/>
    </xf>
    <xf numFmtId="0" fontId="27" fillId="3" borderId="4" xfId="1" applyFont="1" applyFill="1" applyBorder="1" applyAlignment="1">
      <alignment horizontal="left" vertical="center"/>
    </xf>
    <xf numFmtId="0" fontId="34" fillId="3" borderId="0" xfId="1" applyFont="1" applyFill="1" applyAlignment="1">
      <alignment horizontal="center" vertical="center"/>
    </xf>
    <xf numFmtId="0" fontId="27" fillId="3" borderId="0" xfId="1" applyFont="1" applyFill="1" applyAlignment="1">
      <alignment horizontal="center" vertical="center"/>
    </xf>
    <xf numFmtId="0" fontId="33" fillId="7" borderId="4" xfId="1" applyFont="1" applyFill="1" applyBorder="1" applyAlignment="1">
      <alignment horizontal="right" vertical="center"/>
    </xf>
    <xf numFmtId="49" fontId="27" fillId="3" borderId="8" xfId="1" applyNumberFormat="1" applyFont="1" applyFill="1" applyBorder="1" applyAlignment="1">
      <alignment vertical="center"/>
    </xf>
    <xf numFmtId="49" fontId="27" fillId="3" borderId="0" xfId="1" applyNumberFormat="1" applyFont="1" applyFill="1" applyAlignment="1">
      <alignment vertical="center"/>
    </xf>
    <xf numFmtId="0" fontId="27" fillId="3" borderId="4" xfId="1" applyFont="1" applyFill="1" applyBorder="1" applyAlignment="1">
      <alignment vertical="center"/>
    </xf>
    <xf numFmtId="49" fontId="27" fillId="3" borderId="4" xfId="1" applyNumberFormat="1" applyFont="1" applyFill="1" applyBorder="1" applyAlignment="1">
      <alignment vertical="center"/>
    </xf>
    <xf numFmtId="0" fontId="27" fillId="3" borderId="6" xfId="1" applyFont="1" applyFill="1" applyBorder="1" applyAlignment="1">
      <alignment vertical="center"/>
    </xf>
    <xf numFmtId="0" fontId="35" fillId="3" borderId="6" xfId="1" applyFont="1" applyFill="1" applyBorder="1" applyAlignment="1">
      <alignment horizontal="center" vertical="center"/>
    </xf>
    <xf numFmtId="49" fontId="25" fillId="6" borderId="0" xfId="1" applyNumberFormat="1" applyFont="1" applyFill="1" applyAlignment="1">
      <alignment horizontal="center" vertical="center"/>
    </xf>
    <xf numFmtId="0" fontId="35" fillId="3" borderId="8" xfId="1" applyFont="1" applyFill="1" applyBorder="1" applyAlignment="1">
      <alignment horizontal="center" vertical="center"/>
    </xf>
    <xf numFmtId="0" fontId="11" fillId="3" borderId="11" xfId="1" applyFont="1" applyFill="1" applyBorder="1" applyAlignment="1">
      <alignment vertical="center"/>
    </xf>
    <xf numFmtId="49" fontId="27" fillId="3" borderId="6" xfId="1" applyNumberFormat="1" applyFont="1" applyFill="1" applyBorder="1" applyAlignment="1">
      <alignment vertical="center"/>
    </xf>
    <xf numFmtId="49" fontId="36" fillId="6" borderId="0" xfId="1" applyNumberFormat="1" applyFont="1" applyFill="1" applyAlignment="1">
      <alignment horizontal="center" vertical="center"/>
    </xf>
    <xf numFmtId="0" fontId="36" fillId="3" borderId="8" xfId="1" applyFont="1" applyFill="1" applyBorder="1" applyAlignment="1">
      <alignment vertical="center"/>
    </xf>
    <xf numFmtId="49" fontId="24" fillId="3" borderId="0" xfId="1" applyNumberFormat="1" applyFont="1" applyFill="1" applyAlignment="1">
      <alignment horizontal="center" vertical="center"/>
    </xf>
    <xf numFmtId="49" fontId="28" fillId="3" borderId="0" xfId="1" applyNumberFormat="1" applyFont="1" applyFill="1" applyAlignment="1">
      <alignment horizontal="center" vertical="center"/>
    </xf>
    <xf numFmtId="0" fontId="20" fillId="3" borderId="0" xfId="1" applyFont="1" applyFill="1" applyAlignment="1">
      <alignment horizontal="right" vertical="center"/>
    </xf>
    <xf numFmtId="0" fontId="28" fillId="3" borderId="0" xfId="1" applyFont="1" applyFill="1" applyAlignment="1">
      <alignment horizontal="left" vertical="center"/>
    </xf>
    <xf numFmtId="49" fontId="11" fillId="3" borderId="0" xfId="1" applyNumberFormat="1" applyFont="1" applyFill="1" applyAlignment="1">
      <alignment vertical="center"/>
    </xf>
    <xf numFmtId="0" fontId="1" fillId="0" borderId="0" xfId="1"/>
    <xf numFmtId="0" fontId="1" fillId="3" borderId="0" xfId="1" applyFill="1" applyAlignment="1">
      <alignment vertical="center"/>
    </xf>
    <xf numFmtId="0" fontId="37" fillId="3" borderId="0" xfId="1" applyFont="1" applyFill="1" applyAlignment="1">
      <alignment vertical="center"/>
    </xf>
    <xf numFmtId="0" fontId="38" fillId="3" borderId="0" xfId="1" applyFont="1" applyFill="1" applyAlignment="1">
      <alignment vertical="center"/>
    </xf>
    <xf numFmtId="0" fontId="28" fillId="2" borderId="0" xfId="1" applyFont="1" applyFill="1" applyAlignment="1">
      <alignment vertical="center"/>
    </xf>
    <xf numFmtId="49" fontId="39" fillId="3" borderId="0" xfId="1" applyNumberFormat="1" applyFont="1" applyFill="1" applyAlignment="1">
      <alignment horizontal="center" vertical="center"/>
    </xf>
    <xf numFmtId="49" fontId="40" fillId="2" borderId="0" xfId="1" applyNumberFormat="1" applyFont="1" applyFill="1" applyAlignment="1">
      <alignment vertical="center"/>
    </xf>
    <xf numFmtId="49" fontId="41" fillId="0" borderId="0" xfId="1" applyNumberFormat="1" applyFont="1" applyAlignment="1">
      <alignment horizontal="center" vertical="center"/>
    </xf>
    <xf numFmtId="49" fontId="40" fillId="3" borderId="0" xfId="1" applyNumberFormat="1" applyFont="1" applyFill="1" applyAlignment="1">
      <alignment vertical="center"/>
    </xf>
    <xf numFmtId="49" fontId="41" fillId="3" borderId="0" xfId="1" applyNumberFormat="1" applyFont="1" applyFill="1" applyAlignment="1">
      <alignment vertical="center"/>
    </xf>
    <xf numFmtId="0" fontId="1" fillId="0" borderId="0" xfId="1" applyAlignment="1">
      <alignment vertical="center"/>
    </xf>
    <xf numFmtId="0" fontId="42" fillId="6" borderId="12" xfId="1" applyFont="1" applyFill="1" applyBorder="1" applyAlignment="1">
      <alignment vertical="center"/>
    </xf>
    <xf numFmtId="0" fontId="42" fillId="6" borderId="13" xfId="1" applyFont="1" applyFill="1" applyBorder="1" applyAlignment="1">
      <alignment vertical="center"/>
    </xf>
    <xf numFmtId="0" fontId="42" fillId="6" borderId="14" xfId="1" applyFont="1" applyFill="1" applyBorder="1" applyAlignment="1">
      <alignment vertical="center"/>
    </xf>
    <xf numFmtId="49" fontId="43" fillId="6" borderId="13" xfId="1" applyNumberFormat="1" applyFont="1" applyFill="1" applyBorder="1" applyAlignment="1">
      <alignment horizontal="center" vertical="center"/>
    </xf>
    <xf numFmtId="49" fontId="43" fillId="6" borderId="13" xfId="1" applyNumberFormat="1" applyFont="1" applyFill="1" applyBorder="1" applyAlignment="1">
      <alignment vertical="center"/>
    </xf>
    <xf numFmtId="49" fontId="43" fillId="6" borderId="13" xfId="1" applyNumberFormat="1" applyFont="1" applyFill="1" applyBorder="1" applyAlignment="1">
      <alignment horizontal="centerContinuous" vertical="center"/>
    </xf>
    <xf numFmtId="49" fontId="43" fillId="6" borderId="14" xfId="1" applyNumberFormat="1" applyFont="1" applyFill="1" applyBorder="1" applyAlignment="1">
      <alignment horizontal="centerContinuous" vertical="center"/>
    </xf>
    <xf numFmtId="49" fontId="44" fillId="6" borderId="13" xfId="1" applyNumberFormat="1" applyFont="1" applyFill="1" applyBorder="1" applyAlignment="1">
      <alignment vertical="center"/>
    </xf>
    <xf numFmtId="49" fontId="44" fillId="6" borderId="14" xfId="1" applyNumberFormat="1" applyFont="1" applyFill="1" applyBorder="1" applyAlignment="1">
      <alignment vertical="center"/>
    </xf>
    <xf numFmtId="49" fontId="42" fillId="6" borderId="13" xfId="1" applyNumberFormat="1" applyFont="1" applyFill="1" applyBorder="1" applyAlignment="1">
      <alignment horizontal="left" vertical="center"/>
    </xf>
    <xf numFmtId="49" fontId="42" fillId="0" borderId="13" xfId="1" applyNumberFormat="1" applyFont="1" applyBorder="1" applyAlignment="1">
      <alignment horizontal="left" vertical="center"/>
    </xf>
    <xf numFmtId="49" fontId="44" fillId="3" borderId="14" xfId="1" applyNumberFormat="1" applyFont="1" applyFill="1" applyBorder="1" applyAlignment="1">
      <alignment vertical="center"/>
    </xf>
    <xf numFmtId="0" fontId="20" fillId="0" borderId="0" xfId="1" applyFont="1" applyAlignment="1">
      <alignment vertical="center"/>
    </xf>
    <xf numFmtId="0" fontId="20" fillId="3" borderId="0" xfId="1" applyFont="1" applyFill="1" applyAlignment="1">
      <alignment vertical="center"/>
    </xf>
    <xf numFmtId="0" fontId="45" fillId="3" borderId="0" xfId="1" applyFont="1" applyFill="1" applyAlignment="1">
      <alignment vertical="center"/>
    </xf>
    <xf numFmtId="49" fontId="20" fillId="3" borderId="1" xfId="1" applyNumberFormat="1" applyFont="1" applyFill="1" applyBorder="1" applyAlignment="1">
      <alignment vertical="center"/>
    </xf>
    <xf numFmtId="49" fontId="20" fillId="3" borderId="15" xfId="1" applyNumberFormat="1" applyFont="1" applyFill="1" applyBorder="1" applyAlignment="1">
      <alignment vertical="center"/>
    </xf>
    <xf numFmtId="49" fontId="20" fillId="3" borderId="15" xfId="1" applyNumberFormat="1" applyFont="1" applyFill="1" applyBorder="1" applyAlignment="1">
      <alignment horizontal="right" vertical="center"/>
    </xf>
    <xf numFmtId="49" fontId="20" fillId="3" borderId="2" xfId="1" applyNumberFormat="1" applyFont="1" applyFill="1" applyBorder="1" applyAlignment="1">
      <alignment horizontal="right" vertical="center"/>
    </xf>
    <xf numFmtId="49" fontId="20" fillId="3" borderId="0" xfId="1" applyNumberFormat="1" applyFont="1" applyFill="1" applyAlignment="1">
      <alignment horizontal="center" vertical="center"/>
    </xf>
    <xf numFmtId="49" fontId="20" fillId="3" borderId="4" xfId="1" applyNumberFormat="1" applyFont="1" applyFill="1" applyBorder="1" applyAlignment="1">
      <alignment vertical="center"/>
    </xf>
    <xf numFmtId="49" fontId="46" fillId="3" borderId="0" xfId="1" applyNumberFormat="1" applyFont="1" applyFill="1" applyAlignment="1">
      <alignment horizontal="center" vertical="center"/>
    </xf>
    <xf numFmtId="49" fontId="20" fillId="3" borderId="0" xfId="1" applyNumberFormat="1" applyFont="1" applyFill="1" applyAlignment="1">
      <alignment vertical="center"/>
    </xf>
    <xf numFmtId="49" fontId="21" fillId="3" borderId="0" xfId="1" applyNumberFormat="1" applyFont="1" applyFill="1" applyAlignment="1">
      <alignment vertical="center"/>
    </xf>
    <xf numFmtId="49" fontId="21" fillId="3" borderId="4" xfId="1" applyNumberFormat="1" applyFont="1" applyFill="1" applyBorder="1" applyAlignment="1">
      <alignment vertical="center"/>
    </xf>
    <xf numFmtId="49" fontId="42" fillId="3" borderId="1" xfId="1" applyNumberFormat="1" applyFont="1" applyFill="1" applyBorder="1" applyAlignment="1">
      <alignment vertical="center"/>
    </xf>
    <xf numFmtId="49" fontId="42" fillId="3" borderId="15" xfId="1" applyNumberFormat="1" applyFont="1" applyFill="1" applyBorder="1" applyAlignment="1">
      <alignment vertical="center"/>
    </xf>
    <xf numFmtId="49" fontId="20" fillId="3" borderId="5" xfId="1" applyNumberFormat="1" applyFont="1" applyFill="1" applyBorder="1" applyAlignment="1">
      <alignment vertical="center"/>
    </xf>
    <xf numFmtId="49" fontId="20" fillId="3" borderId="8" xfId="1" applyNumberFormat="1" applyFont="1" applyFill="1" applyBorder="1" applyAlignment="1">
      <alignment vertical="center"/>
    </xf>
    <xf numFmtId="49" fontId="20" fillId="3" borderId="8" xfId="1" applyNumberFormat="1" applyFont="1" applyFill="1" applyBorder="1" applyAlignment="1">
      <alignment horizontal="right" vertical="center"/>
    </xf>
    <xf numFmtId="49" fontId="20" fillId="3" borderId="6" xfId="1" applyNumberFormat="1" applyFont="1" applyFill="1" applyBorder="1" applyAlignment="1">
      <alignment horizontal="right" vertical="center"/>
    </xf>
    <xf numFmtId="0" fontId="20" fillId="3" borderId="8" xfId="1" applyFont="1" applyFill="1" applyBorder="1" applyAlignment="1">
      <alignment vertical="center"/>
    </xf>
    <xf numFmtId="49" fontId="21" fillId="3" borderId="8" xfId="1" applyNumberFormat="1" applyFont="1" applyFill="1" applyBorder="1" applyAlignment="1">
      <alignment vertical="center"/>
    </xf>
    <xf numFmtId="49" fontId="21" fillId="3" borderId="6" xfId="1" applyNumberFormat="1" applyFont="1" applyFill="1" applyBorder="1" applyAlignment="1">
      <alignment vertical="center"/>
    </xf>
    <xf numFmtId="49" fontId="20" fillId="6" borderId="1" xfId="1" applyNumberFormat="1" applyFont="1" applyFill="1" applyBorder="1" applyAlignment="1">
      <alignment vertical="center"/>
    </xf>
    <xf numFmtId="49" fontId="20" fillId="6" borderId="15" xfId="1" applyNumberFormat="1" applyFont="1" applyFill="1" applyBorder="1" applyAlignment="1">
      <alignment vertical="center"/>
    </xf>
    <xf numFmtId="49" fontId="20" fillId="6" borderId="15" xfId="1" applyNumberFormat="1" applyFont="1" applyFill="1" applyBorder="1" applyAlignment="1">
      <alignment horizontal="right" vertical="center"/>
    </xf>
    <xf numFmtId="49" fontId="20" fillId="6" borderId="2" xfId="1" applyNumberFormat="1" applyFont="1" applyFill="1" applyBorder="1" applyAlignment="1">
      <alignment horizontal="right" vertical="center"/>
    </xf>
    <xf numFmtId="0" fontId="20" fillId="6" borderId="3" xfId="1" applyFont="1" applyFill="1" applyBorder="1" applyAlignment="1">
      <alignment vertical="center"/>
    </xf>
    <xf numFmtId="49" fontId="20" fillId="6" borderId="4" xfId="1" applyNumberFormat="1" applyFont="1" applyFill="1" applyBorder="1" applyAlignment="1">
      <alignment horizontal="right" vertical="center"/>
    </xf>
    <xf numFmtId="0" fontId="42" fillId="6" borderId="3" xfId="1" applyFont="1" applyFill="1" applyBorder="1" applyAlignment="1">
      <alignment vertical="center"/>
    </xf>
    <xf numFmtId="0" fontId="42" fillId="6" borderId="0" xfId="1" applyFont="1" applyFill="1" applyAlignment="1">
      <alignment vertical="center"/>
    </xf>
    <xf numFmtId="0" fontId="42" fillId="6" borderId="4" xfId="1" applyFont="1" applyFill="1" applyBorder="1" applyAlignment="1">
      <alignment vertical="center"/>
    </xf>
    <xf numFmtId="49" fontId="20" fillId="6" borderId="3" xfId="1" applyNumberFormat="1" applyFont="1" applyFill="1" applyBorder="1" applyAlignment="1">
      <alignment vertical="center"/>
    </xf>
    <xf numFmtId="49" fontId="20" fillId="6" borderId="0" xfId="1" applyNumberFormat="1" applyFont="1" applyFill="1" applyAlignment="1">
      <alignment vertical="center"/>
    </xf>
    <xf numFmtId="0" fontId="20" fillId="6" borderId="0" xfId="1" applyFont="1" applyFill="1" applyAlignment="1">
      <alignment horizontal="right" vertical="center"/>
    </xf>
    <xf numFmtId="0" fontId="20" fillId="6" borderId="4" xfId="1" applyFont="1" applyFill="1" applyBorder="1" applyAlignment="1">
      <alignment horizontal="right" vertical="center"/>
    </xf>
    <xf numFmtId="49" fontId="20" fillId="6" borderId="5" xfId="1" applyNumberFormat="1" applyFont="1" applyFill="1" applyBorder="1" applyAlignment="1">
      <alignment vertical="center"/>
    </xf>
    <xf numFmtId="49" fontId="20" fillId="6" borderId="8" xfId="1" applyNumberFormat="1" applyFont="1" applyFill="1" applyBorder="1" applyAlignment="1">
      <alignment vertical="center"/>
    </xf>
    <xf numFmtId="0" fontId="20" fillId="6" borderId="8" xfId="1" applyFont="1" applyFill="1" applyBorder="1" applyAlignment="1">
      <alignment horizontal="right" vertical="center"/>
    </xf>
    <xf numFmtId="0" fontId="20" fillId="6" borderId="6" xfId="1" applyFont="1" applyFill="1" applyBorder="1" applyAlignment="1">
      <alignment horizontal="right" vertical="center"/>
    </xf>
    <xf numFmtId="49" fontId="20" fillId="3" borderId="8" xfId="1" applyNumberFormat="1" applyFont="1" applyFill="1" applyBorder="1" applyAlignment="1">
      <alignment horizontal="center" vertical="center"/>
    </xf>
    <xf numFmtId="49" fontId="20" fillId="3" borderId="6" xfId="1" applyNumberFormat="1" applyFont="1" applyFill="1" applyBorder="1" applyAlignment="1">
      <alignment vertical="center"/>
    </xf>
    <xf numFmtId="49" fontId="46" fillId="3" borderId="8" xfId="1" applyNumberFormat="1" applyFont="1" applyFill="1" applyBorder="1" applyAlignment="1">
      <alignment horizontal="center" vertical="center"/>
    </xf>
    <xf numFmtId="0" fontId="33" fillId="7" borderId="6" xfId="1" applyFont="1" applyFill="1" applyBorder="1" applyAlignment="1">
      <alignment horizontal="right" vertical="center"/>
    </xf>
    <xf numFmtId="0" fontId="21" fillId="0" borderId="0" xfId="1" applyFont="1"/>
    <xf numFmtId="0" fontId="12" fillId="0" borderId="0" xfId="1" applyFont="1"/>
    <xf numFmtId="0" fontId="10" fillId="3" borderId="0" xfId="1" applyFont="1" applyFill="1" applyAlignment="1">
      <alignment horizontal="left"/>
    </xf>
    <xf numFmtId="0" fontId="13" fillId="6" borderId="0" xfId="1" applyFont="1" applyFill="1" applyAlignment="1">
      <alignment vertical="center"/>
    </xf>
    <xf numFmtId="0" fontId="37" fillId="3" borderId="16" xfId="1" applyFont="1" applyFill="1" applyBorder="1" applyAlignment="1">
      <alignment vertical="center"/>
    </xf>
    <xf numFmtId="0" fontId="49" fillId="3" borderId="17" xfId="1" applyFont="1" applyFill="1" applyBorder="1" applyAlignment="1">
      <alignment vertical="center"/>
    </xf>
    <xf numFmtId="0" fontId="37" fillId="3" borderId="8" xfId="1" applyFont="1" applyFill="1" applyBorder="1" applyAlignment="1">
      <alignment vertical="center"/>
    </xf>
    <xf numFmtId="0" fontId="32" fillId="3" borderId="19" xfId="1" applyFont="1" applyFill="1" applyBorder="1" applyAlignment="1">
      <alignment horizontal="right" vertical="center"/>
    </xf>
    <xf numFmtId="49" fontId="25" fillId="3" borderId="18" xfId="1" applyNumberFormat="1" applyFont="1" applyFill="1" applyBorder="1" applyAlignment="1">
      <alignment vertical="center"/>
    </xf>
    <xf numFmtId="0" fontId="11" fillId="2" borderId="0" xfId="1" applyFont="1" applyFill="1" applyAlignment="1">
      <alignment vertical="center"/>
    </xf>
    <xf numFmtId="0" fontId="1" fillId="2" borderId="0" xfId="1" applyFill="1"/>
    <xf numFmtId="49" fontId="36" fillId="3" borderId="18" xfId="1" applyNumberFormat="1" applyFont="1" applyFill="1" applyBorder="1" applyAlignment="1">
      <alignment vertical="center"/>
    </xf>
    <xf numFmtId="49" fontId="52" fillId="0" borderId="0" xfId="1" applyNumberFormat="1" applyFont="1" applyAlignment="1">
      <alignment vertical="top"/>
    </xf>
    <xf numFmtId="49" fontId="2" fillId="0" borderId="0" xfId="1" applyNumberFormat="1" applyFont="1" applyAlignment="1">
      <alignment vertical="top"/>
    </xf>
    <xf numFmtId="49" fontId="4" fillId="0" borderId="0" xfId="1" applyNumberFormat="1" applyFont="1" applyAlignment="1">
      <alignment horizontal="center"/>
    </xf>
    <xf numFmtId="49" fontId="6" fillId="0" borderId="0" xfId="1" applyNumberFormat="1" applyFont="1" applyAlignment="1">
      <alignment horizontal="center"/>
    </xf>
    <xf numFmtId="49" fontId="6" fillId="0" borderId="0" xfId="1" applyNumberFormat="1" applyFont="1" applyAlignment="1">
      <alignment horizontal="left"/>
    </xf>
    <xf numFmtId="49" fontId="3" fillId="0" borderId="0" xfId="1" applyNumberFormat="1" applyFont="1" applyAlignment="1">
      <alignment horizontal="left" vertical="top"/>
    </xf>
    <xf numFmtId="49" fontId="7" fillId="0" borderId="0" xfId="1" applyNumberFormat="1" applyFont="1" applyAlignment="1">
      <alignment horizontal="left"/>
    </xf>
    <xf numFmtId="0" fontId="53" fillId="0" borderId="0" xfId="1" applyFont="1" applyAlignment="1">
      <alignment horizontal="left"/>
    </xf>
    <xf numFmtId="49" fontId="54" fillId="0" borderId="0" xfId="1" applyNumberFormat="1" applyFont="1" applyAlignment="1">
      <alignment horizontal="left"/>
    </xf>
    <xf numFmtId="49" fontId="10" fillId="0" borderId="0" xfId="1" applyNumberFormat="1" applyFont="1" applyAlignment="1">
      <alignment horizontal="left"/>
    </xf>
    <xf numFmtId="49" fontId="11" fillId="0" borderId="0" xfId="1" applyNumberFormat="1" applyFont="1" applyAlignment="1">
      <alignment horizontal="left"/>
    </xf>
    <xf numFmtId="49" fontId="11" fillId="0" borderId="7" xfId="1" applyNumberFormat="1" applyFont="1" applyBorder="1" applyAlignment="1">
      <alignment horizontal="left"/>
    </xf>
    <xf numFmtId="49" fontId="12" fillId="0" borderId="0" xfId="1" applyNumberFormat="1" applyFont="1" applyAlignment="1">
      <alignment horizontal="left"/>
    </xf>
    <xf numFmtId="49" fontId="1" fillId="0" borderId="0" xfId="1" applyNumberFormat="1" applyAlignment="1">
      <alignment horizontal="left"/>
    </xf>
    <xf numFmtId="49" fontId="51" fillId="5" borderId="20" xfId="1" applyNumberFormat="1" applyFont="1" applyFill="1" applyBorder="1" applyAlignment="1">
      <alignment vertical="center" shrinkToFit="1"/>
    </xf>
    <xf numFmtId="49" fontId="51" fillId="5" borderId="21" xfId="1" applyNumberFormat="1" applyFont="1" applyFill="1" applyBorder="1" applyAlignment="1">
      <alignment vertical="center" shrinkToFit="1"/>
    </xf>
    <xf numFmtId="49" fontId="51" fillId="5" borderId="19" xfId="1" applyNumberFormat="1" applyFont="1" applyFill="1" applyBorder="1" applyAlignment="1">
      <alignment vertical="center" shrinkToFit="1"/>
    </xf>
    <xf numFmtId="49" fontId="55" fillId="6" borderId="22" xfId="1" applyNumberFormat="1" applyFont="1" applyFill="1" applyBorder="1" applyAlignment="1">
      <alignment horizontal="left" vertical="center"/>
    </xf>
    <xf numFmtId="49" fontId="55" fillId="6" borderId="23" xfId="1" applyNumberFormat="1" applyFont="1" applyFill="1" applyBorder="1" applyAlignment="1">
      <alignment horizontal="right" vertical="center"/>
    </xf>
    <xf numFmtId="49" fontId="56" fillId="6" borderId="22" xfId="1" applyNumberFormat="1" applyFont="1" applyFill="1" applyBorder="1" applyAlignment="1">
      <alignment horizontal="left" vertical="center"/>
    </xf>
    <xf numFmtId="49" fontId="55" fillId="6" borderId="23" xfId="1" applyNumberFormat="1" applyFont="1" applyFill="1" applyBorder="1" applyAlignment="1">
      <alignment horizontal="left" vertical="center"/>
    </xf>
    <xf numFmtId="49" fontId="16" fillId="6" borderId="23" xfId="1" applyNumberFormat="1" applyFont="1" applyFill="1" applyBorder="1" applyAlignment="1">
      <alignment horizontal="left" vertical="center"/>
    </xf>
    <xf numFmtId="0" fontId="1" fillId="6" borderId="24" xfId="1" applyFill="1" applyBorder="1" applyAlignment="1">
      <alignment horizontal="center" vertical="center"/>
    </xf>
    <xf numFmtId="49" fontId="13" fillId="6" borderId="0" xfId="1" applyNumberFormat="1" applyFont="1" applyFill="1" applyAlignment="1">
      <alignment horizontal="left" vertical="center"/>
    </xf>
    <xf numFmtId="49" fontId="13" fillId="6" borderId="0" xfId="1" applyNumberFormat="1" applyFont="1" applyFill="1" applyAlignment="1">
      <alignment horizontal="right" vertical="center"/>
    </xf>
    <xf numFmtId="0" fontId="13" fillId="6" borderId="0" xfId="1" applyFont="1" applyFill="1" applyAlignment="1">
      <alignment horizontal="left" vertical="center"/>
    </xf>
    <xf numFmtId="49" fontId="15" fillId="6" borderId="23" xfId="1" applyNumberFormat="1" applyFont="1" applyFill="1" applyBorder="1" applyAlignment="1">
      <alignment horizontal="right" vertical="center"/>
    </xf>
    <xf numFmtId="49" fontId="15" fillId="6" borderId="24" xfId="1" applyNumberFormat="1" applyFont="1" applyFill="1" applyBorder="1" applyAlignment="1">
      <alignment horizontal="right" vertical="center"/>
    </xf>
    <xf numFmtId="49" fontId="55" fillId="3" borderId="25" xfId="1" applyNumberFormat="1" applyFont="1" applyFill="1" applyBorder="1" applyAlignment="1">
      <alignment horizontal="left" vertical="center"/>
    </xf>
    <xf numFmtId="49" fontId="55" fillId="0" borderId="0" xfId="1" applyNumberFormat="1" applyFont="1" applyAlignment="1">
      <alignment horizontal="right" vertical="center"/>
    </xf>
    <xf numFmtId="49" fontId="16" fillId="3" borderId="0" xfId="1" applyNumberFormat="1" applyFont="1" applyFill="1" applyAlignment="1">
      <alignment horizontal="left" vertical="center"/>
    </xf>
    <xf numFmtId="0" fontId="1" fillId="3" borderId="26" xfId="1" applyFill="1" applyBorder="1" applyAlignment="1">
      <alignment horizontal="center" vertical="center"/>
    </xf>
    <xf numFmtId="14" fontId="17" fillId="0" borderId="7" xfId="1" applyNumberFormat="1" applyFont="1" applyBorder="1" applyAlignment="1">
      <alignment horizontal="left" vertical="center"/>
    </xf>
    <xf numFmtId="49" fontId="19" fillId="0" borderId="7" xfId="1" applyNumberFormat="1" applyFont="1" applyBorder="1" applyAlignment="1">
      <alignment vertical="center"/>
    </xf>
    <xf numFmtId="49" fontId="19" fillId="0" borderId="7" xfId="1" applyNumberFormat="1" applyFont="1" applyBorder="1" applyAlignment="1">
      <alignment horizontal="left" vertical="center"/>
    </xf>
    <xf numFmtId="49" fontId="57" fillId="0" borderId="7" xfId="1" applyNumberFormat="1" applyFont="1" applyBorder="1" applyAlignment="1">
      <alignment horizontal="right" vertical="center"/>
    </xf>
    <xf numFmtId="49" fontId="57" fillId="0" borderId="27" xfId="1" applyNumberFormat="1" applyFont="1" applyBorder="1" applyAlignment="1">
      <alignment horizontal="right" vertical="center"/>
    </xf>
    <xf numFmtId="49" fontId="19" fillId="0" borderId="28" xfId="1" applyNumberFormat="1" applyFont="1" applyBorder="1" applyAlignment="1">
      <alignment horizontal="left" vertical="center"/>
    </xf>
    <xf numFmtId="49" fontId="19" fillId="0" borderId="7" xfId="1" applyNumberFormat="1" applyFont="1" applyBorder="1" applyAlignment="1">
      <alignment horizontal="right" vertical="center"/>
    </xf>
    <xf numFmtId="0" fontId="58" fillId="2" borderId="27" xfId="1" applyFont="1" applyFill="1" applyBorder="1" applyAlignment="1">
      <alignment horizontal="right" vertical="center"/>
    </xf>
    <xf numFmtId="49" fontId="20" fillId="6" borderId="29" xfId="1" applyNumberFormat="1" applyFont="1" applyFill="1" applyBorder="1" applyAlignment="1">
      <alignment horizontal="center" wrapText="1"/>
    </xf>
    <xf numFmtId="49" fontId="20" fillId="6" borderId="30" xfId="1" applyNumberFormat="1" applyFont="1" applyFill="1" applyBorder="1" applyAlignment="1">
      <alignment horizontal="center" wrapText="1"/>
    </xf>
    <xf numFmtId="49" fontId="20" fillId="6" borderId="27" xfId="1" applyNumberFormat="1" applyFont="1" applyFill="1" applyBorder="1" applyAlignment="1">
      <alignment horizontal="center" wrapText="1"/>
    </xf>
    <xf numFmtId="0" fontId="20" fillId="6" borderId="20" xfId="1" applyFont="1" applyFill="1" applyBorder="1" applyAlignment="1">
      <alignment wrapText="1"/>
    </xf>
    <xf numFmtId="0" fontId="20" fillId="6" borderId="19" xfId="1" applyFont="1" applyFill="1" applyBorder="1" applyAlignment="1">
      <alignment wrapText="1"/>
    </xf>
    <xf numFmtId="49" fontId="20" fillId="8" borderId="29" xfId="1" applyNumberFormat="1" applyFont="1" applyFill="1" applyBorder="1" applyAlignment="1">
      <alignment horizontal="center" wrapText="1"/>
    </xf>
    <xf numFmtId="49" fontId="20" fillId="8" borderId="30" xfId="1" applyNumberFormat="1" applyFont="1" applyFill="1" applyBorder="1" applyAlignment="1">
      <alignment horizontal="center" wrapText="1"/>
    </xf>
    <xf numFmtId="49" fontId="20" fillId="8" borderId="31" xfId="1" applyNumberFormat="1" applyFont="1" applyFill="1" applyBorder="1" applyAlignment="1">
      <alignment horizontal="center" wrapText="1"/>
    </xf>
    <xf numFmtId="49" fontId="20" fillId="8" borderId="7" xfId="1" applyNumberFormat="1" applyFont="1" applyFill="1" applyBorder="1" applyAlignment="1">
      <alignment horizontal="center" wrapText="1"/>
    </xf>
    <xf numFmtId="49" fontId="20" fillId="6" borderId="18" xfId="1" applyNumberFormat="1" applyFont="1" applyFill="1" applyBorder="1" applyAlignment="1">
      <alignment horizontal="center" wrapText="1"/>
    </xf>
    <xf numFmtId="0" fontId="46" fillId="6" borderId="19" xfId="1" applyFont="1" applyFill="1" applyBorder="1" applyAlignment="1">
      <alignment horizontal="center" wrapText="1"/>
    </xf>
    <xf numFmtId="0" fontId="46" fillId="8" borderId="19" xfId="1" applyFont="1" applyFill="1" applyBorder="1" applyAlignment="1">
      <alignment horizontal="center" wrapText="1"/>
    </xf>
    <xf numFmtId="0" fontId="59" fillId="0" borderId="32" xfId="1" applyFont="1" applyBorder="1" applyAlignment="1">
      <alignment horizontal="center" vertical="center"/>
    </xf>
    <xf numFmtId="0" fontId="11" fillId="0" borderId="6" xfId="1" applyFont="1" applyBorder="1" applyAlignment="1">
      <alignment vertical="center"/>
    </xf>
    <xf numFmtId="0" fontId="11" fillId="0" borderId="6" xfId="1" applyFont="1" applyBorder="1" applyAlignment="1">
      <alignment horizontal="center" vertical="center"/>
    </xf>
    <xf numFmtId="49" fontId="11" fillId="0" borderId="33" xfId="1" applyNumberFormat="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1" fontId="60" fillId="8" borderId="32" xfId="1" applyNumberFormat="1" applyFont="1" applyFill="1" applyBorder="1" applyAlignment="1">
      <alignment horizontal="center" vertical="center"/>
    </xf>
    <xf numFmtId="0" fontId="60" fillId="8" borderId="6" xfId="1" applyFont="1" applyFill="1" applyBorder="1" applyAlignment="1">
      <alignment horizontal="center" vertical="center"/>
    </xf>
    <xf numFmtId="1" fontId="60" fillId="8" borderId="36" xfId="1" applyNumberFormat="1" applyFont="1" applyFill="1" applyBorder="1" applyAlignment="1">
      <alignment horizontal="center" vertical="center"/>
    </xf>
    <xf numFmtId="0" fontId="11" fillId="0" borderId="37" xfId="1" applyFont="1" applyBorder="1" applyAlignment="1">
      <alignment horizontal="center" vertical="center"/>
    </xf>
    <xf numFmtId="0" fontId="11" fillId="8" borderId="33" xfId="1" applyFont="1" applyFill="1" applyBorder="1" applyAlignment="1">
      <alignment horizontal="center" vertical="center"/>
    </xf>
    <xf numFmtId="0" fontId="11" fillId="0" borderId="33" xfId="1" applyFont="1" applyBorder="1" applyAlignment="1">
      <alignment horizontal="center" vertical="center"/>
    </xf>
    <xf numFmtId="0" fontId="59" fillId="0" borderId="0" xfId="1" applyFont="1" applyAlignment="1">
      <alignment vertical="center"/>
    </xf>
    <xf numFmtId="0" fontId="11" fillId="0" borderId="38" xfId="1" applyFont="1" applyBorder="1" applyAlignment="1">
      <alignment horizontal="center" vertical="center"/>
    </xf>
    <xf numFmtId="0" fontId="11" fillId="0" borderId="39" xfId="1" applyFont="1" applyBorder="1" applyAlignment="1">
      <alignment horizontal="center" vertical="center"/>
    </xf>
    <xf numFmtId="0" fontId="11" fillId="8" borderId="13" xfId="1" applyFont="1" applyFill="1" applyBorder="1" applyAlignment="1">
      <alignment horizontal="center" vertical="center"/>
    </xf>
    <xf numFmtId="0" fontId="11" fillId="0" borderId="40" xfId="1" applyFont="1" applyBorder="1" applyAlignment="1">
      <alignment horizontal="center" vertical="center"/>
    </xf>
    <xf numFmtId="0" fontId="11" fillId="0" borderId="13" xfId="1" applyFont="1" applyBorder="1" applyAlignment="1">
      <alignment horizontal="center" vertical="center"/>
    </xf>
    <xf numFmtId="0" fontId="11" fillId="0" borderId="41" xfId="1" applyFont="1" applyBorder="1" applyAlignment="1">
      <alignment horizontal="center" vertical="center"/>
    </xf>
    <xf numFmtId="0" fontId="60" fillId="8" borderId="8" xfId="1" applyFont="1" applyFill="1" applyBorder="1" applyAlignment="1">
      <alignment horizontal="center" vertical="center"/>
    </xf>
    <xf numFmtId="0" fontId="1" fillId="0" borderId="6" xfId="1" applyBorder="1" applyAlignment="1">
      <alignment vertical="center"/>
    </xf>
    <xf numFmtId="49" fontId="11" fillId="0" borderId="1" xfId="1" applyNumberFormat="1" applyFont="1" applyBorder="1" applyAlignment="1">
      <alignment horizontal="center" vertical="center"/>
    </xf>
    <xf numFmtId="0" fontId="11" fillId="0" borderId="8" xfId="1" applyFont="1" applyBorder="1" applyAlignment="1">
      <alignment horizontal="center" vertical="center"/>
    </xf>
    <xf numFmtId="49" fontId="1" fillId="0" borderId="33" xfId="1" applyNumberFormat="1" applyBorder="1" applyAlignment="1">
      <alignment horizontal="center" vertical="center"/>
    </xf>
    <xf numFmtId="49" fontId="11" fillId="0" borderId="33" xfId="1" applyNumberFormat="1" applyFont="1" applyBorder="1" applyAlignment="1">
      <alignment horizontal="center" vertical="center" wrapText="1"/>
    </xf>
    <xf numFmtId="0" fontId="11" fillId="8" borderId="39" xfId="1" applyFont="1" applyFill="1" applyBorder="1" applyAlignment="1">
      <alignment horizontal="center" vertical="center"/>
    </xf>
    <xf numFmtId="0" fontId="1" fillId="0" borderId="0" xfId="1" applyAlignment="1">
      <alignment horizontal="center"/>
    </xf>
    <xf numFmtId="49" fontId="1" fillId="0" borderId="0" xfId="1" applyNumberFormat="1" applyAlignment="1">
      <alignment horizontal="center"/>
    </xf>
    <xf numFmtId="165" fontId="1" fillId="0" borderId="0" xfId="1" applyNumberFormat="1" applyAlignment="1">
      <alignment horizontal="center"/>
    </xf>
    <xf numFmtId="14" fontId="17" fillId="3" borderId="7" xfId="1" applyNumberFormat="1" applyFont="1" applyFill="1" applyBorder="1" applyAlignment="1">
      <alignment horizontal="left" vertical="center"/>
    </xf>
    <xf numFmtId="49" fontId="25" fillId="3" borderId="20" xfId="1" applyNumberFormat="1" applyFont="1" applyFill="1" applyBorder="1" applyAlignment="1">
      <alignment vertical="center"/>
    </xf>
    <xf numFmtId="0" fontId="0" fillId="0" borderId="19" xfId="0" applyBorder="1" applyAlignment="1">
      <alignment vertical="center"/>
    </xf>
  </cellXfs>
  <cellStyles count="4">
    <cellStyle name="Normál" xfId="0" builtinId="0"/>
    <cellStyle name="Normál 2" xfId="1" xr:uid="{2024FCC9-01B2-4B7B-93C8-BEAD9B749492}"/>
    <cellStyle name="Normál 3" xfId="3" xr:uid="{D795BDE4-2131-4E06-872F-05BD4759C720}"/>
    <cellStyle name="Pénznem 2" xfId="2" xr:uid="{CF97FBE1-CEE8-4E50-839A-2DBAC26EB480}"/>
  </cellStyles>
  <dxfs count="137">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twoCellAnchor editAs="oneCell">
    <xdr:from>
      <xdr:col>14</xdr:col>
      <xdr:colOff>396240</xdr:colOff>
      <xdr:row>0</xdr:row>
      <xdr:rowOff>38100</xdr:rowOff>
    </xdr:from>
    <xdr:to>
      <xdr:col>16</xdr:col>
      <xdr:colOff>472440</xdr:colOff>
      <xdr:row>2</xdr:row>
      <xdr:rowOff>0</xdr:rowOff>
    </xdr:to>
    <xdr:pic>
      <xdr:nvPicPr>
        <xdr:cNvPr id="2" name="Kép 2">
          <a:extLst>
            <a:ext uri="{FF2B5EF4-FFF2-40B4-BE49-F238E27FC236}">
              <a16:creationId xmlns:a16="http://schemas.microsoft.com/office/drawing/2014/main" id="{E669B2E4-A104-495B-A5B4-5447E6E45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6600" y="38100"/>
          <a:ext cx="58674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289560</xdr:colOff>
      <xdr:row>0</xdr:row>
      <xdr:rowOff>30480</xdr:rowOff>
    </xdr:from>
    <xdr:to>
      <xdr:col>17</xdr:col>
      <xdr:colOff>60960</xdr:colOff>
      <xdr:row>1</xdr:row>
      <xdr:rowOff>144780</xdr:rowOff>
    </xdr:to>
    <xdr:pic>
      <xdr:nvPicPr>
        <xdr:cNvPr id="2" name="Kép 2">
          <a:extLst>
            <a:ext uri="{FF2B5EF4-FFF2-40B4-BE49-F238E27FC236}">
              <a16:creationId xmlns:a16="http://schemas.microsoft.com/office/drawing/2014/main" id="{377C6523-D75E-400F-BAA2-88EA9BB473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7410" name="Button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289560</xdr:colOff>
      <xdr:row>0</xdr:row>
      <xdr:rowOff>30480</xdr:rowOff>
    </xdr:from>
    <xdr:to>
      <xdr:col>17</xdr:col>
      <xdr:colOff>60960</xdr:colOff>
      <xdr:row>1</xdr:row>
      <xdr:rowOff>144780</xdr:rowOff>
    </xdr:to>
    <xdr:pic>
      <xdr:nvPicPr>
        <xdr:cNvPr id="2" name="Kép 2">
          <a:extLst>
            <a:ext uri="{FF2B5EF4-FFF2-40B4-BE49-F238E27FC236}">
              <a16:creationId xmlns:a16="http://schemas.microsoft.com/office/drawing/2014/main" id="{DC045522-330A-4387-8DC0-BD3C820CC5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289560</xdr:colOff>
      <xdr:row>0</xdr:row>
      <xdr:rowOff>30480</xdr:rowOff>
    </xdr:from>
    <xdr:to>
      <xdr:col>17</xdr:col>
      <xdr:colOff>60960</xdr:colOff>
      <xdr:row>1</xdr:row>
      <xdr:rowOff>144780</xdr:rowOff>
    </xdr:to>
    <xdr:pic>
      <xdr:nvPicPr>
        <xdr:cNvPr id="2" name="Kép 2">
          <a:extLst>
            <a:ext uri="{FF2B5EF4-FFF2-40B4-BE49-F238E27FC236}">
              <a16:creationId xmlns:a16="http://schemas.microsoft.com/office/drawing/2014/main" id="{57BD4508-48D1-4C87-B5C5-45624A021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289560</xdr:colOff>
      <xdr:row>0</xdr:row>
      <xdr:rowOff>30480</xdr:rowOff>
    </xdr:from>
    <xdr:to>
      <xdr:col>17</xdr:col>
      <xdr:colOff>60960</xdr:colOff>
      <xdr:row>1</xdr:row>
      <xdr:rowOff>144780</xdr:rowOff>
    </xdr:to>
    <xdr:pic>
      <xdr:nvPicPr>
        <xdr:cNvPr id="2" name="Kép 2">
          <a:extLst>
            <a:ext uri="{FF2B5EF4-FFF2-40B4-BE49-F238E27FC236}">
              <a16:creationId xmlns:a16="http://schemas.microsoft.com/office/drawing/2014/main" id="{DFEACB2C-F472-4B52-8E36-273063CF7C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236220</xdr:colOff>
      <xdr:row>0</xdr:row>
      <xdr:rowOff>0</xdr:rowOff>
    </xdr:from>
    <xdr:to>
      <xdr:col>17</xdr:col>
      <xdr:colOff>76200</xdr:colOff>
      <xdr:row>2</xdr:row>
      <xdr:rowOff>15240</xdr:rowOff>
    </xdr:to>
    <xdr:pic>
      <xdr:nvPicPr>
        <xdr:cNvPr id="2" name="Kép 2">
          <a:extLst>
            <a:ext uri="{FF2B5EF4-FFF2-40B4-BE49-F238E27FC236}">
              <a16:creationId xmlns:a16="http://schemas.microsoft.com/office/drawing/2014/main" id="{F561334A-473F-4729-8089-7F96BAE46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571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4098" name="Button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236220</xdr:colOff>
      <xdr:row>0</xdr:row>
      <xdr:rowOff>0</xdr:rowOff>
    </xdr:from>
    <xdr:to>
      <xdr:col>17</xdr:col>
      <xdr:colOff>76200</xdr:colOff>
      <xdr:row>2</xdr:row>
      <xdr:rowOff>15240</xdr:rowOff>
    </xdr:to>
    <xdr:pic>
      <xdr:nvPicPr>
        <xdr:cNvPr id="2" name="Kép 2">
          <a:extLst>
            <a:ext uri="{FF2B5EF4-FFF2-40B4-BE49-F238E27FC236}">
              <a16:creationId xmlns:a16="http://schemas.microsoft.com/office/drawing/2014/main" id="{DFCC2141-0978-486F-B77A-8CD3AEA29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0"/>
          <a:ext cx="571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700-000002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289560</xdr:colOff>
      <xdr:row>0</xdr:row>
      <xdr:rowOff>30480</xdr:rowOff>
    </xdr:from>
    <xdr:to>
      <xdr:col>17</xdr:col>
      <xdr:colOff>60960</xdr:colOff>
      <xdr:row>1</xdr:row>
      <xdr:rowOff>144780</xdr:rowOff>
    </xdr:to>
    <xdr:pic>
      <xdr:nvPicPr>
        <xdr:cNvPr id="2" name="Kép 2">
          <a:extLst>
            <a:ext uri="{FF2B5EF4-FFF2-40B4-BE49-F238E27FC236}">
              <a16:creationId xmlns:a16="http://schemas.microsoft.com/office/drawing/2014/main" id="{24327B67-204A-4C6B-BFF1-F48C2FF29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9860" y="30480"/>
          <a:ext cx="5029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7.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8.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2D40-6BAC-47B7-BE86-4A359FF898D5}">
  <sheetPr codeName="Sheet15">
    <tabColor indexed="42"/>
  </sheetPr>
  <dimension ref="A1:Q156"/>
  <sheetViews>
    <sheetView showGridLines="0" showZeros="0" workbookViewId="0">
      <pane ySplit="6" topLeftCell="A7" activePane="bottomLeft" state="frozen"/>
      <selection activeCell="C12" sqref="C12"/>
      <selection pane="bottomLeft" activeCell="Q10" sqref="Q10"/>
    </sheetView>
  </sheetViews>
  <sheetFormatPr defaultRowHeight="13.2" x14ac:dyDescent="0.25"/>
  <cols>
    <col min="1" max="1" width="3.88671875" style="102" customWidth="1"/>
    <col min="2" max="2" width="13" style="102" customWidth="1"/>
    <col min="3" max="3" width="14.33203125" style="102" customWidth="1"/>
    <col min="4" max="4" width="12" style="258" customWidth="1"/>
    <col min="5" max="5" width="10.5546875" style="259" customWidth="1"/>
    <col min="6" max="6" width="6.109375" style="260" hidden="1" customWidth="1"/>
    <col min="7" max="7" width="28.6640625" style="260" customWidth="1"/>
    <col min="8" max="8" width="7.6640625" style="258" customWidth="1"/>
    <col min="9" max="13" width="7.44140625" style="258" hidden="1" customWidth="1"/>
    <col min="14" max="15" width="7.44140625" style="258" customWidth="1"/>
    <col min="16" max="16" width="7.44140625" style="258" hidden="1" customWidth="1"/>
    <col min="17" max="17" width="7.44140625" style="258" customWidth="1"/>
    <col min="18" max="256" width="8.88671875" style="102"/>
    <col min="257" max="257" width="3.88671875" style="102" customWidth="1"/>
    <col min="258" max="258" width="13" style="102" customWidth="1"/>
    <col min="259" max="259" width="14.33203125" style="102" customWidth="1"/>
    <col min="260" max="260" width="12" style="102" customWidth="1"/>
    <col min="261" max="261" width="10.5546875" style="102" customWidth="1"/>
    <col min="262" max="262" width="0" style="102" hidden="1" customWidth="1"/>
    <col min="263" max="263" width="28.6640625" style="102" customWidth="1"/>
    <col min="264" max="264" width="7.6640625" style="102" customWidth="1"/>
    <col min="265" max="269" width="0" style="102" hidden="1" customWidth="1"/>
    <col min="270" max="271" width="7.44140625" style="102" customWidth="1"/>
    <col min="272" max="272" width="0" style="102" hidden="1" customWidth="1"/>
    <col min="273" max="273" width="7.44140625" style="102" customWidth="1"/>
    <col min="274" max="512" width="8.88671875" style="102"/>
    <col min="513" max="513" width="3.88671875" style="102" customWidth="1"/>
    <col min="514" max="514" width="13" style="102" customWidth="1"/>
    <col min="515" max="515" width="14.33203125" style="102" customWidth="1"/>
    <col min="516" max="516" width="12" style="102" customWidth="1"/>
    <col min="517" max="517" width="10.5546875" style="102" customWidth="1"/>
    <col min="518" max="518" width="0" style="102" hidden="1" customWidth="1"/>
    <col min="519" max="519" width="28.6640625" style="102" customWidth="1"/>
    <col min="520" max="520" width="7.6640625" style="102" customWidth="1"/>
    <col min="521" max="525" width="0" style="102" hidden="1" customWidth="1"/>
    <col min="526" max="527" width="7.44140625" style="102" customWidth="1"/>
    <col min="528" max="528" width="0" style="102" hidden="1" customWidth="1"/>
    <col min="529" max="529" width="7.44140625" style="102" customWidth="1"/>
    <col min="530" max="768" width="8.88671875" style="102"/>
    <col min="769" max="769" width="3.88671875" style="102" customWidth="1"/>
    <col min="770" max="770" width="13" style="102" customWidth="1"/>
    <col min="771" max="771" width="14.33203125" style="102" customWidth="1"/>
    <col min="772" max="772" width="12" style="102" customWidth="1"/>
    <col min="773" max="773" width="10.5546875" style="102" customWidth="1"/>
    <col min="774" max="774" width="0" style="102" hidden="1" customWidth="1"/>
    <col min="775" max="775" width="28.6640625" style="102" customWidth="1"/>
    <col min="776" max="776" width="7.6640625" style="102" customWidth="1"/>
    <col min="777" max="781" width="0" style="102" hidden="1" customWidth="1"/>
    <col min="782" max="783" width="7.44140625" style="102" customWidth="1"/>
    <col min="784" max="784" width="0" style="102" hidden="1" customWidth="1"/>
    <col min="785" max="785" width="7.44140625" style="102" customWidth="1"/>
    <col min="786" max="1024" width="8.88671875" style="102"/>
    <col min="1025" max="1025" width="3.88671875" style="102" customWidth="1"/>
    <col min="1026" max="1026" width="13" style="102" customWidth="1"/>
    <col min="1027" max="1027" width="14.33203125" style="102" customWidth="1"/>
    <col min="1028" max="1028" width="12" style="102" customWidth="1"/>
    <col min="1029" max="1029" width="10.5546875" style="102" customWidth="1"/>
    <col min="1030" max="1030" width="0" style="102" hidden="1" customWidth="1"/>
    <col min="1031" max="1031" width="28.6640625" style="102" customWidth="1"/>
    <col min="1032" max="1032" width="7.6640625" style="102" customWidth="1"/>
    <col min="1033" max="1037" width="0" style="102" hidden="1" customWidth="1"/>
    <col min="1038" max="1039" width="7.44140625" style="102" customWidth="1"/>
    <col min="1040" max="1040" width="0" style="102" hidden="1" customWidth="1"/>
    <col min="1041" max="1041" width="7.44140625" style="102" customWidth="1"/>
    <col min="1042" max="1280" width="8.88671875" style="102"/>
    <col min="1281" max="1281" width="3.88671875" style="102" customWidth="1"/>
    <col min="1282" max="1282" width="13" style="102" customWidth="1"/>
    <col min="1283" max="1283" width="14.33203125" style="102" customWidth="1"/>
    <col min="1284" max="1284" width="12" style="102" customWidth="1"/>
    <col min="1285" max="1285" width="10.5546875" style="102" customWidth="1"/>
    <col min="1286" max="1286" width="0" style="102" hidden="1" customWidth="1"/>
    <col min="1287" max="1287" width="28.6640625" style="102" customWidth="1"/>
    <col min="1288" max="1288" width="7.6640625" style="102" customWidth="1"/>
    <col min="1289" max="1293" width="0" style="102" hidden="1" customWidth="1"/>
    <col min="1294" max="1295" width="7.44140625" style="102" customWidth="1"/>
    <col min="1296" max="1296" width="0" style="102" hidden="1" customWidth="1"/>
    <col min="1297" max="1297" width="7.44140625" style="102" customWidth="1"/>
    <col min="1298" max="1536" width="8.88671875" style="102"/>
    <col min="1537" max="1537" width="3.88671875" style="102" customWidth="1"/>
    <col min="1538" max="1538" width="13" style="102" customWidth="1"/>
    <col min="1539" max="1539" width="14.33203125" style="102" customWidth="1"/>
    <col min="1540" max="1540" width="12" style="102" customWidth="1"/>
    <col min="1541" max="1541" width="10.5546875" style="102" customWidth="1"/>
    <col min="1542" max="1542" width="0" style="102" hidden="1" customWidth="1"/>
    <col min="1543" max="1543" width="28.6640625" style="102" customWidth="1"/>
    <col min="1544" max="1544" width="7.6640625" style="102" customWidth="1"/>
    <col min="1545" max="1549" width="0" style="102" hidden="1" customWidth="1"/>
    <col min="1550" max="1551" width="7.44140625" style="102" customWidth="1"/>
    <col min="1552" max="1552" width="0" style="102" hidden="1" customWidth="1"/>
    <col min="1553" max="1553" width="7.44140625" style="102" customWidth="1"/>
    <col min="1554" max="1792" width="8.88671875" style="102"/>
    <col min="1793" max="1793" width="3.88671875" style="102" customWidth="1"/>
    <col min="1794" max="1794" width="13" style="102" customWidth="1"/>
    <col min="1795" max="1795" width="14.33203125" style="102" customWidth="1"/>
    <col min="1796" max="1796" width="12" style="102" customWidth="1"/>
    <col min="1797" max="1797" width="10.5546875" style="102" customWidth="1"/>
    <col min="1798" max="1798" width="0" style="102" hidden="1" customWidth="1"/>
    <col min="1799" max="1799" width="28.6640625" style="102" customWidth="1"/>
    <col min="1800" max="1800" width="7.6640625" style="102" customWidth="1"/>
    <col min="1801" max="1805" width="0" style="102" hidden="1" customWidth="1"/>
    <col min="1806" max="1807" width="7.44140625" style="102" customWidth="1"/>
    <col min="1808" max="1808" width="0" style="102" hidden="1" customWidth="1"/>
    <col min="1809" max="1809" width="7.44140625" style="102" customWidth="1"/>
    <col min="1810" max="2048" width="8.88671875" style="102"/>
    <col min="2049" max="2049" width="3.88671875" style="102" customWidth="1"/>
    <col min="2050" max="2050" width="13" style="102" customWidth="1"/>
    <col min="2051" max="2051" width="14.33203125" style="102" customWidth="1"/>
    <col min="2052" max="2052" width="12" style="102" customWidth="1"/>
    <col min="2053" max="2053" width="10.5546875" style="102" customWidth="1"/>
    <col min="2054" max="2054" width="0" style="102" hidden="1" customWidth="1"/>
    <col min="2055" max="2055" width="28.6640625" style="102" customWidth="1"/>
    <col min="2056" max="2056" width="7.6640625" style="102" customWidth="1"/>
    <col min="2057" max="2061" width="0" style="102" hidden="1" customWidth="1"/>
    <col min="2062" max="2063" width="7.44140625" style="102" customWidth="1"/>
    <col min="2064" max="2064" width="0" style="102" hidden="1" customWidth="1"/>
    <col min="2065" max="2065" width="7.44140625" style="102" customWidth="1"/>
    <col min="2066" max="2304" width="8.88671875" style="102"/>
    <col min="2305" max="2305" width="3.88671875" style="102" customWidth="1"/>
    <col min="2306" max="2306" width="13" style="102" customWidth="1"/>
    <col min="2307" max="2307" width="14.33203125" style="102" customWidth="1"/>
    <col min="2308" max="2308" width="12" style="102" customWidth="1"/>
    <col min="2309" max="2309" width="10.5546875" style="102" customWidth="1"/>
    <col min="2310" max="2310" width="0" style="102" hidden="1" customWidth="1"/>
    <col min="2311" max="2311" width="28.6640625" style="102" customWidth="1"/>
    <col min="2312" max="2312" width="7.6640625" style="102" customWidth="1"/>
    <col min="2313" max="2317" width="0" style="102" hidden="1" customWidth="1"/>
    <col min="2318" max="2319" width="7.44140625" style="102" customWidth="1"/>
    <col min="2320" max="2320" width="0" style="102" hidden="1" customWidth="1"/>
    <col min="2321" max="2321" width="7.44140625" style="102" customWidth="1"/>
    <col min="2322" max="2560" width="8.88671875" style="102"/>
    <col min="2561" max="2561" width="3.88671875" style="102" customWidth="1"/>
    <col min="2562" max="2562" width="13" style="102" customWidth="1"/>
    <col min="2563" max="2563" width="14.33203125" style="102" customWidth="1"/>
    <col min="2564" max="2564" width="12" style="102" customWidth="1"/>
    <col min="2565" max="2565" width="10.5546875" style="102" customWidth="1"/>
    <col min="2566" max="2566" width="0" style="102" hidden="1" customWidth="1"/>
    <col min="2567" max="2567" width="28.6640625" style="102" customWidth="1"/>
    <col min="2568" max="2568" width="7.6640625" style="102" customWidth="1"/>
    <col min="2569" max="2573" width="0" style="102" hidden="1" customWidth="1"/>
    <col min="2574" max="2575" width="7.44140625" style="102" customWidth="1"/>
    <col min="2576" max="2576" width="0" style="102" hidden="1" customWidth="1"/>
    <col min="2577" max="2577" width="7.44140625" style="102" customWidth="1"/>
    <col min="2578" max="2816" width="8.88671875" style="102"/>
    <col min="2817" max="2817" width="3.88671875" style="102" customWidth="1"/>
    <col min="2818" max="2818" width="13" style="102" customWidth="1"/>
    <col min="2819" max="2819" width="14.33203125" style="102" customWidth="1"/>
    <col min="2820" max="2820" width="12" style="102" customWidth="1"/>
    <col min="2821" max="2821" width="10.5546875" style="102" customWidth="1"/>
    <col min="2822" max="2822" width="0" style="102" hidden="1" customWidth="1"/>
    <col min="2823" max="2823" width="28.6640625" style="102" customWidth="1"/>
    <col min="2824" max="2824" width="7.6640625" style="102" customWidth="1"/>
    <col min="2825" max="2829" width="0" style="102" hidden="1" customWidth="1"/>
    <col min="2830" max="2831" width="7.44140625" style="102" customWidth="1"/>
    <col min="2832" max="2832" width="0" style="102" hidden="1" customWidth="1"/>
    <col min="2833" max="2833" width="7.44140625" style="102" customWidth="1"/>
    <col min="2834" max="3072" width="8.88671875" style="102"/>
    <col min="3073" max="3073" width="3.88671875" style="102" customWidth="1"/>
    <col min="3074" max="3074" width="13" style="102" customWidth="1"/>
    <col min="3075" max="3075" width="14.33203125" style="102" customWidth="1"/>
    <col min="3076" max="3076" width="12" style="102" customWidth="1"/>
    <col min="3077" max="3077" width="10.5546875" style="102" customWidth="1"/>
    <col min="3078" max="3078" width="0" style="102" hidden="1" customWidth="1"/>
    <col min="3079" max="3079" width="28.6640625" style="102" customWidth="1"/>
    <col min="3080" max="3080" width="7.6640625" style="102" customWidth="1"/>
    <col min="3081" max="3085" width="0" style="102" hidden="1" customWidth="1"/>
    <col min="3086" max="3087" width="7.44140625" style="102" customWidth="1"/>
    <col min="3088" max="3088" width="0" style="102" hidden="1" customWidth="1"/>
    <col min="3089" max="3089" width="7.44140625" style="102" customWidth="1"/>
    <col min="3090" max="3328" width="8.88671875" style="102"/>
    <col min="3329" max="3329" width="3.88671875" style="102" customWidth="1"/>
    <col min="3330" max="3330" width="13" style="102" customWidth="1"/>
    <col min="3331" max="3331" width="14.33203125" style="102" customWidth="1"/>
    <col min="3332" max="3332" width="12" style="102" customWidth="1"/>
    <col min="3333" max="3333" width="10.5546875" style="102" customWidth="1"/>
    <col min="3334" max="3334" width="0" style="102" hidden="1" customWidth="1"/>
    <col min="3335" max="3335" width="28.6640625" style="102" customWidth="1"/>
    <col min="3336" max="3336" width="7.6640625" style="102" customWidth="1"/>
    <col min="3337" max="3341" width="0" style="102" hidden="1" customWidth="1"/>
    <col min="3342" max="3343" width="7.44140625" style="102" customWidth="1"/>
    <col min="3344" max="3344" width="0" style="102" hidden="1" customWidth="1"/>
    <col min="3345" max="3345" width="7.44140625" style="102" customWidth="1"/>
    <col min="3346" max="3584" width="8.88671875" style="102"/>
    <col min="3585" max="3585" width="3.88671875" style="102" customWidth="1"/>
    <col min="3586" max="3586" width="13" style="102" customWidth="1"/>
    <col min="3587" max="3587" width="14.33203125" style="102" customWidth="1"/>
    <col min="3588" max="3588" width="12" style="102" customWidth="1"/>
    <col min="3589" max="3589" width="10.5546875" style="102" customWidth="1"/>
    <col min="3590" max="3590" width="0" style="102" hidden="1" customWidth="1"/>
    <col min="3591" max="3591" width="28.6640625" style="102" customWidth="1"/>
    <col min="3592" max="3592" width="7.6640625" style="102" customWidth="1"/>
    <col min="3593" max="3597" width="0" style="102" hidden="1" customWidth="1"/>
    <col min="3598" max="3599" width="7.44140625" style="102" customWidth="1"/>
    <col min="3600" max="3600" width="0" style="102" hidden="1" customWidth="1"/>
    <col min="3601" max="3601" width="7.44140625" style="102" customWidth="1"/>
    <col min="3602" max="3840" width="8.88671875" style="102"/>
    <col min="3841" max="3841" width="3.88671875" style="102" customWidth="1"/>
    <col min="3842" max="3842" width="13" style="102" customWidth="1"/>
    <col min="3843" max="3843" width="14.33203125" style="102" customWidth="1"/>
    <col min="3844" max="3844" width="12" style="102" customWidth="1"/>
    <col min="3845" max="3845" width="10.5546875" style="102" customWidth="1"/>
    <col min="3846" max="3846" width="0" style="102" hidden="1" customWidth="1"/>
    <col min="3847" max="3847" width="28.6640625" style="102" customWidth="1"/>
    <col min="3848" max="3848" width="7.6640625" style="102" customWidth="1"/>
    <col min="3849" max="3853" width="0" style="102" hidden="1" customWidth="1"/>
    <col min="3854" max="3855" width="7.44140625" style="102" customWidth="1"/>
    <col min="3856" max="3856" width="0" style="102" hidden="1" customWidth="1"/>
    <col min="3857" max="3857" width="7.44140625" style="102" customWidth="1"/>
    <col min="3858" max="4096" width="8.88671875" style="102"/>
    <col min="4097" max="4097" width="3.88671875" style="102" customWidth="1"/>
    <col min="4098" max="4098" width="13" style="102" customWidth="1"/>
    <col min="4099" max="4099" width="14.33203125" style="102" customWidth="1"/>
    <col min="4100" max="4100" width="12" style="102" customWidth="1"/>
    <col min="4101" max="4101" width="10.5546875" style="102" customWidth="1"/>
    <col min="4102" max="4102" width="0" style="102" hidden="1" customWidth="1"/>
    <col min="4103" max="4103" width="28.6640625" style="102" customWidth="1"/>
    <col min="4104" max="4104" width="7.6640625" style="102" customWidth="1"/>
    <col min="4105" max="4109" width="0" style="102" hidden="1" customWidth="1"/>
    <col min="4110" max="4111" width="7.44140625" style="102" customWidth="1"/>
    <col min="4112" max="4112" width="0" style="102" hidden="1" customWidth="1"/>
    <col min="4113" max="4113" width="7.44140625" style="102" customWidth="1"/>
    <col min="4114" max="4352" width="8.88671875" style="102"/>
    <col min="4353" max="4353" width="3.88671875" style="102" customWidth="1"/>
    <col min="4354" max="4354" width="13" style="102" customWidth="1"/>
    <col min="4355" max="4355" width="14.33203125" style="102" customWidth="1"/>
    <col min="4356" max="4356" width="12" style="102" customWidth="1"/>
    <col min="4357" max="4357" width="10.5546875" style="102" customWidth="1"/>
    <col min="4358" max="4358" width="0" style="102" hidden="1" customWidth="1"/>
    <col min="4359" max="4359" width="28.6640625" style="102" customWidth="1"/>
    <col min="4360" max="4360" width="7.6640625" style="102" customWidth="1"/>
    <col min="4361" max="4365" width="0" style="102" hidden="1" customWidth="1"/>
    <col min="4366" max="4367" width="7.44140625" style="102" customWidth="1"/>
    <col min="4368" max="4368" width="0" style="102" hidden="1" customWidth="1"/>
    <col min="4369" max="4369" width="7.44140625" style="102" customWidth="1"/>
    <col min="4370" max="4608" width="8.88671875" style="102"/>
    <col min="4609" max="4609" width="3.88671875" style="102" customWidth="1"/>
    <col min="4610" max="4610" width="13" style="102" customWidth="1"/>
    <col min="4611" max="4611" width="14.33203125" style="102" customWidth="1"/>
    <col min="4612" max="4612" width="12" style="102" customWidth="1"/>
    <col min="4613" max="4613" width="10.5546875" style="102" customWidth="1"/>
    <col min="4614" max="4614" width="0" style="102" hidden="1" customWidth="1"/>
    <col min="4615" max="4615" width="28.6640625" style="102" customWidth="1"/>
    <col min="4616" max="4616" width="7.6640625" style="102" customWidth="1"/>
    <col min="4617" max="4621" width="0" style="102" hidden="1" customWidth="1"/>
    <col min="4622" max="4623" width="7.44140625" style="102" customWidth="1"/>
    <col min="4624" max="4624" width="0" style="102" hidden="1" customWidth="1"/>
    <col min="4625" max="4625" width="7.44140625" style="102" customWidth="1"/>
    <col min="4626" max="4864" width="8.88671875" style="102"/>
    <col min="4865" max="4865" width="3.88671875" style="102" customWidth="1"/>
    <col min="4866" max="4866" width="13" style="102" customWidth="1"/>
    <col min="4867" max="4867" width="14.33203125" style="102" customWidth="1"/>
    <col min="4868" max="4868" width="12" style="102" customWidth="1"/>
    <col min="4869" max="4869" width="10.5546875" style="102" customWidth="1"/>
    <col min="4870" max="4870" width="0" style="102" hidden="1" customWidth="1"/>
    <col min="4871" max="4871" width="28.6640625" style="102" customWidth="1"/>
    <col min="4872" max="4872" width="7.6640625" style="102" customWidth="1"/>
    <col min="4873" max="4877" width="0" style="102" hidden="1" customWidth="1"/>
    <col min="4878" max="4879" width="7.44140625" style="102" customWidth="1"/>
    <col min="4880" max="4880" width="0" style="102" hidden="1" customWidth="1"/>
    <col min="4881" max="4881" width="7.44140625" style="102" customWidth="1"/>
    <col min="4882" max="5120" width="8.88671875" style="102"/>
    <col min="5121" max="5121" width="3.88671875" style="102" customWidth="1"/>
    <col min="5122" max="5122" width="13" style="102" customWidth="1"/>
    <col min="5123" max="5123" width="14.33203125" style="102" customWidth="1"/>
    <col min="5124" max="5124" width="12" style="102" customWidth="1"/>
    <col min="5125" max="5125" width="10.5546875" style="102" customWidth="1"/>
    <col min="5126" max="5126" width="0" style="102" hidden="1" customWidth="1"/>
    <col min="5127" max="5127" width="28.6640625" style="102" customWidth="1"/>
    <col min="5128" max="5128" width="7.6640625" style="102" customWidth="1"/>
    <col min="5129" max="5133" width="0" style="102" hidden="1" customWidth="1"/>
    <col min="5134" max="5135" width="7.44140625" style="102" customWidth="1"/>
    <col min="5136" max="5136" width="0" style="102" hidden="1" customWidth="1"/>
    <col min="5137" max="5137" width="7.44140625" style="102" customWidth="1"/>
    <col min="5138" max="5376" width="8.88671875" style="102"/>
    <col min="5377" max="5377" width="3.88671875" style="102" customWidth="1"/>
    <col min="5378" max="5378" width="13" style="102" customWidth="1"/>
    <col min="5379" max="5379" width="14.33203125" style="102" customWidth="1"/>
    <col min="5380" max="5380" width="12" style="102" customWidth="1"/>
    <col min="5381" max="5381" width="10.5546875" style="102" customWidth="1"/>
    <col min="5382" max="5382" width="0" style="102" hidden="1" customWidth="1"/>
    <col min="5383" max="5383" width="28.6640625" style="102" customWidth="1"/>
    <col min="5384" max="5384" width="7.6640625" style="102" customWidth="1"/>
    <col min="5385" max="5389" width="0" style="102" hidden="1" customWidth="1"/>
    <col min="5390" max="5391" width="7.44140625" style="102" customWidth="1"/>
    <col min="5392" max="5392" width="0" style="102" hidden="1" customWidth="1"/>
    <col min="5393" max="5393" width="7.44140625" style="102" customWidth="1"/>
    <col min="5394" max="5632" width="8.88671875" style="102"/>
    <col min="5633" max="5633" width="3.88671875" style="102" customWidth="1"/>
    <col min="5634" max="5634" width="13" style="102" customWidth="1"/>
    <col min="5635" max="5635" width="14.33203125" style="102" customWidth="1"/>
    <col min="5636" max="5636" width="12" style="102" customWidth="1"/>
    <col min="5637" max="5637" width="10.5546875" style="102" customWidth="1"/>
    <col min="5638" max="5638" width="0" style="102" hidden="1" customWidth="1"/>
    <col min="5639" max="5639" width="28.6640625" style="102" customWidth="1"/>
    <col min="5640" max="5640" width="7.6640625" style="102" customWidth="1"/>
    <col min="5641" max="5645" width="0" style="102" hidden="1" customWidth="1"/>
    <col min="5646" max="5647" width="7.44140625" style="102" customWidth="1"/>
    <col min="5648" max="5648" width="0" style="102" hidden="1" customWidth="1"/>
    <col min="5649" max="5649" width="7.44140625" style="102" customWidth="1"/>
    <col min="5650" max="5888" width="8.88671875" style="102"/>
    <col min="5889" max="5889" width="3.88671875" style="102" customWidth="1"/>
    <col min="5890" max="5890" width="13" style="102" customWidth="1"/>
    <col min="5891" max="5891" width="14.33203125" style="102" customWidth="1"/>
    <col min="5892" max="5892" width="12" style="102" customWidth="1"/>
    <col min="5893" max="5893" width="10.5546875" style="102" customWidth="1"/>
    <col min="5894" max="5894" width="0" style="102" hidden="1" customWidth="1"/>
    <col min="5895" max="5895" width="28.6640625" style="102" customWidth="1"/>
    <col min="5896" max="5896" width="7.6640625" style="102" customWidth="1"/>
    <col min="5897" max="5901" width="0" style="102" hidden="1" customWidth="1"/>
    <col min="5902" max="5903" width="7.44140625" style="102" customWidth="1"/>
    <col min="5904" max="5904" width="0" style="102" hidden="1" customWidth="1"/>
    <col min="5905" max="5905" width="7.44140625" style="102" customWidth="1"/>
    <col min="5906" max="6144" width="8.88671875" style="102"/>
    <col min="6145" max="6145" width="3.88671875" style="102" customWidth="1"/>
    <col min="6146" max="6146" width="13" style="102" customWidth="1"/>
    <col min="6147" max="6147" width="14.33203125" style="102" customWidth="1"/>
    <col min="6148" max="6148" width="12" style="102" customWidth="1"/>
    <col min="6149" max="6149" width="10.5546875" style="102" customWidth="1"/>
    <col min="6150" max="6150" width="0" style="102" hidden="1" customWidth="1"/>
    <col min="6151" max="6151" width="28.6640625" style="102" customWidth="1"/>
    <col min="6152" max="6152" width="7.6640625" style="102" customWidth="1"/>
    <col min="6153" max="6157" width="0" style="102" hidden="1" customWidth="1"/>
    <col min="6158" max="6159" width="7.44140625" style="102" customWidth="1"/>
    <col min="6160" max="6160" width="0" style="102" hidden="1" customWidth="1"/>
    <col min="6161" max="6161" width="7.44140625" style="102" customWidth="1"/>
    <col min="6162" max="6400" width="8.88671875" style="102"/>
    <col min="6401" max="6401" width="3.88671875" style="102" customWidth="1"/>
    <col min="6402" max="6402" width="13" style="102" customWidth="1"/>
    <col min="6403" max="6403" width="14.33203125" style="102" customWidth="1"/>
    <col min="6404" max="6404" width="12" style="102" customWidth="1"/>
    <col min="6405" max="6405" width="10.5546875" style="102" customWidth="1"/>
    <col min="6406" max="6406" width="0" style="102" hidden="1" customWidth="1"/>
    <col min="6407" max="6407" width="28.6640625" style="102" customWidth="1"/>
    <col min="6408" max="6408" width="7.6640625" style="102" customWidth="1"/>
    <col min="6409" max="6413" width="0" style="102" hidden="1" customWidth="1"/>
    <col min="6414" max="6415" width="7.44140625" style="102" customWidth="1"/>
    <col min="6416" max="6416" width="0" style="102" hidden="1" customWidth="1"/>
    <col min="6417" max="6417" width="7.44140625" style="102" customWidth="1"/>
    <col min="6418" max="6656" width="8.88671875" style="102"/>
    <col min="6657" max="6657" width="3.88671875" style="102" customWidth="1"/>
    <col min="6658" max="6658" width="13" style="102" customWidth="1"/>
    <col min="6659" max="6659" width="14.33203125" style="102" customWidth="1"/>
    <col min="6660" max="6660" width="12" style="102" customWidth="1"/>
    <col min="6661" max="6661" width="10.5546875" style="102" customWidth="1"/>
    <col min="6662" max="6662" width="0" style="102" hidden="1" customWidth="1"/>
    <col min="6663" max="6663" width="28.6640625" style="102" customWidth="1"/>
    <col min="6664" max="6664" width="7.6640625" style="102" customWidth="1"/>
    <col min="6665" max="6669" width="0" style="102" hidden="1" customWidth="1"/>
    <col min="6670" max="6671" width="7.44140625" style="102" customWidth="1"/>
    <col min="6672" max="6672" width="0" style="102" hidden="1" customWidth="1"/>
    <col min="6673" max="6673" width="7.44140625" style="102" customWidth="1"/>
    <col min="6674" max="6912" width="8.88671875" style="102"/>
    <col min="6913" max="6913" width="3.88671875" style="102" customWidth="1"/>
    <col min="6914" max="6914" width="13" style="102" customWidth="1"/>
    <col min="6915" max="6915" width="14.33203125" style="102" customWidth="1"/>
    <col min="6916" max="6916" width="12" style="102" customWidth="1"/>
    <col min="6917" max="6917" width="10.5546875" style="102" customWidth="1"/>
    <col min="6918" max="6918" width="0" style="102" hidden="1" customWidth="1"/>
    <col min="6919" max="6919" width="28.6640625" style="102" customWidth="1"/>
    <col min="6920" max="6920" width="7.6640625" style="102" customWidth="1"/>
    <col min="6921" max="6925" width="0" style="102" hidden="1" customWidth="1"/>
    <col min="6926" max="6927" width="7.44140625" style="102" customWidth="1"/>
    <col min="6928" max="6928" width="0" style="102" hidden="1" customWidth="1"/>
    <col min="6929" max="6929" width="7.44140625" style="102" customWidth="1"/>
    <col min="6930" max="7168" width="8.88671875" style="102"/>
    <col min="7169" max="7169" width="3.88671875" style="102" customWidth="1"/>
    <col min="7170" max="7170" width="13" style="102" customWidth="1"/>
    <col min="7171" max="7171" width="14.33203125" style="102" customWidth="1"/>
    <col min="7172" max="7172" width="12" style="102" customWidth="1"/>
    <col min="7173" max="7173" width="10.5546875" style="102" customWidth="1"/>
    <col min="7174" max="7174" width="0" style="102" hidden="1" customWidth="1"/>
    <col min="7175" max="7175" width="28.6640625" style="102" customWidth="1"/>
    <col min="7176" max="7176" width="7.6640625" style="102" customWidth="1"/>
    <col min="7177" max="7181" width="0" style="102" hidden="1" customWidth="1"/>
    <col min="7182" max="7183" width="7.44140625" style="102" customWidth="1"/>
    <col min="7184" max="7184" width="0" style="102" hidden="1" customWidth="1"/>
    <col min="7185" max="7185" width="7.44140625" style="102" customWidth="1"/>
    <col min="7186" max="7424" width="8.88671875" style="102"/>
    <col min="7425" max="7425" width="3.88671875" style="102" customWidth="1"/>
    <col min="7426" max="7426" width="13" style="102" customWidth="1"/>
    <col min="7427" max="7427" width="14.33203125" style="102" customWidth="1"/>
    <col min="7428" max="7428" width="12" style="102" customWidth="1"/>
    <col min="7429" max="7429" width="10.5546875" style="102" customWidth="1"/>
    <col min="7430" max="7430" width="0" style="102" hidden="1" customWidth="1"/>
    <col min="7431" max="7431" width="28.6640625" style="102" customWidth="1"/>
    <col min="7432" max="7432" width="7.6640625" style="102" customWidth="1"/>
    <col min="7433" max="7437" width="0" style="102" hidden="1" customWidth="1"/>
    <col min="7438" max="7439" width="7.44140625" style="102" customWidth="1"/>
    <col min="7440" max="7440" width="0" style="102" hidden="1" customWidth="1"/>
    <col min="7441" max="7441" width="7.44140625" style="102" customWidth="1"/>
    <col min="7442" max="7680" width="8.88671875" style="102"/>
    <col min="7681" max="7681" width="3.88671875" style="102" customWidth="1"/>
    <col min="7682" max="7682" width="13" style="102" customWidth="1"/>
    <col min="7683" max="7683" width="14.33203125" style="102" customWidth="1"/>
    <col min="7684" max="7684" width="12" style="102" customWidth="1"/>
    <col min="7685" max="7685" width="10.5546875" style="102" customWidth="1"/>
    <col min="7686" max="7686" width="0" style="102" hidden="1" customWidth="1"/>
    <col min="7687" max="7687" width="28.6640625" style="102" customWidth="1"/>
    <col min="7688" max="7688" width="7.6640625" style="102" customWidth="1"/>
    <col min="7689" max="7693" width="0" style="102" hidden="1" customWidth="1"/>
    <col min="7694" max="7695" width="7.44140625" style="102" customWidth="1"/>
    <col min="7696" max="7696" width="0" style="102" hidden="1" customWidth="1"/>
    <col min="7697" max="7697" width="7.44140625" style="102" customWidth="1"/>
    <col min="7698" max="7936" width="8.88671875" style="102"/>
    <col min="7937" max="7937" width="3.88671875" style="102" customWidth="1"/>
    <col min="7938" max="7938" width="13" style="102" customWidth="1"/>
    <col min="7939" max="7939" width="14.33203125" style="102" customWidth="1"/>
    <col min="7940" max="7940" width="12" style="102" customWidth="1"/>
    <col min="7941" max="7941" width="10.5546875" style="102" customWidth="1"/>
    <col min="7942" max="7942" width="0" style="102" hidden="1" customWidth="1"/>
    <col min="7943" max="7943" width="28.6640625" style="102" customWidth="1"/>
    <col min="7944" max="7944" width="7.6640625" style="102" customWidth="1"/>
    <col min="7945" max="7949" width="0" style="102" hidden="1" customWidth="1"/>
    <col min="7950" max="7951" width="7.44140625" style="102" customWidth="1"/>
    <col min="7952" max="7952" width="0" style="102" hidden="1" customWidth="1"/>
    <col min="7953" max="7953" width="7.44140625" style="102" customWidth="1"/>
    <col min="7954" max="8192" width="8.88671875" style="102"/>
    <col min="8193" max="8193" width="3.88671875" style="102" customWidth="1"/>
    <col min="8194" max="8194" width="13" style="102" customWidth="1"/>
    <col min="8195" max="8195" width="14.33203125" style="102" customWidth="1"/>
    <col min="8196" max="8196" width="12" style="102" customWidth="1"/>
    <col min="8197" max="8197" width="10.5546875" style="102" customWidth="1"/>
    <col min="8198" max="8198" width="0" style="102" hidden="1" customWidth="1"/>
    <col min="8199" max="8199" width="28.6640625" style="102" customWidth="1"/>
    <col min="8200" max="8200" width="7.6640625" style="102" customWidth="1"/>
    <col min="8201" max="8205" width="0" style="102" hidden="1" customWidth="1"/>
    <col min="8206" max="8207" width="7.44140625" style="102" customWidth="1"/>
    <col min="8208" max="8208" width="0" style="102" hidden="1" customWidth="1"/>
    <col min="8209" max="8209" width="7.44140625" style="102" customWidth="1"/>
    <col min="8210" max="8448" width="8.88671875" style="102"/>
    <col min="8449" max="8449" width="3.88671875" style="102" customWidth="1"/>
    <col min="8450" max="8450" width="13" style="102" customWidth="1"/>
    <col min="8451" max="8451" width="14.33203125" style="102" customWidth="1"/>
    <col min="8452" max="8452" width="12" style="102" customWidth="1"/>
    <col min="8453" max="8453" width="10.5546875" style="102" customWidth="1"/>
    <col min="8454" max="8454" width="0" style="102" hidden="1" customWidth="1"/>
    <col min="8455" max="8455" width="28.6640625" style="102" customWidth="1"/>
    <col min="8456" max="8456" width="7.6640625" style="102" customWidth="1"/>
    <col min="8457" max="8461" width="0" style="102" hidden="1" customWidth="1"/>
    <col min="8462" max="8463" width="7.44140625" style="102" customWidth="1"/>
    <col min="8464" max="8464" width="0" style="102" hidden="1" customWidth="1"/>
    <col min="8465" max="8465" width="7.44140625" style="102" customWidth="1"/>
    <col min="8466" max="8704" width="8.88671875" style="102"/>
    <col min="8705" max="8705" width="3.88671875" style="102" customWidth="1"/>
    <col min="8706" max="8706" width="13" style="102" customWidth="1"/>
    <col min="8707" max="8707" width="14.33203125" style="102" customWidth="1"/>
    <col min="8708" max="8708" width="12" style="102" customWidth="1"/>
    <col min="8709" max="8709" width="10.5546875" style="102" customWidth="1"/>
    <col min="8710" max="8710" width="0" style="102" hidden="1" customWidth="1"/>
    <col min="8711" max="8711" width="28.6640625" style="102" customWidth="1"/>
    <col min="8712" max="8712" width="7.6640625" style="102" customWidth="1"/>
    <col min="8713" max="8717" width="0" style="102" hidden="1" customWidth="1"/>
    <col min="8718" max="8719" width="7.44140625" style="102" customWidth="1"/>
    <col min="8720" max="8720" width="0" style="102" hidden="1" customWidth="1"/>
    <col min="8721" max="8721" width="7.44140625" style="102" customWidth="1"/>
    <col min="8722" max="8960" width="8.88671875" style="102"/>
    <col min="8961" max="8961" width="3.88671875" style="102" customWidth="1"/>
    <col min="8962" max="8962" width="13" style="102" customWidth="1"/>
    <col min="8963" max="8963" width="14.33203125" style="102" customWidth="1"/>
    <col min="8964" max="8964" width="12" style="102" customWidth="1"/>
    <col min="8965" max="8965" width="10.5546875" style="102" customWidth="1"/>
    <col min="8966" max="8966" width="0" style="102" hidden="1" customWidth="1"/>
    <col min="8967" max="8967" width="28.6640625" style="102" customWidth="1"/>
    <col min="8968" max="8968" width="7.6640625" style="102" customWidth="1"/>
    <col min="8969" max="8973" width="0" style="102" hidden="1" customWidth="1"/>
    <col min="8974" max="8975" width="7.44140625" style="102" customWidth="1"/>
    <col min="8976" max="8976" width="0" style="102" hidden="1" customWidth="1"/>
    <col min="8977" max="8977" width="7.44140625" style="102" customWidth="1"/>
    <col min="8978" max="9216" width="8.88671875" style="102"/>
    <col min="9217" max="9217" width="3.88671875" style="102" customWidth="1"/>
    <col min="9218" max="9218" width="13" style="102" customWidth="1"/>
    <col min="9219" max="9219" width="14.33203125" style="102" customWidth="1"/>
    <col min="9220" max="9220" width="12" style="102" customWidth="1"/>
    <col min="9221" max="9221" width="10.5546875" style="102" customWidth="1"/>
    <col min="9222" max="9222" width="0" style="102" hidden="1" customWidth="1"/>
    <col min="9223" max="9223" width="28.6640625" style="102" customWidth="1"/>
    <col min="9224" max="9224" width="7.6640625" style="102" customWidth="1"/>
    <col min="9225" max="9229" width="0" style="102" hidden="1" customWidth="1"/>
    <col min="9230" max="9231" width="7.44140625" style="102" customWidth="1"/>
    <col min="9232" max="9232" width="0" style="102" hidden="1" customWidth="1"/>
    <col min="9233" max="9233" width="7.44140625" style="102" customWidth="1"/>
    <col min="9234" max="9472" width="8.88671875" style="102"/>
    <col min="9473" max="9473" width="3.88671875" style="102" customWidth="1"/>
    <col min="9474" max="9474" width="13" style="102" customWidth="1"/>
    <col min="9475" max="9475" width="14.33203125" style="102" customWidth="1"/>
    <col min="9476" max="9476" width="12" style="102" customWidth="1"/>
    <col min="9477" max="9477" width="10.5546875" style="102" customWidth="1"/>
    <col min="9478" max="9478" width="0" style="102" hidden="1" customWidth="1"/>
    <col min="9479" max="9479" width="28.6640625" style="102" customWidth="1"/>
    <col min="9480" max="9480" width="7.6640625" style="102" customWidth="1"/>
    <col min="9481" max="9485" width="0" style="102" hidden="1" customWidth="1"/>
    <col min="9486" max="9487" width="7.44140625" style="102" customWidth="1"/>
    <col min="9488" max="9488" width="0" style="102" hidden="1" customWidth="1"/>
    <col min="9489" max="9489" width="7.44140625" style="102" customWidth="1"/>
    <col min="9490" max="9728" width="8.88671875" style="102"/>
    <col min="9729" max="9729" width="3.88671875" style="102" customWidth="1"/>
    <col min="9730" max="9730" width="13" style="102" customWidth="1"/>
    <col min="9731" max="9731" width="14.33203125" style="102" customWidth="1"/>
    <col min="9732" max="9732" width="12" style="102" customWidth="1"/>
    <col min="9733" max="9733" width="10.5546875" style="102" customWidth="1"/>
    <col min="9734" max="9734" width="0" style="102" hidden="1" customWidth="1"/>
    <col min="9735" max="9735" width="28.6640625" style="102" customWidth="1"/>
    <col min="9736" max="9736" width="7.6640625" style="102" customWidth="1"/>
    <col min="9737" max="9741" width="0" style="102" hidden="1" customWidth="1"/>
    <col min="9742" max="9743" width="7.44140625" style="102" customWidth="1"/>
    <col min="9744" max="9744" width="0" style="102" hidden="1" customWidth="1"/>
    <col min="9745" max="9745" width="7.44140625" style="102" customWidth="1"/>
    <col min="9746" max="9984" width="8.88671875" style="102"/>
    <col min="9985" max="9985" width="3.88671875" style="102" customWidth="1"/>
    <col min="9986" max="9986" width="13" style="102" customWidth="1"/>
    <col min="9987" max="9987" width="14.33203125" style="102" customWidth="1"/>
    <col min="9988" max="9988" width="12" style="102" customWidth="1"/>
    <col min="9989" max="9989" width="10.5546875" style="102" customWidth="1"/>
    <col min="9990" max="9990" width="0" style="102" hidden="1" customWidth="1"/>
    <col min="9991" max="9991" width="28.6640625" style="102" customWidth="1"/>
    <col min="9992" max="9992" width="7.6640625" style="102" customWidth="1"/>
    <col min="9993" max="9997" width="0" style="102" hidden="1" customWidth="1"/>
    <col min="9998" max="9999" width="7.44140625" style="102" customWidth="1"/>
    <col min="10000" max="10000" width="0" style="102" hidden="1" customWidth="1"/>
    <col min="10001" max="10001" width="7.44140625" style="102" customWidth="1"/>
    <col min="10002" max="10240" width="8.88671875" style="102"/>
    <col min="10241" max="10241" width="3.88671875" style="102" customWidth="1"/>
    <col min="10242" max="10242" width="13" style="102" customWidth="1"/>
    <col min="10243" max="10243" width="14.33203125" style="102" customWidth="1"/>
    <col min="10244" max="10244" width="12" style="102" customWidth="1"/>
    <col min="10245" max="10245" width="10.5546875" style="102" customWidth="1"/>
    <col min="10246" max="10246" width="0" style="102" hidden="1" customWidth="1"/>
    <col min="10247" max="10247" width="28.6640625" style="102" customWidth="1"/>
    <col min="10248" max="10248" width="7.6640625" style="102" customWidth="1"/>
    <col min="10249" max="10253" width="0" style="102" hidden="1" customWidth="1"/>
    <col min="10254" max="10255" width="7.44140625" style="102" customWidth="1"/>
    <col min="10256" max="10256" width="0" style="102" hidden="1" customWidth="1"/>
    <col min="10257" max="10257" width="7.44140625" style="102" customWidth="1"/>
    <col min="10258" max="10496" width="8.88671875" style="102"/>
    <col min="10497" max="10497" width="3.88671875" style="102" customWidth="1"/>
    <col min="10498" max="10498" width="13" style="102" customWidth="1"/>
    <col min="10499" max="10499" width="14.33203125" style="102" customWidth="1"/>
    <col min="10500" max="10500" width="12" style="102" customWidth="1"/>
    <col min="10501" max="10501" width="10.5546875" style="102" customWidth="1"/>
    <col min="10502" max="10502" width="0" style="102" hidden="1" customWidth="1"/>
    <col min="10503" max="10503" width="28.6640625" style="102" customWidth="1"/>
    <col min="10504" max="10504" width="7.6640625" style="102" customWidth="1"/>
    <col min="10505" max="10509" width="0" style="102" hidden="1" customWidth="1"/>
    <col min="10510" max="10511" width="7.44140625" style="102" customWidth="1"/>
    <col min="10512" max="10512" width="0" style="102" hidden="1" customWidth="1"/>
    <col min="10513" max="10513" width="7.44140625" style="102" customWidth="1"/>
    <col min="10514" max="10752" width="8.88671875" style="102"/>
    <col min="10753" max="10753" width="3.88671875" style="102" customWidth="1"/>
    <col min="10754" max="10754" width="13" style="102" customWidth="1"/>
    <col min="10755" max="10755" width="14.33203125" style="102" customWidth="1"/>
    <col min="10756" max="10756" width="12" style="102" customWidth="1"/>
    <col min="10757" max="10757" width="10.5546875" style="102" customWidth="1"/>
    <col min="10758" max="10758" width="0" style="102" hidden="1" customWidth="1"/>
    <col min="10759" max="10759" width="28.6640625" style="102" customWidth="1"/>
    <col min="10760" max="10760" width="7.6640625" style="102" customWidth="1"/>
    <col min="10761" max="10765" width="0" style="102" hidden="1" customWidth="1"/>
    <col min="10766" max="10767" width="7.44140625" style="102" customWidth="1"/>
    <col min="10768" max="10768" width="0" style="102" hidden="1" customWidth="1"/>
    <col min="10769" max="10769" width="7.44140625" style="102" customWidth="1"/>
    <col min="10770" max="11008" width="8.88671875" style="102"/>
    <col min="11009" max="11009" width="3.88671875" style="102" customWidth="1"/>
    <col min="11010" max="11010" width="13" style="102" customWidth="1"/>
    <col min="11011" max="11011" width="14.33203125" style="102" customWidth="1"/>
    <col min="11012" max="11012" width="12" style="102" customWidth="1"/>
    <col min="11013" max="11013" width="10.5546875" style="102" customWidth="1"/>
    <col min="11014" max="11014" width="0" style="102" hidden="1" customWidth="1"/>
    <col min="11015" max="11015" width="28.6640625" style="102" customWidth="1"/>
    <col min="11016" max="11016" width="7.6640625" style="102" customWidth="1"/>
    <col min="11017" max="11021" width="0" style="102" hidden="1" customWidth="1"/>
    <col min="11022" max="11023" width="7.44140625" style="102" customWidth="1"/>
    <col min="11024" max="11024" width="0" style="102" hidden="1" customWidth="1"/>
    <col min="11025" max="11025" width="7.44140625" style="102" customWidth="1"/>
    <col min="11026" max="11264" width="8.88671875" style="102"/>
    <col min="11265" max="11265" width="3.88671875" style="102" customWidth="1"/>
    <col min="11266" max="11266" width="13" style="102" customWidth="1"/>
    <col min="11267" max="11267" width="14.33203125" style="102" customWidth="1"/>
    <col min="11268" max="11268" width="12" style="102" customWidth="1"/>
    <col min="11269" max="11269" width="10.5546875" style="102" customWidth="1"/>
    <col min="11270" max="11270" width="0" style="102" hidden="1" customWidth="1"/>
    <col min="11271" max="11271" width="28.6640625" style="102" customWidth="1"/>
    <col min="11272" max="11272" width="7.6640625" style="102" customWidth="1"/>
    <col min="11273" max="11277" width="0" style="102" hidden="1" customWidth="1"/>
    <col min="11278" max="11279" width="7.44140625" style="102" customWidth="1"/>
    <col min="11280" max="11280" width="0" style="102" hidden="1" customWidth="1"/>
    <col min="11281" max="11281" width="7.44140625" style="102" customWidth="1"/>
    <col min="11282" max="11520" width="8.88671875" style="102"/>
    <col min="11521" max="11521" width="3.88671875" style="102" customWidth="1"/>
    <col min="11522" max="11522" width="13" style="102" customWidth="1"/>
    <col min="11523" max="11523" width="14.33203125" style="102" customWidth="1"/>
    <col min="11524" max="11524" width="12" style="102" customWidth="1"/>
    <col min="11525" max="11525" width="10.5546875" style="102" customWidth="1"/>
    <col min="11526" max="11526" width="0" style="102" hidden="1" customWidth="1"/>
    <col min="11527" max="11527" width="28.6640625" style="102" customWidth="1"/>
    <col min="11528" max="11528" width="7.6640625" style="102" customWidth="1"/>
    <col min="11529" max="11533" width="0" style="102" hidden="1" customWidth="1"/>
    <col min="11534" max="11535" width="7.44140625" style="102" customWidth="1"/>
    <col min="11536" max="11536" width="0" style="102" hidden="1" customWidth="1"/>
    <col min="11537" max="11537" width="7.44140625" style="102" customWidth="1"/>
    <col min="11538" max="11776" width="8.88671875" style="102"/>
    <col min="11777" max="11777" width="3.88671875" style="102" customWidth="1"/>
    <col min="11778" max="11778" width="13" style="102" customWidth="1"/>
    <col min="11779" max="11779" width="14.33203125" style="102" customWidth="1"/>
    <col min="11780" max="11780" width="12" style="102" customWidth="1"/>
    <col min="11781" max="11781" width="10.5546875" style="102" customWidth="1"/>
    <col min="11782" max="11782" width="0" style="102" hidden="1" customWidth="1"/>
    <col min="11783" max="11783" width="28.6640625" style="102" customWidth="1"/>
    <col min="11784" max="11784" width="7.6640625" style="102" customWidth="1"/>
    <col min="11785" max="11789" width="0" style="102" hidden="1" customWidth="1"/>
    <col min="11790" max="11791" width="7.44140625" style="102" customWidth="1"/>
    <col min="11792" max="11792" width="0" style="102" hidden="1" customWidth="1"/>
    <col min="11793" max="11793" width="7.44140625" style="102" customWidth="1"/>
    <col min="11794" max="12032" width="8.88671875" style="102"/>
    <col min="12033" max="12033" width="3.88671875" style="102" customWidth="1"/>
    <col min="12034" max="12034" width="13" style="102" customWidth="1"/>
    <col min="12035" max="12035" width="14.33203125" style="102" customWidth="1"/>
    <col min="12036" max="12036" width="12" style="102" customWidth="1"/>
    <col min="12037" max="12037" width="10.5546875" style="102" customWidth="1"/>
    <col min="12038" max="12038" width="0" style="102" hidden="1" customWidth="1"/>
    <col min="12039" max="12039" width="28.6640625" style="102" customWidth="1"/>
    <col min="12040" max="12040" width="7.6640625" style="102" customWidth="1"/>
    <col min="12041" max="12045" width="0" style="102" hidden="1" customWidth="1"/>
    <col min="12046" max="12047" width="7.44140625" style="102" customWidth="1"/>
    <col min="12048" max="12048" width="0" style="102" hidden="1" customWidth="1"/>
    <col min="12049" max="12049" width="7.44140625" style="102" customWidth="1"/>
    <col min="12050" max="12288" width="8.88671875" style="102"/>
    <col min="12289" max="12289" width="3.88671875" style="102" customWidth="1"/>
    <col min="12290" max="12290" width="13" style="102" customWidth="1"/>
    <col min="12291" max="12291" width="14.33203125" style="102" customWidth="1"/>
    <col min="12292" max="12292" width="12" style="102" customWidth="1"/>
    <col min="12293" max="12293" width="10.5546875" style="102" customWidth="1"/>
    <col min="12294" max="12294" width="0" style="102" hidden="1" customWidth="1"/>
    <col min="12295" max="12295" width="28.6640625" style="102" customWidth="1"/>
    <col min="12296" max="12296" width="7.6640625" style="102" customWidth="1"/>
    <col min="12297" max="12301" width="0" style="102" hidden="1" customWidth="1"/>
    <col min="12302" max="12303" width="7.44140625" style="102" customWidth="1"/>
    <col min="12304" max="12304" width="0" style="102" hidden="1" customWidth="1"/>
    <col min="12305" max="12305" width="7.44140625" style="102" customWidth="1"/>
    <col min="12306" max="12544" width="8.88671875" style="102"/>
    <col min="12545" max="12545" width="3.88671875" style="102" customWidth="1"/>
    <col min="12546" max="12546" width="13" style="102" customWidth="1"/>
    <col min="12547" max="12547" width="14.33203125" style="102" customWidth="1"/>
    <col min="12548" max="12548" width="12" style="102" customWidth="1"/>
    <col min="12549" max="12549" width="10.5546875" style="102" customWidth="1"/>
    <col min="12550" max="12550" width="0" style="102" hidden="1" customWidth="1"/>
    <col min="12551" max="12551" width="28.6640625" style="102" customWidth="1"/>
    <col min="12552" max="12552" width="7.6640625" style="102" customWidth="1"/>
    <col min="12553" max="12557" width="0" style="102" hidden="1" customWidth="1"/>
    <col min="12558" max="12559" width="7.44140625" style="102" customWidth="1"/>
    <col min="12560" max="12560" width="0" style="102" hidden="1" customWidth="1"/>
    <col min="12561" max="12561" width="7.44140625" style="102" customWidth="1"/>
    <col min="12562" max="12800" width="8.88671875" style="102"/>
    <col min="12801" max="12801" width="3.88671875" style="102" customWidth="1"/>
    <col min="12802" max="12802" width="13" style="102" customWidth="1"/>
    <col min="12803" max="12803" width="14.33203125" style="102" customWidth="1"/>
    <col min="12804" max="12804" width="12" style="102" customWidth="1"/>
    <col min="12805" max="12805" width="10.5546875" style="102" customWidth="1"/>
    <col min="12806" max="12806" width="0" style="102" hidden="1" customWidth="1"/>
    <col min="12807" max="12807" width="28.6640625" style="102" customWidth="1"/>
    <col min="12808" max="12808" width="7.6640625" style="102" customWidth="1"/>
    <col min="12809" max="12813" width="0" style="102" hidden="1" customWidth="1"/>
    <col min="12814" max="12815" width="7.44140625" style="102" customWidth="1"/>
    <col min="12816" max="12816" width="0" style="102" hidden="1" customWidth="1"/>
    <col min="12817" max="12817" width="7.44140625" style="102" customWidth="1"/>
    <col min="12818" max="13056" width="8.88671875" style="102"/>
    <col min="13057" max="13057" width="3.88671875" style="102" customWidth="1"/>
    <col min="13058" max="13058" width="13" style="102" customWidth="1"/>
    <col min="13059" max="13059" width="14.33203125" style="102" customWidth="1"/>
    <col min="13060" max="13060" width="12" style="102" customWidth="1"/>
    <col min="13061" max="13061" width="10.5546875" style="102" customWidth="1"/>
    <col min="13062" max="13062" width="0" style="102" hidden="1" customWidth="1"/>
    <col min="13063" max="13063" width="28.6640625" style="102" customWidth="1"/>
    <col min="13064" max="13064" width="7.6640625" style="102" customWidth="1"/>
    <col min="13065" max="13069" width="0" style="102" hidden="1" customWidth="1"/>
    <col min="13070" max="13071" width="7.44140625" style="102" customWidth="1"/>
    <col min="13072" max="13072" width="0" style="102" hidden="1" customWidth="1"/>
    <col min="13073" max="13073" width="7.44140625" style="102" customWidth="1"/>
    <col min="13074" max="13312" width="8.88671875" style="102"/>
    <col min="13313" max="13313" width="3.88671875" style="102" customWidth="1"/>
    <col min="13314" max="13314" width="13" style="102" customWidth="1"/>
    <col min="13315" max="13315" width="14.33203125" style="102" customWidth="1"/>
    <col min="13316" max="13316" width="12" style="102" customWidth="1"/>
    <col min="13317" max="13317" width="10.5546875" style="102" customWidth="1"/>
    <col min="13318" max="13318" width="0" style="102" hidden="1" customWidth="1"/>
    <col min="13319" max="13319" width="28.6640625" style="102" customWidth="1"/>
    <col min="13320" max="13320" width="7.6640625" style="102" customWidth="1"/>
    <col min="13321" max="13325" width="0" style="102" hidden="1" customWidth="1"/>
    <col min="13326" max="13327" width="7.44140625" style="102" customWidth="1"/>
    <col min="13328" max="13328" width="0" style="102" hidden="1" customWidth="1"/>
    <col min="13329" max="13329" width="7.44140625" style="102" customWidth="1"/>
    <col min="13330" max="13568" width="8.88671875" style="102"/>
    <col min="13569" max="13569" width="3.88671875" style="102" customWidth="1"/>
    <col min="13570" max="13570" width="13" style="102" customWidth="1"/>
    <col min="13571" max="13571" width="14.33203125" style="102" customWidth="1"/>
    <col min="13572" max="13572" width="12" style="102" customWidth="1"/>
    <col min="13573" max="13573" width="10.5546875" style="102" customWidth="1"/>
    <col min="13574" max="13574" width="0" style="102" hidden="1" customWidth="1"/>
    <col min="13575" max="13575" width="28.6640625" style="102" customWidth="1"/>
    <col min="13576" max="13576" width="7.6640625" style="102" customWidth="1"/>
    <col min="13577" max="13581" width="0" style="102" hidden="1" customWidth="1"/>
    <col min="13582" max="13583" width="7.44140625" style="102" customWidth="1"/>
    <col min="13584" max="13584" width="0" style="102" hidden="1" customWidth="1"/>
    <col min="13585" max="13585" width="7.44140625" style="102" customWidth="1"/>
    <col min="13586" max="13824" width="8.88671875" style="102"/>
    <col min="13825" max="13825" width="3.88671875" style="102" customWidth="1"/>
    <col min="13826" max="13826" width="13" style="102" customWidth="1"/>
    <col min="13827" max="13827" width="14.33203125" style="102" customWidth="1"/>
    <col min="13828" max="13828" width="12" style="102" customWidth="1"/>
    <col min="13829" max="13829" width="10.5546875" style="102" customWidth="1"/>
    <col min="13830" max="13830" width="0" style="102" hidden="1" customWidth="1"/>
    <col min="13831" max="13831" width="28.6640625" style="102" customWidth="1"/>
    <col min="13832" max="13832" width="7.6640625" style="102" customWidth="1"/>
    <col min="13833" max="13837" width="0" style="102" hidden="1" customWidth="1"/>
    <col min="13838" max="13839" width="7.44140625" style="102" customWidth="1"/>
    <col min="13840" max="13840" width="0" style="102" hidden="1" customWidth="1"/>
    <col min="13841" max="13841" width="7.44140625" style="102" customWidth="1"/>
    <col min="13842" max="14080" width="8.88671875" style="102"/>
    <col min="14081" max="14081" width="3.88671875" style="102" customWidth="1"/>
    <col min="14082" max="14082" width="13" style="102" customWidth="1"/>
    <col min="14083" max="14083" width="14.33203125" style="102" customWidth="1"/>
    <col min="14084" max="14084" width="12" style="102" customWidth="1"/>
    <col min="14085" max="14085" width="10.5546875" style="102" customWidth="1"/>
    <col min="14086" max="14086" width="0" style="102" hidden="1" customWidth="1"/>
    <col min="14087" max="14087" width="28.6640625" style="102" customWidth="1"/>
    <col min="14088" max="14088" width="7.6640625" style="102" customWidth="1"/>
    <col min="14089" max="14093" width="0" style="102" hidden="1" customWidth="1"/>
    <col min="14094" max="14095" width="7.44140625" style="102" customWidth="1"/>
    <col min="14096" max="14096" width="0" style="102" hidden="1" customWidth="1"/>
    <col min="14097" max="14097" width="7.44140625" style="102" customWidth="1"/>
    <col min="14098" max="14336" width="8.88671875" style="102"/>
    <col min="14337" max="14337" width="3.88671875" style="102" customWidth="1"/>
    <col min="14338" max="14338" width="13" style="102" customWidth="1"/>
    <col min="14339" max="14339" width="14.33203125" style="102" customWidth="1"/>
    <col min="14340" max="14340" width="12" style="102" customWidth="1"/>
    <col min="14341" max="14341" width="10.5546875" style="102" customWidth="1"/>
    <col min="14342" max="14342" width="0" style="102" hidden="1" customWidth="1"/>
    <col min="14343" max="14343" width="28.6640625" style="102" customWidth="1"/>
    <col min="14344" max="14344" width="7.6640625" style="102" customWidth="1"/>
    <col min="14345" max="14349" width="0" style="102" hidden="1" customWidth="1"/>
    <col min="14350" max="14351" width="7.44140625" style="102" customWidth="1"/>
    <col min="14352" max="14352" width="0" style="102" hidden="1" customWidth="1"/>
    <col min="14353" max="14353" width="7.44140625" style="102" customWidth="1"/>
    <col min="14354" max="14592" width="8.88671875" style="102"/>
    <col min="14593" max="14593" width="3.88671875" style="102" customWidth="1"/>
    <col min="14594" max="14594" width="13" style="102" customWidth="1"/>
    <col min="14595" max="14595" width="14.33203125" style="102" customWidth="1"/>
    <col min="14596" max="14596" width="12" style="102" customWidth="1"/>
    <col min="14597" max="14597" width="10.5546875" style="102" customWidth="1"/>
    <col min="14598" max="14598" width="0" style="102" hidden="1" customWidth="1"/>
    <col min="14599" max="14599" width="28.6640625" style="102" customWidth="1"/>
    <col min="14600" max="14600" width="7.6640625" style="102" customWidth="1"/>
    <col min="14601" max="14605" width="0" style="102" hidden="1" customWidth="1"/>
    <col min="14606" max="14607" width="7.44140625" style="102" customWidth="1"/>
    <col min="14608" max="14608" width="0" style="102" hidden="1" customWidth="1"/>
    <col min="14609" max="14609" width="7.44140625" style="102" customWidth="1"/>
    <col min="14610" max="14848" width="8.88671875" style="102"/>
    <col min="14849" max="14849" width="3.88671875" style="102" customWidth="1"/>
    <col min="14850" max="14850" width="13" style="102" customWidth="1"/>
    <col min="14851" max="14851" width="14.33203125" style="102" customWidth="1"/>
    <col min="14852" max="14852" width="12" style="102" customWidth="1"/>
    <col min="14853" max="14853" width="10.5546875" style="102" customWidth="1"/>
    <col min="14854" max="14854" width="0" style="102" hidden="1" customWidth="1"/>
    <col min="14855" max="14855" width="28.6640625" style="102" customWidth="1"/>
    <col min="14856" max="14856" width="7.6640625" style="102" customWidth="1"/>
    <col min="14857" max="14861" width="0" style="102" hidden="1" customWidth="1"/>
    <col min="14862" max="14863" width="7.44140625" style="102" customWidth="1"/>
    <col min="14864" max="14864" width="0" style="102" hidden="1" customWidth="1"/>
    <col min="14865" max="14865" width="7.44140625" style="102" customWidth="1"/>
    <col min="14866" max="15104" width="8.88671875" style="102"/>
    <col min="15105" max="15105" width="3.88671875" style="102" customWidth="1"/>
    <col min="15106" max="15106" width="13" style="102" customWidth="1"/>
    <col min="15107" max="15107" width="14.33203125" style="102" customWidth="1"/>
    <col min="15108" max="15108" width="12" style="102" customWidth="1"/>
    <col min="15109" max="15109" width="10.5546875" style="102" customWidth="1"/>
    <col min="15110" max="15110" width="0" style="102" hidden="1" customWidth="1"/>
    <col min="15111" max="15111" width="28.6640625" style="102" customWidth="1"/>
    <col min="15112" max="15112" width="7.6640625" style="102" customWidth="1"/>
    <col min="15113" max="15117" width="0" style="102" hidden="1" customWidth="1"/>
    <col min="15118" max="15119" width="7.44140625" style="102" customWidth="1"/>
    <col min="15120" max="15120" width="0" style="102" hidden="1" customWidth="1"/>
    <col min="15121" max="15121" width="7.44140625" style="102" customWidth="1"/>
    <col min="15122" max="15360" width="8.88671875" style="102"/>
    <col min="15361" max="15361" width="3.88671875" style="102" customWidth="1"/>
    <col min="15362" max="15362" width="13" style="102" customWidth="1"/>
    <col min="15363" max="15363" width="14.33203125" style="102" customWidth="1"/>
    <col min="15364" max="15364" width="12" style="102" customWidth="1"/>
    <col min="15365" max="15365" width="10.5546875" style="102" customWidth="1"/>
    <col min="15366" max="15366" width="0" style="102" hidden="1" customWidth="1"/>
    <col min="15367" max="15367" width="28.6640625" style="102" customWidth="1"/>
    <col min="15368" max="15368" width="7.6640625" style="102" customWidth="1"/>
    <col min="15369" max="15373" width="0" style="102" hidden="1" customWidth="1"/>
    <col min="15374" max="15375" width="7.44140625" style="102" customWidth="1"/>
    <col min="15376" max="15376" width="0" style="102" hidden="1" customWidth="1"/>
    <col min="15377" max="15377" width="7.44140625" style="102" customWidth="1"/>
    <col min="15378" max="15616" width="8.88671875" style="102"/>
    <col min="15617" max="15617" width="3.88671875" style="102" customWidth="1"/>
    <col min="15618" max="15618" width="13" style="102" customWidth="1"/>
    <col min="15619" max="15619" width="14.33203125" style="102" customWidth="1"/>
    <col min="15620" max="15620" width="12" style="102" customWidth="1"/>
    <col min="15621" max="15621" width="10.5546875" style="102" customWidth="1"/>
    <col min="15622" max="15622" width="0" style="102" hidden="1" customWidth="1"/>
    <col min="15623" max="15623" width="28.6640625" style="102" customWidth="1"/>
    <col min="15624" max="15624" width="7.6640625" style="102" customWidth="1"/>
    <col min="15625" max="15629" width="0" style="102" hidden="1" customWidth="1"/>
    <col min="15630" max="15631" width="7.44140625" style="102" customWidth="1"/>
    <col min="15632" max="15632" width="0" style="102" hidden="1" customWidth="1"/>
    <col min="15633" max="15633" width="7.44140625" style="102" customWidth="1"/>
    <col min="15634" max="15872" width="8.88671875" style="102"/>
    <col min="15873" max="15873" width="3.88671875" style="102" customWidth="1"/>
    <col min="15874" max="15874" width="13" style="102" customWidth="1"/>
    <col min="15875" max="15875" width="14.33203125" style="102" customWidth="1"/>
    <col min="15876" max="15876" width="12" style="102" customWidth="1"/>
    <col min="15877" max="15877" width="10.5546875" style="102" customWidth="1"/>
    <col min="15878" max="15878" width="0" style="102" hidden="1" customWidth="1"/>
    <col min="15879" max="15879" width="28.6640625" style="102" customWidth="1"/>
    <col min="15880" max="15880" width="7.6640625" style="102" customWidth="1"/>
    <col min="15881" max="15885" width="0" style="102" hidden="1" customWidth="1"/>
    <col min="15886" max="15887" width="7.44140625" style="102" customWidth="1"/>
    <col min="15888" max="15888" width="0" style="102" hidden="1" customWidth="1"/>
    <col min="15889" max="15889" width="7.44140625" style="102" customWidth="1"/>
    <col min="15890" max="16128" width="8.88671875" style="102"/>
    <col min="16129" max="16129" width="3.88671875" style="102" customWidth="1"/>
    <col min="16130" max="16130" width="13" style="102" customWidth="1"/>
    <col min="16131" max="16131" width="14.33203125" style="102" customWidth="1"/>
    <col min="16132" max="16132" width="12" style="102" customWidth="1"/>
    <col min="16133" max="16133" width="10.5546875" style="102" customWidth="1"/>
    <col min="16134" max="16134" width="0" style="102" hidden="1" customWidth="1"/>
    <col min="16135" max="16135" width="28.6640625" style="102" customWidth="1"/>
    <col min="16136" max="16136" width="7.6640625" style="102" customWidth="1"/>
    <col min="16137" max="16141" width="0" style="102" hidden="1" customWidth="1"/>
    <col min="16142" max="16143" width="7.44140625" style="102" customWidth="1"/>
    <col min="16144" max="16144" width="0" style="102" hidden="1" customWidth="1"/>
    <col min="16145" max="16145" width="7.44140625" style="102" customWidth="1"/>
    <col min="16146" max="16384" width="8.88671875" style="102"/>
  </cols>
  <sheetData>
    <row r="1" spans="1:17" ht="24.6" x14ac:dyDescent="0.4">
      <c r="A1" s="180" t="s">
        <v>101</v>
      </c>
      <c r="B1" s="181"/>
      <c r="C1" s="181"/>
      <c r="D1" s="182"/>
      <c r="E1" s="183"/>
      <c r="F1" s="184"/>
      <c r="G1" s="185"/>
      <c r="H1" s="186"/>
      <c r="I1" s="186"/>
      <c r="J1" s="187"/>
      <c r="K1" s="187"/>
      <c r="L1" s="187"/>
      <c r="M1" s="187"/>
      <c r="N1" s="187"/>
      <c r="O1" s="187"/>
      <c r="P1" s="187"/>
      <c r="Q1" s="188"/>
    </row>
    <row r="2" spans="1:17" ht="13.8" thickBot="1" x14ac:dyDescent="0.3">
      <c r="B2" s="189" t="s">
        <v>6</v>
      </c>
      <c r="C2" s="189" t="s">
        <v>102</v>
      </c>
      <c r="D2" s="184"/>
      <c r="E2" s="183" t="s">
        <v>69</v>
      </c>
      <c r="F2" s="190"/>
      <c r="G2" s="190"/>
      <c r="H2" s="191"/>
      <c r="I2" s="191"/>
      <c r="J2" s="186"/>
      <c r="K2" s="186"/>
      <c r="L2" s="186"/>
      <c r="M2" s="186"/>
      <c r="N2" s="192"/>
      <c r="O2" s="193"/>
      <c r="P2" s="193"/>
      <c r="Q2" s="192"/>
    </row>
    <row r="3" spans="1:17" s="112" customFormat="1" ht="13.8" thickBot="1" x14ac:dyDescent="0.35">
      <c r="A3" s="194" t="s">
        <v>70</v>
      </c>
      <c r="B3" s="195"/>
      <c r="C3" s="195"/>
      <c r="D3" s="195"/>
      <c r="E3" s="195"/>
      <c r="F3" s="195"/>
      <c r="G3" s="195"/>
      <c r="H3" s="195"/>
      <c r="I3" s="196"/>
      <c r="J3" s="197"/>
      <c r="K3" s="198"/>
      <c r="L3" s="198"/>
      <c r="M3" s="198"/>
      <c r="N3" s="199" t="s">
        <v>52</v>
      </c>
      <c r="O3" s="200"/>
      <c r="P3" s="201"/>
      <c r="Q3" s="202"/>
    </row>
    <row r="4" spans="1:17" s="112" customFormat="1" x14ac:dyDescent="0.3">
      <c r="A4" s="23" t="s">
        <v>8</v>
      </c>
      <c r="B4" s="23"/>
      <c r="C4" s="203" t="s">
        <v>9</v>
      </c>
      <c r="D4" s="23" t="s">
        <v>10</v>
      </c>
      <c r="E4" s="204"/>
      <c r="G4" s="205"/>
      <c r="H4" s="206" t="s">
        <v>11</v>
      </c>
      <c r="I4" s="207"/>
      <c r="J4" s="208"/>
      <c r="K4" s="209"/>
      <c r="L4" s="209"/>
      <c r="M4" s="209"/>
      <c r="N4" s="208"/>
      <c r="O4" s="210"/>
      <c r="P4" s="210"/>
      <c r="Q4" s="211"/>
    </row>
    <row r="5" spans="1:17" s="112" customFormat="1" ht="13.8" thickBot="1" x14ac:dyDescent="0.35">
      <c r="A5" s="212" t="s">
        <v>92</v>
      </c>
      <c r="B5" s="212"/>
      <c r="C5" s="213" t="s">
        <v>94</v>
      </c>
      <c r="D5" s="214" t="s">
        <v>103</v>
      </c>
      <c r="E5" s="214"/>
      <c r="F5" s="214"/>
      <c r="G5" s="214"/>
      <c r="H5" s="215">
        <v>0</v>
      </c>
      <c r="I5" s="216"/>
      <c r="J5" s="217"/>
      <c r="K5" s="218"/>
      <c r="L5" s="218"/>
      <c r="M5" s="218"/>
      <c r="N5" s="217"/>
      <c r="O5" s="214"/>
      <c r="P5" s="214"/>
      <c r="Q5" s="219"/>
    </row>
    <row r="6" spans="1:17" ht="30" customHeight="1" thickBot="1" x14ac:dyDescent="0.3">
      <c r="A6" s="220" t="s">
        <v>71</v>
      </c>
      <c r="B6" s="221" t="s">
        <v>18</v>
      </c>
      <c r="C6" s="221"/>
      <c r="D6" s="221" t="s">
        <v>19</v>
      </c>
      <c r="E6" s="222" t="s">
        <v>72</v>
      </c>
      <c r="F6" s="222" t="s">
        <v>73</v>
      </c>
      <c r="G6" s="222" t="s">
        <v>74</v>
      </c>
      <c r="H6" s="223" t="s">
        <v>75</v>
      </c>
      <c r="I6" s="224"/>
      <c r="J6" s="225" t="s">
        <v>76</v>
      </c>
      <c r="K6" s="226" t="s">
        <v>77</v>
      </c>
      <c r="L6" s="227" t="s">
        <v>78</v>
      </c>
      <c r="M6" s="228" t="s">
        <v>79</v>
      </c>
      <c r="N6" s="229" t="s">
        <v>80</v>
      </c>
      <c r="O6" s="230" t="s">
        <v>81</v>
      </c>
      <c r="P6" s="231" t="s">
        <v>82</v>
      </c>
      <c r="Q6" s="222" t="s">
        <v>83</v>
      </c>
    </row>
    <row r="7" spans="1:17" s="244" customFormat="1" ht="18.899999999999999" customHeight="1" x14ac:dyDescent="0.3">
      <c r="A7" s="232">
        <v>1</v>
      </c>
      <c r="B7" s="233" t="s">
        <v>1</v>
      </c>
      <c r="C7" s="233"/>
      <c r="D7" s="234"/>
      <c r="E7" s="235"/>
      <c r="F7" s="236"/>
      <c r="G7" s="237"/>
      <c r="H7" s="234">
        <v>33</v>
      </c>
      <c r="I7" s="234"/>
      <c r="J7" s="238"/>
      <c r="K7" s="239"/>
      <c r="L7" s="240"/>
      <c r="M7" s="239"/>
      <c r="N7" s="241"/>
      <c r="O7" s="234"/>
      <c r="P7" s="242"/>
      <c r="Q7" s="243">
        <v>1</v>
      </c>
    </row>
    <row r="8" spans="1:17" s="244" customFormat="1" ht="18.899999999999999" customHeight="1" x14ac:dyDescent="0.3">
      <c r="A8" s="232">
        <v>2</v>
      </c>
      <c r="B8" s="233" t="s">
        <v>84</v>
      </c>
      <c r="C8" s="233"/>
      <c r="D8" s="234"/>
      <c r="E8" s="235"/>
      <c r="F8" s="245"/>
      <c r="G8" s="246"/>
      <c r="H8" s="234">
        <v>37</v>
      </c>
      <c r="I8" s="234"/>
      <c r="J8" s="238"/>
      <c r="K8" s="239"/>
      <c r="L8" s="240"/>
      <c r="M8" s="239"/>
      <c r="N8" s="241"/>
      <c r="O8" s="234"/>
      <c r="P8" s="242"/>
      <c r="Q8" s="243">
        <v>2</v>
      </c>
    </row>
    <row r="9" spans="1:17" s="244" customFormat="1" ht="18.899999999999999" customHeight="1" x14ac:dyDescent="0.3">
      <c r="A9" s="232">
        <v>3</v>
      </c>
      <c r="B9" s="233" t="s">
        <v>85</v>
      </c>
      <c r="C9" s="233"/>
      <c r="D9" s="234"/>
      <c r="E9" s="235"/>
      <c r="F9" s="245"/>
      <c r="G9" s="246"/>
      <c r="H9" s="234">
        <v>43</v>
      </c>
      <c r="I9" s="234"/>
      <c r="J9" s="238"/>
      <c r="K9" s="239"/>
      <c r="L9" s="240"/>
      <c r="M9" s="239"/>
      <c r="N9" s="241"/>
      <c r="O9" s="234"/>
      <c r="P9" s="247"/>
      <c r="Q9" s="248"/>
    </row>
    <row r="10" spans="1:17" s="244" customFormat="1" ht="18.899999999999999" customHeight="1" x14ac:dyDescent="0.3">
      <c r="A10" s="232">
        <v>4</v>
      </c>
      <c r="B10" s="233" t="s">
        <v>86</v>
      </c>
      <c r="C10" s="233"/>
      <c r="D10" s="234"/>
      <c r="E10" s="235"/>
      <c r="F10" s="245"/>
      <c r="G10" s="246"/>
      <c r="H10" s="234">
        <v>47</v>
      </c>
      <c r="I10" s="234"/>
      <c r="J10" s="238"/>
      <c r="K10" s="239"/>
      <c r="L10" s="240"/>
      <c r="M10" s="239"/>
      <c r="N10" s="241"/>
      <c r="O10" s="234"/>
      <c r="P10" s="249"/>
      <c r="Q10" s="250"/>
    </row>
    <row r="11" spans="1:17" s="244" customFormat="1" ht="18.899999999999999" customHeight="1" x14ac:dyDescent="0.3">
      <c r="A11" s="232">
        <v>5</v>
      </c>
      <c r="B11" s="233" t="s">
        <v>87</v>
      </c>
      <c r="C11" s="233"/>
      <c r="D11" s="234"/>
      <c r="E11" s="235"/>
      <c r="F11" s="245"/>
      <c r="G11" s="246"/>
      <c r="H11" s="234">
        <v>60</v>
      </c>
      <c r="I11" s="234"/>
      <c r="J11" s="238"/>
      <c r="K11" s="239"/>
      <c r="L11" s="240"/>
      <c r="M11" s="239"/>
      <c r="N11" s="241"/>
      <c r="O11" s="234"/>
      <c r="P11" s="249"/>
      <c r="Q11" s="250"/>
    </row>
    <row r="12" spans="1:17" s="244" customFormat="1" ht="18.899999999999999" customHeight="1" x14ac:dyDescent="0.3">
      <c r="A12" s="232">
        <v>6</v>
      </c>
      <c r="B12" s="233" t="s">
        <v>88</v>
      </c>
      <c r="C12" s="233"/>
      <c r="D12" s="234"/>
      <c r="E12" s="235"/>
      <c r="F12" s="245"/>
      <c r="G12" s="246"/>
      <c r="H12" s="234">
        <v>61</v>
      </c>
      <c r="I12" s="234"/>
      <c r="J12" s="238"/>
      <c r="K12" s="239"/>
      <c r="L12" s="240"/>
      <c r="M12" s="239"/>
      <c r="N12" s="241"/>
      <c r="O12" s="234"/>
      <c r="P12" s="249"/>
      <c r="Q12" s="250"/>
    </row>
    <row r="13" spans="1:17" s="244" customFormat="1" ht="18.899999999999999" customHeight="1" x14ac:dyDescent="0.3">
      <c r="A13" s="232">
        <v>7</v>
      </c>
      <c r="B13" s="233" t="s">
        <v>89</v>
      </c>
      <c r="C13" s="233"/>
      <c r="D13" s="234"/>
      <c r="E13" s="235"/>
      <c r="F13" s="245"/>
      <c r="G13" s="246"/>
      <c r="H13" s="234">
        <v>64</v>
      </c>
      <c r="I13" s="234"/>
      <c r="J13" s="238"/>
      <c r="K13" s="239"/>
      <c r="L13" s="240"/>
      <c r="M13" s="239"/>
      <c r="N13" s="241"/>
      <c r="O13" s="234"/>
      <c r="P13" s="249"/>
      <c r="Q13" s="250"/>
    </row>
    <row r="14" spans="1:17" s="244" customFormat="1" ht="18.899999999999999" customHeight="1" x14ac:dyDescent="0.3">
      <c r="A14" s="232">
        <v>8</v>
      </c>
      <c r="B14" s="233" t="s">
        <v>90</v>
      </c>
      <c r="C14" s="233"/>
      <c r="D14" s="234"/>
      <c r="E14" s="235"/>
      <c r="F14" s="245"/>
      <c r="G14" s="246"/>
      <c r="H14" s="234">
        <v>74</v>
      </c>
      <c r="I14" s="234"/>
      <c r="J14" s="238"/>
      <c r="K14" s="239"/>
      <c r="L14" s="240"/>
      <c r="M14" s="239"/>
      <c r="N14" s="241"/>
      <c r="O14" s="234"/>
      <c r="P14" s="249"/>
      <c r="Q14" s="250"/>
    </row>
    <row r="15" spans="1:17" s="244" customFormat="1" ht="18.899999999999999" customHeight="1" x14ac:dyDescent="0.3">
      <c r="A15" s="232">
        <v>9</v>
      </c>
      <c r="B15" s="233"/>
      <c r="C15" s="233"/>
      <c r="D15" s="234"/>
      <c r="E15" s="235"/>
      <c r="F15" s="243"/>
      <c r="G15" s="243"/>
      <c r="H15" s="234"/>
      <c r="I15" s="234"/>
      <c r="J15" s="238"/>
      <c r="K15" s="239"/>
      <c r="L15" s="240"/>
      <c r="M15" s="251"/>
      <c r="N15" s="241"/>
      <c r="O15" s="234"/>
      <c r="P15" s="243"/>
      <c r="Q15" s="243"/>
    </row>
    <row r="16" spans="1:17" s="244" customFormat="1" ht="18.899999999999999" customHeight="1" x14ac:dyDescent="0.3">
      <c r="A16" s="232">
        <v>10</v>
      </c>
      <c r="B16" s="252"/>
      <c r="C16" s="233"/>
      <c r="D16" s="234"/>
      <c r="E16" s="235"/>
      <c r="F16" s="243"/>
      <c r="G16" s="243"/>
      <c r="H16" s="234"/>
      <c r="I16" s="234"/>
      <c r="J16" s="238"/>
      <c r="K16" s="239"/>
      <c r="L16" s="240"/>
      <c r="M16" s="251"/>
      <c r="N16" s="241"/>
      <c r="O16" s="234"/>
      <c r="P16" s="242"/>
      <c r="Q16" s="243"/>
    </row>
    <row r="17" spans="1:17" s="244" customFormat="1" ht="18.899999999999999" customHeight="1" x14ac:dyDescent="0.3">
      <c r="A17" s="232">
        <v>11</v>
      </c>
      <c r="B17" s="233"/>
      <c r="C17" s="233"/>
      <c r="D17" s="234"/>
      <c r="E17" s="235"/>
      <c r="F17" s="243"/>
      <c r="G17" s="243"/>
      <c r="H17" s="234"/>
      <c r="I17" s="234"/>
      <c r="J17" s="238"/>
      <c r="K17" s="239"/>
      <c r="L17" s="240"/>
      <c r="M17" s="251"/>
      <c r="N17" s="241"/>
      <c r="O17" s="234"/>
      <c r="P17" s="242"/>
      <c r="Q17" s="243"/>
    </row>
    <row r="18" spans="1:17" s="244" customFormat="1" ht="18.899999999999999" customHeight="1" x14ac:dyDescent="0.3">
      <c r="A18" s="232">
        <v>12</v>
      </c>
      <c r="B18" s="233"/>
      <c r="C18" s="233"/>
      <c r="D18" s="234"/>
      <c r="E18" s="235"/>
      <c r="F18" s="243"/>
      <c r="G18" s="243"/>
      <c r="H18" s="234"/>
      <c r="I18" s="234"/>
      <c r="J18" s="238"/>
      <c r="K18" s="239"/>
      <c r="L18" s="240"/>
      <c r="M18" s="251"/>
      <c r="N18" s="241"/>
      <c r="O18" s="234"/>
      <c r="P18" s="242"/>
      <c r="Q18" s="243"/>
    </row>
    <row r="19" spans="1:17" s="244" customFormat="1" ht="18.899999999999999" customHeight="1" x14ac:dyDescent="0.3">
      <c r="A19" s="232">
        <v>13</v>
      </c>
      <c r="B19" s="233"/>
      <c r="C19" s="233"/>
      <c r="D19" s="234"/>
      <c r="E19" s="235"/>
      <c r="F19" s="243"/>
      <c r="G19" s="243"/>
      <c r="H19" s="234"/>
      <c r="I19" s="234"/>
      <c r="J19" s="238"/>
      <c r="K19" s="239"/>
      <c r="L19" s="240"/>
      <c r="M19" s="251"/>
      <c r="N19" s="241"/>
      <c r="O19" s="234"/>
      <c r="P19" s="242"/>
      <c r="Q19" s="243"/>
    </row>
    <row r="20" spans="1:17" s="244" customFormat="1" ht="18.899999999999999" customHeight="1" x14ac:dyDescent="0.3">
      <c r="A20" s="232">
        <v>14</v>
      </c>
      <c r="B20" s="233"/>
      <c r="C20" s="233"/>
      <c r="D20" s="234"/>
      <c r="E20" s="235"/>
      <c r="F20" s="243"/>
      <c r="G20" s="243"/>
      <c r="H20" s="234"/>
      <c r="I20" s="234"/>
      <c r="J20" s="238"/>
      <c r="K20" s="239"/>
      <c r="L20" s="240"/>
      <c r="M20" s="251"/>
      <c r="N20" s="241"/>
      <c r="O20" s="234"/>
      <c r="P20" s="242"/>
      <c r="Q20" s="243"/>
    </row>
    <row r="21" spans="1:17" s="244" customFormat="1" ht="18.899999999999999" customHeight="1" x14ac:dyDescent="0.3">
      <c r="A21" s="232">
        <v>15</v>
      </c>
      <c r="B21" s="233"/>
      <c r="C21" s="233"/>
      <c r="D21" s="234"/>
      <c r="E21" s="235"/>
      <c r="F21" s="243"/>
      <c r="G21" s="243"/>
      <c r="H21" s="234"/>
      <c r="I21" s="234"/>
      <c r="J21" s="238"/>
      <c r="K21" s="239"/>
      <c r="L21" s="240"/>
      <c r="M21" s="251"/>
      <c r="N21" s="241"/>
      <c r="O21" s="234"/>
      <c r="P21" s="242"/>
      <c r="Q21" s="243"/>
    </row>
    <row r="22" spans="1:17" s="244" customFormat="1" ht="18.899999999999999" customHeight="1" x14ac:dyDescent="0.3">
      <c r="A22" s="232">
        <v>16</v>
      </c>
      <c r="B22" s="233"/>
      <c r="C22" s="233"/>
      <c r="D22" s="234"/>
      <c r="E22" s="235"/>
      <c r="F22" s="243"/>
      <c r="G22" s="243"/>
      <c r="H22" s="234"/>
      <c r="I22" s="234"/>
      <c r="J22" s="238"/>
      <c r="K22" s="239"/>
      <c r="L22" s="240"/>
      <c r="M22" s="251"/>
      <c r="N22" s="241"/>
      <c r="O22" s="234"/>
      <c r="P22" s="242"/>
      <c r="Q22" s="243"/>
    </row>
    <row r="23" spans="1:17" s="244" customFormat="1" ht="18.899999999999999" customHeight="1" x14ac:dyDescent="0.3">
      <c r="A23" s="232">
        <v>17</v>
      </c>
      <c r="B23" s="233"/>
      <c r="C23" s="233"/>
      <c r="D23" s="234"/>
      <c r="E23" s="235"/>
      <c r="F23" s="243"/>
      <c r="G23" s="243"/>
      <c r="H23" s="234"/>
      <c r="I23" s="234"/>
      <c r="J23" s="238"/>
      <c r="K23" s="239"/>
      <c r="L23" s="240"/>
      <c r="M23" s="251"/>
      <c r="N23" s="241"/>
      <c r="O23" s="234"/>
      <c r="P23" s="242"/>
      <c r="Q23" s="243"/>
    </row>
    <row r="24" spans="1:17" s="244" customFormat="1" ht="18.899999999999999" customHeight="1" x14ac:dyDescent="0.3">
      <c r="A24" s="232">
        <v>18</v>
      </c>
      <c r="B24" s="233"/>
      <c r="C24" s="233"/>
      <c r="D24" s="234"/>
      <c r="E24" s="235"/>
      <c r="F24" s="243"/>
      <c r="G24" s="243"/>
      <c r="H24" s="234"/>
      <c r="I24" s="234"/>
      <c r="J24" s="238"/>
      <c r="K24" s="239"/>
      <c r="L24" s="240"/>
      <c r="M24" s="251"/>
      <c r="N24" s="241"/>
      <c r="O24" s="234"/>
      <c r="P24" s="242"/>
      <c r="Q24" s="243"/>
    </row>
    <row r="25" spans="1:17" s="244" customFormat="1" ht="18.899999999999999" customHeight="1" x14ac:dyDescent="0.3">
      <c r="A25" s="232">
        <v>19</v>
      </c>
      <c r="B25" s="233"/>
      <c r="C25" s="233"/>
      <c r="D25" s="234"/>
      <c r="E25" s="235"/>
      <c r="F25" s="243"/>
      <c r="G25" s="243"/>
      <c r="H25" s="234"/>
      <c r="I25" s="234"/>
      <c r="J25" s="238"/>
      <c r="K25" s="239"/>
      <c r="L25" s="240"/>
      <c r="M25" s="251"/>
      <c r="N25" s="241"/>
      <c r="O25" s="234"/>
      <c r="P25" s="242"/>
      <c r="Q25" s="243"/>
    </row>
    <row r="26" spans="1:17" s="244" customFormat="1" ht="18.899999999999999" customHeight="1" x14ac:dyDescent="0.3">
      <c r="A26" s="232">
        <v>20</v>
      </c>
      <c r="B26" s="233"/>
      <c r="C26" s="233"/>
      <c r="D26" s="234"/>
      <c r="E26" s="235"/>
      <c r="F26" s="243"/>
      <c r="G26" s="243"/>
      <c r="H26" s="234"/>
      <c r="I26" s="234"/>
      <c r="J26" s="238"/>
      <c r="K26" s="239"/>
      <c r="L26" s="240"/>
      <c r="M26" s="251"/>
      <c r="N26" s="241"/>
      <c r="O26" s="234"/>
      <c r="P26" s="242"/>
      <c r="Q26" s="243"/>
    </row>
    <row r="27" spans="1:17" s="244" customFormat="1" ht="18.899999999999999" customHeight="1" x14ac:dyDescent="0.3">
      <c r="A27" s="232">
        <v>21</v>
      </c>
      <c r="B27" s="233"/>
      <c r="C27" s="233"/>
      <c r="D27" s="234"/>
      <c r="E27" s="235"/>
      <c r="F27" s="243"/>
      <c r="G27" s="243"/>
      <c r="H27" s="234"/>
      <c r="I27" s="234"/>
      <c r="J27" s="238"/>
      <c r="K27" s="239"/>
      <c r="L27" s="240"/>
      <c r="M27" s="251"/>
      <c r="N27" s="241"/>
      <c r="O27" s="234"/>
      <c r="P27" s="242"/>
      <c r="Q27" s="243"/>
    </row>
    <row r="28" spans="1:17" s="244" customFormat="1" ht="18.899999999999999" customHeight="1" x14ac:dyDescent="0.3">
      <c r="A28" s="232">
        <v>22</v>
      </c>
      <c r="B28" s="233"/>
      <c r="C28" s="233"/>
      <c r="D28" s="234"/>
      <c r="E28" s="253"/>
      <c r="F28" s="254"/>
      <c r="G28" s="248"/>
      <c r="H28" s="234"/>
      <c r="I28" s="234"/>
      <c r="J28" s="238"/>
      <c r="K28" s="239"/>
      <c r="L28" s="240"/>
      <c r="M28" s="251"/>
      <c r="N28" s="241"/>
      <c r="O28" s="234"/>
      <c r="P28" s="242"/>
      <c r="Q28" s="243"/>
    </row>
    <row r="29" spans="1:17" s="244" customFormat="1" ht="18.899999999999999" customHeight="1" x14ac:dyDescent="0.3">
      <c r="A29" s="232">
        <v>23</v>
      </c>
      <c r="B29" s="233"/>
      <c r="C29" s="233"/>
      <c r="D29" s="234"/>
      <c r="E29" s="255"/>
      <c r="F29" s="243"/>
      <c r="G29" s="243"/>
      <c r="H29" s="234"/>
      <c r="I29" s="234"/>
      <c r="J29" s="238"/>
      <c r="K29" s="239"/>
      <c r="L29" s="240"/>
      <c r="M29" s="251"/>
      <c r="N29" s="241"/>
      <c r="O29" s="234"/>
      <c r="P29" s="242"/>
      <c r="Q29" s="243"/>
    </row>
    <row r="30" spans="1:17" s="244" customFormat="1" ht="18.899999999999999" customHeight="1" x14ac:dyDescent="0.3">
      <c r="A30" s="232">
        <v>24</v>
      </c>
      <c r="B30" s="233"/>
      <c r="C30" s="233"/>
      <c r="D30" s="234"/>
      <c r="E30" s="235"/>
      <c r="F30" s="243"/>
      <c r="G30" s="243"/>
      <c r="H30" s="234"/>
      <c r="I30" s="234"/>
      <c r="J30" s="238"/>
      <c r="K30" s="239"/>
      <c r="L30" s="240"/>
      <c r="M30" s="251"/>
      <c r="N30" s="241"/>
      <c r="O30" s="234"/>
      <c r="P30" s="242"/>
      <c r="Q30" s="243"/>
    </row>
    <row r="31" spans="1:17" s="244" customFormat="1" ht="18.899999999999999" customHeight="1" x14ac:dyDescent="0.3">
      <c r="A31" s="232">
        <v>25</v>
      </c>
      <c r="B31" s="233"/>
      <c r="C31" s="233"/>
      <c r="D31" s="234"/>
      <c r="E31" s="235"/>
      <c r="F31" s="243"/>
      <c r="G31" s="243"/>
      <c r="H31" s="234"/>
      <c r="I31" s="234"/>
      <c r="J31" s="238"/>
      <c r="K31" s="239"/>
      <c r="L31" s="240"/>
      <c r="M31" s="251"/>
      <c r="N31" s="241"/>
      <c r="O31" s="234"/>
      <c r="P31" s="242"/>
      <c r="Q31" s="243"/>
    </row>
    <row r="32" spans="1:17" s="244" customFormat="1" ht="18.899999999999999" customHeight="1" x14ac:dyDescent="0.3">
      <c r="A32" s="232">
        <v>26</v>
      </c>
      <c r="B32" s="233"/>
      <c r="C32" s="233"/>
      <c r="D32" s="234"/>
      <c r="E32" s="256"/>
      <c r="F32" s="243"/>
      <c r="G32" s="243"/>
      <c r="H32" s="234"/>
      <c r="I32" s="234"/>
      <c r="J32" s="238"/>
      <c r="K32" s="239"/>
      <c r="L32" s="240"/>
      <c r="M32" s="251"/>
      <c r="N32" s="241"/>
      <c r="O32" s="234"/>
      <c r="P32" s="242"/>
      <c r="Q32" s="243"/>
    </row>
    <row r="33" spans="1:17" s="244" customFormat="1" ht="18.899999999999999" customHeight="1" x14ac:dyDescent="0.3">
      <c r="A33" s="232">
        <v>27</v>
      </c>
      <c r="B33" s="233"/>
      <c r="C33" s="233"/>
      <c r="D33" s="234"/>
      <c r="E33" s="235"/>
      <c r="F33" s="243"/>
      <c r="G33" s="243"/>
      <c r="H33" s="234"/>
      <c r="I33" s="234"/>
      <c r="J33" s="238"/>
      <c r="K33" s="239"/>
      <c r="L33" s="240"/>
      <c r="M33" s="251"/>
      <c r="N33" s="241"/>
      <c r="O33" s="234"/>
      <c r="P33" s="242"/>
      <c r="Q33" s="243"/>
    </row>
    <row r="34" spans="1:17" s="244" customFormat="1" ht="18.899999999999999" customHeight="1" x14ac:dyDescent="0.3">
      <c r="A34" s="232">
        <v>28</v>
      </c>
      <c r="B34" s="233"/>
      <c r="C34" s="233"/>
      <c r="D34" s="234"/>
      <c r="E34" s="235"/>
      <c r="F34" s="243"/>
      <c r="G34" s="243"/>
      <c r="H34" s="234"/>
      <c r="I34" s="234"/>
      <c r="J34" s="238"/>
      <c r="K34" s="239"/>
      <c r="L34" s="240"/>
      <c r="M34" s="251"/>
      <c r="N34" s="241"/>
      <c r="O34" s="234"/>
      <c r="P34" s="242"/>
      <c r="Q34" s="243"/>
    </row>
    <row r="35" spans="1:17" s="244" customFormat="1" ht="18.899999999999999" customHeight="1" x14ac:dyDescent="0.3">
      <c r="A35" s="232">
        <v>29</v>
      </c>
      <c r="B35" s="233"/>
      <c r="C35" s="233"/>
      <c r="D35" s="234"/>
      <c r="E35" s="235"/>
      <c r="F35" s="243"/>
      <c r="G35" s="243"/>
      <c r="H35" s="234"/>
      <c r="I35" s="234"/>
      <c r="J35" s="238"/>
      <c r="K35" s="239"/>
      <c r="L35" s="240"/>
      <c r="M35" s="251"/>
      <c r="N35" s="241"/>
      <c r="O35" s="234"/>
      <c r="P35" s="242"/>
      <c r="Q35" s="243"/>
    </row>
    <row r="36" spans="1:17" s="244" customFormat="1" ht="18.899999999999999" customHeight="1" x14ac:dyDescent="0.3">
      <c r="A36" s="232">
        <v>30</v>
      </c>
      <c r="B36" s="233"/>
      <c r="C36" s="233"/>
      <c r="D36" s="234"/>
      <c r="E36" s="235"/>
      <c r="F36" s="243"/>
      <c r="G36" s="243"/>
      <c r="H36" s="234"/>
      <c r="I36" s="234"/>
      <c r="J36" s="238"/>
      <c r="K36" s="239"/>
      <c r="L36" s="240"/>
      <c r="M36" s="251"/>
      <c r="N36" s="241"/>
      <c r="O36" s="234"/>
      <c r="P36" s="242"/>
      <c r="Q36" s="243"/>
    </row>
    <row r="37" spans="1:17" s="244" customFormat="1" ht="18.899999999999999" customHeight="1" x14ac:dyDescent="0.3">
      <c r="A37" s="232">
        <v>31</v>
      </c>
      <c r="B37" s="233"/>
      <c r="C37" s="233"/>
      <c r="D37" s="234"/>
      <c r="E37" s="235"/>
      <c r="F37" s="243"/>
      <c r="G37" s="243"/>
      <c r="H37" s="234"/>
      <c r="I37" s="234"/>
      <c r="J37" s="238"/>
      <c r="K37" s="239"/>
      <c r="L37" s="240"/>
      <c r="M37" s="251"/>
      <c r="N37" s="241"/>
      <c r="O37" s="234"/>
      <c r="P37" s="242"/>
      <c r="Q37" s="243"/>
    </row>
    <row r="38" spans="1:17" s="244" customFormat="1" ht="18.899999999999999" customHeight="1" x14ac:dyDescent="0.3">
      <c r="A38" s="232">
        <v>32</v>
      </c>
      <c r="B38" s="233"/>
      <c r="C38" s="233"/>
      <c r="D38" s="234"/>
      <c r="E38" s="235"/>
      <c r="F38" s="243"/>
      <c r="G38" s="243"/>
      <c r="H38" s="245"/>
      <c r="I38" s="246"/>
      <c r="J38" s="238"/>
      <c r="K38" s="239"/>
      <c r="L38" s="240"/>
      <c r="M38" s="251"/>
      <c r="N38" s="241"/>
      <c r="O38" s="243"/>
      <c r="P38" s="242"/>
      <c r="Q38" s="243"/>
    </row>
    <row r="39" spans="1:17" s="244" customFormat="1" ht="18.899999999999999" customHeight="1" x14ac:dyDescent="0.3">
      <c r="A39" s="232">
        <v>33</v>
      </c>
      <c r="B39" s="233"/>
      <c r="C39" s="233"/>
      <c r="D39" s="234"/>
      <c r="E39" s="235"/>
      <c r="F39" s="243"/>
      <c r="G39" s="243"/>
      <c r="H39" s="245"/>
      <c r="I39" s="246"/>
      <c r="J39" s="238"/>
      <c r="K39" s="239"/>
      <c r="L39" s="240"/>
      <c r="M39" s="251"/>
      <c r="N39" s="248"/>
      <c r="O39" s="243"/>
      <c r="P39" s="242"/>
      <c r="Q39" s="243"/>
    </row>
    <row r="40" spans="1:17" s="244" customFormat="1" ht="18.899999999999999" customHeight="1" x14ac:dyDescent="0.3">
      <c r="A40" s="232">
        <v>34</v>
      </c>
      <c r="B40" s="233"/>
      <c r="C40" s="233"/>
      <c r="D40" s="234"/>
      <c r="E40" s="235"/>
      <c r="F40" s="243"/>
      <c r="G40" s="243"/>
      <c r="H40" s="245"/>
      <c r="I40" s="246"/>
      <c r="J40" s="238" t="e">
        <f>IF(AND(Q40="",#REF!&gt;0,#REF!&lt;5),K40,)</f>
        <v>#REF!</v>
      </c>
      <c r="K40" s="239" t="str">
        <f>IF(D40="","ZZZ9",IF(AND(#REF!&gt;0,#REF!&lt;5),D40&amp;#REF!,D40&amp;"9"))</f>
        <v>ZZZ9</v>
      </c>
      <c r="L40" s="240">
        <f t="shared" ref="L40:L103" si="0">IF(Q40="",999,Q40)</f>
        <v>999</v>
      </c>
      <c r="M40" s="251">
        <f t="shared" ref="M40:M103" si="1">IF(P40=999,999,1)</f>
        <v>999</v>
      </c>
      <c r="N40" s="248"/>
      <c r="O40" s="243"/>
      <c r="P40" s="242">
        <f t="shared" ref="P40:P103" si="2">IF(N40="DA",1,IF(N40="WC",2,IF(N40="SE",3,IF(N40="Q",4,IF(N40="LL",5,999)))))</f>
        <v>999</v>
      </c>
      <c r="Q40" s="243"/>
    </row>
    <row r="41" spans="1:17" s="244" customFormat="1" ht="18.899999999999999" customHeight="1" x14ac:dyDescent="0.3">
      <c r="A41" s="232">
        <v>35</v>
      </c>
      <c r="B41" s="233"/>
      <c r="C41" s="233"/>
      <c r="D41" s="234"/>
      <c r="E41" s="235"/>
      <c r="F41" s="243"/>
      <c r="G41" s="243"/>
      <c r="H41" s="245"/>
      <c r="I41" s="246"/>
      <c r="J41" s="238" t="e">
        <f>IF(AND(Q41="",#REF!&gt;0,#REF!&lt;5),K41,)</f>
        <v>#REF!</v>
      </c>
      <c r="K41" s="239" t="str">
        <f>IF(D41="","ZZZ9",IF(AND(#REF!&gt;0,#REF!&lt;5),D41&amp;#REF!,D41&amp;"9"))</f>
        <v>ZZZ9</v>
      </c>
      <c r="L41" s="240">
        <f t="shared" si="0"/>
        <v>999</v>
      </c>
      <c r="M41" s="251">
        <f t="shared" si="1"/>
        <v>999</v>
      </c>
      <c r="N41" s="248"/>
      <c r="O41" s="243"/>
      <c r="P41" s="242">
        <f t="shared" si="2"/>
        <v>999</v>
      </c>
      <c r="Q41" s="243"/>
    </row>
    <row r="42" spans="1:17" s="244" customFormat="1" ht="18.899999999999999" customHeight="1" x14ac:dyDescent="0.3">
      <c r="A42" s="232">
        <v>36</v>
      </c>
      <c r="B42" s="233"/>
      <c r="C42" s="233"/>
      <c r="D42" s="234"/>
      <c r="E42" s="235"/>
      <c r="F42" s="243"/>
      <c r="G42" s="243"/>
      <c r="H42" s="245"/>
      <c r="I42" s="246"/>
      <c r="J42" s="238" t="e">
        <f>IF(AND(Q42="",#REF!&gt;0,#REF!&lt;5),K42,)</f>
        <v>#REF!</v>
      </c>
      <c r="K42" s="239" t="str">
        <f>IF(D42="","ZZZ9",IF(AND(#REF!&gt;0,#REF!&lt;5),D42&amp;#REF!,D42&amp;"9"))</f>
        <v>ZZZ9</v>
      </c>
      <c r="L42" s="240">
        <f t="shared" si="0"/>
        <v>999</v>
      </c>
      <c r="M42" s="251">
        <f t="shared" si="1"/>
        <v>999</v>
      </c>
      <c r="N42" s="248"/>
      <c r="O42" s="243"/>
      <c r="P42" s="242">
        <f t="shared" si="2"/>
        <v>999</v>
      </c>
      <c r="Q42" s="243"/>
    </row>
    <row r="43" spans="1:17" s="244" customFormat="1" ht="18.899999999999999" customHeight="1" x14ac:dyDescent="0.3">
      <c r="A43" s="232">
        <v>37</v>
      </c>
      <c r="B43" s="233"/>
      <c r="C43" s="233"/>
      <c r="D43" s="234"/>
      <c r="E43" s="235"/>
      <c r="F43" s="243"/>
      <c r="G43" s="243"/>
      <c r="H43" s="245"/>
      <c r="I43" s="246"/>
      <c r="J43" s="238" t="e">
        <f>IF(AND(Q43="",#REF!&gt;0,#REF!&lt;5),K43,)</f>
        <v>#REF!</v>
      </c>
      <c r="K43" s="239" t="str">
        <f>IF(D43="","ZZZ9",IF(AND(#REF!&gt;0,#REF!&lt;5),D43&amp;#REF!,D43&amp;"9"))</f>
        <v>ZZZ9</v>
      </c>
      <c r="L43" s="240">
        <f t="shared" si="0"/>
        <v>999</v>
      </c>
      <c r="M43" s="251">
        <f t="shared" si="1"/>
        <v>999</v>
      </c>
      <c r="N43" s="248"/>
      <c r="O43" s="243"/>
      <c r="P43" s="242">
        <f t="shared" si="2"/>
        <v>999</v>
      </c>
      <c r="Q43" s="243"/>
    </row>
    <row r="44" spans="1:17" s="244" customFormat="1" ht="18.899999999999999" customHeight="1" x14ac:dyDescent="0.3">
      <c r="A44" s="232">
        <v>38</v>
      </c>
      <c r="B44" s="233"/>
      <c r="C44" s="233"/>
      <c r="D44" s="234"/>
      <c r="E44" s="235"/>
      <c r="F44" s="243"/>
      <c r="G44" s="243"/>
      <c r="H44" s="245"/>
      <c r="I44" s="246"/>
      <c r="J44" s="238" t="e">
        <f>IF(AND(Q44="",#REF!&gt;0,#REF!&lt;5),K44,)</f>
        <v>#REF!</v>
      </c>
      <c r="K44" s="239" t="str">
        <f>IF(D44="","ZZZ9",IF(AND(#REF!&gt;0,#REF!&lt;5),D44&amp;#REF!,D44&amp;"9"))</f>
        <v>ZZZ9</v>
      </c>
      <c r="L44" s="240">
        <f t="shared" si="0"/>
        <v>999</v>
      </c>
      <c r="M44" s="251">
        <f t="shared" si="1"/>
        <v>999</v>
      </c>
      <c r="N44" s="248"/>
      <c r="O44" s="243"/>
      <c r="P44" s="242">
        <f t="shared" si="2"/>
        <v>999</v>
      </c>
      <c r="Q44" s="243"/>
    </row>
    <row r="45" spans="1:17" s="244" customFormat="1" ht="18.899999999999999" customHeight="1" x14ac:dyDescent="0.3">
      <c r="A45" s="232">
        <v>39</v>
      </c>
      <c r="B45" s="233"/>
      <c r="C45" s="233"/>
      <c r="D45" s="234"/>
      <c r="E45" s="235"/>
      <c r="F45" s="243"/>
      <c r="G45" s="243"/>
      <c r="H45" s="245"/>
      <c r="I45" s="246"/>
      <c r="J45" s="238" t="e">
        <f>IF(AND(Q45="",#REF!&gt;0,#REF!&lt;5),K45,)</f>
        <v>#REF!</v>
      </c>
      <c r="K45" s="239" t="str">
        <f>IF(D45="","ZZZ9",IF(AND(#REF!&gt;0,#REF!&lt;5),D45&amp;#REF!,D45&amp;"9"))</f>
        <v>ZZZ9</v>
      </c>
      <c r="L45" s="240">
        <f t="shared" si="0"/>
        <v>999</v>
      </c>
      <c r="M45" s="251">
        <f t="shared" si="1"/>
        <v>999</v>
      </c>
      <c r="N45" s="248"/>
      <c r="O45" s="243"/>
      <c r="P45" s="242">
        <f t="shared" si="2"/>
        <v>999</v>
      </c>
      <c r="Q45" s="243"/>
    </row>
    <row r="46" spans="1:17" s="244" customFormat="1" ht="18.899999999999999" customHeight="1" x14ac:dyDescent="0.3">
      <c r="A46" s="232">
        <v>40</v>
      </c>
      <c r="B46" s="233"/>
      <c r="C46" s="233"/>
      <c r="D46" s="234"/>
      <c r="E46" s="235"/>
      <c r="F46" s="243"/>
      <c r="G46" s="243"/>
      <c r="H46" s="245"/>
      <c r="I46" s="246"/>
      <c r="J46" s="238" t="e">
        <f>IF(AND(Q46="",#REF!&gt;0,#REF!&lt;5),K46,)</f>
        <v>#REF!</v>
      </c>
      <c r="K46" s="239" t="str">
        <f>IF(D46="","ZZZ9",IF(AND(#REF!&gt;0,#REF!&lt;5),D46&amp;#REF!,D46&amp;"9"))</f>
        <v>ZZZ9</v>
      </c>
      <c r="L46" s="240">
        <f t="shared" si="0"/>
        <v>999</v>
      </c>
      <c r="M46" s="251">
        <f t="shared" si="1"/>
        <v>999</v>
      </c>
      <c r="N46" s="248"/>
      <c r="O46" s="243"/>
      <c r="P46" s="242">
        <f t="shared" si="2"/>
        <v>999</v>
      </c>
      <c r="Q46" s="243"/>
    </row>
    <row r="47" spans="1:17" s="244" customFormat="1" ht="18.899999999999999" customHeight="1" x14ac:dyDescent="0.3">
      <c r="A47" s="232">
        <v>41</v>
      </c>
      <c r="B47" s="233"/>
      <c r="C47" s="233"/>
      <c r="D47" s="234"/>
      <c r="E47" s="235"/>
      <c r="F47" s="243"/>
      <c r="G47" s="243"/>
      <c r="H47" s="245"/>
      <c r="I47" s="246"/>
      <c r="J47" s="238" t="e">
        <f>IF(AND(Q47="",#REF!&gt;0,#REF!&lt;5),K47,)</f>
        <v>#REF!</v>
      </c>
      <c r="K47" s="239" t="str">
        <f>IF(D47="","ZZZ9",IF(AND(#REF!&gt;0,#REF!&lt;5),D47&amp;#REF!,D47&amp;"9"))</f>
        <v>ZZZ9</v>
      </c>
      <c r="L47" s="240">
        <f t="shared" si="0"/>
        <v>999</v>
      </c>
      <c r="M47" s="251">
        <f t="shared" si="1"/>
        <v>999</v>
      </c>
      <c r="N47" s="248"/>
      <c r="O47" s="243"/>
      <c r="P47" s="242">
        <f t="shared" si="2"/>
        <v>999</v>
      </c>
      <c r="Q47" s="243"/>
    </row>
    <row r="48" spans="1:17" s="244" customFormat="1" ht="18.899999999999999" customHeight="1" x14ac:dyDescent="0.3">
      <c r="A48" s="232">
        <v>42</v>
      </c>
      <c r="B48" s="233"/>
      <c r="C48" s="233"/>
      <c r="D48" s="234"/>
      <c r="E48" s="235"/>
      <c r="F48" s="243"/>
      <c r="G48" s="243"/>
      <c r="H48" s="245"/>
      <c r="I48" s="246"/>
      <c r="J48" s="238" t="e">
        <f>IF(AND(Q48="",#REF!&gt;0,#REF!&lt;5),K48,)</f>
        <v>#REF!</v>
      </c>
      <c r="K48" s="239" t="str">
        <f>IF(D48="","ZZZ9",IF(AND(#REF!&gt;0,#REF!&lt;5),D48&amp;#REF!,D48&amp;"9"))</f>
        <v>ZZZ9</v>
      </c>
      <c r="L48" s="240">
        <f t="shared" si="0"/>
        <v>999</v>
      </c>
      <c r="M48" s="251">
        <f t="shared" si="1"/>
        <v>999</v>
      </c>
      <c r="N48" s="248"/>
      <c r="O48" s="243"/>
      <c r="P48" s="242">
        <f t="shared" si="2"/>
        <v>999</v>
      </c>
      <c r="Q48" s="243"/>
    </row>
    <row r="49" spans="1:17" s="244" customFormat="1" ht="18.899999999999999" customHeight="1" x14ac:dyDescent="0.3">
      <c r="A49" s="232">
        <v>43</v>
      </c>
      <c r="B49" s="233"/>
      <c r="C49" s="233"/>
      <c r="D49" s="234"/>
      <c r="E49" s="235"/>
      <c r="F49" s="243"/>
      <c r="G49" s="243"/>
      <c r="H49" s="245"/>
      <c r="I49" s="246"/>
      <c r="J49" s="238" t="e">
        <f>IF(AND(Q49="",#REF!&gt;0,#REF!&lt;5),K49,)</f>
        <v>#REF!</v>
      </c>
      <c r="K49" s="239" t="str">
        <f>IF(D49="","ZZZ9",IF(AND(#REF!&gt;0,#REF!&lt;5),D49&amp;#REF!,D49&amp;"9"))</f>
        <v>ZZZ9</v>
      </c>
      <c r="L49" s="240">
        <f t="shared" si="0"/>
        <v>999</v>
      </c>
      <c r="M49" s="251">
        <f t="shared" si="1"/>
        <v>999</v>
      </c>
      <c r="N49" s="248"/>
      <c r="O49" s="243"/>
      <c r="P49" s="242">
        <f t="shared" si="2"/>
        <v>999</v>
      </c>
      <c r="Q49" s="243"/>
    </row>
    <row r="50" spans="1:17" s="244" customFormat="1" ht="18.899999999999999" customHeight="1" x14ac:dyDescent="0.3">
      <c r="A50" s="232">
        <v>44</v>
      </c>
      <c r="B50" s="233"/>
      <c r="C50" s="233"/>
      <c r="D50" s="234"/>
      <c r="E50" s="235"/>
      <c r="F50" s="243"/>
      <c r="G50" s="243"/>
      <c r="H50" s="245"/>
      <c r="I50" s="246"/>
      <c r="J50" s="238" t="e">
        <f>IF(AND(Q50="",#REF!&gt;0,#REF!&lt;5),K50,)</f>
        <v>#REF!</v>
      </c>
      <c r="K50" s="239" t="str">
        <f>IF(D50="","ZZZ9",IF(AND(#REF!&gt;0,#REF!&lt;5),D50&amp;#REF!,D50&amp;"9"))</f>
        <v>ZZZ9</v>
      </c>
      <c r="L50" s="240">
        <f t="shared" si="0"/>
        <v>999</v>
      </c>
      <c r="M50" s="251">
        <f t="shared" si="1"/>
        <v>999</v>
      </c>
      <c r="N50" s="248"/>
      <c r="O50" s="243"/>
      <c r="P50" s="242">
        <f t="shared" si="2"/>
        <v>999</v>
      </c>
      <c r="Q50" s="243"/>
    </row>
    <row r="51" spans="1:17" s="244" customFormat="1" ht="18.899999999999999" customHeight="1" x14ac:dyDescent="0.3">
      <c r="A51" s="232">
        <v>45</v>
      </c>
      <c r="B51" s="233"/>
      <c r="C51" s="233"/>
      <c r="D51" s="234"/>
      <c r="E51" s="235"/>
      <c r="F51" s="243"/>
      <c r="G51" s="243"/>
      <c r="H51" s="245"/>
      <c r="I51" s="246"/>
      <c r="J51" s="238" t="e">
        <f>IF(AND(Q51="",#REF!&gt;0,#REF!&lt;5),K51,)</f>
        <v>#REF!</v>
      </c>
      <c r="K51" s="239" t="str">
        <f>IF(D51="","ZZZ9",IF(AND(#REF!&gt;0,#REF!&lt;5),D51&amp;#REF!,D51&amp;"9"))</f>
        <v>ZZZ9</v>
      </c>
      <c r="L51" s="240">
        <f t="shared" si="0"/>
        <v>999</v>
      </c>
      <c r="M51" s="251">
        <f t="shared" si="1"/>
        <v>999</v>
      </c>
      <c r="N51" s="248"/>
      <c r="O51" s="243"/>
      <c r="P51" s="242">
        <f t="shared" si="2"/>
        <v>999</v>
      </c>
      <c r="Q51" s="243"/>
    </row>
    <row r="52" spans="1:17" s="244" customFormat="1" ht="18.899999999999999" customHeight="1" x14ac:dyDescent="0.3">
      <c r="A52" s="232">
        <v>46</v>
      </c>
      <c r="B52" s="233"/>
      <c r="C52" s="233"/>
      <c r="D52" s="234"/>
      <c r="E52" s="235"/>
      <c r="F52" s="243"/>
      <c r="G52" s="243"/>
      <c r="H52" s="245"/>
      <c r="I52" s="246"/>
      <c r="J52" s="238" t="e">
        <f>IF(AND(Q52="",#REF!&gt;0,#REF!&lt;5),K52,)</f>
        <v>#REF!</v>
      </c>
      <c r="K52" s="239" t="str">
        <f>IF(D52="","ZZZ9",IF(AND(#REF!&gt;0,#REF!&lt;5),D52&amp;#REF!,D52&amp;"9"))</f>
        <v>ZZZ9</v>
      </c>
      <c r="L52" s="240">
        <f t="shared" si="0"/>
        <v>999</v>
      </c>
      <c r="M52" s="251">
        <f t="shared" si="1"/>
        <v>999</v>
      </c>
      <c r="N52" s="248"/>
      <c r="O52" s="243"/>
      <c r="P52" s="242">
        <f t="shared" si="2"/>
        <v>999</v>
      </c>
      <c r="Q52" s="243"/>
    </row>
    <row r="53" spans="1:17" s="244" customFormat="1" ht="18.899999999999999" customHeight="1" x14ac:dyDescent="0.3">
      <c r="A53" s="232">
        <v>47</v>
      </c>
      <c r="B53" s="233"/>
      <c r="C53" s="233"/>
      <c r="D53" s="234"/>
      <c r="E53" s="235"/>
      <c r="F53" s="243"/>
      <c r="G53" s="243"/>
      <c r="H53" s="245"/>
      <c r="I53" s="246"/>
      <c r="J53" s="238" t="e">
        <f>IF(AND(Q53="",#REF!&gt;0,#REF!&lt;5),K53,)</f>
        <v>#REF!</v>
      </c>
      <c r="K53" s="239" t="str">
        <f>IF(D53="","ZZZ9",IF(AND(#REF!&gt;0,#REF!&lt;5),D53&amp;#REF!,D53&amp;"9"))</f>
        <v>ZZZ9</v>
      </c>
      <c r="L53" s="240">
        <f t="shared" si="0"/>
        <v>999</v>
      </c>
      <c r="M53" s="251">
        <f t="shared" si="1"/>
        <v>999</v>
      </c>
      <c r="N53" s="248"/>
      <c r="O53" s="243"/>
      <c r="P53" s="242">
        <f t="shared" si="2"/>
        <v>999</v>
      </c>
      <c r="Q53" s="243"/>
    </row>
    <row r="54" spans="1:17" s="244" customFormat="1" ht="18.899999999999999" customHeight="1" x14ac:dyDescent="0.3">
      <c r="A54" s="232">
        <v>48</v>
      </c>
      <c r="B54" s="233"/>
      <c r="C54" s="233"/>
      <c r="D54" s="234"/>
      <c r="E54" s="235"/>
      <c r="F54" s="243"/>
      <c r="G54" s="243"/>
      <c r="H54" s="245"/>
      <c r="I54" s="246"/>
      <c r="J54" s="238" t="e">
        <f>IF(AND(Q54="",#REF!&gt;0,#REF!&lt;5),K54,)</f>
        <v>#REF!</v>
      </c>
      <c r="K54" s="239" t="str">
        <f>IF(D54="","ZZZ9",IF(AND(#REF!&gt;0,#REF!&lt;5),D54&amp;#REF!,D54&amp;"9"))</f>
        <v>ZZZ9</v>
      </c>
      <c r="L54" s="240">
        <f t="shared" si="0"/>
        <v>999</v>
      </c>
      <c r="M54" s="251">
        <f t="shared" si="1"/>
        <v>999</v>
      </c>
      <c r="N54" s="248"/>
      <c r="O54" s="243"/>
      <c r="P54" s="242">
        <f t="shared" si="2"/>
        <v>999</v>
      </c>
      <c r="Q54" s="243"/>
    </row>
    <row r="55" spans="1:17" s="244" customFormat="1" ht="18.899999999999999" customHeight="1" x14ac:dyDescent="0.3">
      <c r="A55" s="232">
        <v>49</v>
      </c>
      <c r="B55" s="233"/>
      <c r="C55" s="233"/>
      <c r="D55" s="234"/>
      <c r="E55" s="235"/>
      <c r="F55" s="243"/>
      <c r="G55" s="243"/>
      <c r="H55" s="245"/>
      <c r="I55" s="246"/>
      <c r="J55" s="238" t="e">
        <f>IF(AND(Q55="",#REF!&gt;0,#REF!&lt;5),K55,)</f>
        <v>#REF!</v>
      </c>
      <c r="K55" s="239" t="str">
        <f>IF(D55="","ZZZ9",IF(AND(#REF!&gt;0,#REF!&lt;5),D55&amp;#REF!,D55&amp;"9"))</f>
        <v>ZZZ9</v>
      </c>
      <c r="L55" s="240">
        <f t="shared" si="0"/>
        <v>999</v>
      </c>
      <c r="M55" s="251">
        <f t="shared" si="1"/>
        <v>999</v>
      </c>
      <c r="N55" s="248"/>
      <c r="O55" s="243"/>
      <c r="P55" s="242">
        <f t="shared" si="2"/>
        <v>999</v>
      </c>
      <c r="Q55" s="243"/>
    </row>
    <row r="56" spans="1:17" s="244" customFormat="1" ht="18.899999999999999" customHeight="1" x14ac:dyDescent="0.3">
      <c r="A56" s="232">
        <v>50</v>
      </c>
      <c r="B56" s="233"/>
      <c r="C56" s="233"/>
      <c r="D56" s="234"/>
      <c r="E56" s="235"/>
      <c r="F56" s="243"/>
      <c r="G56" s="243"/>
      <c r="H56" s="245"/>
      <c r="I56" s="246"/>
      <c r="J56" s="238" t="e">
        <f>IF(AND(Q56="",#REF!&gt;0,#REF!&lt;5),K56,)</f>
        <v>#REF!</v>
      </c>
      <c r="K56" s="239" t="str">
        <f>IF(D56="","ZZZ9",IF(AND(#REF!&gt;0,#REF!&lt;5),D56&amp;#REF!,D56&amp;"9"))</f>
        <v>ZZZ9</v>
      </c>
      <c r="L56" s="240">
        <f t="shared" si="0"/>
        <v>999</v>
      </c>
      <c r="M56" s="251">
        <f t="shared" si="1"/>
        <v>999</v>
      </c>
      <c r="N56" s="248"/>
      <c r="O56" s="243"/>
      <c r="P56" s="242">
        <f t="shared" si="2"/>
        <v>999</v>
      </c>
      <c r="Q56" s="243"/>
    </row>
    <row r="57" spans="1:17" s="244" customFormat="1" ht="18.899999999999999" customHeight="1" x14ac:dyDescent="0.3">
      <c r="A57" s="232">
        <v>51</v>
      </c>
      <c r="B57" s="233"/>
      <c r="C57" s="233"/>
      <c r="D57" s="234"/>
      <c r="E57" s="235"/>
      <c r="F57" s="243"/>
      <c r="G57" s="243"/>
      <c r="H57" s="245"/>
      <c r="I57" s="246"/>
      <c r="J57" s="238" t="e">
        <f>IF(AND(Q57="",#REF!&gt;0,#REF!&lt;5),K57,)</f>
        <v>#REF!</v>
      </c>
      <c r="K57" s="239" t="str">
        <f>IF(D57="","ZZZ9",IF(AND(#REF!&gt;0,#REF!&lt;5),D57&amp;#REF!,D57&amp;"9"))</f>
        <v>ZZZ9</v>
      </c>
      <c r="L57" s="240">
        <f t="shared" si="0"/>
        <v>999</v>
      </c>
      <c r="M57" s="251">
        <f t="shared" si="1"/>
        <v>999</v>
      </c>
      <c r="N57" s="248"/>
      <c r="O57" s="243"/>
      <c r="P57" s="242">
        <f t="shared" si="2"/>
        <v>999</v>
      </c>
      <c r="Q57" s="243"/>
    </row>
    <row r="58" spans="1:17" s="244" customFormat="1" ht="18.899999999999999" customHeight="1" x14ac:dyDescent="0.3">
      <c r="A58" s="232">
        <v>52</v>
      </c>
      <c r="B58" s="233"/>
      <c r="C58" s="233"/>
      <c r="D58" s="234"/>
      <c r="E58" s="235"/>
      <c r="F58" s="243"/>
      <c r="G58" s="243"/>
      <c r="H58" s="245"/>
      <c r="I58" s="246"/>
      <c r="J58" s="238" t="e">
        <f>IF(AND(Q58="",#REF!&gt;0,#REF!&lt;5),K58,)</f>
        <v>#REF!</v>
      </c>
      <c r="K58" s="239" t="str">
        <f>IF(D58="","ZZZ9",IF(AND(#REF!&gt;0,#REF!&lt;5),D58&amp;#REF!,D58&amp;"9"))</f>
        <v>ZZZ9</v>
      </c>
      <c r="L58" s="240">
        <f t="shared" si="0"/>
        <v>999</v>
      </c>
      <c r="M58" s="251">
        <f t="shared" si="1"/>
        <v>999</v>
      </c>
      <c r="N58" s="248"/>
      <c r="O58" s="243"/>
      <c r="P58" s="242">
        <f t="shared" si="2"/>
        <v>999</v>
      </c>
      <c r="Q58" s="243"/>
    </row>
    <row r="59" spans="1:17" s="244" customFormat="1" ht="18.899999999999999" customHeight="1" x14ac:dyDescent="0.3">
      <c r="A59" s="232">
        <v>53</v>
      </c>
      <c r="B59" s="233"/>
      <c r="C59" s="233"/>
      <c r="D59" s="234"/>
      <c r="E59" s="235"/>
      <c r="F59" s="243"/>
      <c r="G59" s="243"/>
      <c r="H59" s="245"/>
      <c r="I59" s="246"/>
      <c r="J59" s="238" t="e">
        <f>IF(AND(Q59="",#REF!&gt;0,#REF!&lt;5),K59,)</f>
        <v>#REF!</v>
      </c>
      <c r="K59" s="239" t="str">
        <f>IF(D59="","ZZZ9",IF(AND(#REF!&gt;0,#REF!&lt;5),D59&amp;#REF!,D59&amp;"9"))</f>
        <v>ZZZ9</v>
      </c>
      <c r="L59" s="240">
        <f t="shared" si="0"/>
        <v>999</v>
      </c>
      <c r="M59" s="251">
        <f t="shared" si="1"/>
        <v>999</v>
      </c>
      <c r="N59" s="248"/>
      <c r="O59" s="243"/>
      <c r="P59" s="242">
        <f t="shared" si="2"/>
        <v>999</v>
      </c>
      <c r="Q59" s="243"/>
    </row>
    <row r="60" spans="1:17" s="244" customFormat="1" ht="18.899999999999999" customHeight="1" x14ac:dyDescent="0.3">
      <c r="A60" s="232">
        <v>54</v>
      </c>
      <c r="B60" s="233"/>
      <c r="C60" s="233"/>
      <c r="D60" s="234"/>
      <c r="E60" s="235"/>
      <c r="F60" s="243"/>
      <c r="G60" s="243"/>
      <c r="H60" s="245"/>
      <c r="I60" s="246"/>
      <c r="J60" s="238" t="e">
        <f>IF(AND(Q60="",#REF!&gt;0,#REF!&lt;5),K60,)</f>
        <v>#REF!</v>
      </c>
      <c r="K60" s="239" t="str">
        <f>IF(D60="","ZZZ9",IF(AND(#REF!&gt;0,#REF!&lt;5),D60&amp;#REF!,D60&amp;"9"))</f>
        <v>ZZZ9</v>
      </c>
      <c r="L60" s="240">
        <f t="shared" si="0"/>
        <v>999</v>
      </c>
      <c r="M60" s="251">
        <f t="shared" si="1"/>
        <v>999</v>
      </c>
      <c r="N60" s="248"/>
      <c r="O60" s="243"/>
      <c r="P60" s="242">
        <f t="shared" si="2"/>
        <v>999</v>
      </c>
      <c r="Q60" s="243"/>
    </row>
    <row r="61" spans="1:17" s="244" customFormat="1" ht="18.899999999999999" customHeight="1" x14ac:dyDescent="0.3">
      <c r="A61" s="232">
        <v>55</v>
      </c>
      <c r="B61" s="233"/>
      <c r="C61" s="233"/>
      <c r="D61" s="234"/>
      <c r="E61" s="235"/>
      <c r="F61" s="243"/>
      <c r="G61" s="243"/>
      <c r="H61" s="245"/>
      <c r="I61" s="246"/>
      <c r="J61" s="238" t="e">
        <f>IF(AND(Q61="",#REF!&gt;0,#REF!&lt;5),K61,)</f>
        <v>#REF!</v>
      </c>
      <c r="K61" s="239" t="str">
        <f>IF(D61="","ZZZ9",IF(AND(#REF!&gt;0,#REF!&lt;5),D61&amp;#REF!,D61&amp;"9"))</f>
        <v>ZZZ9</v>
      </c>
      <c r="L61" s="240">
        <f t="shared" si="0"/>
        <v>999</v>
      </c>
      <c r="M61" s="251">
        <f t="shared" si="1"/>
        <v>999</v>
      </c>
      <c r="N61" s="248"/>
      <c r="O61" s="243"/>
      <c r="P61" s="242">
        <f t="shared" si="2"/>
        <v>999</v>
      </c>
      <c r="Q61" s="243"/>
    </row>
    <row r="62" spans="1:17" s="244" customFormat="1" ht="18.899999999999999" customHeight="1" x14ac:dyDescent="0.3">
      <c r="A62" s="232">
        <v>56</v>
      </c>
      <c r="B62" s="233"/>
      <c r="C62" s="233"/>
      <c r="D62" s="234"/>
      <c r="E62" s="235"/>
      <c r="F62" s="243"/>
      <c r="G62" s="243"/>
      <c r="H62" s="245"/>
      <c r="I62" s="246"/>
      <c r="J62" s="238" t="e">
        <f>IF(AND(Q62="",#REF!&gt;0,#REF!&lt;5),K62,)</f>
        <v>#REF!</v>
      </c>
      <c r="K62" s="239" t="str">
        <f>IF(D62="","ZZZ9",IF(AND(#REF!&gt;0,#REF!&lt;5),D62&amp;#REF!,D62&amp;"9"))</f>
        <v>ZZZ9</v>
      </c>
      <c r="L62" s="240">
        <f t="shared" si="0"/>
        <v>999</v>
      </c>
      <c r="M62" s="251">
        <f t="shared" si="1"/>
        <v>999</v>
      </c>
      <c r="N62" s="248"/>
      <c r="O62" s="243"/>
      <c r="P62" s="242">
        <f t="shared" si="2"/>
        <v>999</v>
      </c>
      <c r="Q62" s="243"/>
    </row>
    <row r="63" spans="1:17" s="244" customFormat="1" ht="18.899999999999999" customHeight="1" x14ac:dyDescent="0.3">
      <c r="A63" s="232">
        <v>57</v>
      </c>
      <c r="B63" s="233"/>
      <c r="C63" s="233"/>
      <c r="D63" s="234"/>
      <c r="E63" s="235"/>
      <c r="F63" s="243"/>
      <c r="G63" s="243"/>
      <c r="H63" s="245"/>
      <c r="I63" s="246"/>
      <c r="J63" s="238" t="e">
        <f>IF(AND(Q63="",#REF!&gt;0,#REF!&lt;5),K63,)</f>
        <v>#REF!</v>
      </c>
      <c r="K63" s="239" t="str">
        <f>IF(D63="","ZZZ9",IF(AND(#REF!&gt;0,#REF!&lt;5),D63&amp;#REF!,D63&amp;"9"))</f>
        <v>ZZZ9</v>
      </c>
      <c r="L63" s="240">
        <f t="shared" si="0"/>
        <v>999</v>
      </c>
      <c r="M63" s="251">
        <f t="shared" si="1"/>
        <v>999</v>
      </c>
      <c r="N63" s="248"/>
      <c r="O63" s="243"/>
      <c r="P63" s="242">
        <f t="shared" si="2"/>
        <v>999</v>
      </c>
      <c r="Q63" s="243"/>
    </row>
    <row r="64" spans="1:17" s="244" customFormat="1" ht="18.899999999999999" customHeight="1" x14ac:dyDescent="0.3">
      <c r="A64" s="232">
        <v>58</v>
      </c>
      <c r="B64" s="233"/>
      <c r="C64" s="233"/>
      <c r="D64" s="234"/>
      <c r="E64" s="235"/>
      <c r="F64" s="243"/>
      <c r="G64" s="243"/>
      <c r="H64" s="245"/>
      <c r="I64" s="246"/>
      <c r="J64" s="238" t="e">
        <f>IF(AND(Q64="",#REF!&gt;0,#REF!&lt;5),K64,)</f>
        <v>#REF!</v>
      </c>
      <c r="K64" s="239" t="str">
        <f>IF(D64="","ZZZ9",IF(AND(#REF!&gt;0,#REF!&lt;5),D64&amp;#REF!,D64&amp;"9"))</f>
        <v>ZZZ9</v>
      </c>
      <c r="L64" s="240">
        <f t="shared" si="0"/>
        <v>999</v>
      </c>
      <c r="M64" s="251">
        <f t="shared" si="1"/>
        <v>999</v>
      </c>
      <c r="N64" s="248"/>
      <c r="O64" s="243"/>
      <c r="P64" s="242">
        <f t="shared" si="2"/>
        <v>999</v>
      </c>
      <c r="Q64" s="243"/>
    </row>
    <row r="65" spans="1:17" s="244" customFormat="1" ht="18.899999999999999" customHeight="1" x14ac:dyDescent="0.3">
      <c r="A65" s="232">
        <v>59</v>
      </c>
      <c r="B65" s="233"/>
      <c r="C65" s="233"/>
      <c r="D65" s="234"/>
      <c r="E65" s="235"/>
      <c r="F65" s="243"/>
      <c r="G65" s="243"/>
      <c r="H65" s="245"/>
      <c r="I65" s="246"/>
      <c r="J65" s="238" t="e">
        <f>IF(AND(Q65="",#REF!&gt;0,#REF!&lt;5),K65,)</f>
        <v>#REF!</v>
      </c>
      <c r="K65" s="239" t="str">
        <f>IF(D65="","ZZZ9",IF(AND(#REF!&gt;0,#REF!&lt;5),D65&amp;#REF!,D65&amp;"9"))</f>
        <v>ZZZ9</v>
      </c>
      <c r="L65" s="240">
        <f t="shared" si="0"/>
        <v>999</v>
      </c>
      <c r="M65" s="251">
        <f t="shared" si="1"/>
        <v>999</v>
      </c>
      <c r="N65" s="248"/>
      <c r="O65" s="243"/>
      <c r="P65" s="242">
        <f t="shared" si="2"/>
        <v>999</v>
      </c>
      <c r="Q65" s="243"/>
    </row>
    <row r="66" spans="1:17" s="244" customFormat="1" ht="18.899999999999999" customHeight="1" x14ac:dyDescent="0.3">
      <c r="A66" s="232">
        <v>60</v>
      </c>
      <c r="B66" s="233"/>
      <c r="C66" s="233"/>
      <c r="D66" s="234"/>
      <c r="E66" s="235"/>
      <c r="F66" s="243"/>
      <c r="G66" s="243"/>
      <c r="H66" s="245"/>
      <c r="I66" s="246"/>
      <c r="J66" s="238" t="e">
        <f>IF(AND(Q66="",#REF!&gt;0,#REF!&lt;5),K66,)</f>
        <v>#REF!</v>
      </c>
      <c r="K66" s="239" t="str">
        <f>IF(D66="","ZZZ9",IF(AND(#REF!&gt;0,#REF!&lt;5),D66&amp;#REF!,D66&amp;"9"))</f>
        <v>ZZZ9</v>
      </c>
      <c r="L66" s="240">
        <f t="shared" si="0"/>
        <v>999</v>
      </c>
      <c r="M66" s="251">
        <f t="shared" si="1"/>
        <v>999</v>
      </c>
      <c r="N66" s="248"/>
      <c r="O66" s="243"/>
      <c r="P66" s="242">
        <f t="shared" si="2"/>
        <v>999</v>
      </c>
      <c r="Q66" s="243"/>
    </row>
    <row r="67" spans="1:17" s="244" customFormat="1" ht="18.899999999999999" customHeight="1" x14ac:dyDescent="0.3">
      <c r="A67" s="232">
        <v>61</v>
      </c>
      <c r="B67" s="233"/>
      <c r="C67" s="233"/>
      <c r="D67" s="234"/>
      <c r="E67" s="235"/>
      <c r="F67" s="243"/>
      <c r="G67" s="243"/>
      <c r="H67" s="245"/>
      <c r="I67" s="246"/>
      <c r="J67" s="238" t="e">
        <f>IF(AND(Q67="",#REF!&gt;0,#REF!&lt;5),K67,)</f>
        <v>#REF!</v>
      </c>
      <c r="K67" s="239" t="str">
        <f>IF(D67="","ZZZ9",IF(AND(#REF!&gt;0,#REF!&lt;5),D67&amp;#REF!,D67&amp;"9"))</f>
        <v>ZZZ9</v>
      </c>
      <c r="L67" s="240">
        <f t="shared" si="0"/>
        <v>999</v>
      </c>
      <c r="M67" s="251">
        <f t="shared" si="1"/>
        <v>999</v>
      </c>
      <c r="N67" s="248"/>
      <c r="O67" s="243"/>
      <c r="P67" s="242">
        <f t="shared" si="2"/>
        <v>999</v>
      </c>
      <c r="Q67" s="243"/>
    </row>
    <row r="68" spans="1:17" s="244" customFormat="1" ht="18.899999999999999" customHeight="1" x14ac:dyDescent="0.3">
      <c r="A68" s="232">
        <v>62</v>
      </c>
      <c r="B68" s="233"/>
      <c r="C68" s="233"/>
      <c r="D68" s="234"/>
      <c r="E68" s="235"/>
      <c r="F68" s="243"/>
      <c r="G68" s="243"/>
      <c r="H68" s="245"/>
      <c r="I68" s="246"/>
      <c r="J68" s="238" t="e">
        <f>IF(AND(Q68="",#REF!&gt;0,#REF!&lt;5),K68,)</f>
        <v>#REF!</v>
      </c>
      <c r="K68" s="239" t="str">
        <f>IF(D68="","ZZZ9",IF(AND(#REF!&gt;0,#REF!&lt;5),D68&amp;#REF!,D68&amp;"9"))</f>
        <v>ZZZ9</v>
      </c>
      <c r="L68" s="240">
        <f t="shared" si="0"/>
        <v>999</v>
      </c>
      <c r="M68" s="251">
        <f t="shared" si="1"/>
        <v>999</v>
      </c>
      <c r="N68" s="248"/>
      <c r="O68" s="243"/>
      <c r="P68" s="242">
        <f t="shared" si="2"/>
        <v>999</v>
      </c>
      <c r="Q68" s="243"/>
    </row>
    <row r="69" spans="1:17" s="244" customFormat="1" ht="18.899999999999999" customHeight="1" x14ac:dyDescent="0.3">
      <c r="A69" s="232">
        <v>63</v>
      </c>
      <c r="B69" s="233"/>
      <c r="C69" s="233"/>
      <c r="D69" s="234"/>
      <c r="E69" s="235"/>
      <c r="F69" s="243"/>
      <c r="G69" s="243"/>
      <c r="H69" s="245"/>
      <c r="I69" s="246"/>
      <c r="J69" s="238" t="e">
        <f>IF(AND(Q69="",#REF!&gt;0,#REF!&lt;5),K69,)</f>
        <v>#REF!</v>
      </c>
      <c r="K69" s="239" t="str">
        <f>IF(D69="","ZZZ9",IF(AND(#REF!&gt;0,#REF!&lt;5),D69&amp;#REF!,D69&amp;"9"))</f>
        <v>ZZZ9</v>
      </c>
      <c r="L69" s="240">
        <f t="shared" si="0"/>
        <v>999</v>
      </c>
      <c r="M69" s="251">
        <f t="shared" si="1"/>
        <v>999</v>
      </c>
      <c r="N69" s="248"/>
      <c r="O69" s="243"/>
      <c r="P69" s="242">
        <f t="shared" si="2"/>
        <v>999</v>
      </c>
      <c r="Q69" s="243"/>
    </row>
    <row r="70" spans="1:17" s="244" customFormat="1" ht="18.899999999999999" customHeight="1" x14ac:dyDescent="0.3">
      <c r="A70" s="232">
        <v>64</v>
      </c>
      <c r="B70" s="233"/>
      <c r="C70" s="233"/>
      <c r="D70" s="234"/>
      <c r="E70" s="235"/>
      <c r="F70" s="243"/>
      <c r="G70" s="243"/>
      <c r="H70" s="245"/>
      <c r="I70" s="246"/>
      <c r="J70" s="238" t="e">
        <f>IF(AND(Q70="",#REF!&gt;0,#REF!&lt;5),K70,)</f>
        <v>#REF!</v>
      </c>
      <c r="K70" s="239" t="str">
        <f>IF(D70="","ZZZ9",IF(AND(#REF!&gt;0,#REF!&lt;5),D70&amp;#REF!,D70&amp;"9"))</f>
        <v>ZZZ9</v>
      </c>
      <c r="L70" s="240">
        <f t="shared" si="0"/>
        <v>999</v>
      </c>
      <c r="M70" s="251">
        <f t="shared" si="1"/>
        <v>999</v>
      </c>
      <c r="N70" s="248"/>
      <c r="O70" s="243"/>
      <c r="P70" s="242">
        <f t="shared" si="2"/>
        <v>999</v>
      </c>
      <c r="Q70" s="243"/>
    </row>
    <row r="71" spans="1:17" s="244" customFormat="1" ht="18.899999999999999" customHeight="1" x14ac:dyDescent="0.3">
      <c r="A71" s="232">
        <v>65</v>
      </c>
      <c r="B71" s="233"/>
      <c r="C71" s="233"/>
      <c r="D71" s="234"/>
      <c r="E71" s="235"/>
      <c r="F71" s="243"/>
      <c r="G71" s="243"/>
      <c r="H71" s="245"/>
      <c r="I71" s="246"/>
      <c r="J71" s="238" t="e">
        <f>IF(AND(Q71="",#REF!&gt;0,#REF!&lt;5),K71,)</f>
        <v>#REF!</v>
      </c>
      <c r="K71" s="239" t="str">
        <f>IF(D71="","ZZZ9",IF(AND(#REF!&gt;0,#REF!&lt;5),D71&amp;#REF!,D71&amp;"9"))</f>
        <v>ZZZ9</v>
      </c>
      <c r="L71" s="240">
        <f t="shared" si="0"/>
        <v>999</v>
      </c>
      <c r="M71" s="251">
        <f t="shared" si="1"/>
        <v>999</v>
      </c>
      <c r="N71" s="248"/>
      <c r="O71" s="243"/>
      <c r="P71" s="242">
        <f t="shared" si="2"/>
        <v>999</v>
      </c>
      <c r="Q71" s="243"/>
    </row>
    <row r="72" spans="1:17" s="244" customFormat="1" ht="18.899999999999999" customHeight="1" x14ac:dyDescent="0.3">
      <c r="A72" s="232">
        <v>66</v>
      </c>
      <c r="B72" s="233"/>
      <c r="C72" s="233"/>
      <c r="D72" s="234"/>
      <c r="E72" s="235"/>
      <c r="F72" s="243"/>
      <c r="G72" s="243"/>
      <c r="H72" s="245"/>
      <c r="I72" s="246"/>
      <c r="J72" s="238" t="e">
        <f>IF(AND(Q72="",#REF!&gt;0,#REF!&lt;5),K72,)</f>
        <v>#REF!</v>
      </c>
      <c r="K72" s="239" t="str">
        <f>IF(D72="","ZZZ9",IF(AND(#REF!&gt;0,#REF!&lt;5),D72&amp;#REF!,D72&amp;"9"))</f>
        <v>ZZZ9</v>
      </c>
      <c r="L72" s="240">
        <f t="shared" si="0"/>
        <v>999</v>
      </c>
      <c r="M72" s="251">
        <f t="shared" si="1"/>
        <v>999</v>
      </c>
      <c r="N72" s="248"/>
      <c r="O72" s="243"/>
      <c r="P72" s="242">
        <f t="shared" si="2"/>
        <v>999</v>
      </c>
      <c r="Q72" s="243"/>
    </row>
    <row r="73" spans="1:17" s="244" customFormat="1" ht="18.899999999999999" customHeight="1" x14ac:dyDescent="0.3">
      <c r="A73" s="232">
        <v>67</v>
      </c>
      <c r="B73" s="233"/>
      <c r="C73" s="233"/>
      <c r="D73" s="234"/>
      <c r="E73" s="235"/>
      <c r="F73" s="243"/>
      <c r="G73" s="243"/>
      <c r="H73" s="245"/>
      <c r="I73" s="246"/>
      <c r="J73" s="238" t="e">
        <f>IF(AND(Q73="",#REF!&gt;0,#REF!&lt;5),K73,)</f>
        <v>#REF!</v>
      </c>
      <c r="K73" s="239" t="str">
        <f>IF(D73="","ZZZ9",IF(AND(#REF!&gt;0,#REF!&lt;5),D73&amp;#REF!,D73&amp;"9"))</f>
        <v>ZZZ9</v>
      </c>
      <c r="L73" s="240">
        <f t="shared" si="0"/>
        <v>999</v>
      </c>
      <c r="M73" s="251">
        <f t="shared" si="1"/>
        <v>999</v>
      </c>
      <c r="N73" s="248"/>
      <c r="O73" s="243"/>
      <c r="P73" s="242">
        <f t="shared" si="2"/>
        <v>999</v>
      </c>
      <c r="Q73" s="243"/>
    </row>
    <row r="74" spans="1:17" s="244" customFormat="1" ht="18.899999999999999" customHeight="1" x14ac:dyDescent="0.3">
      <c r="A74" s="232">
        <v>68</v>
      </c>
      <c r="B74" s="233"/>
      <c r="C74" s="233"/>
      <c r="D74" s="234"/>
      <c r="E74" s="235"/>
      <c r="F74" s="243"/>
      <c r="G74" s="243"/>
      <c r="H74" s="245"/>
      <c r="I74" s="246"/>
      <c r="J74" s="238" t="e">
        <f>IF(AND(Q74="",#REF!&gt;0,#REF!&lt;5),K74,)</f>
        <v>#REF!</v>
      </c>
      <c r="K74" s="239" t="str">
        <f>IF(D74="","ZZZ9",IF(AND(#REF!&gt;0,#REF!&lt;5),D74&amp;#REF!,D74&amp;"9"))</f>
        <v>ZZZ9</v>
      </c>
      <c r="L74" s="240">
        <f t="shared" si="0"/>
        <v>999</v>
      </c>
      <c r="M74" s="251">
        <f t="shared" si="1"/>
        <v>999</v>
      </c>
      <c r="N74" s="248"/>
      <c r="O74" s="243"/>
      <c r="P74" s="242">
        <f t="shared" si="2"/>
        <v>999</v>
      </c>
      <c r="Q74" s="243"/>
    </row>
    <row r="75" spans="1:17" s="244" customFormat="1" ht="18.899999999999999" customHeight="1" x14ac:dyDescent="0.3">
      <c r="A75" s="232">
        <v>69</v>
      </c>
      <c r="B75" s="233"/>
      <c r="C75" s="233"/>
      <c r="D75" s="234"/>
      <c r="E75" s="235"/>
      <c r="F75" s="243"/>
      <c r="G75" s="243"/>
      <c r="H75" s="245"/>
      <c r="I75" s="246"/>
      <c r="J75" s="238" t="e">
        <f>IF(AND(Q75="",#REF!&gt;0,#REF!&lt;5),K75,)</f>
        <v>#REF!</v>
      </c>
      <c r="K75" s="239" t="str">
        <f>IF(D75="","ZZZ9",IF(AND(#REF!&gt;0,#REF!&lt;5),D75&amp;#REF!,D75&amp;"9"))</f>
        <v>ZZZ9</v>
      </c>
      <c r="L75" s="240">
        <f t="shared" si="0"/>
        <v>999</v>
      </c>
      <c r="M75" s="251">
        <f t="shared" si="1"/>
        <v>999</v>
      </c>
      <c r="N75" s="248"/>
      <c r="O75" s="243"/>
      <c r="P75" s="242">
        <f t="shared" si="2"/>
        <v>999</v>
      </c>
      <c r="Q75" s="243"/>
    </row>
    <row r="76" spans="1:17" s="244" customFormat="1" ht="18.899999999999999" customHeight="1" x14ac:dyDescent="0.3">
      <c r="A76" s="232">
        <v>70</v>
      </c>
      <c r="B76" s="233"/>
      <c r="C76" s="233"/>
      <c r="D76" s="234"/>
      <c r="E76" s="235"/>
      <c r="F76" s="243"/>
      <c r="G76" s="243"/>
      <c r="H76" s="245"/>
      <c r="I76" s="246"/>
      <c r="J76" s="238" t="e">
        <f>IF(AND(Q76="",#REF!&gt;0,#REF!&lt;5),K76,)</f>
        <v>#REF!</v>
      </c>
      <c r="K76" s="239" t="str">
        <f>IF(D76="","ZZZ9",IF(AND(#REF!&gt;0,#REF!&lt;5),D76&amp;#REF!,D76&amp;"9"))</f>
        <v>ZZZ9</v>
      </c>
      <c r="L76" s="240">
        <f t="shared" si="0"/>
        <v>999</v>
      </c>
      <c r="M76" s="251">
        <f t="shared" si="1"/>
        <v>999</v>
      </c>
      <c r="N76" s="248"/>
      <c r="O76" s="243"/>
      <c r="P76" s="242">
        <f t="shared" si="2"/>
        <v>999</v>
      </c>
      <c r="Q76" s="243"/>
    </row>
    <row r="77" spans="1:17" s="244" customFormat="1" ht="18.899999999999999" customHeight="1" x14ac:dyDescent="0.3">
      <c r="A77" s="232">
        <v>71</v>
      </c>
      <c r="B77" s="233"/>
      <c r="C77" s="233"/>
      <c r="D77" s="234"/>
      <c r="E77" s="235"/>
      <c r="F77" s="243"/>
      <c r="G77" s="243"/>
      <c r="H77" s="245"/>
      <c r="I77" s="246"/>
      <c r="J77" s="238" t="e">
        <f>IF(AND(Q77="",#REF!&gt;0,#REF!&lt;5),K77,)</f>
        <v>#REF!</v>
      </c>
      <c r="K77" s="239" t="str">
        <f>IF(D77="","ZZZ9",IF(AND(#REF!&gt;0,#REF!&lt;5),D77&amp;#REF!,D77&amp;"9"))</f>
        <v>ZZZ9</v>
      </c>
      <c r="L77" s="240">
        <f t="shared" si="0"/>
        <v>999</v>
      </c>
      <c r="M77" s="251">
        <f t="shared" si="1"/>
        <v>999</v>
      </c>
      <c r="N77" s="248"/>
      <c r="O77" s="243"/>
      <c r="P77" s="242">
        <f t="shared" si="2"/>
        <v>999</v>
      </c>
      <c r="Q77" s="243"/>
    </row>
    <row r="78" spans="1:17" s="244" customFormat="1" ht="18.899999999999999" customHeight="1" x14ac:dyDescent="0.3">
      <c r="A78" s="232">
        <v>72</v>
      </c>
      <c r="B78" s="233"/>
      <c r="C78" s="233"/>
      <c r="D78" s="234"/>
      <c r="E78" s="235"/>
      <c r="F78" s="243"/>
      <c r="G78" s="243"/>
      <c r="H78" s="245"/>
      <c r="I78" s="246"/>
      <c r="J78" s="238" t="e">
        <f>IF(AND(Q78="",#REF!&gt;0,#REF!&lt;5),K78,)</f>
        <v>#REF!</v>
      </c>
      <c r="K78" s="239" t="str">
        <f>IF(D78="","ZZZ9",IF(AND(#REF!&gt;0,#REF!&lt;5),D78&amp;#REF!,D78&amp;"9"))</f>
        <v>ZZZ9</v>
      </c>
      <c r="L78" s="240">
        <f t="shared" si="0"/>
        <v>999</v>
      </c>
      <c r="M78" s="251">
        <f t="shared" si="1"/>
        <v>999</v>
      </c>
      <c r="N78" s="248"/>
      <c r="O78" s="243"/>
      <c r="P78" s="242">
        <f t="shared" si="2"/>
        <v>999</v>
      </c>
      <c r="Q78" s="243"/>
    </row>
    <row r="79" spans="1:17" s="244" customFormat="1" ht="18.899999999999999" customHeight="1" x14ac:dyDescent="0.3">
      <c r="A79" s="232">
        <v>73</v>
      </c>
      <c r="B79" s="233"/>
      <c r="C79" s="233"/>
      <c r="D79" s="234"/>
      <c r="E79" s="235"/>
      <c r="F79" s="243"/>
      <c r="G79" s="243"/>
      <c r="H79" s="245"/>
      <c r="I79" s="246"/>
      <c r="J79" s="238" t="e">
        <f>IF(AND(Q79="",#REF!&gt;0,#REF!&lt;5),K79,)</f>
        <v>#REF!</v>
      </c>
      <c r="K79" s="239" t="str">
        <f>IF(D79="","ZZZ9",IF(AND(#REF!&gt;0,#REF!&lt;5),D79&amp;#REF!,D79&amp;"9"))</f>
        <v>ZZZ9</v>
      </c>
      <c r="L79" s="240">
        <f t="shared" si="0"/>
        <v>999</v>
      </c>
      <c r="M79" s="251">
        <f t="shared" si="1"/>
        <v>999</v>
      </c>
      <c r="N79" s="248"/>
      <c r="O79" s="243"/>
      <c r="P79" s="242">
        <f t="shared" si="2"/>
        <v>999</v>
      </c>
      <c r="Q79" s="243"/>
    </row>
    <row r="80" spans="1:17" s="244" customFormat="1" ht="18.899999999999999" customHeight="1" x14ac:dyDescent="0.3">
      <c r="A80" s="232">
        <v>74</v>
      </c>
      <c r="B80" s="233"/>
      <c r="C80" s="233"/>
      <c r="D80" s="234"/>
      <c r="E80" s="235"/>
      <c r="F80" s="243"/>
      <c r="G80" s="243"/>
      <c r="H80" s="245"/>
      <c r="I80" s="246"/>
      <c r="J80" s="238" t="e">
        <f>IF(AND(Q80="",#REF!&gt;0,#REF!&lt;5),K80,)</f>
        <v>#REF!</v>
      </c>
      <c r="K80" s="239" t="str">
        <f>IF(D80="","ZZZ9",IF(AND(#REF!&gt;0,#REF!&lt;5),D80&amp;#REF!,D80&amp;"9"))</f>
        <v>ZZZ9</v>
      </c>
      <c r="L80" s="240">
        <f t="shared" si="0"/>
        <v>999</v>
      </c>
      <c r="M80" s="251">
        <f t="shared" si="1"/>
        <v>999</v>
      </c>
      <c r="N80" s="248"/>
      <c r="O80" s="243"/>
      <c r="P80" s="242">
        <f t="shared" si="2"/>
        <v>999</v>
      </c>
      <c r="Q80" s="243"/>
    </row>
    <row r="81" spans="1:17" s="244" customFormat="1" ht="18.899999999999999" customHeight="1" x14ac:dyDescent="0.3">
      <c r="A81" s="232">
        <v>75</v>
      </c>
      <c r="B81" s="233"/>
      <c r="C81" s="233"/>
      <c r="D81" s="234"/>
      <c r="E81" s="235"/>
      <c r="F81" s="243"/>
      <c r="G81" s="243"/>
      <c r="H81" s="245"/>
      <c r="I81" s="246"/>
      <c r="J81" s="238" t="e">
        <f>IF(AND(Q81="",#REF!&gt;0,#REF!&lt;5),K81,)</f>
        <v>#REF!</v>
      </c>
      <c r="K81" s="239" t="str">
        <f>IF(D81="","ZZZ9",IF(AND(#REF!&gt;0,#REF!&lt;5),D81&amp;#REF!,D81&amp;"9"))</f>
        <v>ZZZ9</v>
      </c>
      <c r="L81" s="240">
        <f t="shared" si="0"/>
        <v>999</v>
      </c>
      <c r="M81" s="251">
        <f t="shared" si="1"/>
        <v>999</v>
      </c>
      <c r="N81" s="248"/>
      <c r="O81" s="243"/>
      <c r="P81" s="242">
        <f t="shared" si="2"/>
        <v>999</v>
      </c>
      <c r="Q81" s="243"/>
    </row>
    <row r="82" spans="1:17" s="244" customFormat="1" ht="18.899999999999999" customHeight="1" x14ac:dyDescent="0.3">
      <c r="A82" s="232">
        <v>76</v>
      </c>
      <c r="B82" s="233"/>
      <c r="C82" s="233"/>
      <c r="D82" s="234"/>
      <c r="E82" s="235"/>
      <c r="F82" s="243"/>
      <c r="G82" s="243"/>
      <c r="H82" s="245"/>
      <c r="I82" s="246"/>
      <c r="J82" s="238" t="e">
        <f>IF(AND(Q82="",#REF!&gt;0,#REF!&lt;5),K82,)</f>
        <v>#REF!</v>
      </c>
      <c r="K82" s="239" t="str">
        <f>IF(D82="","ZZZ9",IF(AND(#REF!&gt;0,#REF!&lt;5),D82&amp;#REF!,D82&amp;"9"))</f>
        <v>ZZZ9</v>
      </c>
      <c r="L82" s="240">
        <f t="shared" si="0"/>
        <v>999</v>
      </c>
      <c r="M82" s="251">
        <f t="shared" si="1"/>
        <v>999</v>
      </c>
      <c r="N82" s="248"/>
      <c r="O82" s="243"/>
      <c r="P82" s="242">
        <f t="shared" si="2"/>
        <v>999</v>
      </c>
      <c r="Q82" s="243"/>
    </row>
    <row r="83" spans="1:17" s="244" customFormat="1" ht="18.899999999999999" customHeight="1" x14ac:dyDescent="0.3">
      <c r="A83" s="232">
        <v>77</v>
      </c>
      <c r="B83" s="233"/>
      <c r="C83" s="233"/>
      <c r="D83" s="234"/>
      <c r="E83" s="235"/>
      <c r="F83" s="243"/>
      <c r="G83" s="243"/>
      <c r="H83" s="245"/>
      <c r="I83" s="246"/>
      <c r="J83" s="238" t="e">
        <f>IF(AND(Q83="",#REF!&gt;0,#REF!&lt;5),K83,)</f>
        <v>#REF!</v>
      </c>
      <c r="K83" s="239" t="str">
        <f>IF(D83="","ZZZ9",IF(AND(#REF!&gt;0,#REF!&lt;5),D83&amp;#REF!,D83&amp;"9"))</f>
        <v>ZZZ9</v>
      </c>
      <c r="L83" s="240">
        <f t="shared" si="0"/>
        <v>999</v>
      </c>
      <c r="M83" s="251">
        <f t="shared" si="1"/>
        <v>999</v>
      </c>
      <c r="N83" s="248"/>
      <c r="O83" s="243"/>
      <c r="P83" s="242">
        <f t="shared" si="2"/>
        <v>999</v>
      </c>
      <c r="Q83" s="243"/>
    </row>
    <row r="84" spans="1:17" s="244" customFormat="1" ht="18.899999999999999" customHeight="1" x14ac:dyDescent="0.3">
      <c r="A84" s="232">
        <v>78</v>
      </c>
      <c r="B84" s="233"/>
      <c r="C84" s="233"/>
      <c r="D84" s="234"/>
      <c r="E84" s="235"/>
      <c r="F84" s="243"/>
      <c r="G84" s="243"/>
      <c r="H84" s="245"/>
      <c r="I84" s="246"/>
      <c r="J84" s="238" t="e">
        <f>IF(AND(Q84="",#REF!&gt;0,#REF!&lt;5),K84,)</f>
        <v>#REF!</v>
      </c>
      <c r="K84" s="239" t="str">
        <f>IF(D84="","ZZZ9",IF(AND(#REF!&gt;0,#REF!&lt;5),D84&amp;#REF!,D84&amp;"9"))</f>
        <v>ZZZ9</v>
      </c>
      <c r="L84" s="240">
        <f t="shared" si="0"/>
        <v>999</v>
      </c>
      <c r="M84" s="251">
        <f t="shared" si="1"/>
        <v>999</v>
      </c>
      <c r="N84" s="248"/>
      <c r="O84" s="243"/>
      <c r="P84" s="242">
        <f t="shared" si="2"/>
        <v>999</v>
      </c>
      <c r="Q84" s="243"/>
    </row>
    <row r="85" spans="1:17" s="244" customFormat="1" ht="18.899999999999999" customHeight="1" x14ac:dyDescent="0.3">
      <c r="A85" s="232">
        <v>79</v>
      </c>
      <c r="B85" s="233"/>
      <c r="C85" s="233"/>
      <c r="D85" s="234"/>
      <c r="E85" s="235"/>
      <c r="F85" s="243"/>
      <c r="G85" s="243"/>
      <c r="H85" s="245"/>
      <c r="I85" s="246"/>
      <c r="J85" s="238" t="e">
        <f>IF(AND(Q85="",#REF!&gt;0,#REF!&lt;5),K85,)</f>
        <v>#REF!</v>
      </c>
      <c r="K85" s="239" t="str">
        <f>IF(D85="","ZZZ9",IF(AND(#REF!&gt;0,#REF!&lt;5),D85&amp;#REF!,D85&amp;"9"))</f>
        <v>ZZZ9</v>
      </c>
      <c r="L85" s="240">
        <f t="shared" si="0"/>
        <v>999</v>
      </c>
      <c r="M85" s="251">
        <f t="shared" si="1"/>
        <v>999</v>
      </c>
      <c r="N85" s="248"/>
      <c r="O85" s="243"/>
      <c r="P85" s="242">
        <f t="shared" si="2"/>
        <v>999</v>
      </c>
      <c r="Q85" s="243"/>
    </row>
    <row r="86" spans="1:17" s="244" customFormat="1" ht="18.899999999999999" customHeight="1" x14ac:dyDescent="0.3">
      <c r="A86" s="232">
        <v>80</v>
      </c>
      <c r="B86" s="233"/>
      <c r="C86" s="233"/>
      <c r="D86" s="234"/>
      <c r="E86" s="235"/>
      <c r="F86" s="243"/>
      <c r="G86" s="243"/>
      <c r="H86" s="245"/>
      <c r="I86" s="246"/>
      <c r="J86" s="238" t="e">
        <f>IF(AND(Q86="",#REF!&gt;0,#REF!&lt;5),K86,)</f>
        <v>#REF!</v>
      </c>
      <c r="K86" s="239" t="str">
        <f>IF(D86="","ZZZ9",IF(AND(#REF!&gt;0,#REF!&lt;5),D86&amp;#REF!,D86&amp;"9"))</f>
        <v>ZZZ9</v>
      </c>
      <c r="L86" s="240">
        <f t="shared" si="0"/>
        <v>999</v>
      </c>
      <c r="M86" s="251">
        <f t="shared" si="1"/>
        <v>999</v>
      </c>
      <c r="N86" s="248"/>
      <c r="O86" s="243"/>
      <c r="P86" s="242">
        <f t="shared" si="2"/>
        <v>999</v>
      </c>
      <c r="Q86" s="243"/>
    </row>
    <row r="87" spans="1:17" s="244" customFormat="1" ht="18.899999999999999" customHeight="1" x14ac:dyDescent="0.3">
      <c r="A87" s="232">
        <v>81</v>
      </c>
      <c r="B87" s="233"/>
      <c r="C87" s="233"/>
      <c r="D87" s="234"/>
      <c r="E87" s="235"/>
      <c r="F87" s="243"/>
      <c r="G87" s="243"/>
      <c r="H87" s="245"/>
      <c r="I87" s="246"/>
      <c r="J87" s="238" t="e">
        <f>IF(AND(Q87="",#REF!&gt;0,#REF!&lt;5),K87,)</f>
        <v>#REF!</v>
      </c>
      <c r="K87" s="239" t="str">
        <f>IF(D87="","ZZZ9",IF(AND(#REF!&gt;0,#REF!&lt;5),D87&amp;#REF!,D87&amp;"9"))</f>
        <v>ZZZ9</v>
      </c>
      <c r="L87" s="240">
        <f t="shared" si="0"/>
        <v>999</v>
      </c>
      <c r="M87" s="251">
        <f t="shared" si="1"/>
        <v>999</v>
      </c>
      <c r="N87" s="248"/>
      <c r="O87" s="243"/>
      <c r="P87" s="242">
        <f t="shared" si="2"/>
        <v>999</v>
      </c>
      <c r="Q87" s="243"/>
    </row>
    <row r="88" spans="1:17" s="244" customFormat="1" ht="18.899999999999999" customHeight="1" x14ac:dyDescent="0.3">
      <c r="A88" s="232">
        <v>82</v>
      </c>
      <c r="B88" s="233"/>
      <c r="C88" s="233"/>
      <c r="D88" s="234"/>
      <c r="E88" s="235"/>
      <c r="F88" s="243"/>
      <c r="G88" s="243"/>
      <c r="H88" s="245"/>
      <c r="I88" s="246"/>
      <c r="J88" s="238" t="e">
        <f>IF(AND(Q88="",#REF!&gt;0,#REF!&lt;5),K88,)</f>
        <v>#REF!</v>
      </c>
      <c r="K88" s="239" t="str">
        <f>IF(D88="","ZZZ9",IF(AND(#REF!&gt;0,#REF!&lt;5),D88&amp;#REF!,D88&amp;"9"))</f>
        <v>ZZZ9</v>
      </c>
      <c r="L88" s="240">
        <f t="shared" si="0"/>
        <v>999</v>
      </c>
      <c r="M88" s="251">
        <f t="shared" si="1"/>
        <v>999</v>
      </c>
      <c r="N88" s="248"/>
      <c r="O88" s="243"/>
      <c r="P88" s="242">
        <f t="shared" si="2"/>
        <v>999</v>
      </c>
      <c r="Q88" s="243"/>
    </row>
    <row r="89" spans="1:17" s="244" customFormat="1" ht="18.899999999999999" customHeight="1" x14ac:dyDescent="0.3">
      <c r="A89" s="232">
        <v>83</v>
      </c>
      <c r="B89" s="233"/>
      <c r="C89" s="233"/>
      <c r="D89" s="234"/>
      <c r="E89" s="235"/>
      <c r="F89" s="243"/>
      <c r="G89" s="243"/>
      <c r="H89" s="245"/>
      <c r="I89" s="246"/>
      <c r="J89" s="238" t="e">
        <f>IF(AND(Q89="",#REF!&gt;0,#REF!&lt;5),K89,)</f>
        <v>#REF!</v>
      </c>
      <c r="K89" s="239" t="str">
        <f>IF(D89="","ZZZ9",IF(AND(#REF!&gt;0,#REF!&lt;5),D89&amp;#REF!,D89&amp;"9"))</f>
        <v>ZZZ9</v>
      </c>
      <c r="L89" s="240">
        <f t="shared" si="0"/>
        <v>999</v>
      </c>
      <c r="M89" s="251">
        <f t="shared" si="1"/>
        <v>999</v>
      </c>
      <c r="N89" s="248"/>
      <c r="O89" s="243"/>
      <c r="P89" s="242">
        <f t="shared" si="2"/>
        <v>999</v>
      </c>
      <c r="Q89" s="243"/>
    </row>
    <row r="90" spans="1:17" s="244" customFormat="1" ht="18.899999999999999" customHeight="1" x14ac:dyDescent="0.3">
      <c r="A90" s="232">
        <v>84</v>
      </c>
      <c r="B90" s="233"/>
      <c r="C90" s="233"/>
      <c r="D90" s="234"/>
      <c r="E90" s="235"/>
      <c r="F90" s="243"/>
      <c r="G90" s="243"/>
      <c r="H90" s="245"/>
      <c r="I90" s="246"/>
      <c r="J90" s="238" t="e">
        <f>IF(AND(Q90="",#REF!&gt;0,#REF!&lt;5),K90,)</f>
        <v>#REF!</v>
      </c>
      <c r="K90" s="239" t="str">
        <f>IF(D90="","ZZZ9",IF(AND(#REF!&gt;0,#REF!&lt;5),D90&amp;#REF!,D90&amp;"9"))</f>
        <v>ZZZ9</v>
      </c>
      <c r="L90" s="240">
        <f t="shared" si="0"/>
        <v>999</v>
      </c>
      <c r="M90" s="251">
        <f t="shared" si="1"/>
        <v>999</v>
      </c>
      <c r="N90" s="248"/>
      <c r="O90" s="243"/>
      <c r="P90" s="242">
        <f t="shared" si="2"/>
        <v>999</v>
      </c>
      <c r="Q90" s="243"/>
    </row>
    <row r="91" spans="1:17" s="244" customFormat="1" ht="18.899999999999999" customHeight="1" x14ac:dyDescent="0.3">
      <c r="A91" s="232">
        <v>85</v>
      </c>
      <c r="B91" s="233"/>
      <c r="C91" s="233"/>
      <c r="D91" s="234"/>
      <c r="E91" s="235"/>
      <c r="F91" s="243"/>
      <c r="G91" s="243"/>
      <c r="H91" s="245"/>
      <c r="I91" s="246"/>
      <c r="J91" s="238" t="e">
        <f>IF(AND(Q91="",#REF!&gt;0,#REF!&lt;5),K91,)</f>
        <v>#REF!</v>
      </c>
      <c r="K91" s="239" t="str">
        <f>IF(D91="","ZZZ9",IF(AND(#REF!&gt;0,#REF!&lt;5),D91&amp;#REF!,D91&amp;"9"))</f>
        <v>ZZZ9</v>
      </c>
      <c r="L91" s="240">
        <f t="shared" si="0"/>
        <v>999</v>
      </c>
      <c r="M91" s="251">
        <f t="shared" si="1"/>
        <v>999</v>
      </c>
      <c r="N91" s="248"/>
      <c r="O91" s="243"/>
      <c r="P91" s="242">
        <f t="shared" si="2"/>
        <v>999</v>
      </c>
      <c r="Q91" s="243"/>
    </row>
    <row r="92" spans="1:17" s="244" customFormat="1" ht="18.899999999999999" customHeight="1" x14ac:dyDescent="0.3">
      <c r="A92" s="232">
        <v>86</v>
      </c>
      <c r="B92" s="233"/>
      <c r="C92" s="233"/>
      <c r="D92" s="234"/>
      <c r="E92" s="235"/>
      <c r="F92" s="243"/>
      <c r="G92" s="243"/>
      <c r="H92" s="245"/>
      <c r="I92" s="246"/>
      <c r="J92" s="238" t="e">
        <f>IF(AND(Q92="",#REF!&gt;0,#REF!&lt;5),K92,)</f>
        <v>#REF!</v>
      </c>
      <c r="K92" s="239" t="str">
        <f>IF(D92="","ZZZ9",IF(AND(#REF!&gt;0,#REF!&lt;5),D92&amp;#REF!,D92&amp;"9"))</f>
        <v>ZZZ9</v>
      </c>
      <c r="L92" s="240">
        <f t="shared" si="0"/>
        <v>999</v>
      </c>
      <c r="M92" s="251">
        <f t="shared" si="1"/>
        <v>999</v>
      </c>
      <c r="N92" s="248"/>
      <c r="O92" s="243"/>
      <c r="P92" s="242">
        <f t="shared" si="2"/>
        <v>999</v>
      </c>
      <c r="Q92" s="243"/>
    </row>
    <row r="93" spans="1:17" s="244" customFormat="1" ht="18.899999999999999" customHeight="1" x14ac:dyDescent="0.3">
      <c r="A93" s="232">
        <v>87</v>
      </c>
      <c r="B93" s="233"/>
      <c r="C93" s="233"/>
      <c r="D93" s="234"/>
      <c r="E93" s="235"/>
      <c r="F93" s="243"/>
      <c r="G93" s="243"/>
      <c r="H93" s="245"/>
      <c r="I93" s="246"/>
      <c r="J93" s="238" t="e">
        <f>IF(AND(Q93="",#REF!&gt;0,#REF!&lt;5),K93,)</f>
        <v>#REF!</v>
      </c>
      <c r="K93" s="239" t="str">
        <f>IF(D93="","ZZZ9",IF(AND(#REF!&gt;0,#REF!&lt;5),D93&amp;#REF!,D93&amp;"9"))</f>
        <v>ZZZ9</v>
      </c>
      <c r="L93" s="240">
        <f t="shared" si="0"/>
        <v>999</v>
      </c>
      <c r="M93" s="251">
        <f t="shared" si="1"/>
        <v>999</v>
      </c>
      <c r="N93" s="248"/>
      <c r="O93" s="243"/>
      <c r="P93" s="242">
        <f t="shared" si="2"/>
        <v>999</v>
      </c>
      <c r="Q93" s="243"/>
    </row>
    <row r="94" spans="1:17" s="244" customFormat="1" ht="18.899999999999999" customHeight="1" x14ac:dyDescent="0.3">
      <c r="A94" s="232">
        <v>88</v>
      </c>
      <c r="B94" s="233"/>
      <c r="C94" s="233"/>
      <c r="D94" s="234"/>
      <c r="E94" s="235"/>
      <c r="F94" s="243"/>
      <c r="G94" s="243"/>
      <c r="H94" s="245"/>
      <c r="I94" s="246"/>
      <c r="J94" s="238" t="e">
        <f>IF(AND(Q94="",#REF!&gt;0,#REF!&lt;5),K94,)</f>
        <v>#REF!</v>
      </c>
      <c r="K94" s="239" t="str">
        <f>IF(D94="","ZZZ9",IF(AND(#REF!&gt;0,#REF!&lt;5),D94&amp;#REF!,D94&amp;"9"))</f>
        <v>ZZZ9</v>
      </c>
      <c r="L94" s="240">
        <f t="shared" si="0"/>
        <v>999</v>
      </c>
      <c r="M94" s="251">
        <f t="shared" si="1"/>
        <v>999</v>
      </c>
      <c r="N94" s="248"/>
      <c r="O94" s="243"/>
      <c r="P94" s="242">
        <f t="shared" si="2"/>
        <v>999</v>
      </c>
      <c r="Q94" s="243"/>
    </row>
    <row r="95" spans="1:17" s="244" customFormat="1" ht="18.899999999999999" customHeight="1" x14ac:dyDescent="0.3">
      <c r="A95" s="232">
        <v>89</v>
      </c>
      <c r="B95" s="233"/>
      <c r="C95" s="233"/>
      <c r="D95" s="234"/>
      <c r="E95" s="235"/>
      <c r="F95" s="243"/>
      <c r="G95" s="243"/>
      <c r="H95" s="245"/>
      <c r="I95" s="246"/>
      <c r="J95" s="238" t="e">
        <f>IF(AND(Q95="",#REF!&gt;0,#REF!&lt;5),K95,)</f>
        <v>#REF!</v>
      </c>
      <c r="K95" s="239" t="str">
        <f>IF(D95="","ZZZ9",IF(AND(#REF!&gt;0,#REF!&lt;5),D95&amp;#REF!,D95&amp;"9"))</f>
        <v>ZZZ9</v>
      </c>
      <c r="L95" s="240">
        <f t="shared" si="0"/>
        <v>999</v>
      </c>
      <c r="M95" s="251">
        <f t="shared" si="1"/>
        <v>999</v>
      </c>
      <c r="N95" s="248"/>
      <c r="O95" s="243"/>
      <c r="P95" s="242">
        <f t="shared" si="2"/>
        <v>999</v>
      </c>
      <c r="Q95" s="243"/>
    </row>
    <row r="96" spans="1:17" s="244" customFormat="1" ht="18.899999999999999" customHeight="1" x14ac:dyDescent="0.3">
      <c r="A96" s="232">
        <v>90</v>
      </c>
      <c r="B96" s="233"/>
      <c r="C96" s="233"/>
      <c r="D96" s="234"/>
      <c r="E96" s="235"/>
      <c r="F96" s="243"/>
      <c r="G96" s="243"/>
      <c r="H96" s="245"/>
      <c r="I96" s="246"/>
      <c r="J96" s="238" t="e">
        <f>IF(AND(Q96="",#REF!&gt;0,#REF!&lt;5),K96,)</f>
        <v>#REF!</v>
      </c>
      <c r="K96" s="239" t="str">
        <f>IF(D96="","ZZZ9",IF(AND(#REF!&gt;0,#REF!&lt;5),D96&amp;#REF!,D96&amp;"9"))</f>
        <v>ZZZ9</v>
      </c>
      <c r="L96" s="240">
        <f t="shared" si="0"/>
        <v>999</v>
      </c>
      <c r="M96" s="251">
        <f t="shared" si="1"/>
        <v>999</v>
      </c>
      <c r="N96" s="248"/>
      <c r="O96" s="243"/>
      <c r="P96" s="242">
        <f t="shared" si="2"/>
        <v>999</v>
      </c>
      <c r="Q96" s="243"/>
    </row>
    <row r="97" spans="1:17" s="244" customFormat="1" ht="18.899999999999999" customHeight="1" x14ac:dyDescent="0.3">
      <c r="A97" s="232">
        <v>91</v>
      </c>
      <c r="B97" s="233"/>
      <c r="C97" s="233"/>
      <c r="D97" s="234"/>
      <c r="E97" s="235"/>
      <c r="F97" s="243"/>
      <c r="G97" s="243"/>
      <c r="H97" s="245"/>
      <c r="I97" s="246"/>
      <c r="J97" s="238" t="e">
        <f>IF(AND(Q97="",#REF!&gt;0,#REF!&lt;5),K97,)</f>
        <v>#REF!</v>
      </c>
      <c r="K97" s="239" t="str">
        <f>IF(D97="","ZZZ9",IF(AND(#REF!&gt;0,#REF!&lt;5),D97&amp;#REF!,D97&amp;"9"))</f>
        <v>ZZZ9</v>
      </c>
      <c r="L97" s="240">
        <f t="shared" si="0"/>
        <v>999</v>
      </c>
      <c r="M97" s="251">
        <f t="shared" si="1"/>
        <v>999</v>
      </c>
      <c r="N97" s="248"/>
      <c r="O97" s="243"/>
      <c r="P97" s="242">
        <f t="shared" si="2"/>
        <v>999</v>
      </c>
      <c r="Q97" s="243"/>
    </row>
    <row r="98" spans="1:17" s="244" customFormat="1" ht="18.899999999999999" customHeight="1" x14ac:dyDescent="0.3">
      <c r="A98" s="232">
        <v>92</v>
      </c>
      <c r="B98" s="233"/>
      <c r="C98" s="233"/>
      <c r="D98" s="234"/>
      <c r="E98" s="235"/>
      <c r="F98" s="243"/>
      <c r="G98" s="243"/>
      <c r="H98" s="245"/>
      <c r="I98" s="246"/>
      <c r="J98" s="238" t="e">
        <f>IF(AND(Q98="",#REF!&gt;0,#REF!&lt;5),K98,)</f>
        <v>#REF!</v>
      </c>
      <c r="K98" s="239" t="str">
        <f>IF(D98="","ZZZ9",IF(AND(#REF!&gt;0,#REF!&lt;5),D98&amp;#REF!,D98&amp;"9"))</f>
        <v>ZZZ9</v>
      </c>
      <c r="L98" s="240">
        <f t="shared" si="0"/>
        <v>999</v>
      </c>
      <c r="M98" s="251">
        <f t="shared" si="1"/>
        <v>999</v>
      </c>
      <c r="N98" s="248"/>
      <c r="O98" s="243"/>
      <c r="P98" s="242">
        <f t="shared" si="2"/>
        <v>999</v>
      </c>
      <c r="Q98" s="243"/>
    </row>
    <row r="99" spans="1:17" s="244" customFormat="1" ht="18.899999999999999" customHeight="1" x14ac:dyDescent="0.3">
      <c r="A99" s="232">
        <v>93</v>
      </c>
      <c r="B99" s="233"/>
      <c r="C99" s="233"/>
      <c r="D99" s="234"/>
      <c r="E99" s="235"/>
      <c r="F99" s="243"/>
      <c r="G99" s="243"/>
      <c r="H99" s="245"/>
      <c r="I99" s="246"/>
      <c r="J99" s="238" t="e">
        <f>IF(AND(Q99="",#REF!&gt;0,#REF!&lt;5),K99,)</f>
        <v>#REF!</v>
      </c>
      <c r="K99" s="239" t="str">
        <f>IF(D99="","ZZZ9",IF(AND(#REF!&gt;0,#REF!&lt;5),D99&amp;#REF!,D99&amp;"9"))</f>
        <v>ZZZ9</v>
      </c>
      <c r="L99" s="240">
        <f t="shared" si="0"/>
        <v>999</v>
      </c>
      <c r="M99" s="251">
        <f t="shared" si="1"/>
        <v>999</v>
      </c>
      <c r="N99" s="248"/>
      <c r="O99" s="243"/>
      <c r="P99" s="242">
        <f t="shared" si="2"/>
        <v>999</v>
      </c>
      <c r="Q99" s="243"/>
    </row>
    <row r="100" spans="1:17" s="244" customFormat="1" ht="18.899999999999999" customHeight="1" x14ac:dyDescent="0.3">
      <c r="A100" s="232">
        <v>94</v>
      </c>
      <c r="B100" s="233"/>
      <c r="C100" s="233"/>
      <c r="D100" s="234"/>
      <c r="E100" s="235"/>
      <c r="F100" s="243"/>
      <c r="G100" s="243"/>
      <c r="H100" s="245"/>
      <c r="I100" s="246"/>
      <c r="J100" s="238" t="e">
        <f>IF(AND(Q100="",#REF!&gt;0,#REF!&lt;5),K100,)</f>
        <v>#REF!</v>
      </c>
      <c r="K100" s="239" t="str">
        <f>IF(D100="","ZZZ9",IF(AND(#REF!&gt;0,#REF!&lt;5),D100&amp;#REF!,D100&amp;"9"))</f>
        <v>ZZZ9</v>
      </c>
      <c r="L100" s="240">
        <f t="shared" si="0"/>
        <v>999</v>
      </c>
      <c r="M100" s="251">
        <f t="shared" si="1"/>
        <v>999</v>
      </c>
      <c r="N100" s="248"/>
      <c r="O100" s="243"/>
      <c r="P100" s="242">
        <f t="shared" si="2"/>
        <v>999</v>
      </c>
      <c r="Q100" s="243"/>
    </row>
    <row r="101" spans="1:17" s="244" customFormat="1" ht="18.899999999999999" customHeight="1" x14ac:dyDescent="0.3">
      <c r="A101" s="232">
        <v>95</v>
      </c>
      <c r="B101" s="233"/>
      <c r="C101" s="233"/>
      <c r="D101" s="234"/>
      <c r="E101" s="235"/>
      <c r="F101" s="243"/>
      <c r="G101" s="243"/>
      <c r="H101" s="245"/>
      <c r="I101" s="246"/>
      <c r="J101" s="238" t="e">
        <f>IF(AND(Q101="",#REF!&gt;0,#REF!&lt;5),K101,)</f>
        <v>#REF!</v>
      </c>
      <c r="K101" s="239" t="str">
        <f>IF(D101="","ZZZ9",IF(AND(#REF!&gt;0,#REF!&lt;5),D101&amp;#REF!,D101&amp;"9"))</f>
        <v>ZZZ9</v>
      </c>
      <c r="L101" s="240">
        <f t="shared" si="0"/>
        <v>999</v>
      </c>
      <c r="M101" s="251">
        <f t="shared" si="1"/>
        <v>999</v>
      </c>
      <c r="N101" s="248"/>
      <c r="O101" s="243"/>
      <c r="P101" s="242">
        <f t="shared" si="2"/>
        <v>999</v>
      </c>
      <c r="Q101" s="243"/>
    </row>
    <row r="102" spans="1:17" s="244" customFormat="1" ht="18.899999999999999" customHeight="1" x14ac:dyDescent="0.3">
      <c r="A102" s="232">
        <v>96</v>
      </c>
      <c r="B102" s="233"/>
      <c r="C102" s="233"/>
      <c r="D102" s="234"/>
      <c r="E102" s="235"/>
      <c r="F102" s="243"/>
      <c r="G102" s="243"/>
      <c r="H102" s="245"/>
      <c r="I102" s="246"/>
      <c r="J102" s="238" t="e">
        <f>IF(AND(Q102="",#REF!&gt;0,#REF!&lt;5),K102,)</f>
        <v>#REF!</v>
      </c>
      <c r="K102" s="239" t="str">
        <f>IF(D102="","ZZZ9",IF(AND(#REF!&gt;0,#REF!&lt;5),D102&amp;#REF!,D102&amp;"9"))</f>
        <v>ZZZ9</v>
      </c>
      <c r="L102" s="240">
        <f t="shared" si="0"/>
        <v>999</v>
      </c>
      <c r="M102" s="251">
        <f t="shared" si="1"/>
        <v>999</v>
      </c>
      <c r="N102" s="248"/>
      <c r="O102" s="243"/>
      <c r="P102" s="242">
        <f t="shared" si="2"/>
        <v>999</v>
      </c>
      <c r="Q102" s="243"/>
    </row>
    <row r="103" spans="1:17" s="244" customFormat="1" ht="18.899999999999999" customHeight="1" x14ac:dyDescent="0.3">
      <c r="A103" s="232">
        <v>97</v>
      </c>
      <c r="B103" s="233"/>
      <c r="C103" s="233"/>
      <c r="D103" s="234"/>
      <c r="E103" s="235"/>
      <c r="F103" s="243"/>
      <c r="G103" s="243"/>
      <c r="H103" s="245"/>
      <c r="I103" s="246"/>
      <c r="J103" s="238" t="e">
        <f>IF(AND(Q103="",#REF!&gt;0,#REF!&lt;5),K103,)</f>
        <v>#REF!</v>
      </c>
      <c r="K103" s="239" t="str">
        <f>IF(D103="","ZZZ9",IF(AND(#REF!&gt;0,#REF!&lt;5),D103&amp;#REF!,D103&amp;"9"))</f>
        <v>ZZZ9</v>
      </c>
      <c r="L103" s="240">
        <f t="shared" si="0"/>
        <v>999</v>
      </c>
      <c r="M103" s="251">
        <f t="shared" si="1"/>
        <v>999</v>
      </c>
      <c r="N103" s="248"/>
      <c r="O103" s="243"/>
      <c r="P103" s="242">
        <f t="shared" si="2"/>
        <v>999</v>
      </c>
      <c r="Q103" s="243"/>
    </row>
    <row r="104" spans="1:17" s="244" customFormat="1" ht="18.899999999999999" customHeight="1" x14ac:dyDescent="0.3">
      <c r="A104" s="232">
        <v>98</v>
      </c>
      <c r="B104" s="233"/>
      <c r="C104" s="233"/>
      <c r="D104" s="234"/>
      <c r="E104" s="235"/>
      <c r="F104" s="243"/>
      <c r="G104" s="243"/>
      <c r="H104" s="245"/>
      <c r="I104" s="246"/>
      <c r="J104" s="238" t="e">
        <f>IF(AND(Q104="",#REF!&gt;0,#REF!&lt;5),K104,)</f>
        <v>#REF!</v>
      </c>
      <c r="K104" s="239" t="str">
        <f>IF(D104="","ZZZ9",IF(AND(#REF!&gt;0,#REF!&lt;5),D104&amp;#REF!,D104&amp;"9"))</f>
        <v>ZZZ9</v>
      </c>
      <c r="L104" s="240">
        <f t="shared" ref="L104:L156" si="3">IF(Q104="",999,Q104)</f>
        <v>999</v>
      </c>
      <c r="M104" s="251">
        <f t="shared" ref="M104:M156" si="4">IF(P104=999,999,1)</f>
        <v>999</v>
      </c>
      <c r="N104" s="248"/>
      <c r="O104" s="243"/>
      <c r="P104" s="242">
        <f t="shared" ref="P104:P156" si="5">IF(N104="DA",1,IF(N104="WC",2,IF(N104="SE",3,IF(N104="Q",4,IF(N104="LL",5,999)))))</f>
        <v>999</v>
      </c>
      <c r="Q104" s="243"/>
    </row>
    <row r="105" spans="1:17" s="244" customFormat="1" ht="18.899999999999999" customHeight="1" x14ac:dyDescent="0.3">
      <c r="A105" s="232">
        <v>99</v>
      </c>
      <c r="B105" s="233"/>
      <c r="C105" s="233"/>
      <c r="D105" s="234"/>
      <c r="E105" s="235"/>
      <c r="F105" s="243"/>
      <c r="G105" s="243"/>
      <c r="H105" s="245"/>
      <c r="I105" s="246"/>
      <c r="J105" s="238" t="e">
        <f>IF(AND(Q105="",#REF!&gt;0,#REF!&lt;5),K105,)</f>
        <v>#REF!</v>
      </c>
      <c r="K105" s="239" t="str">
        <f>IF(D105="","ZZZ9",IF(AND(#REF!&gt;0,#REF!&lt;5),D105&amp;#REF!,D105&amp;"9"))</f>
        <v>ZZZ9</v>
      </c>
      <c r="L105" s="240">
        <f t="shared" si="3"/>
        <v>999</v>
      </c>
      <c r="M105" s="251">
        <f t="shared" si="4"/>
        <v>999</v>
      </c>
      <c r="N105" s="248"/>
      <c r="O105" s="243"/>
      <c r="P105" s="242">
        <f t="shared" si="5"/>
        <v>999</v>
      </c>
      <c r="Q105" s="243"/>
    </row>
    <row r="106" spans="1:17" s="244" customFormat="1" ht="18.899999999999999" customHeight="1" x14ac:dyDescent="0.3">
      <c r="A106" s="232">
        <v>100</v>
      </c>
      <c r="B106" s="233"/>
      <c r="C106" s="233"/>
      <c r="D106" s="234"/>
      <c r="E106" s="235"/>
      <c r="F106" s="243"/>
      <c r="G106" s="243"/>
      <c r="H106" s="245"/>
      <c r="I106" s="246"/>
      <c r="J106" s="238" t="e">
        <f>IF(AND(Q106="",#REF!&gt;0,#REF!&lt;5),K106,)</f>
        <v>#REF!</v>
      </c>
      <c r="K106" s="239" t="str">
        <f>IF(D106="","ZZZ9",IF(AND(#REF!&gt;0,#REF!&lt;5),D106&amp;#REF!,D106&amp;"9"))</f>
        <v>ZZZ9</v>
      </c>
      <c r="L106" s="240">
        <f t="shared" si="3"/>
        <v>999</v>
      </c>
      <c r="M106" s="251">
        <f t="shared" si="4"/>
        <v>999</v>
      </c>
      <c r="N106" s="248"/>
      <c r="O106" s="243"/>
      <c r="P106" s="242">
        <f t="shared" si="5"/>
        <v>999</v>
      </c>
      <c r="Q106" s="243"/>
    </row>
    <row r="107" spans="1:17" s="244" customFormat="1" ht="18.899999999999999" customHeight="1" x14ac:dyDescent="0.3">
      <c r="A107" s="232">
        <v>101</v>
      </c>
      <c r="B107" s="233"/>
      <c r="C107" s="233"/>
      <c r="D107" s="234"/>
      <c r="E107" s="235"/>
      <c r="F107" s="243"/>
      <c r="G107" s="243"/>
      <c r="H107" s="245"/>
      <c r="I107" s="246"/>
      <c r="J107" s="238" t="e">
        <f>IF(AND(Q107="",#REF!&gt;0,#REF!&lt;5),K107,)</f>
        <v>#REF!</v>
      </c>
      <c r="K107" s="239" t="str">
        <f>IF(D107="","ZZZ9",IF(AND(#REF!&gt;0,#REF!&lt;5),D107&amp;#REF!,D107&amp;"9"))</f>
        <v>ZZZ9</v>
      </c>
      <c r="L107" s="240">
        <f t="shared" si="3"/>
        <v>999</v>
      </c>
      <c r="M107" s="251">
        <f t="shared" si="4"/>
        <v>999</v>
      </c>
      <c r="N107" s="248"/>
      <c r="O107" s="243"/>
      <c r="P107" s="242">
        <f t="shared" si="5"/>
        <v>999</v>
      </c>
      <c r="Q107" s="243"/>
    </row>
    <row r="108" spans="1:17" s="244" customFormat="1" ht="18.899999999999999" customHeight="1" x14ac:dyDescent="0.3">
      <c r="A108" s="232">
        <v>102</v>
      </c>
      <c r="B108" s="233"/>
      <c r="C108" s="233"/>
      <c r="D108" s="234"/>
      <c r="E108" s="235"/>
      <c r="F108" s="243"/>
      <c r="G108" s="243"/>
      <c r="H108" s="245"/>
      <c r="I108" s="246"/>
      <c r="J108" s="238" t="e">
        <f>IF(AND(Q108="",#REF!&gt;0,#REF!&lt;5),K108,)</f>
        <v>#REF!</v>
      </c>
      <c r="K108" s="239" t="str">
        <f>IF(D108="","ZZZ9",IF(AND(#REF!&gt;0,#REF!&lt;5),D108&amp;#REF!,D108&amp;"9"))</f>
        <v>ZZZ9</v>
      </c>
      <c r="L108" s="240">
        <f t="shared" si="3"/>
        <v>999</v>
      </c>
      <c r="M108" s="251">
        <f t="shared" si="4"/>
        <v>999</v>
      </c>
      <c r="N108" s="248"/>
      <c r="O108" s="243"/>
      <c r="P108" s="242">
        <f t="shared" si="5"/>
        <v>999</v>
      </c>
      <c r="Q108" s="243"/>
    </row>
    <row r="109" spans="1:17" s="244" customFormat="1" ht="18.899999999999999" customHeight="1" x14ac:dyDescent="0.3">
      <c r="A109" s="232">
        <v>103</v>
      </c>
      <c r="B109" s="233"/>
      <c r="C109" s="233"/>
      <c r="D109" s="234"/>
      <c r="E109" s="235"/>
      <c r="F109" s="243"/>
      <c r="G109" s="243"/>
      <c r="H109" s="245"/>
      <c r="I109" s="246"/>
      <c r="J109" s="238" t="e">
        <f>IF(AND(Q109="",#REF!&gt;0,#REF!&lt;5),K109,)</f>
        <v>#REF!</v>
      </c>
      <c r="K109" s="239" t="str">
        <f>IF(D109="","ZZZ9",IF(AND(#REF!&gt;0,#REF!&lt;5),D109&amp;#REF!,D109&amp;"9"))</f>
        <v>ZZZ9</v>
      </c>
      <c r="L109" s="240">
        <f t="shared" si="3"/>
        <v>999</v>
      </c>
      <c r="M109" s="251">
        <f t="shared" si="4"/>
        <v>999</v>
      </c>
      <c r="N109" s="248"/>
      <c r="O109" s="243"/>
      <c r="P109" s="242">
        <f t="shared" si="5"/>
        <v>999</v>
      </c>
      <c r="Q109" s="243"/>
    </row>
    <row r="110" spans="1:17" s="244" customFormat="1" ht="18.899999999999999" customHeight="1" x14ac:dyDescent="0.3">
      <c r="A110" s="232">
        <v>104</v>
      </c>
      <c r="B110" s="233"/>
      <c r="C110" s="233"/>
      <c r="D110" s="234"/>
      <c r="E110" s="235"/>
      <c r="F110" s="243"/>
      <c r="G110" s="243"/>
      <c r="H110" s="245"/>
      <c r="I110" s="246"/>
      <c r="J110" s="238" t="e">
        <f>IF(AND(Q110="",#REF!&gt;0,#REF!&lt;5),K110,)</f>
        <v>#REF!</v>
      </c>
      <c r="K110" s="239" t="str">
        <f>IF(D110="","ZZZ9",IF(AND(#REF!&gt;0,#REF!&lt;5),D110&amp;#REF!,D110&amp;"9"))</f>
        <v>ZZZ9</v>
      </c>
      <c r="L110" s="240">
        <f t="shared" si="3"/>
        <v>999</v>
      </c>
      <c r="M110" s="251">
        <f t="shared" si="4"/>
        <v>999</v>
      </c>
      <c r="N110" s="248"/>
      <c r="O110" s="243"/>
      <c r="P110" s="242">
        <f t="shared" si="5"/>
        <v>999</v>
      </c>
      <c r="Q110" s="243"/>
    </row>
    <row r="111" spans="1:17" s="244" customFormat="1" ht="18.899999999999999" customHeight="1" x14ac:dyDescent="0.3">
      <c r="A111" s="232">
        <v>105</v>
      </c>
      <c r="B111" s="233"/>
      <c r="C111" s="233"/>
      <c r="D111" s="234"/>
      <c r="E111" s="235"/>
      <c r="F111" s="243"/>
      <c r="G111" s="243"/>
      <c r="H111" s="245"/>
      <c r="I111" s="246"/>
      <c r="J111" s="238" t="e">
        <f>IF(AND(Q111="",#REF!&gt;0,#REF!&lt;5),K111,)</f>
        <v>#REF!</v>
      </c>
      <c r="K111" s="239" t="str">
        <f>IF(D111="","ZZZ9",IF(AND(#REF!&gt;0,#REF!&lt;5),D111&amp;#REF!,D111&amp;"9"))</f>
        <v>ZZZ9</v>
      </c>
      <c r="L111" s="240">
        <f t="shared" si="3"/>
        <v>999</v>
      </c>
      <c r="M111" s="251">
        <f t="shared" si="4"/>
        <v>999</v>
      </c>
      <c r="N111" s="248"/>
      <c r="O111" s="243"/>
      <c r="P111" s="242">
        <f t="shared" si="5"/>
        <v>999</v>
      </c>
      <c r="Q111" s="243"/>
    </row>
    <row r="112" spans="1:17" s="244" customFormat="1" ht="18.899999999999999" customHeight="1" x14ac:dyDescent="0.3">
      <c r="A112" s="232">
        <v>106</v>
      </c>
      <c r="B112" s="233"/>
      <c r="C112" s="233"/>
      <c r="D112" s="234"/>
      <c r="E112" s="235"/>
      <c r="F112" s="243"/>
      <c r="G112" s="243"/>
      <c r="H112" s="245"/>
      <c r="I112" s="246"/>
      <c r="J112" s="238" t="e">
        <f>IF(AND(Q112="",#REF!&gt;0,#REF!&lt;5),K112,)</f>
        <v>#REF!</v>
      </c>
      <c r="K112" s="239" t="str">
        <f>IF(D112="","ZZZ9",IF(AND(#REF!&gt;0,#REF!&lt;5),D112&amp;#REF!,D112&amp;"9"))</f>
        <v>ZZZ9</v>
      </c>
      <c r="L112" s="240">
        <f t="shared" si="3"/>
        <v>999</v>
      </c>
      <c r="M112" s="251">
        <f t="shared" si="4"/>
        <v>999</v>
      </c>
      <c r="N112" s="248"/>
      <c r="O112" s="243"/>
      <c r="P112" s="242">
        <f t="shared" si="5"/>
        <v>999</v>
      </c>
      <c r="Q112" s="243"/>
    </row>
    <row r="113" spans="1:17" s="244" customFormat="1" ht="18.899999999999999" customHeight="1" x14ac:dyDescent="0.3">
      <c r="A113" s="232">
        <v>107</v>
      </c>
      <c r="B113" s="233"/>
      <c r="C113" s="233"/>
      <c r="D113" s="234"/>
      <c r="E113" s="235"/>
      <c r="F113" s="243"/>
      <c r="G113" s="243"/>
      <c r="H113" s="245"/>
      <c r="I113" s="246"/>
      <c r="J113" s="238" t="e">
        <f>IF(AND(Q113="",#REF!&gt;0,#REF!&lt;5),K113,)</f>
        <v>#REF!</v>
      </c>
      <c r="K113" s="239" t="str">
        <f>IF(D113="","ZZZ9",IF(AND(#REF!&gt;0,#REF!&lt;5),D113&amp;#REF!,D113&amp;"9"))</f>
        <v>ZZZ9</v>
      </c>
      <c r="L113" s="240">
        <f t="shared" si="3"/>
        <v>999</v>
      </c>
      <c r="M113" s="251">
        <f t="shared" si="4"/>
        <v>999</v>
      </c>
      <c r="N113" s="248"/>
      <c r="O113" s="243"/>
      <c r="P113" s="242">
        <f t="shared" si="5"/>
        <v>999</v>
      </c>
      <c r="Q113" s="243"/>
    </row>
    <row r="114" spans="1:17" s="244" customFormat="1" ht="18.899999999999999" customHeight="1" x14ac:dyDescent="0.3">
      <c r="A114" s="232">
        <v>108</v>
      </c>
      <c r="B114" s="233"/>
      <c r="C114" s="233"/>
      <c r="D114" s="234"/>
      <c r="E114" s="235"/>
      <c r="F114" s="243"/>
      <c r="G114" s="243"/>
      <c r="H114" s="245"/>
      <c r="I114" s="246"/>
      <c r="J114" s="238" t="e">
        <f>IF(AND(Q114="",#REF!&gt;0,#REF!&lt;5),K114,)</f>
        <v>#REF!</v>
      </c>
      <c r="K114" s="239" t="str">
        <f>IF(D114="","ZZZ9",IF(AND(#REF!&gt;0,#REF!&lt;5),D114&amp;#REF!,D114&amp;"9"))</f>
        <v>ZZZ9</v>
      </c>
      <c r="L114" s="240">
        <f t="shared" si="3"/>
        <v>999</v>
      </c>
      <c r="M114" s="251">
        <f t="shared" si="4"/>
        <v>999</v>
      </c>
      <c r="N114" s="248"/>
      <c r="O114" s="243"/>
      <c r="P114" s="242">
        <f t="shared" si="5"/>
        <v>999</v>
      </c>
      <c r="Q114" s="243"/>
    </row>
    <row r="115" spans="1:17" s="244" customFormat="1" ht="18.899999999999999" customHeight="1" x14ac:dyDescent="0.3">
      <c r="A115" s="232">
        <v>109</v>
      </c>
      <c r="B115" s="233"/>
      <c r="C115" s="233"/>
      <c r="D115" s="234"/>
      <c r="E115" s="235"/>
      <c r="F115" s="243"/>
      <c r="G115" s="243"/>
      <c r="H115" s="245"/>
      <c r="I115" s="246"/>
      <c r="J115" s="238" t="e">
        <f>IF(AND(Q115="",#REF!&gt;0,#REF!&lt;5),K115,)</f>
        <v>#REF!</v>
      </c>
      <c r="K115" s="239" t="str">
        <f>IF(D115="","ZZZ9",IF(AND(#REF!&gt;0,#REF!&lt;5),D115&amp;#REF!,D115&amp;"9"))</f>
        <v>ZZZ9</v>
      </c>
      <c r="L115" s="240">
        <f t="shared" si="3"/>
        <v>999</v>
      </c>
      <c r="M115" s="251">
        <f t="shared" si="4"/>
        <v>999</v>
      </c>
      <c r="N115" s="248"/>
      <c r="O115" s="243"/>
      <c r="P115" s="242">
        <f t="shared" si="5"/>
        <v>999</v>
      </c>
      <c r="Q115" s="243"/>
    </row>
    <row r="116" spans="1:17" s="244" customFormat="1" ht="18.899999999999999" customHeight="1" x14ac:dyDescent="0.3">
      <c r="A116" s="232">
        <v>110</v>
      </c>
      <c r="B116" s="233"/>
      <c r="C116" s="233"/>
      <c r="D116" s="234"/>
      <c r="E116" s="235"/>
      <c r="F116" s="243"/>
      <c r="G116" s="243"/>
      <c r="H116" s="245"/>
      <c r="I116" s="246"/>
      <c r="J116" s="238" t="e">
        <f>IF(AND(Q116="",#REF!&gt;0,#REF!&lt;5),K116,)</f>
        <v>#REF!</v>
      </c>
      <c r="K116" s="239" t="str">
        <f>IF(D116="","ZZZ9",IF(AND(#REF!&gt;0,#REF!&lt;5),D116&amp;#REF!,D116&amp;"9"))</f>
        <v>ZZZ9</v>
      </c>
      <c r="L116" s="240">
        <f t="shared" si="3"/>
        <v>999</v>
      </c>
      <c r="M116" s="251">
        <f t="shared" si="4"/>
        <v>999</v>
      </c>
      <c r="N116" s="248"/>
      <c r="O116" s="243"/>
      <c r="P116" s="242">
        <f t="shared" si="5"/>
        <v>999</v>
      </c>
      <c r="Q116" s="243"/>
    </row>
    <row r="117" spans="1:17" s="244" customFormat="1" ht="18.899999999999999" customHeight="1" x14ac:dyDescent="0.3">
      <c r="A117" s="232">
        <v>111</v>
      </c>
      <c r="B117" s="233"/>
      <c r="C117" s="233"/>
      <c r="D117" s="234"/>
      <c r="E117" s="235"/>
      <c r="F117" s="243"/>
      <c r="G117" s="243"/>
      <c r="H117" s="245"/>
      <c r="I117" s="246"/>
      <c r="J117" s="238" t="e">
        <f>IF(AND(Q117="",#REF!&gt;0,#REF!&lt;5),K117,)</f>
        <v>#REF!</v>
      </c>
      <c r="K117" s="239" t="str">
        <f>IF(D117="","ZZZ9",IF(AND(#REF!&gt;0,#REF!&lt;5),D117&amp;#REF!,D117&amp;"9"))</f>
        <v>ZZZ9</v>
      </c>
      <c r="L117" s="240">
        <f t="shared" si="3"/>
        <v>999</v>
      </c>
      <c r="M117" s="251">
        <f t="shared" si="4"/>
        <v>999</v>
      </c>
      <c r="N117" s="248"/>
      <c r="O117" s="243"/>
      <c r="P117" s="242">
        <f t="shared" si="5"/>
        <v>999</v>
      </c>
      <c r="Q117" s="243"/>
    </row>
    <row r="118" spans="1:17" s="244" customFormat="1" ht="18.899999999999999" customHeight="1" x14ac:dyDescent="0.3">
      <c r="A118" s="232">
        <v>112</v>
      </c>
      <c r="B118" s="233"/>
      <c r="C118" s="233"/>
      <c r="D118" s="234"/>
      <c r="E118" s="235"/>
      <c r="F118" s="243"/>
      <c r="G118" s="243"/>
      <c r="H118" s="245"/>
      <c r="I118" s="246"/>
      <c r="J118" s="238" t="e">
        <f>IF(AND(Q118="",#REF!&gt;0,#REF!&lt;5),K118,)</f>
        <v>#REF!</v>
      </c>
      <c r="K118" s="239" t="str">
        <f>IF(D118="","ZZZ9",IF(AND(#REF!&gt;0,#REF!&lt;5),D118&amp;#REF!,D118&amp;"9"))</f>
        <v>ZZZ9</v>
      </c>
      <c r="L118" s="240">
        <f t="shared" si="3"/>
        <v>999</v>
      </c>
      <c r="M118" s="251">
        <f t="shared" si="4"/>
        <v>999</v>
      </c>
      <c r="N118" s="248"/>
      <c r="O118" s="243"/>
      <c r="P118" s="242">
        <f t="shared" si="5"/>
        <v>999</v>
      </c>
      <c r="Q118" s="243"/>
    </row>
    <row r="119" spans="1:17" s="244" customFormat="1" ht="18.899999999999999" customHeight="1" x14ac:dyDescent="0.3">
      <c r="A119" s="232">
        <v>113</v>
      </c>
      <c r="B119" s="233"/>
      <c r="C119" s="233"/>
      <c r="D119" s="234"/>
      <c r="E119" s="235"/>
      <c r="F119" s="243"/>
      <c r="G119" s="243"/>
      <c r="H119" s="245"/>
      <c r="I119" s="246"/>
      <c r="J119" s="238" t="e">
        <f>IF(AND(Q119="",#REF!&gt;0,#REF!&lt;5),K119,)</f>
        <v>#REF!</v>
      </c>
      <c r="K119" s="239" t="str">
        <f>IF(D119="","ZZZ9",IF(AND(#REF!&gt;0,#REF!&lt;5),D119&amp;#REF!,D119&amp;"9"))</f>
        <v>ZZZ9</v>
      </c>
      <c r="L119" s="240">
        <f t="shared" si="3"/>
        <v>999</v>
      </c>
      <c r="M119" s="251">
        <f t="shared" si="4"/>
        <v>999</v>
      </c>
      <c r="N119" s="248"/>
      <c r="O119" s="243"/>
      <c r="P119" s="242">
        <f t="shared" si="5"/>
        <v>999</v>
      </c>
      <c r="Q119" s="243"/>
    </row>
    <row r="120" spans="1:17" s="244" customFormat="1" ht="18.899999999999999" customHeight="1" x14ac:dyDescent="0.3">
      <c r="A120" s="232">
        <v>114</v>
      </c>
      <c r="B120" s="233"/>
      <c r="C120" s="233"/>
      <c r="D120" s="234"/>
      <c r="E120" s="235"/>
      <c r="F120" s="243"/>
      <c r="G120" s="243"/>
      <c r="H120" s="245"/>
      <c r="I120" s="246"/>
      <c r="J120" s="238" t="e">
        <f>IF(AND(Q120="",#REF!&gt;0,#REF!&lt;5),K120,)</f>
        <v>#REF!</v>
      </c>
      <c r="K120" s="239" t="str">
        <f>IF(D120="","ZZZ9",IF(AND(#REF!&gt;0,#REF!&lt;5),D120&amp;#REF!,D120&amp;"9"))</f>
        <v>ZZZ9</v>
      </c>
      <c r="L120" s="240">
        <f t="shared" si="3"/>
        <v>999</v>
      </c>
      <c r="M120" s="251">
        <f t="shared" si="4"/>
        <v>999</v>
      </c>
      <c r="N120" s="248"/>
      <c r="O120" s="243"/>
      <c r="P120" s="242">
        <f t="shared" si="5"/>
        <v>999</v>
      </c>
      <c r="Q120" s="243"/>
    </row>
    <row r="121" spans="1:17" s="244" customFormat="1" ht="18.899999999999999" customHeight="1" x14ac:dyDescent="0.3">
      <c r="A121" s="232">
        <v>115</v>
      </c>
      <c r="B121" s="233"/>
      <c r="C121" s="233"/>
      <c r="D121" s="234"/>
      <c r="E121" s="235"/>
      <c r="F121" s="243"/>
      <c r="G121" s="243"/>
      <c r="H121" s="245"/>
      <c r="I121" s="246"/>
      <c r="J121" s="238" t="e">
        <f>IF(AND(Q121="",#REF!&gt;0,#REF!&lt;5),K121,)</f>
        <v>#REF!</v>
      </c>
      <c r="K121" s="239" t="str">
        <f>IF(D121="","ZZZ9",IF(AND(#REF!&gt;0,#REF!&lt;5),D121&amp;#REF!,D121&amp;"9"))</f>
        <v>ZZZ9</v>
      </c>
      <c r="L121" s="240">
        <f t="shared" si="3"/>
        <v>999</v>
      </c>
      <c r="M121" s="251">
        <f t="shared" si="4"/>
        <v>999</v>
      </c>
      <c r="N121" s="248"/>
      <c r="O121" s="243"/>
      <c r="P121" s="242">
        <f t="shared" si="5"/>
        <v>999</v>
      </c>
      <c r="Q121" s="243"/>
    </row>
    <row r="122" spans="1:17" s="244" customFormat="1" ht="18.899999999999999" customHeight="1" x14ac:dyDescent="0.3">
      <c r="A122" s="232">
        <v>116</v>
      </c>
      <c r="B122" s="233"/>
      <c r="C122" s="233"/>
      <c r="D122" s="234"/>
      <c r="E122" s="235"/>
      <c r="F122" s="243"/>
      <c r="G122" s="243"/>
      <c r="H122" s="245"/>
      <c r="I122" s="246"/>
      <c r="J122" s="238" t="e">
        <f>IF(AND(Q122="",#REF!&gt;0,#REF!&lt;5),K122,)</f>
        <v>#REF!</v>
      </c>
      <c r="K122" s="239" t="str">
        <f>IF(D122="","ZZZ9",IF(AND(#REF!&gt;0,#REF!&lt;5),D122&amp;#REF!,D122&amp;"9"))</f>
        <v>ZZZ9</v>
      </c>
      <c r="L122" s="240">
        <f t="shared" si="3"/>
        <v>999</v>
      </c>
      <c r="M122" s="251">
        <f t="shared" si="4"/>
        <v>999</v>
      </c>
      <c r="N122" s="248"/>
      <c r="O122" s="243"/>
      <c r="P122" s="242">
        <f t="shared" si="5"/>
        <v>999</v>
      </c>
      <c r="Q122" s="243"/>
    </row>
    <row r="123" spans="1:17" s="244" customFormat="1" ht="18.899999999999999" customHeight="1" x14ac:dyDescent="0.3">
      <c r="A123" s="232">
        <v>117</v>
      </c>
      <c r="B123" s="233"/>
      <c r="C123" s="233"/>
      <c r="D123" s="234"/>
      <c r="E123" s="235"/>
      <c r="F123" s="243"/>
      <c r="G123" s="243"/>
      <c r="H123" s="245"/>
      <c r="I123" s="246"/>
      <c r="J123" s="238" t="e">
        <f>IF(AND(Q123="",#REF!&gt;0,#REF!&lt;5),K123,)</f>
        <v>#REF!</v>
      </c>
      <c r="K123" s="239" t="str">
        <f>IF(D123="","ZZZ9",IF(AND(#REF!&gt;0,#REF!&lt;5),D123&amp;#REF!,D123&amp;"9"))</f>
        <v>ZZZ9</v>
      </c>
      <c r="L123" s="240">
        <f t="shared" si="3"/>
        <v>999</v>
      </c>
      <c r="M123" s="251">
        <f t="shared" si="4"/>
        <v>999</v>
      </c>
      <c r="N123" s="248"/>
      <c r="O123" s="243"/>
      <c r="P123" s="242">
        <f t="shared" si="5"/>
        <v>999</v>
      </c>
      <c r="Q123" s="243"/>
    </row>
    <row r="124" spans="1:17" s="244" customFormat="1" ht="18.899999999999999" customHeight="1" x14ac:dyDescent="0.3">
      <c r="A124" s="232">
        <v>118</v>
      </c>
      <c r="B124" s="233"/>
      <c r="C124" s="233"/>
      <c r="D124" s="234"/>
      <c r="E124" s="235"/>
      <c r="F124" s="243"/>
      <c r="G124" s="243"/>
      <c r="H124" s="245"/>
      <c r="I124" s="246"/>
      <c r="J124" s="238" t="e">
        <f>IF(AND(Q124="",#REF!&gt;0,#REF!&lt;5),K124,)</f>
        <v>#REF!</v>
      </c>
      <c r="K124" s="239" t="str">
        <f>IF(D124="","ZZZ9",IF(AND(#REF!&gt;0,#REF!&lt;5),D124&amp;#REF!,D124&amp;"9"))</f>
        <v>ZZZ9</v>
      </c>
      <c r="L124" s="240">
        <f t="shared" si="3"/>
        <v>999</v>
      </c>
      <c r="M124" s="251">
        <f t="shared" si="4"/>
        <v>999</v>
      </c>
      <c r="N124" s="248"/>
      <c r="O124" s="243"/>
      <c r="P124" s="242">
        <f t="shared" si="5"/>
        <v>999</v>
      </c>
      <c r="Q124" s="243"/>
    </row>
    <row r="125" spans="1:17" s="244" customFormat="1" ht="18.899999999999999" customHeight="1" x14ac:dyDescent="0.3">
      <c r="A125" s="232">
        <v>119</v>
      </c>
      <c r="B125" s="233"/>
      <c r="C125" s="233"/>
      <c r="D125" s="234"/>
      <c r="E125" s="235"/>
      <c r="F125" s="243"/>
      <c r="G125" s="243"/>
      <c r="H125" s="245"/>
      <c r="I125" s="246"/>
      <c r="J125" s="238" t="e">
        <f>IF(AND(Q125="",#REF!&gt;0,#REF!&lt;5),K125,)</f>
        <v>#REF!</v>
      </c>
      <c r="K125" s="239" t="str">
        <f>IF(D125="","ZZZ9",IF(AND(#REF!&gt;0,#REF!&lt;5),D125&amp;#REF!,D125&amp;"9"))</f>
        <v>ZZZ9</v>
      </c>
      <c r="L125" s="240">
        <f t="shared" si="3"/>
        <v>999</v>
      </c>
      <c r="M125" s="251">
        <f t="shared" si="4"/>
        <v>999</v>
      </c>
      <c r="N125" s="248"/>
      <c r="O125" s="243"/>
      <c r="P125" s="242">
        <f t="shared" si="5"/>
        <v>999</v>
      </c>
      <c r="Q125" s="243"/>
    </row>
    <row r="126" spans="1:17" s="244" customFormat="1" ht="18.899999999999999" customHeight="1" x14ac:dyDescent="0.3">
      <c r="A126" s="232">
        <v>120</v>
      </c>
      <c r="B126" s="233"/>
      <c r="C126" s="233"/>
      <c r="D126" s="234"/>
      <c r="E126" s="235"/>
      <c r="F126" s="243"/>
      <c r="G126" s="243"/>
      <c r="H126" s="245"/>
      <c r="I126" s="246"/>
      <c r="J126" s="238" t="e">
        <f>IF(AND(Q126="",#REF!&gt;0,#REF!&lt;5),K126,)</f>
        <v>#REF!</v>
      </c>
      <c r="K126" s="239" t="str">
        <f>IF(D126="","ZZZ9",IF(AND(#REF!&gt;0,#REF!&lt;5),D126&amp;#REF!,D126&amp;"9"))</f>
        <v>ZZZ9</v>
      </c>
      <c r="L126" s="240">
        <f t="shared" si="3"/>
        <v>999</v>
      </c>
      <c r="M126" s="251">
        <f t="shared" si="4"/>
        <v>999</v>
      </c>
      <c r="N126" s="248"/>
      <c r="O126" s="243"/>
      <c r="P126" s="242">
        <f t="shared" si="5"/>
        <v>999</v>
      </c>
      <c r="Q126" s="243"/>
    </row>
    <row r="127" spans="1:17" s="244" customFormat="1" ht="18.899999999999999" customHeight="1" x14ac:dyDescent="0.3">
      <c r="A127" s="232">
        <v>121</v>
      </c>
      <c r="B127" s="233"/>
      <c r="C127" s="233"/>
      <c r="D127" s="234"/>
      <c r="E127" s="235"/>
      <c r="F127" s="243"/>
      <c r="G127" s="243"/>
      <c r="H127" s="245"/>
      <c r="I127" s="246"/>
      <c r="J127" s="238" t="e">
        <f>IF(AND(Q127="",#REF!&gt;0,#REF!&lt;5),K127,)</f>
        <v>#REF!</v>
      </c>
      <c r="K127" s="239" t="str">
        <f>IF(D127="","ZZZ9",IF(AND(#REF!&gt;0,#REF!&lt;5),D127&amp;#REF!,D127&amp;"9"))</f>
        <v>ZZZ9</v>
      </c>
      <c r="L127" s="240">
        <f t="shared" si="3"/>
        <v>999</v>
      </c>
      <c r="M127" s="251">
        <f t="shared" si="4"/>
        <v>999</v>
      </c>
      <c r="N127" s="248"/>
      <c r="O127" s="243"/>
      <c r="P127" s="242">
        <f t="shared" si="5"/>
        <v>999</v>
      </c>
      <c r="Q127" s="243"/>
    </row>
    <row r="128" spans="1:17" s="244" customFormat="1" ht="18.899999999999999" customHeight="1" x14ac:dyDescent="0.3">
      <c r="A128" s="232">
        <v>122</v>
      </c>
      <c r="B128" s="233"/>
      <c r="C128" s="233"/>
      <c r="D128" s="234"/>
      <c r="E128" s="235"/>
      <c r="F128" s="243"/>
      <c r="G128" s="243"/>
      <c r="H128" s="245"/>
      <c r="I128" s="246"/>
      <c r="J128" s="238" t="e">
        <f>IF(AND(Q128="",#REF!&gt;0,#REF!&lt;5),K128,)</f>
        <v>#REF!</v>
      </c>
      <c r="K128" s="239" t="str">
        <f>IF(D128="","ZZZ9",IF(AND(#REF!&gt;0,#REF!&lt;5),D128&amp;#REF!,D128&amp;"9"))</f>
        <v>ZZZ9</v>
      </c>
      <c r="L128" s="240">
        <f t="shared" si="3"/>
        <v>999</v>
      </c>
      <c r="M128" s="251">
        <f t="shared" si="4"/>
        <v>999</v>
      </c>
      <c r="N128" s="248"/>
      <c r="O128" s="243"/>
      <c r="P128" s="242">
        <f t="shared" si="5"/>
        <v>999</v>
      </c>
      <c r="Q128" s="243"/>
    </row>
    <row r="129" spans="1:17" s="244" customFormat="1" ht="18.899999999999999" customHeight="1" x14ac:dyDescent="0.3">
      <c r="A129" s="232">
        <v>123</v>
      </c>
      <c r="B129" s="233"/>
      <c r="C129" s="233"/>
      <c r="D129" s="234"/>
      <c r="E129" s="235"/>
      <c r="F129" s="243"/>
      <c r="G129" s="243"/>
      <c r="H129" s="245"/>
      <c r="I129" s="246"/>
      <c r="J129" s="238" t="e">
        <f>IF(AND(Q129="",#REF!&gt;0,#REF!&lt;5),K129,)</f>
        <v>#REF!</v>
      </c>
      <c r="K129" s="239" t="str">
        <f>IF(D129="","ZZZ9",IF(AND(#REF!&gt;0,#REF!&lt;5),D129&amp;#REF!,D129&amp;"9"))</f>
        <v>ZZZ9</v>
      </c>
      <c r="L129" s="240">
        <f t="shared" si="3"/>
        <v>999</v>
      </c>
      <c r="M129" s="251">
        <f t="shared" si="4"/>
        <v>999</v>
      </c>
      <c r="N129" s="248"/>
      <c r="O129" s="243"/>
      <c r="P129" s="242">
        <f t="shared" si="5"/>
        <v>999</v>
      </c>
      <c r="Q129" s="243"/>
    </row>
    <row r="130" spans="1:17" s="244" customFormat="1" ht="18.899999999999999" customHeight="1" x14ac:dyDescent="0.3">
      <c r="A130" s="232">
        <v>124</v>
      </c>
      <c r="B130" s="233"/>
      <c r="C130" s="233"/>
      <c r="D130" s="234"/>
      <c r="E130" s="235"/>
      <c r="F130" s="243"/>
      <c r="G130" s="243"/>
      <c r="H130" s="245"/>
      <c r="I130" s="246"/>
      <c r="J130" s="238" t="e">
        <f>IF(AND(Q130="",#REF!&gt;0,#REF!&lt;5),K130,)</f>
        <v>#REF!</v>
      </c>
      <c r="K130" s="239" t="str">
        <f>IF(D130="","ZZZ9",IF(AND(#REF!&gt;0,#REF!&lt;5),D130&amp;#REF!,D130&amp;"9"))</f>
        <v>ZZZ9</v>
      </c>
      <c r="L130" s="240">
        <f t="shared" si="3"/>
        <v>999</v>
      </c>
      <c r="M130" s="251">
        <f t="shared" si="4"/>
        <v>999</v>
      </c>
      <c r="N130" s="248"/>
      <c r="O130" s="243"/>
      <c r="P130" s="242">
        <f t="shared" si="5"/>
        <v>999</v>
      </c>
      <c r="Q130" s="243"/>
    </row>
    <row r="131" spans="1:17" s="244" customFormat="1" ht="18.899999999999999" customHeight="1" x14ac:dyDescent="0.3">
      <c r="A131" s="232">
        <v>125</v>
      </c>
      <c r="B131" s="233"/>
      <c r="C131" s="233"/>
      <c r="D131" s="234"/>
      <c r="E131" s="235"/>
      <c r="F131" s="243"/>
      <c r="G131" s="243"/>
      <c r="H131" s="245"/>
      <c r="I131" s="246"/>
      <c r="J131" s="238" t="e">
        <f>IF(AND(Q131="",#REF!&gt;0,#REF!&lt;5),K131,)</f>
        <v>#REF!</v>
      </c>
      <c r="K131" s="239" t="str">
        <f>IF(D131="","ZZZ9",IF(AND(#REF!&gt;0,#REF!&lt;5),D131&amp;#REF!,D131&amp;"9"))</f>
        <v>ZZZ9</v>
      </c>
      <c r="L131" s="240">
        <f t="shared" si="3"/>
        <v>999</v>
      </c>
      <c r="M131" s="251">
        <f t="shared" si="4"/>
        <v>999</v>
      </c>
      <c r="N131" s="248"/>
      <c r="O131" s="243"/>
      <c r="P131" s="242">
        <f t="shared" si="5"/>
        <v>999</v>
      </c>
      <c r="Q131" s="243"/>
    </row>
    <row r="132" spans="1:17" s="244" customFormat="1" ht="18.899999999999999" customHeight="1" x14ac:dyDescent="0.3">
      <c r="A132" s="232">
        <v>126</v>
      </c>
      <c r="B132" s="233"/>
      <c r="C132" s="233"/>
      <c r="D132" s="234"/>
      <c r="E132" s="235"/>
      <c r="F132" s="243"/>
      <c r="G132" s="243"/>
      <c r="H132" s="245"/>
      <c r="I132" s="246"/>
      <c r="J132" s="238" t="e">
        <f>IF(AND(Q132="",#REF!&gt;0,#REF!&lt;5),K132,)</f>
        <v>#REF!</v>
      </c>
      <c r="K132" s="239" t="str">
        <f>IF(D132="","ZZZ9",IF(AND(#REF!&gt;0,#REF!&lt;5),D132&amp;#REF!,D132&amp;"9"))</f>
        <v>ZZZ9</v>
      </c>
      <c r="L132" s="240">
        <f t="shared" si="3"/>
        <v>999</v>
      </c>
      <c r="M132" s="251">
        <f t="shared" si="4"/>
        <v>999</v>
      </c>
      <c r="N132" s="248"/>
      <c r="O132" s="243"/>
      <c r="P132" s="242">
        <f t="shared" si="5"/>
        <v>999</v>
      </c>
      <c r="Q132" s="243"/>
    </row>
    <row r="133" spans="1:17" s="244" customFormat="1" ht="18.899999999999999" customHeight="1" x14ac:dyDescent="0.3">
      <c r="A133" s="232">
        <v>127</v>
      </c>
      <c r="B133" s="233"/>
      <c r="C133" s="233"/>
      <c r="D133" s="234"/>
      <c r="E133" s="235"/>
      <c r="F133" s="243"/>
      <c r="G133" s="243"/>
      <c r="H133" s="245"/>
      <c r="I133" s="246"/>
      <c r="J133" s="238" t="e">
        <f>IF(AND(Q133="",#REF!&gt;0,#REF!&lt;5),K133,)</f>
        <v>#REF!</v>
      </c>
      <c r="K133" s="239" t="str">
        <f>IF(D133="","ZZZ9",IF(AND(#REF!&gt;0,#REF!&lt;5),D133&amp;#REF!,D133&amp;"9"))</f>
        <v>ZZZ9</v>
      </c>
      <c r="L133" s="240">
        <f t="shared" si="3"/>
        <v>999</v>
      </c>
      <c r="M133" s="251">
        <f t="shared" si="4"/>
        <v>999</v>
      </c>
      <c r="N133" s="248"/>
      <c r="O133" s="243"/>
      <c r="P133" s="242">
        <f t="shared" si="5"/>
        <v>999</v>
      </c>
      <c r="Q133" s="243"/>
    </row>
    <row r="134" spans="1:17" s="244" customFormat="1" ht="18.899999999999999" customHeight="1" x14ac:dyDescent="0.3">
      <c r="A134" s="232">
        <v>128</v>
      </c>
      <c r="B134" s="233"/>
      <c r="C134" s="233"/>
      <c r="D134" s="234"/>
      <c r="E134" s="235"/>
      <c r="F134" s="243"/>
      <c r="G134" s="243"/>
      <c r="H134" s="245"/>
      <c r="I134" s="246"/>
      <c r="J134" s="238" t="e">
        <f>IF(AND(Q134="",#REF!&gt;0,#REF!&lt;5),K134,)</f>
        <v>#REF!</v>
      </c>
      <c r="K134" s="239" t="str">
        <f>IF(D134="","ZZZ9",IF(AND(#REF!&gt;0,#REF!&lt;5),D134&amp;#REF!,D134&amp;"9"))</f>
        <v>ZZZ9</v>
      </c>
      <c r="L134" s="240">
        <f t="shared" si="3"/>
        <v>999</v>
      </c>
      <c r="M134" s="251">
        <f t="shared" si="4"/>
        <v>999</v>
      </c>
      <c r="N134" s="248"/>
      <c r="O134" s="246"/>
      <c r="P134" s="257">
        <f t="shared" si="5"/>
        <v>999</v>
      </c>
      <c r="Q134" s="246"/>
    </row>
    <row r="135" spans="1:17" x14ac:dyDescent="0.25">
      <c r="A135" s="232">
        <v>129</v>
      </c>
      <c r="B135" s="233"/>
      <c r="C135" s="233"/>
      <c r="D135" s="234"/>
      <c r="E135" s="235"/>
      <c r="F135" s="243"/>
      <c r="G135" s="243"/>
      <c r="H135" s="245"/>
      <c r="I135" s="246"/>
      <c r="J135" s="238" t="e">
        <f>IF(AND(Q135="",#REF!&gt;0,#REF!&lt;5),K135,)</f>
        <v>#REF!</v>
      </c>
      <c r="K135" s="239" t="str">
        <f>IF(D135="","ZZZ9",IF(AND(#REF!&gt;0,#REF!&lt;5),D135&amp;#REF!,D135&amp;"9"))</f>
        <v>ZZZ9</v>
      </c>
      <c r="L135" s="240">
        <f t="shared" si="3"/>
        <v>999</v>
      </c>
      <c r="M135" s="251">
        <f t="shared" si="4"/>
        <v>999</v>
      </c>
      <c r="N135" s="248"/>
      <c r="O135" s="243"/>
      <c r="P135" s="242">
        <f t="shared" si="5"/>
        <v>999</v>
      </c>
      <c r="Q135" s="243"/>
    </row>
    <row r="136" spans="1:17" x14ac:dyDescent="0.25">
      <c r="A136" s="232">
        <v>130</v>
      </c>
      <c r="B136" s="233"/>
      <c r="C136" s="233"/>
      <c r="D136" s="234"/>
      <c r="E136" s="235"/>
      <c r="F136" s="243"/>
      <c r="G136" s="243"/>
      <c r="H136" s="245"/>
      <c r="I136" s="246"/>
      <c r="J136" s="238" t="e">
        <f>IF(AND(Q136="",#REF!&gt;0,#REF!&lt;5),K136,)</f>
        <v>#REF!</v>
      </c>
      <c r="K136" s="239" t="str">
        <f>IF(D136="","ZZZ9",IF(AND(#REF!&gt;0,#REF!&lt;5),D136&amp;#REF!,D136&amp;"9"))</f>
        <v>ZZZ9</v>
      </c>
      <c r="L136" s="240">
        <f t="shared" si="3"/>
        <v>999</v>
      </c>
      <c r="M136" s="251">
        <f t="shared" si="4"/>
        <v>999</v>
      </c>
      <c r="N136" s="248"/>
      <c r="O136" s="243"/>
      <c r="P136" s="242">
        <f t="shared" si="5"/>
        <v>999</v>
      </c>
      <c r="Q136" s="243"/>
    </row>
    <row r="137" spans="1:17" x14ac:dyDescent="0.25">
      <c r="A137" s="232">
        <v>131</v>
      </c>
      <c r="B137" s="233"/>
      <c r="C137" s="233"/>
      <c r="D137" s="234"/>
      <c r="E137" s="235"/>
      <c r="F137" s="243"/>
      <c r="G137" s="243"/>
      <c r="H137" s="245"/>
      <c r="I137" s="246"/>
      <c r="J137" s="238" t="e">
        <f>IF(AND(Q137="",#REF!&gt;0,#REF!&lt;5),K137,)</f>
        <v>#REF!</v>
      </c>
      <c r="K137" s="239" t="str">
        <f>IF(D137="","ZZZ9",IF(AND(#REF!&gt;0,#REF!&lt;5),D137&amp;#REF!,D137&amp;"9"))</f>
        <v>ZZZ9</v>
      </c>
      <c r="L137" s="240">
        <f t="shared" si="3"/>
        <v>999</v>
      </c>
      <c r="M137" s="251">
        <f t="shared" si="4"/>
        <v>999</v>
      </c>
      <c r="N137" s="248"/>
      <c r="O137" s="243"/>
      <c r="P137" s="242">
        <f t="shared" si="5"/>
        <v>999</v>
      </c>
      <c r="Q137" s="243"/>
    </row>
    <row r="138" spans="1:17" x14ac:dyDescent="0.25">
      <c r="A138" s="232">
        <v>132</v>
      </c>
      <c r="B138" s="233"/>
      <c r="C138" s="233"/>
      <c r="D138" s="234"/>
      <c r="E138" s="235"/>
      <c r="F138" s="243"/>
      <c r="G138" s="243"/>
      <c r="H138" s="245"/>
      <c r="I138" s="246"/>
      <c r="J138" s="238" t="e">
        <f>IF(AND(Q138="",#REF!&gt;0,#REF!&lt;5),K138,)</f>
        <v>#REF!</v>
      </c>
      <c r="K138" s="239" t="str">
        <f>IF(D138="","ZZZ9",IF(AND(#REF!&gt;0,#REF!&lt;5),D138&amp;#REF!,D138&amp;"9"))</f>
        <v>ZZZ9</v>
      </c>
      <c r="L138" s="240">
        <f t="shared" si="3"/>
        <v>999</v>
      </c>
      <c r="M138" s="251">
        <f t="shared" si="4"/>
        <v>999</v>
      </c>
      <c r="N138" s="248"/>
      <c r="O138" s="243"/>
      <c r="P138" s="242">
        <f t="shared" si="5"/>
        <v>999</v>
      </c>
      <c r="Q138" s="243"/>
    </row>
    <row r="139" spans="1:17" x14ac:dyDescent="0.25">
      <c r="A139" s="232">
        <v>133</v>
      </c>
      <c r="B139" s="233"/>
      <c r="C139" s="233"/>
      <c r="D139" s="234"/>
      <c r="E139" s="235"/>
      <c r="F139" s="243"/>
      <c r="G139" s="243"/>
      <c r="H139" s="245"/>
      <c r="I139" s="246"/>
      <c r="J139" s="238" t="e">
        <f>IF(AND(Q139="",#REF!&gt;0,#REF!&lt;5),K139,)</f>
        <v>#REF!</v>
      </c>
      <c r="K139" s="239" t="str">
        <f>IF(D139="","ZZZ9",IF(AND(#REF!&gt;0,#REF!&lt;5),D139&amp;#REF!,D139&amp;"9"))</f>
        <v>ZZZ9</v>
      </c>
      <c r="L139" s="240">
        <f t="shared" si="3"/>
        <v>999</v>
      </c>
      <c r="M139" s="251">
        <f t="shared" si="4"/>
        <v>999</v>
      </c>
      <c r="N139" s="248"/>
      <c r="O139" s="243"/>
      <c r="P139" s="242">
        <f t="shared" si="5"/>
        <v>999</v>
      </c>
      <c r="Q139" s="243"/>
    </row>
    <row r="140" spans="1:17" x14ac:dyDescent="0.25">
      <c r="A140" s="232">
        <v>134</v>
      </c>
      <c r="B140" s="233"/>
      <c r="C140" s="233"/>
      <c r="D140" s="234"/>
      <c r="E140" s="235"/>
      <c r="F140" s="243"/>
      <c r="G140" s="243"/>
      <c r="H140" s="245"/>
      <c r="I140" s="246"/>
      <c r="J140" s="238" t="e">
        <f>IF(AND(Q140="",#REF!&gt;0,#REF!&lt;5),K140,)</f>
        <v>#REF!</v>
      </c>
      <c r="K140" s="239" t="str">
        <f>IF(D140="","ZZZ9",IF(AND(#REF!&gt;0,#REF!&lt;5),D140&amp;#REF!,D140&amp;"9"))</f>
        <v>ZZZ9</v>
      </c>
      <c r="L140" s="240">
        <f t="shared" si="3"/>
        <v>999</v>
      </c>
      <c r="M140" s="251">
        <f t="shared" si="4"/>
        <v>999</v>
      </c>
      <c r="N140" s="248"/>
      <c r="O140" s="243"/>
      <c r="P140" s="242">
        <f t="shared" si="5"/>
        <v>999</v>
      </c>
      <c r="Q140" s="243"/>
    </row>
    <row r="141" spans="1:17" x14ac:dyDescent="0.25">
      <c r="A141" s="232">
        <v>135</v>
      </c>
      <c r="B141" s="233"/>
      <c r="C141" s="233"/>
      <c r="D141" s="234"/>
      <c r="E141" s="235"/>
      <c r="F141" s="243"/>
      <c r="G141" s="243"/>
      <c r="H141" s="245"/>
      <c r="I141" s="246"/>
      <c r="J141" s="238" t="e">
        <f>IF(AND(Q141="",#REF!&gt;0,#REF!&lt;5),K141,)</f>
        <v>#REF!</v>
      </c>
      <c r="K141" s="239" t="str">
        <f>IF(D141="","ZZZ9",IF(AND(#REF!&gt;0,#REF!&lt;5),D141&amp;#REF!,D141&amp;"9"))</f>
        <v>ZZZ9</v>
      </c>
      <c r="L141" s="240">
        <f t="shared" si="3"/>
        <v>999</v>
      </c>
      <c r="M141" s="251">
        <f t="shared" si="4"/>
        <v>999</v>
      </c>
      <c r="N141" s="248"/>
      <c r="O141" s="246"/>
      <c r="P141" s="257">
        <f t="shared" si="5"/>
        <v>999</v>
      </c>
      <c r="Q141" s="246"/>
    </row>
    <row r="142" spans="1:17" x14ac:dyDescent="0.25">
      <c r="A142" s="232">
        <v>136</v>
      </c>
      <c r="B142" s="233"/>
      <c r="C142" s="233"/>
      <c r="D142" s="234"/>
      <c r="E142" s="235"/>
      <c r="F142" s="243"/>
      <c r="G142" s="243"/>
      <c r="H142" s="245"/>
      <c r="I142" s="246"/>
      <c r="J142" s="238" t="e">
        <f>IF(AND(Q142="",#REF!&gt;0,#REF!&lt;5),K142,)</f>
        <v>#REF!</v>
      </c>
      <c r="K142" s="239" t="str">
        <f>IF(D142="","ZZZ9",IF(AND(#REF!&gt;0,#REF!&lt;5),D142&amp;#REF!,D142&amp;"9"))</f>
        <v>ZZZ9</v>
      </c>
      <c r="L142" s="240">
        <f t="shared" si="3"/>
        <v>999</v>
      </c>
      <c r="M142" s="251">
        <f t="shared" si="4"/>
        <v>999</v>
      </c>
      <c r="N142" s="248"/>
      <c r="O142" s="243"/>
      <c r="P142" s="242">
        <f t="shared" si="5"/>
        <v>999</v>
      </c>
      <c r="Q142" s="243"/>
    </row>
    <row r="143" spans="1:17" x14ac:dyDescent="0.25">
      <c r="A143" s="232">
        <v>137</v>
      </c>
      <c r="B143" s="233"/>
      <c r="C143" s="233"/>
      <c r="D143" s="234"/>
      <c r="E143" s="235"/>
      <c r="F143" s="243"/>
      <c r="G143" s="243"/>
      <c r="H143" s="245"/>
      <c r="I143" s="246"/>
      <c r="J143" s="238" t="e">
        <f>IF(AND(Q143="",#REF!&gt;0,#REF!&lt;5),K143,)</f>
        <v>#REF!</v>
      </c>
      <c r="K143" s="239" t="str">
        <f>IF(D143="","ZZZ9",IF(AND(#REF!&gt;0,#REF!&lt;5),D143&amp;#REF!,D143&amp;"9"))</f>
        <v>ZZZ9</v>
      </c>
      <c r="L143" s="240">
        <f t="shared" si="3"/>
        <v>999</v>
      </c>
      <c r="M143" s="251">
        <f t="shared" si="4"/>
        <v>999</v>
      </c>
      <c r="N143" s="248"/>
      <c r="O143" s="243"/>
      <c r="P143" s="242">
        <f t="shared" si="5"/>
        <v>999</v>
      </c>
      <c r="Q143" s="243"/>
    </row>
    <row r="144" spans="1:17" x14ac:dyDescent="0.25">
      <c r="A144" s="232">
        <v>138</v>
      </c>
      <c r="B144" s="233"/>
      <c r="C144" s="233"/>
      <c r="D144" s="234"/>
      <c r="E144" s="235"/>
      <c r="F144" s="243"/>
      <c r="G144" s="243"/>
      <c r="H144" s="245"/>
      <c r="I144" s="246"/>
      <c r="J144" s="238" t="e">
        <f>IF(AND(Q144="",#REF!&gt;0,#REF!&lt;5),K144,)</f>
        <v>#REF!</v>
      </c>
      <c r="K144" s="239" t="str">
        <f>IF(D144="","ZZZ9",IF(AND(#REF!&gt;0,#REF!&lt;5),D144&amp;#REF!,D144&amp;"9"))</f>
        <v>ZZZ9</v>
      </c>
      <c r="L144" s="240">
        <f t="shared" si="3"/>
        <v>999</v>
      </c>
      <c r="M144" s="251">
        <f t="shared" si="4"/>
        <v>999</v>
      </c>
      <c r="N144" s="248"/>
      <c r="O144" s="243"/>
      <c r="P144" s="242">
        <f t="shared" si="5"/>
        <v>999</v>
      </c>
      <c r="Q144" s="243"/>
    </row>
    <row r="145" spans="1:17" x14ac:dyDescent="0.25">
      <c r="A145" s="232">
        <v>139</v>
      </c>
      <c r="B145" s="233"/>
      <c r="C145" s="233"/>
      <c r="D145" s="234"/>
      <c r="E145" s="235"/>
      <c r="F145" s="243"/>
      <c r="G145" s="243"/>
      <c r="H145" s="245"/>
      <c r="I145" s="246"/>
      <c r="J145" s="238" t="e">
        <f>IF(AND(Q145="",#REF!&gt;0,#REF!&lt;5),K145,)</f>
        <v>#REF!</v>
      </c>
      <c r="K145" s="239" t="str">
        <f>IF(D145="","ZZZ9",IF(AND(#REF!&gt;0,#REF!&lt;5),D145&amp;#REF!,D145&amp;"9"))</f>
        <v>ZZZ9</v>
      </c>
      <c r="L145" s="240">
        <f t="shared" si="3"/>
        <v>999</v>
      </c>
      <c r="M145" s="251">
        <f t="shared" si="4"/>
        <v>999</v>
      </c>
      <c r="N145" s="248"/>
      <c r="O145" s="243"/>
      <c r="P145" s="242">
        <f t="shared" si="5"/>
        <v>999</v>
      </c>
      <c r="Q145" s="243"/>
    </row>
    <row r="146" spans="1:17" x14ac:dyDescent="0.25">
      <c r="A146" s="232">
        <v>140</v>
      </c>
      <c r="B146" s="233"/>
      <c r="C146" s="233"/>
      <c r="D146" s="234"/>
      <c r="E146" s="235"/>
      <c r="F146" s="243"/>
      <c r="G146" s="243"/>
      <c r="H146" s="245"/>
      <c r="I146" s="246"/>
      <c r="J146" s="238" t="e">
        <f>IF(AND(Q146="",#REF!&gt;0,#REF!&lt;5),K146,)</f>
        <v>#REF!</v>
      </c>
      <c r="K146" s="239" t="str">
        <f>IF(D146="","ZZZ9",IF(AND(#REF!&gt;0,#REF!&lt;5),D146&amp;#REF!,D146&amp;"9"))</f>
        <v>ZZZ9</v>
      </c>
      <c r="L146" s="240">
        <f t="shared" si="3"/>
        <v>999</v>
      </c>
      <c r="M146" s="251">
        <f t="shared" si="4"/>
        <v>999</v>
      </c>
      <c r="N146" s="248"/>
      <c r="O146" s="243"/>
      <c r="P146" s="242">
        <f t="shared" si="5"/>
        <v>999</v>
      </c>
      <c r="Q146" s="243"/>
    </row>
    <row r="147" spans="1:17" x14ac:dyDescent="0.25">
      <c r="A147" s="232">
        <v>141</v>
      </c>
      <c r="B147" s="233"/>
      <c r="C147" s="233"/>
      <c r="D147" s="234"/>
      <c r="E147" s="235"/>
      <c r="F147" s="243"/>
      <c r="G147" s="243"/>
      <c r="H147" s="245"/>
      <c r="I147" s="246"/>
      <c r="J147" s="238" t="e">
        <f>IF(AND(Q147="",#REF!&gt;0,#REF!&lt;5),K147,)</f>
        <v>#REF!</v>
      </c>
      <c r="K147" s="239" t="str">
        <f>IF(D147="","ZZZ9",IF(AND(#REF!&gt;0,#REF!&lt;5),D147&amp;#REF!,D147&amp;"9"))</f>
        <v>ZZZ9</v>
      </c>
      <c r="L147" s="240">
        <f t="shared" si="3"/>
        <v>999</v>
      </c>
      <c r="M147" s="251">
        <f t="shared" si="4"/>
        <v>999</v>
      </c>
      <c r="N147" s="248"/>
      <c r="O147" s="243"/>
      <c r="P147" s="242">
        <f t="shared" si="5"/>
        <v>999</v>
      </c>
      <c r="Q147" s="243"/>
    </row>
    <row r="148" spans="1:17" x14ac:dyDescent="0.25">
      <c r="A148" s="232">
        <v>142</v>
      </c>
      <c r="B148" s="233"/>
      <c r="C148" s="233"/>
      <c r="D148" s="234"/>
      <c r="E148" s="235"/>
      <c r="F148" s="243"/>
      <c r="G148" s="243"/>
      <c r="H148" s="245"/>
      <c r="I148" s="246"/>
      <c r="J148" s="238" t="e">
        <f>IF(AND(Q148="",#REF!&gt;0,#REF!&lt;5),K148,)</f>
        <v>#REF!</v>
      </c>
      <c r="K148" s="239" t="str">
        <f>IF(D148="","ZZZ9",IF(AND(#REF!&gt;0,#REF!&lt;5),D148&amp;#REF!,D148&amp;"9"))</f>
        <v>ZZZ9</v>
      </c>
      <c r="L148" s="240">
        <f t="shared" si="3"/>
        <v>999</v>
      </c>
      <c r="M148" s="251">
        <f t="shared" si="4"/>
        <v>999</v>
      </c>
      <c r="N148" s="248"/>
      <c r="O148" s="246"/>
      <c r="P148" s="257">
        <f t="shared" si="5"/>
        <v>999</v>
      </c>
      <c r="Q148" s="246"/>
    </row>
    <row r="149" spans="1:17" x14ac:dyDescent="0.25">
      <c r="A149" s="232">
        <v>143</v>
      </c>
      <c r="B149" s="233"/>
      <c r="C149" s="233"/>
      <c r="D149" s="234"/>
      <c r="E149" s="235"/>
      <c r="F149" s="243"/>
      <c r="G149" s="243"/>
      <c r="H149" s="245"/>
      <c r="I149" s="246"/>
      <c r="J149" s="238" t="e">
        <f>IF(AND(Q149="",#REF!&gt;0,#REF!&lt;5),K149,)</f>
        <v>#REF!</v>
      </c>
      <c r="K149" s="239" t="str">
        <f>IF(D149="","ZZZ9",IF(AND(#REF!&gt;0,#REF!&lt;5),D149&amp;#REF!,D149&amp;"9"))</f>
        <v>ZZZ9</v>
      </c>
      <c r="L149" s="240">
        <f t="shared" si="3"/>
        <v>999</v>
      </c>
      <c r="M149" s="251">
        <f t="shared" si="4"/>
        <v>999</v>
      </c>
      <c r="N149" s="248"/>
      <c r="O149" s="243"/>
      <c r="P149" s="242">
        <f t="shared" si="5"/>
        <v>999</v>
      </c>
      <c r="Q149" s="243"/>
    </row>
    <row r="150" spans="1:17" x14ac:dyDescent="0.25">
      <c r="A150" s="232">
        <v>144</v>
      </c>
      <c r="B150" s="233"/>
      <c r="C150" s="233"/>
      <c r="D150" s="234"/>
      <c r="E150" s="235"/>
      <c r="F150" s="243"/>
      <c r="G150" s="243"/>
      <c r="H150" s="245"/>
      <c r="I150" s="246"/>
      <c r="J150" s="238" t="e">
        <f>IF(AND(Q150="",#REF!&gt;0,#REF!&lt;5),K150,)</f>
        <v>#REF!</v>
      </c>
      <c r="K150" s="239" t="str">
        <f>IF(D150="","ZZZ9",IF(AND(#REF!&gt;0,#REF!&lt;5),D150&amp;#REF!,D150&amp;"9"))</f>
        <v>ZZZ9</v>
      </c>
      <c r="L150" s="240">
        <f t="shared" si="3"/>
        <v>999</v>
      </c>
      <c r="M150" s="251">
        <f t="shared" si="4"/>
        <v>999</v>
      </c>
      <c r="N150" s="248"/>
      <c r="O150" s="243"/>
      <c r="P150" s="242">
        <f t="shared" si="5"/>
        <v>999</v>
      </c>
      <c r="Q150" s="243"/>
    </row>
    <row r="151" spans="1:17" x14ac:dyDescent="0.25">
      <c r="A151" s="232">
        <v>145</v>
      </c>
      <c r="B151" s="233"/>
      <c r="C151" s="233"/>
      <c r="D151" s="234"/>
      <c r="E151" s="235"/>
      <c r="F151" s="243"/>
      <c r="G151" s="243"/>
      <c r="H151" s="245"/>
      <c r="I151" s="246"/>
      <c r="J151" s="238" t="e">
        <f>IF(AND(Q151="",#REF!&gt;0,#REF!&lt;5),K151,)</f>
        <v>#REF!</v>
      </c>
      <c r="K151" s="239" t="str">
        <f>IF(D151="","ZZZ9",IF(AND(#REF!&gt;0,#REF!&lt;5),D151&amp;#REF!,D151&amp;"9"))</f>
        <v>ZZZ9</v>
      </c>
      <c r="L151" s="240">
        <f t="shared" si="3"/>
        <v>999</v>
      </c>
      <c r="M151" s="251">
        <f t="shared" si="4"/>
        <v>999</v>
      </c>
      <c r="N151" s="248"/>
      <c r="O151" s="243"/>
      <c r="P151" s="242">
        <f t="shared" si="5"/>
        <v>999</v>
      </c>
      <c r="Q151" s="243"/>
    </row>
    <row r="152" spans="1:17" x14ac:dyDescent="0.25">
      <c r="A152" s="232">
        <v>146</v>
      </c>
      <c r="B152" s="233"/>
      <c r="C152" s="233"/>
      <c r="D152" s="234"/>
      <c r="E152" s="235"/>
      <c r="F152" s="243"/>
      <c r="G152" s="243"/>
      <c r="H152" s="245"/>
      <c r="I152" s="246"/>
      <c r="J152" s="238" t="e">
        <f>IF(AND(Q152="",#REF!&gt;0,#REF!&lt;5),K152,)</f>
        <v>#REF!</v>
      </c>
      <c r="K152" s="239" t="str">
        <f>IF(D152="","ZZZ9",IF(AND(#REF!&gt;0,#REF!&lt;5),D152&amp;#REF!,D152&amp;"9"))</f>
        <v>ZZZ9</v>
      </c>
      <c r="L152" s="240">
        <f t="shared" si="3"/>
        <v>999</v>
      </c>
      <c r="M152" s="251">
        <f t="shared" si="4"/>
        <v>999</v>
      </c>
      <c r="N152" s="248"/>
      <c r="O152" s="243"/>
      <c r="P152" s="242">
        <f t="shared" si="5"/>
        <v>999</v>
      </c>
      <c r="Q152" s="243"/>
    </row>
    <row r="153" spans="1:17" x14ac:dyDescent="0.25">
      <c r="A153" s="232">
        <v>147</v>
      </c>
      <c r="B153" s="233"/>
      <c r="C153" s="233"/>
      <c r="D153" s="234"/>
      <c r="E153" s="235"/>
      <c r="F153" s="243"/>
      <c r="G153" s="243"/>
      <c r="H153" s="245"/>
      <c r="I153" s="246"/>
      <c r="J153" s="238" t="e">
        <f>IF(AND(Q153="",#REF!&gt;0,#REF!&lt;5),K153,)</f>
        <v>#REF!</v>
      </c>
      <c r="K153" s="239" t="str">
        <f>IF(D153="","ZZZ9",IF(AND(#REF!&gt;0,#REF!&lt;5),D153&amp;#REF!,D153&amp;"9"))</f>
        <v>ZZZ9</v>
      </c>
      <c r="L153" s="240">
        <f t="shared" si="3"/>
        <v>999</v>
      </c>
      <c r="M153" s="251">
        <f t="shared" si="4"/>
        <v>999</v>
      </c>
      <c r="N153" s="248"/>
      <c r="O153" s="243"/>
      <c r="P153" s="242">
        <f t="shared" si="5"/>
        <v>999</v>
      </c>
      <c r="Q153" s="243"/>
    </row>
    <row r="154" spans="1:17" x14ac:dyDescent="0.25">
      <c r="A154" s="232">
        <v>148</v>
      </c>
      <c r="B154" s="233"/>
      <c r="C154" s="233"/>
      <c r="D154" s="234"/>
      <c r="E154" s="235"/>
      <c r="F154" s="243"/>
      <c r="G154" s="243"/>
      <c r="H154" s="245"/>
      <c r="I154" s="246"/>
      <c r="J154" s="238" t="e">
        <f>IF(AND(Q154="",#REF!&gt;0,#REF!&lt;5),K154,)</f>
        <v>#REF!</v>
      </c>
      <c r="K154" s="239" t="str">
        <f>IF(D154="","ZZZ9",IF(AND(#REF!&gt;0,#REF!&lt;5),D154&amp;#REF!,D154&amp;"9"))</f>
        <v>ZZZ9</v>
      </c>
      <c r="L154" s="240">
        <f t="shared" si="3"/>
        <v>999</v>
      </c>
      <c r="M154" s="251">
        <f t="shared" si="4"/>
        <v>999</v>
      </c>
      <c r="N154" s="248"/>
      <c r="O154" s="243"/>
      <c r="P154" s="242">
        <f t="shared" si="5"/>
        <v>999</v>
      </c>
      <c r="Q154" s="243"/>
    </row>
    <row r="155" spans="1:17" x14ac:dyDescent="0.25">
      <c r="A155" s="232">
        <v>149</v>
      </c>
      <c r="B155" s="233"/>
      <c r="C155" s="233"/>
      <c r="D155" s="234"/>
      <c r="E155" s="235"/>
      <c r="F155" s="243"/>
      <c r="G155" s="243"/>
      <c r="H155" s="245"/>
      <c r="I155" s="246"/>
      <c r="J155" s="238" t="e">
        <f>IF(AND(Q155="",#REF!&gt;0,#REF!&lt;5),K155,)</f>
        <v>#REF!</v>
      </c>
      <c r="K155" s="239" t="str">
        <f>IF(D155="","ZZZ9",IF(AND(#REF!&gt;0,#REF!&lt;5),D155&amp;#REF!,D155&amp;"9"))</f>
        <v>ZZZ9</v>
      </c>
      <c r="L155" s="240">
        <f t="shared" si="3"/>
        <v>999</v>
      </c>
      <c r="M155" s="251">
        <f t="shared" si="4"/>
        <v>999</v>
      </c>
      <c r="N155" s="248"/>
      <c r="O155" s="243"/>
      <c r="P155" s="242">
        <f t="shared" si="5"/>
        <v>999</v>
      </c>
      <c r="Q155" s="243"/>
    </row>
    <row r="156" spans="1:17" x14ac:dyDescent="0.25">
      <c r="A156" s="232">
        <v>150</v>
      </c>
      <c r="B156" s="233"/>
      <c r="C156" s="233"/>
      <c r="D156" s="234"/>
      <c r="E156" s="235"/>
      <c r="F156" s="243"/>
      <c r="G156" s="243"/>
      <c r="H156" s="245"/>
      <c r="I156" s="246"/>
      <c r="J156" s="238" t="e">
        <f>IF(AND(Q156="",#REF!&gt;0,#REF!&lt;5),K156,)</f>
        <v>#REF!</v>
      </c>
      <c r="K156" s="239" t="str">
        <f>IF(D156="","ZZZ9",IF(AND(#REF!&gt;0,#REF!&lt;5),D156&amp;#REF!,D156&amp;"9"))</f>
        <v>ZZZ9</v>
      </c>
      <c r="L156" s="240">
        <f t="shared" si="3"/>
        <v>999</v>
      </c>
      <c r="M156" s="251">
        <f t="shared" si="4"/>
        <v>999</v>
      </c>
      <c r="N156" s="248"/>
      <c r="O156" s="243"/>
      <c r="P156" s="242">
        <f t="shared" si="5"/>
        <v>999</v>
      </c>
      <c r="Q156" s="243"/>
    </row>
  </sheetData>
  <conditionalFormatting sqref="A7:D156">
    <cfRule type="expression" dxfId="136" priority="18" stopIfTrue="1">
      <formula>$Q7&gt;=1</formula>
    </cfRule>
  </conditionalFormatting>
  <conditionalFormatting sqref="B7:D37">
    <cfRule type="expression" dxfId="135" priority="1" stopIfTrue="1">
      <formula>$Q7&gt;=1</formula>
    </cfRule>
  </conditionalFormatting>
  <conditionalFormatting sqref="E7:E14">
    <cfRule type="expression" dxfId="134" priority="6" stopIfTrue="1">
      <formula>AND(ROUNDDOWN(($A$4-E7)/365.25,0)&lt;=13,G7&lt;&gt;"OK")</formula>
    </cfRule>
    <cfRule type="expression" dxfId="133" priority="7" stopIfTrue="1">
      <formula>AND(ROUNDDOWN(($A$4-E7)/365.25,0)&lt;=14,G7&lt;&gt;"OK")</formula>
    </cfRule>
    <cfRule type="expression" dxfId="132" priority="8" stopIfTrue="1">
      <formula>AND(ROUNDDOWN(($A$4-E7)/365.25,0)&lt;=17,G7&lt;&gt;"OK")</formula>
    </cfRule>
    <cfRule type="expression" dxfId="131" priority="11" stopIfTrue="1">
      <formula>AND(ROUNDDOWN(($A$4-E7)/365.25,0)&lt;=13,G7&lt;&gt;"OK")</formula>
    </cfRule>
    <cfRule type="expression" dxfId="130" priority="12" stopIfTrue="1">
      <formula>AND(ROUNDDOWN(($A$4-E7)/365.25,0)&lt;=14,G7&lt;&gt;"OK")</formula>
    </cfRule>
    <cfRule type="expression" dxfId="129" priority="13" stopIfTrue="1">
      <formula>AND(ROUNDDOWN(($A$4-E7)/365.25,0)&lt;=17,G7&lt;&gt;"OK")</formula>
    </cfRule>
  </conditionalFormatting>
  <conditionalFormatting sqref="E7:E27 E29:E37">
    <cfRule type="expression" dxfId="128" priority="2" stopIfTrue="1">
      <formula>AND(ROUNDDOWN(($A$4-E7)/365.25,0)&lt;=13,G7&lt;&gt;"OK")</formula>
    </cfRule>
    <cfRule type="expression" dxfId="127" priority="3" stopIfTrue="1">
      <formula>AND(ROUNDDOWN(($A$4-E7)/365.25,0)&lt;=14,G7&lt;&gt;"OK")</formula>
    </cfRule>
    <cfRule type="expression" dxfId="126" priority="4" stopIfTrue="1">
      <formula>AND(ROUNDDOWN(($A$4-E7)/365.25,0)&lt;=17,G7&lt;&gt;"OK")</formula>
    </cfRule>
  </conditionalFormatting>
  <conditionalFormatting sqref="E7:E156">
    <cfRule type="expression" dxfId="125" priority="14" stopIfTrue="1">
      <formula>AND(ROUNDDOWN(($A$4-E7)/365.25,0)&lt;=13,G7&lt;&gt;"OK")</formula>
    </cfRule>
    <cfRule type="expression" dxfId="124" priority="15" stopIfTrue="1">
      <formula>AND(ROUNDDOWN(($A$4-E7)/365.25,0)&lt;=14,G7&lt;&gt;"OK")</formula>
    </cfRule>
    <cfRule type="expression" dxfId="123" priority="16" stopIfTrue="1">
      <formula>AND(ROUNDDOWN(($A$4-E7)/365.25,0)&lt;=17,G7&lt;&gt;"OK")</formula>
    </cfRule>
  </conditionalFormatting>
  <conditionalFormatting sqref="J7:J156">
    <cfRule type="cellIs" dxfId="122" priority="1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39591-2860-4477-943B-3DEBFAFB239C}">
  <sheetPr codeName="Munka6">
    <tabColor indexed="11"/>
  </sheetPr>
  <dimension ref="A1:AS140"/>
  <sheetViews>
    <sheetView tabSelected="1"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101</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3" t="s">
        <v>102</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23"/>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92</v>
      </c>
      <c r="B4" s="261"/>
      <c r="C4" s="261"/>
      <c r="D4" s="28"/>
      <c r="E4" s="29"/>
      <c r="F4" s="29"/>
      <c r="G4" s="29" t="s">
        <v>94</v>
      </c>
      <c r="H4" s="30"/>
      <c r="I4" s="29"/>
      <c r="J4" s="31"/>
      <c r="K4" s="32"/>
      <c r="L4" s="31"/>
      <c r="M4" s="33"/>
      <c r="N4" s="31"/>
      <c r="O4" s="29"/>
      <c r="P4" s="31"/>
      <c r="Q4" s="29"/>
      <c r="R4" s="34"/>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f>IF($E7="","",VLOOKUP($E7,F12_lista!$A$7:$O$22,14))</f>
        <v>0</v>
      </c>
      <c r="C7" s="56">
        <f>IF($E7="","",VLOOKUP($E7,F12_lista!$A$7:$O$22,15))</f>
        <v>0</v>
      </c>
      <c r="D7" s="56">
        <f>IF($E7="","",VLOOKUP($E7,F12_lista!$A$7:$O$22,5))</f>
        <v>0</v>
      </c>
      <c r="E7" s="57">
        <v>1</v>
      </c>
      <c r="F7" s="58" t="str">
        <f>UPPER(IF($E7="","",VLOOKUP($E7,F12_lista!$A$7:$O$22,2)))</f>
        <v>PVTC</v>
      </c>
      <c r="G7" s="58"/>
      <c r="H7" s="58"/>
      <c r="I7" s="58"/>
      <c r="J7" s="59"/>
      <c r="K7" s="60"/>
      <c r="L7" s="60"/>
      <c r="M7" s="60"/>
      <c r="N7" s="60"/>
      <c r="O7" s="61"/>
      <c r="P7" s="62"/>
      <c r="Q7" s="63"/>
      <c r="R7" s="64"/>
      <c r="S7" s="65"/>
      <c r="T7" s="65"/>
      <c r="U7" s="66" t="e">
        <f>#REF!</f>
        <v>#REF!</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12</v>
      </c>
      <c r="K8" s="76" t="str">
        <f>UPPER(IF(OR(J8="a",J8="as"),F7,IF(OR(J8="b",J8="bs"),F9,)))</f>
        <v>PASARÉT TK</v>
      </c>
      <c r="L8" s="76"/>
      <c r="M8" s="60"/>
      <c r="N8" s="60"/>
      <c r="O8" s="61"/>
      <c r="P8" s="62"/>
      <c r="Q8" s="63"/>
      <c r="R8" s="64"/>
      <c r="S8" s="65"/>
      <c r="T8" s="65"/>
      <c r="U8" s="77" t="e">
        <f>#REF!</f>
        <v>#REF!</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f>IF($E9="","",VLOOKUP($E9,F12_lista!$A$7:$O$22,14))</f>
        <v>0</v>
      </c>
      <c r="C9" s="56">
        <f>IF($E9="","",VLOOKUP($E9,F12_lista!$A$7:$O$22,15))</f>
        <v>0</v>
      </c>
      <c r="D9" s="56">
        <f>IF($E9="","",VLOOKUP($E9,F12_lista!$A$7:$O$22,5))</f>
        <v>0</v>
      </c>
      <c r="E9" s="78">
        <v>3</v>
      </c>
      <c r="F9" s="79" t="str">
        <f>UPPER(IF($E9="","",VLOOKUP($E9,F12_lista!$A$7:$O$22,2)))</f>
        <v>PASARÉT TK</v>
      </c>
      <c r="G9" s="79"/>
      <c r="H9" s="79"/>
      <c r="I9" s="79"/>
      <c r="J9" s="80"/>
      <c r="K9" s="86" t="s">
        <v>117</v>
      </c>
      <c r="L9" s="81"/>
      <c r="M9" s="60"/>
      <c r="N9" s="60"/>
      <c r="O9" s="61"/>
      <c r="P9" s="62"/>
      <c r="Q9" s="63"/>
      <c r="R9" s="64"/>
      <c r="S9" s="65"/>
      <c r="T9" s="65"/>
      <c r="U9" s="77" t="e">
        <f>#REF!</f>
        <v>#REF!</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t="s">
        <v>12</v>
      </c>
      <c r="M10" s="76" t="str">
        <f>UPPER(IF(OR(L10="a",L10="as"),K8,IF(OR(L10="b",L10="bs"),K12,)))</f>
        <v>DUNAKESZI TK </v>
      </c>
      <c r="N10" s="85"/>
      <c r="O10" s="86"/>
      <c r="P10" s="86"/>
      <c r="Q10" s="63"/>
      <c r="R10" s="64"/>
      <c r="S10" s="65"/>
      <c r="T10" s="65"/>
      <c r="U10" s="77" t="e">
        <f>#REF!</f>
        <v>#REF!</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f>IF($E11="","",VLOOKUP($E11,F12_lista!$A$7:$O$22,14))</f>
        <v>0</v>
      </c>
      <c r="C11" s="56">
        <f>IF($E11="","",VLOOKUP($E11,F12_lista!$A$7:$O$22,15))</f>
        <v>0</v>
      </c>
      <c r="D11" s="56">
        <f>IF($E11="","",VLOOKUP($E11,F12_lista!$A$7:$O$22,5))</f>
        <v>0</v>
      </c>
      <c r="E11" s="78">
        <v>4</v>
      </c>
      <c r="F11" s="79" t="str">
        <f>UPPER(IF($E11="","",VLOOKUP($E11,F12_lista!$A$7:$O$22,2)))</f>
        <v>TM</v>
      </c>
      <c r="G11" s="79"/>
      <c r="H11" s="79"/>
      <c r="I11" s="79"/>
      <c r="J11" s="59"/>
      <c r="K11" s="60"/>
      <c r="L11" s="87"/>
      <c r="M11" s="86" t="s">
        <v>36</v>
      </c>
      <c r="N11" s="88"/>
      <c r="O11" s="86"/>
      <c r="P11" s="86"/>
      <c r="Q11" s="63"/>
      <c r="R11" s="64"/>
      <c r="S11" s="65"/>
      <c r="T11" s="65"/>
      <c r="U11" s="77" t="e">
        <f>#REF!</f>
        <v>#REF!</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12</v>
      </c>
      <c r="K12" s="76" t="str">
        <f>UPPER(IF(OR(J12="a",J12="as"),F11,IF(OR(J12="b",J12="bs"),F13,)))</f>
        <v>DUNAKESZI TK </v>
      </c>
      <c r="L12" s="89"/>
      <c r="M12" s="60"/>
      <c r="N12" s="88"/>
      <c r="O12" s="86"/>
      <c r="P12" s="86"/>
      <c r="Q12" s="63"/>
      <c r="R12" s="64"/>
      <c r="S12" s="65"/>
      <c r="T12" s="65"/>
      <c r="U12" s="77" t="e">
        <f>#REF!</f>
        <v>#REF!</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x14ac:dyDescent="0.25">
      <c r="A13" s="68">
        <v>4</v>
      </c>
      <c r="B13" s="55">
        <f>IF($E13="","",VLOOKUP($E13,F12_lista!$A$7:$O$22,14))</f>
        <v>0</v>
      </c>
      <c r="C13" s="56">
        <f>IF($E13="","",VLOOKUP($E13,F12_lista!$A$7:$O$22,15))</f>
        <v>0</v>
      </c>
      <c r="D13" s="56">
        <f>IF($E13="","",VLOOKUP($E13,F12_lista!$A$7:$O$22,5))</f>
        <v>0</v>
      </c>
      <c r="E13" s="78">
        <v>5</v>
      </c>
      <c r="F13" s="79" t="str">
        <f>UPPER(IF($E13="","",VLOOKUP($E13,F12_lista!$A$7:$O$22,2)))</f>
        <v>DUNAKESZI TK </v>
      </c>
      <c r="G13" s="79"/>
      <c r="H13" s="79"/>
      <c r="I13" s="79"/>
      <c r="J13" s="90"/>
      <c r="K13" s="86" t="s">
        <v>63</v>
      </c>
      <c r="L13" s="60"/>
      <c r="M13" s="60"/>
      <c r="N13" s="88"/>
      <c r="O13" s="86"/>
      <c r="P13" s="86"/>
      <c r="Q13" s="63"/>
      <c r="R13" s="64"/>
      <c r="S13" s="65"/>
      <c r="T13" s="65"/>
      <c r="U13" s="77" t="e">
        <f>#REF!</f>
        <v>#REF!</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x14ac:dyDescent="0.25">
      <c r="A14" s="68"/>
      <c r="B14" s="69"/>
      <c r="C14" s="70"/>
      <c r="D14" s="70"/>
      <c r="E14" s="82"/>
      <c r="F14" s="72"/>
      <c r="G14" s="72"/>
      <c r="H14" s="73"/>
      <c r="I14" s="72"/>
      <c r="J14" s="83"/>
      <c r="K14" s="60"/>
      <c r="L14" s="60"/>
      <c r="M14" s="60"/>
      <c r="N14" s="84" t="s">
        <v>7</v>
      </c>
      <c r="O14" s="76" t="str">
        <f>UPPER(IF(OR(N14="a",N14="as"),M10,IF(OR(N14="b",N14="bs"),M18,)))</f>
        <v>DUNAKESZI TK </v>
      </c>
      <c r="P14" s="85"/>
      <c r="Q14" s="63"/>
      <c r="R14" s="64"/>
      <c r="S14" s="65"/>
      <c r="T14" s="65"/>
      <c r="U14" s="77" t="e">
        <f>#REF!</f>
        <v>#REF!</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x14ac:dyDescent="0.25">
      <c r="A15" s="91">
        <v>5</v>
      </c>
      <c r="B15" s="55">
        <f>IF($E15="","",VLOOKUP($E15,F12_lista!$A$7:$O$22,14))</f>
        <v>0</v>
      </c>
      <c r="C15" s="56">
        <f>IF($E15="","",VLOOKUP($E15,F12_lista!$A$7:$O$22,15))</f>
        <v>0</v>
      </c>
      <c r="D15" s="56">
        <f>IF($E15="","",VLOOKUP($E15,F12_lista!$A$7:$O$22,5))</f>
        <v>0</v>
      </c>
      <c r="E15" s="78">
        <v>7</v>
      </c>
      <c r="F15" s="79" t="str">
        <f>UPPER(IF($E15="","",VLOOKUP($E15,F12_lista!$A$7:$O$22,2)))</f>
        <v>SVSE</v>
      </c>
      <c r="G15" s="79"/>
      <c r="H15" s="79"/>
      <c r="I15" s="79"/>
      <c r="J15" s="92"/>
      <c r="K15" s="60"/>
      <c r="L15" s="104" t="s">
        <v>119</v>
      </c>
      <c r="M15" s="60"/>
      <c r="N15" s="88"/>
      <c r="O15" s="86" t="s">
        <v>31</v>
      </c>
      <c r="P15" s="86"/>
      <c r="Q15" s="63"/>
      <c r="R15" s="64"/>
      <c r="S15" s="65"/>
      <c r="T15" s="65"/>
      <c r="U15" s="77" t="e">
        <f>#REF!</f>
        <v>#REF!</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12</v>
      </c>
      <c r="K16" s="76" t="str">
        <f>UPPER(IF(OR(J16="a",J16="as"),F15,IF(OR(J16="b",J16="bs"),F17,)))</f>
        <v xml:space="preserve">BEBTO TEAM </v>
      </c>
      <c r="L16" s="76"/>
      <c r="M16" s="60"/>
      <c r="N16" s="88"/>
      <c r="O16" s="74"/>
      <c r="P16" s="86"/>
      <c r="Q16" s="63"/>
      <c r="R16" s="64"/>
      <c r="S16" s="65"/>
      <c r="T16" s="65"/>
      <c r="U16" s="93" t="e">
        <f>#REF!</f>
        <v>#REF!</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f>IF($E17="","",VLOOKUP($E17,F12_lista!$A$7:$O$22,14))</f>
        <v>0</v>
      </c>
      <c r="C17" s="56">
        <f>IF($E17="","",VLOOKUP($E17,F12_lista!$A$7:$O$22,15))</f>
        <v>0</v>
      </c>
      <c r="D17" s="56">
        <f>IF($E17="","",VLOOKUP($E17,F12_lista!$A$7:$O$22,5))</f>
        <v>0</v>
      </c>
      <c r="E17" s="78">
        <v>6</v>
      </c>
      <c r="F17" s="79" t="str">
        <f>UPPER(IF($E17="","",VLOOKUP($E17,F12_lista!$A$7:$O$22,2)))</f>
        <v xml:space="preserve">BEBTO TEAM </v>
      </c>
      <c r="G17" s="79"/>
      <c r="H17" s="79"/>
      <c r="I17" s="79"/>
      <c r="J17" s="80"/>
      <c r="K17" s="86" t="s">
        <v>36</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t="s">
        <v>7</v>
      </c>
      <c r="M18" s="76" t="str">
        <f>UPPER(IF(OR(L18="a",L18="as"),K16,IF(OR(L18="b",L18="bs"),K20,)))</f>
        <v xml:space="preserve">BEBTO TEAM </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f>IF($E19="","",VLOOKUP($E19,F12_lista!$A$7:$O$22,14))</f>
        <v>0</v>
      </c>
      <c r="C19" s="56">
        <f>IF($E19="","",VLOOKUP($E19,F12_lista!$A$7:$O$22,15))</f>
        <v>0</v>
      </c>
      <c r="D19" s="56">
        <f>IF($E19="","",VLOOKUP($E19,F12_lista!$A$7:$O$22,5))</f>
        <v>0</v>
      </c>
      <c r="E19" s="78">
        <v>8</v>
      </c>
      <c r="F19" s="79" t="str">
        <f>UPPER(IF($E19="","",VLOOKUP($E19,F12_lista!$A$7:$O$22,2)))</f>
        <v>VASAS SC</v>
      </c>
      <c r="G19" s="79"/>
      <c r="H19" s="79"/>
      <c r="I19" s="79"/>
      <c r="J19" s="59"/>
      <c r="K19" s="60"/>
      <c r="L19" s="87"/>
      <c r="M19" s="86" t="s">
        <v>63</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12</v>
      </c>
      <c r="K20" s="76" t="str">
        <f>UPPER(IF(OR(J20="a",J20="as"),F19,IF(OR(J20="b",J20="bs"),F21,)))</f>
        <v>CENTERPÁLYA EGYESÜLET </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f>IF($E21="","",VLOOKUP($E21,F12_lista!$A$7:$O$22,14))</f>
        <v>0</v>
      </c>
      <c r="C21" s="56">
        <f>IF($E21="","",VLOOKUP($E21,F12_lista!$A$7:$O$22,15))</f>
        <v>0</v>
      </c>
      <c r="D21" s="56">
        <f>IF($E21="","",VLOOKUP($E21,F12_lista!$A$7:$O$22,5))</f>
        <v>0</v>
      </c>
      <c r="E21" s="57">
        <v>2</v>
      </c>
      <c r="F21" s="96" t="str">
        <f>UPPER(IF($E21="","",VLOOKUP($E21,F12_lista!$A$7:$O$22,2)))</f>
        <v>CENTERPÁLYA EGYESÜLET </v>
      </c>
      <c r="G21" s="96"/>
      <c r="H21" s="96"/>
      <c r="I21" s="96"/>
      <c r="J21" s="90"/>
      <c r="K21" s="86" t="s">
        <v>62</v>
      </c>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tr">
        <f>IF(E55&gt;$R$62,,UPPER(VLOOKUP(E55,F12_lista!$A$7:$Q$134,2)))</f>
        <v>PVTC</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tr">
        <f>IF(E56&gt;$R$62,,UPPER(VLOOKUP(E56,F12_lista!$A$7:$Q$134,2)))</f>
        <v>CENTERPÁLYA EGYESÜLET </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f>R4</f>
        <v>0</v>
      </c>
      <c r="P62" s="145"/>
      <c r="Q62" s="141"/>
      <c r="R62" s="167">
        <f>MIN(4,F12_lista!Q5)</f>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1">
    <mergeCell ref="A4:C4"/>
  </mergeCells>
  <conditionalFormatting sqref="B22 B24 B26 B28 B30 B32 B34 B36 B38 B40 B42 B44 B46 B48 B50 B52">
    <cfRule type="cellIs" dxfId="121" priority="13" stopIfTrue="1" operator="equal">
      <formula>"QA"</formula>
    </cfRule>
    <cfRule type="cellIs" dxfId="120" priority="14" stopIfTrue="1" operator="equal">
      <formula>"DA"</formula>
    </cfRule>
  </conditionalFormatting>
  <conditionalFormatting sqref="E7 E21">
    <cfRule type="expression" dxfId="119" priority="16" stopIfTrue="1">
      <formula>$E7&lt;5</formula>
    </cfRule>
  </conditionalFormatting>
  <conditionalFormatting sqref="E22 E24 E26 E28 E30 E32 E34 E36 E38 E40 E42 E44 E46 E48 E50 E52">
    <cfRule type="expression" dxfId="118" priority="8" stopIfTrue="1">
      <formula>AND($E22&lt;9,$C22&gt;0)</formula>
    </cfRule>
  </conditionalFormatting>
  <conditionalFormatting sqref="F7 F9 F11 F13 F15 F17 F19">
    <cfRule type="cellIs" dxfId="117" priority="17" stopIfTrue="1" operator="equal">
      <formula>"Bye"</formula>
    </cfRule>
  </conditionalFormatting>
  <conditionalFormatting sqref="F21:F22 F24 F26 F28 F30 F32 F34 F36 F38 F40 F42 F44 F46 F48 F50">
    <cfRule type="cellIs" dxfId="116" priority="9" stopIfTrue="1" operator="equal">
      <formula>"Bye"</formula>
    </cfRule>
  </conditionalFormatting>
  <conditionalFormatting sqref="F22 F24 F26 F28 F30 F32 F34 F36 F38 F40 F42 F44 F46 F48 F50">
    <cfRule type="expression" dxfId="115" priority="10" stopIfTrue="1">
      <formula>AND($E22&lt;9,$C22&gt;0)</formula>
    </cfRule>
  </conditionalFormatting>
  <conditionalFormatting sqref="H7 H9 H11 H13 H15 H17 H19 H21 G22:I22 G24:I24 G26:I26 G28:I28 G30:I30 G32:I32 G34:I34 G36:I36 G38:I38 G40:I40 G42:I42 G44:I44 G46:I46 G48:I48 G50:I50">
    <cfRule type="expression" dxfId="114" priority="4" stopIfTrue="1">
      <formula>AND($E7&lt;9,$C7&gt;0)</formula>
    </cfRule>
  </conditionalFormatting>
  <conditionalFormatting sqref="I8 K10 I12 I16 K18 I20 I23 K25 I27 M29 I31 K33 I35 I39 K41 I43 M45 I47 K49 I51">
    <cfRule type="expression" dxfId="113" priority="5" stopIfTrue="1">
      <formula>AND($O$1="CU",I8="Umpire")</formula>
    </cfRule>
    <cfRule type="expression" dxfId="112" priority="6" stopIfTrue="1">
      <formula>AND($O$1="CU",I8&lt;&gt;"Umpire",J8&lt;&gt;"")</formula>
    </cfRule>
    <cfRule type="expression" dxfId="111" priority="7" stopIfTrue="1">
      <formula>AND($O$1="CU",I8&lt;&gt;"Umpire")</formula>
    </cfRule>
  </conditionalFormatting>
  <conditionalFormatting sqref="J8 L10 J12 N14 J16 L18 J20 R62">
    <cfRule type="expression" dxfId="110" priority="15" stopIfTrue="1">
      <formula>$O$1="CU"</formula>
    </cfRule>
  </conditionalFormatting>
  <conditionalFormatting sqref="K8 M10 K12 O14 K16 M18 K20 K23 M25 K27 O29 K31 M33 K35 K39 M41 K43 O45 K47 M49 K51">
    <cfRule type="expression" dxfId="109" priority="11" stopIfTrue="1">
      <formula>J8="as"</formula>
    </cfRule>
    <cfRule type="expression" dxfId="108" priority="12" stopIfTrue="1">
      <formula>J8="bs"</formula>
    </cfRule>
  </conditionalFormatting>
  <conditionalFormatting sqref="O16">
    <cfRule type="expression" dxfId="107" priority="1" stopIfTrue="1">
      <formula>AND($O$1="CU",O16="Umpire")</formula>
    </cfRule>
    <cfRule type="expression" dxfId="106" priority="2" stopIfTrue="1">
      <formula>AND($O$1="CU",O16&lt;&gt;"Umpire",P16&lt;&gt;"")</formula>
    </cfRule>
    <cfRule type="expression" dxfId="105"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242"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90AD5311-CEB7-4A09-B9EA-44BF861F91CA}">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WVW983056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C371-6021-430E-B58E-36D3D0106328}">
  <sheetPr>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101</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3" t="s">
        <v>102</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23"/>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92</v>
      </c>
      <c r="B4" s="261"/>
      <c r="C4" s="261"/>
      <c r="D4" s="28"/>
      <c r="E4" s="29"/>
      <c r="F4" s="29"/>
      <c r="G4" s="29" t="s">
        <v>94</v>
      </c>
      <c r="H4" s="30"/>
      <c r="I4" s="29"/>
      <c r="J4" s="31"/>
      <c r="K4" s="32"/>
      <c r="L4" s="31"/>
      <c r="M4" s="33"/>
      <c r="N4" s="31"/>
      <c r="O4" s="29"/>
      <c r="P4" s="31"/>
      <c r="Q4" s="29"/>
      <c r="R4" s="34"/>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f>IF($E7="","",VLOOKUP($E7,F12_lista!$A$7:$O$22,14))</f>
        <v>0</v>
      </c>
      <c r="C7" s="56">
        <f>IF($E7="","",VLOOKUP($E7,F12_lista!$A$7:$O$22,15))</f>
        <v>0</v>
      </c>
      <c r="D7" s="56">
        <f>IF($E7="","",VLOOKUP($E7,F12_lista!$A$7:$O$22,5))</f>
        <v>0</v>
      </c>
      <c r="E7" s="57">
        <v>1</v>
      </c>
      <c r="F7" s="58" t="str">
        <f>UPPER(IF($E7="","",VLOOKUP($E7,F12_lista!$A$7:$O$22,2)))</f>
        <v>PVTC</v>
      </c>
      <c r="G7" s="58"/>
      <c r="H7" s="58"/>
      <c r="I7" s="58"/>
      <c r="J7" s="59"/>
      <c r="K7" s="60"/>
      <c r="L7" s="60"/>
      <c r="M7" s="60"/>
      <c r="N7" s="60"/>
      <c r="O7" s="61"/>
      <c r="P7" s="62"/>
      <c r="Q7" s="63"/>
      <c r="R7" s="64"/>
      <c r="S7" s="65"/>
      <c r="T7" s="65"/>
      <c r="U7" s="66" t="e">
        <f>#REF!</f>
        <v>#REF!</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7</v>
      </c>
      <c r="K8" s="76" t="str">
        <f>UPPER(IF(OR(J8="a",J8="as"),F7,IF(OR(J8="b",J8="bs"),F9,)))</f>
        <v>PVTC</v>
      </c>
      <c r="L8" s="76"/>
      <c r="M8" s="60"/>
      <c r="N8" s="60"/>
      <c r="O8" s="61"/>
      <c r="P8" s="62"/>
      <c r="Q8" s="63"/>
      <c r="R8" s="64"/>
      <c r="S8" s="65"/>
      <c r="T8" s="65"/>
      <c r="U8" s="77" t="e">
        <f>#REF!</f>
        <v>#REF!</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f>IF($E9="","",VLOOKUP($E9,F12_lista!$A$7:$O$22,14))</f>
        <v>0</v>
      </c>
      <c r="C9" s="56">
        <f>IF($E9="","",VLOOKUP($E9,F12_lista!$A$7:$O$22,15))</f>
        <v>0</v>
      </c>
      <c r="D9" s="56">
        <f>IF($E9="","",VLOOKUP($E9,F12_lista!$A$7:$O$22,5))</f>
        <v>0</v>
      </c>
      <c r="E9" s="78">
        <v>3</v>
      </c>
      <c r="F9" s="79" t="str">
        <f>UPPER(IF($E9="","",VLOOKUP($E9,F12_lista!$A$7:$O$22,2)))</f>
        <v>PASARÉT TK</v>
      </c>
      <c r="G9" s="79"/>
      <c r="H9" s="79"/>
      <c r="I9" s="79"/>
      <c r="J9" s="80"/>
      <c r="K9" s="86" t="s">
        <v>118</v>
      </c>
      <c r="L9" s="81"/>
      <c r="M9" s="60"/>
      <c r="N9" s="60"/>
      <c r="O9" s="61"/>
      <c r="P9" s="62"/>
      <c r="Q9" s="63"/>
      <c r="R9" s="64"/>
      <c r="S9" s="65"/>
      <c r="T9" s="65"/>
      <c r="U9" s="77" t="e">
        <f>#REF!</f>
        <v>#REF!</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t="s">
        <v>7</v>
      </c>
      <c r="M10" s="76" t="str">
        <f>UPPER(IF(OR(L10="a",L10="as"),K8,IF(OR(L10="b",L10="bs"),K12,)))</f>
        <v>PVTC</v>
      </c>
      <c r="N10" s="85"/>
      <c r="O10" s="86"/>
      <c r="P10" s="86"/>
      <c r="Q10" s="63"/>
      <c r="R10" s="64"/>
      <c r="S10" s="65"/>
      <c r="T10" s="65"/>
      <c r="U10" s="77" t="e">
        <f>#REF!</f>
        <v>#REF!</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f>IF($E11="","",VLOOKUP($E11,F12_lista!$A$7:$O$22,14))</f>
        <v>0</v>
      </c>
      <c r="C11" s="56">
        <f>IF($E11="","",VLOOKUP($E11,F12_lista!$A$7:$O$22,15))</f>
        <v>0</v>
      </c>
      <c r="D11" s="56">
        <f>IF($E11="","",VLOOKUP($E11,F12_lista!$A$7:$O$22,5))</f>
        <v>0</v>
      </c>
      <c r="E11" s="78">
        <v>4</v>
      </c>
      <c r="F11" s="79" t="str">
        <f>UPPER(IF($E11="","",VLOOKUP($E11,F12_lista!$A$7:$O$22,2)))</f>
        <v>TM</v>
      </c>
      <c r="G11" s="79"/>
      <c r="H11" s="79"/>
      <c r="I11" s="79"/>
      <c r="J11" s="59"/>
      <c r="K11" s="60"/>
      <c r="L11" s="87"/>
      <c r="M11" s="86" t="s">
        <v>63</v>
      </c>
      <c r="N11" s="88"/>
      <c r="O11" s="86"/>
      <c r="P11" s="86"/>
      <c r="Q11" s="63"/>
      <c r="R11" s="64"/>
      <c r="S11" s="65"/>
      <c r="T11" s="65"/>
      <c r="U11" s="77" t="e">
        <f>#REF!</f>
        <v>#REF!</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7</v>
      </c>
      <c r="K12" s="76" t="str">
        <f>UPPER(IF(OR(J12="a",J12="as"),F11,IF(OR(J12="b",J12="bs"),F13,)))</f>
        <v>TM</v>
      </c>
      <c r="L12" s="89"/>
      <c r="M12" s="60"/>
      <c r="N12" s="88"/>
      <c r="O12" s="86"/>
      <c r="P12" s="86"/>
      <c r="Q12" s="63"/>
      <c r="R12" s="64"/>
      <c r="S12" s="65"/>
      <c r="T12" s="65"/>
      <c r="U12" s="77" t="e">
        <f>#REF!</f>
        <v>#REF!</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x14ac:dyDescent="0.25">
      <c r="A13" s="68">
        <v>4</v>
      </c>
      <c r="B13" s="55">
        <f>IF($E13="","",VLOOKUP($E13,F12_lista!$A$7:$O$22,14))</f>
        <v>0</v>
      </c>
      <c r="C13" s="56">
        <f>IF($E13="","",VLOOKUP($E13,F12_lista!$A$7:$O$22,15))</f>
        <v>0</v>
      </c>
      <c r="D13" s="56">
        <f>IF($E13="","",VLOOKUP($E13,F12_lista!$A$7:$O$22,5))</f>
        <v>0</v>
      </c>
      <c r="E13" s="78">
        <v>5</v>
      </c>
      <c r="F13" s="79" t="str">
        <f>UPPER(IF($E13="","",VLOOKUP($E13,F12_lista!$A$7:$O$22,2)))</f>
        <v>DUNAKESZI TK </v>
      </c>
      <c r="G13" s="79"/>
      <c r="H13" s="79"/>
      <c r="I13" s="79"/>
      <c r="J13" s="90"/>
      <c r="K13" s="86" t="s">
        <v>61</v>
      </c>
      <c r="L13" s="60"/>
      <c r="M13" s="60"/>
      <c r="N13" s="88"/>
      <c r="O13" s="86"/>
      <c r="P13" s="86"/>
      <c r="Q13" s="63"/>
      <c r="R13" s="64"/>
      <c r="S13" s="65"/>
      <c r="T13" s="65"/>
      <c r="U13" s="77" t="e">
        <f>#REF!</f>
        <v>#REF!</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x14ac:dyDescent="0.25">
      <c r="A14" s="68"/>
      <c r="B14" s="69"/>
      <c r="C14" s="70"/>
      <c r="D14" s="70"/>
      <c r="E14" s="82"/>
      <c r="F14" s="72"/>
      <c r="G14" s="72"/>
      <c r="H14" s="73"/>
      <c r="I14" s="72"/>
      <c r="J14" s="83"/>
      <c r="K14" s="60"/>
      <c r="L14" s="60"/>
      <c r="M14" s="74"/>
      <c r="N14" s="84" t="s">
        <v>7</v>
      </c>
      <c r="O14" s="76" t="str">
        <f>UPPER(IF(OR(N14="a",N14="as"),M10,IF(OR(N14="b",N14="bs"),M18,)))</f>
        <v>PVTC</v>
      </c>
      <c r="P14" s="85"/>
      <c r="Q14" s="63"/>
      <c r="R14" s="64"/>
      <c r="S14" s="65"/>
      <c r="T14" s="65"/>
      <c r="U14" s="77" t="e">
        <f>#REF!</f>
        <v>#REF!</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x14ac:dyDescent="0.25">
      <c r="A15" s="91">
        <v>5</v>
      </c>
      <c r="B15" s="55">
        <f>IF($E15="","",VLOOKUP($E15,F12_lista!$A$7:$O$22,14))</f>
        <v>0</v>
      </c>
      <c r="C15" s="56">
        <f>IF($E15="","",VLOOKUP($E15,F12_lista!$A$7:$O$22,15))</f>
        <v>0</v>
      </c>
      <c r="D15" s="56">
        <f>IF($E15="","",VLOOKUP($E15,F12_lista!$A$7:$O$22,5))</f>
        <v>0</v>
      </c>
      <c r="E15" s="78">
        <v>7</v>
      </c>
      <c r="F15" s="79" t="str">
        <f>UPPER(IF($E15="","",VLOOKUP($E15,F12_lista!$A$7:$O$22,2)))</f>
        <v>SVSE</v>
      </c>
      <c r="G15" s="79"/>
      <c r="H15" s="79"/>
      <c r="I15" s="79"/>
      <c r="J15" s="92"/>
      <c r="K15" s="60"/>
      <c r="L15" s="104" t="s">
        <v>120</v>
      </c>
      <c r="M15" s="60"/>
      <c r="N15" s="88"/>
      <c r="O15" s="86" t="s">
        <v>62</v>
      </c>
      <c r="P15" s="86"/>
      <c r="Q15" s="63"/>
      <c r="R15" s="64"/>
      <c r="S15" s="65"/>
      <c r="T15" s="65"/>
      <c r="U15" s="77" t="e">
        <f>#REF!</f>
        <v>#REF!</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7</v>
      </c>
      <c r="K16" s="76" t="str">
        <f>UPPER(IF(OR(J16="a",J16="as"),F15,IF(OR(J16="b",J16="bs"),F17,)))</f>
        <v>SVSE</v>
      </c>
      <c r="L16" s="76"/>
      <c r="M16" s="60"/>
      <c r="N16" s="88"/>
      <c r="O16" s="74"/>
      <c r="P16" s="86"/>
      <c r="Q16" s="63"/>
      <c r="R16" s="64"/>
      <c r="S16" s="65"/>
      <c r="T16" s="65"/>
      <c r="U16" s="93" t="e">
        <f>#REF!</f>
        <v>#REF!</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f>IF($E17="","",VLOOKUP($E17,F12_lista!$A$7:$O$22,14))</f>
        <v>0</v>
      </c>
      <c r="C17" s="56">
        <f>IF($E17="","",VLOOKUP($E17,F12_lista!$A$7:$O$22,15))</f>
        <v>0</v>
      </c>
      <c r="D17" s="56">
        <f>IF($E17="","",VLOOKUP($E17,F12_lista!$A$7:$O$22,5))</f>
        <v>0</v>
      </c>
      <c r="E17" s="78">
        <v>6</v>
      </c>
      <c r="F17" s="79" t="str">
        <f>UPPER(IF($E17="","",VLOOKUP($E17,F12_lista!$A$7:$O$22,2)))</f>
        <v xml:space="preserve">BEBTO TEAM </v>
      </c>
      <c r="G17" s="79"/>
      <c r="H17" s="79"/>
      <c r="I17" s="79"/>
      <c r="J17" s="80"/>
      <c r="K17" s="86" t="s">
        <v>57</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t="s">
        <v>12</v>
      </c>
      <c r="M18" s="76" t="str">
        <f>UPPER(IF(OR(L18="a",L18="as"),K16,IF(OR(L18="b",L18="bs"),K20,)))</f>
        <v>VASAS SC</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f>IF($E19="","",VLOOKUP($E19,F12_lista!$A$7:$O$22,14))</f>
        <v>0</v>
      </c>
      <c r="C19" s="56">
        <f>IF($E19="","",VLOOKUP($E19,F12_lista!$A$7:$O$22,15))</f>
        <v>0</v>
      </c>
      <c r="D19" s="56">
        <f>IF($E19="","",VLOOKUP($E19,F12_lista!$A$7:$O$22,5))</f>
        <v>0</v>
      </c>
      <c r="E19" s="78">
        <v>8</v>
      </c>
      <c r="F19" s="79" t="str">
        <f>UPPER(IF($E19="","",VLOOKUP($E19,F12_lista!$A$7:$O$22,2)))</f>
        <v>VASAS SC</v>
      </c>
      <c r="G19" s="79"/>
      <c r="H19" s="79"/>
      <c r="I19" s="79"/>
      <c r="J19" s="59"/>
      <c r="K19" s="60"/>
      <c r="L19" s="87"/>
      <c r="M19" s="86" t="s">
        <v>36</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7</v>
      </c>
      <c r="K20" s="76" t="str">
        <f>UPPER(IF(OR(J20="a",J20="as"),F19,IF(OR(J20="b",J20="bs"),F21,)))</f>
        <v>VASAS SC</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f>IF($E21="","",VLOOKUP($E21,F12_lista!$A$7:$O$22,14))</f>
        <v>0</v>
      </c>
      <c r="C21" s="56">
        <f>IF($E21="","",VLOOKUP($E21,F12_lista!$A$7:$O$22,15))</f>
        <v>0</v>
      </c>
      <c r="D21" s="56">
        <f>IF($E21="","",VLOOKUP($E21,F12_lista!$A$7:$O$22,5))</f>
        <v>0</v>
      </c>
      <c r="E21" s="57">
        <v>2</v>
      </c>
      <c r="F21" s="96" t="str">
        <f>UPPER(IF($E21="","",VLOOKUP($E21,F12_lista!$A$7:$O$22,2)))</f>
        <v>CENTERPÁLYA EGYESÜLET </v>
      </c>
      <c r="G21" s="96"/>
      <c r="H21" s="96"/>
      <c r="I21" s="96"/>
      <c r="J21" s="90"/>
      <c r="K21" s="86" t="s">
        <v>62</v>
      </c>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tr">
        <f>IF(E55&gt;$R$62,,UPPER(VLOOKUP(E55,F12_lista!$A$7:$Q$134,2)))</f>
        <v>PVTC</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tr">
        <f>IF(E56&gt;$R$62,,UPPER(VLOOKUP(E56,F12_lista!$A$7:$Q$134,2)))</f>
        <v>CENTERPÁLYA EGYESÜLET </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f>R4</f>
        <v>0</v>
      </c>
      <c r="P62" s="145"/>
      <c r="Q62" s="141"/>
      <c r="R62" s="167">
        <f>MIN(4,F12_lista!Q5)</f>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1">
    <mergeCell ref="A4:C4"/>
  </mergeCells>
  <conditionalFormatting sqref="B22 B24 B26 B28 B30 B32 B34 B36 B38 B40 B42 B44 B46 B48 B50 B52">
    <cfRule type="cellIs" dxfId="104" priority="13" stopIfTrue="1" operator="equal">
      <formula>"QA"</formula>
    </cfRule>
    <cfRule type="cellIs" dxfId="103" priority="14" stopIfTrue="1" operator="equal">
      <formula>"DA"</formula>
    </cfRule>
  </conditionalFormatting>
  <conditionalFormatting sqref="E7 E21">
    <cfRule type="expression" dxfId="102" priority="16" stopIfTrue="1">
      <formula>$E7&lt;5</formula>
    </cfRule>
  </conditionalFormatting>
  <conditionalFormatting sqref="E22 E24 E26 E28 E30 E32 E34 E36 E38 E40 E42 E44 E46 E48 E50 E52">
    <cfRule type="expression" dxfId="101" priority="8" stopIfTrue="1">
      <formula>AND($E22&lt;9,$C22&gt;0)</formula>
    </cfRule>
  </conditionalFormatting>
  <conditionalFormatting sqref="F7 F9 F11 F13 F15 F17 F19">
    <cfRule type="cellIs" dxfId="100" priority="17" stopIfTrue="1" operator="equal">
      <formula>"Bye"</formula>
    </cfRule>
  </conditionalFormatting>
  <conditionalFormatting sqref="F21:F22 F24 F26 F28 F30 F32 F34 F36 F38 F40 F42 F44 F46 F48 F50">
    <cfRule type="cellIs" dxfId="99" priority="9" stopIfTrue="1" operator="equal">
      <formula>"Bye"</formula>
    </cfRule>
  </conditionalFormatting>
  <conditionalFormatting sqref="F22 F24 F26 F28 F30 F32 F34 F36 F38 F40 F42 F44 F46 F48 F50">
    <cfRule type="expression" dxfId="98" priority="10" stopIfTrue="1">
      <formula>AND($E22&lt;9,$C22&gt;0)</formula>
    </cfRule>
  </conditionalFormatting>
  <conditionalFormatting sqref="H7 H9 H11 H13 H15 H17 H19 H21 G22:I22 G24:I24 G26:I26 G28:I28 G30:I30 G32:I32 G34:I34 G36:I36 G38:I38 G40:I40 G42:I42 G44:I44 G46:I46 G48:I48 G50:I50">
    <cfRule type="expression" dxfId="97" priority="4" stopIfTrue="1">
      <formula>AND($E7&lt;9,$C7&gt;0)</formula>
    </cfRule>
  </conditionalFormatting>
  <conditionalFormatting sqref="I8 K10 I12 M14 I16 K18 I20 I23 K25 I27 M29 I31 K33 I35 I39 K41 I43 M45 I47 K49 I51">
    <cfRule type="expression" dxfId="96" priority="5" stopIfTrue="1">
      <formula>AND($O$1="CU",I8="Umpire")</formula>
    </cfRule>
    <cfRule type="expression" dxfId="95" priority="6" stopIfTrue="1">
      <formula>AND($O$1="CU",I8&lt;&gt;"Umpire",J8&lt;&gt;"")</formula>
    </cfRule>
    <cfRule type="expression" dxfId="94" priority="7" stopIfTrue="1">
      <formula>AND($O$1="CU",I8&lt;&gt;"Umpire")</formula>
    </cfRule>
  </conditionalFormatting>
  <conditionalFormatting sqref="J8 L10 J12 N14 J16 L18 J20 R62">
    <cfRule type="expression" dxfId="93" priority="15" stopIfTrue="1">
      <formula>$O$1="CU"</formula>
    </cfRule>
  </conditionalFormatting>
  <conditionalFormatting sqref="K8 M10 K12 O14 K16 M18 K20 K23 M25 K27 O29 K31 M33 K35 K39 M41 K43 O45 K47 M49 K51">
    <cfRule type="expression" dxfId="92" priority="11" stopIfTrue="1">
      <formula>J8="as"</formula>
    </cfRule>
    <cfRule type="expression" dxfId="91" priority="12" stopIfTrue="1">
      <formula>J8="bs"</formula>
    </cfRule>
  </conditionalFormatting>
  <conditionalFormatting sqref="O16">
    <cfRule type="expression" dxfId="90" priority="1" stopIfTrue="1">
      <formula>AND($O$1="CU",O16="Umpire")</formula>
    </cfRule>
    <cfRule type="expression" dxfId="89" priority="2" stopIfTrue="1">
      <formula>AND($O$1="CU",O16&lt;&gt;"Umpire",P16&lt;&gt;"")</formula>
    </cfRule>
    <cfRule type="expression" dxfId="88"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7410"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F8FE4EF3-2C81-418E-ADC3-0A3A2CABBDF5}">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ACF3-79E5-4FF9-BB04-A78A3938574F}">
  <sheetPr codeName="Munka7">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5.109375" style="102" bestFit="1" customWidth="1"/>
    <col min="12" max="12" width="1.6640625" style="168" customWidth="1"/>
    <col min="13" max="13" width="15.109375" style="102" bestFit="1" customWidth="1"/>
    <col min="14" max="14" width="2" style="169" bestFit="1" customWidth="1"/>
    <col min="15" max="15" width="16.5546875" style="102" bestFit="1"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91</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3" t="s">
        <v>93</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23"/>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92</v>
      </c>
      <c r="B4" s="261"/>
      <c r="C4" s="261"/>
      <c r="D4" s="28"/>
      <c r="E4" s="29"/>
      <c r="F4" s="29"/>
      <c r="G4" s="29" t="s">
        <v>94</v>
      </c>
      <c r="H4" s="30"/>
      <c r="I4" s="29"/>
      <c r="J4" s="31"/>
      <c r="K4" s="32"/>
      <c r="L4" s="31"/>
      <c r="M4" s="33"/>
      <c r="N4" s="31"/>
      <c r="O4" s="29"/>
      <c r="P4" s="31"/>
      <c r="Q4" s="29"/>
      <c r="R4" s="34" t="s">
        <v>95</v>
      </c>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v>0</v>
      </c>
      <c r="C7" s="56">
        <v>0</v>
      </c>
      <c r="D7" s="56"/>
      <c r="E7" s="57">
        <v>1</v>
      </c>
      <c r="F7" s="58" t="s">
        <v>96</v>
      </c>
      <c r="G7" s="58"/>
      <c r="H7" s="58"/>
      <c r="I7" s="58"/>
      <c r="J7" s="59"/>
      <c r="K7" s="60"/>
      <c r="L7" s="60"/>
      <c r="M7" s="60"/>
      <c r="N7" s="60"/>
      <c r="O7" s="61"/>
      <c r="P7" s="62"/>
      <c r="Q7" s="63"/>
      <c r="R7" s="64"/>
      <c r="S7" s="65"/>
      <c r="T7" s="65"/>
      <c r="U7" s="66" t="e">
        <f>#REF!</f>
        <v>#REF!</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7</v>
      </c>
      <c r="K8" s="76" t="str">
        <f>UPPER(IF(OR(J8="a",J8="as"),F7,IF(OR(J8="b",J8="bs"),F9,)))</f>
        <v>MESE TENISZ KLUB</v>
      </c>
      <c r="L8" s="76"/>
      <c r="M8" s="60"/>
      <c r="N8" s="60"/>
      <c r="O8" s="61"/>
      <c r="P8" s="62"/>
      <c r="Q8" s="63"/>
      <c r="R8" s="64"/>
      <c r="S8" s="65"/>
      <c r="T8" s="65"/>
      <c r="U8" s="77" t="e">
        <f>#REF!</f>
        <v>#REF!</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v>0</v>
      </c>
      <c r="C9" s="56">
        <v>0</v>
      </c>
      <c r="D9" s="56"/>
      <c r="E9" s="78">
        <v>8</v>
      </c>
      <c r="F9" s="79" t="s">
        <v>1</v>
      </c>
      <c r="G9" s="79"/>
      <c r="H9" s="79"/>
      <c r="I9" s="79"/>
      <c r="J9" s="80"/>
      <c r="K9" s="86" t="s">
        <v>31</v>
      </c>
      <c r="L9" s="81"/>
      <c r="M9" s="60"/>
      <c r="N9" s="60"/>
      <c r="O9" s="61"/>
      <c r="P9" s="62"/>
      <c r="Q9" s="63"/>
      <c r="R9" s="64"/>
      <c r="S9" s="65"/>
      <c r="T9" s="65"/>
      <c r="U9" s="77" t="e">
        <f>#REF!</f>
        <v>#REF!</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t="s">
        <v>7</v>
      </c>
      <c r="M10" s="76" t="str">
        <f>UPPER(IF(OR(L10="a",L10="as"),K8,IF(OR(L10="b",L10="bs"),K12,)))</f>
        <v>MESE TENISZ KLUB</v>
      </c>
      <c r="N10" s="85"/>
      <c r="O10" s="86"/>
      <c r="P10" s="86"/>
      <c r="Q10" s="63"/>
      <c r="R10" s="64"/>
      <c r="S10" s="65"/>
      <c r="T10" s="65"/>
      <c r="U10" s="77" t="e">
        <f>#REF!</f>
        <v>#REF!</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v>0</v>
      </c>
      <c r="C11" s="56">
        <v>0</v>
      </c>
      <c r="D11" s="56"/>
      <c r="E11" s="78">
        <v>6</v>
      </c>
      <c r="F11" s="79" t="s">
        <v>2</v>
      </c>
      <c r="G11" s="79"/>
      <c r="H11" s="79"/>
      <c r="I11" s="79"/>
      <c r="J11" s="59"/>
      <c r="K11" s="60"/>
      <c r="L11" s="87"/>
      <c r="M11" s="86" t="s">
        <v>66</v>
      </c>
      <c r="N11" s="88"/>
      <c r="O11" s="86"/>
      <c r="P11" s="86"/>
      <c r="Q11" s="63"/>
      <c r="R11" s="64"/>
      <c r="S11" s="65"/>
      <c r="T11" s="65"/>
      <c r="U11" s="77" t="e">
        <f>#REF!</f>
        <v>#REF!</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12</v>
      </c>
      <c r="K12" s="76" t="str">
        <f>UPPER(IF(OR(J12="a",J12="as"),F11,IF(OR(J12="b",J12="bs"),F13,)))</f>
        <v>VOLVEX TENNIS</v>
      </c>
      <c r="L12" s="89"/>
      <c r="M12" s="60"/>
      <c r="N12" s="88"/>
      <c r="O12" s="86"/>
      <c r="P12" s="86"/>
      <c r="Q12" s="63"/>
      <c r="R12" s="64"/>
      <c r="S12" s="65"/>
      <c r="T12" s="65"/>
      <c r="U12" s="77" t="e">
        <f>#REF!</f>
        <v>#REF!</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thickBot="1" x14ac:dyDescent="0.3">
      <c r="A13" s="68">
        <v>4</v>
      </c>
      <c r="B13" s="55">
        <v>0</v>
      </c>
      <c r="C13" s="56">
        <v>0</v>
      </c>
      <c r="D13" s="56"/>
      <c r="E13" s="78">
        <v>3</v>
      </c>
      <c r="F13" s="79" t="s">
        <v>97</v>
      </c>
      <c r="G13" s="79"/>
      <c r="H13" s="79"/>
      <c r="I13" s="79"/>
      <c r="J13" s="90"/>
      <c r="K13" s="86" t="s">
        <v>63</v>
      </c>
      <c r="L13" s="60"/>
      <c r="M13" s="60"/>
      <c r="N13" s="88"/>
      <c r="O13" s="86"/>
      <c r="P13" s="86"/>
      <c r="Q13" s="63"/>
      <c r="R13" s="64"/>
      <c r="S13" s="65"/>
      <c r="T13" s="65"/>
      <c r="U13" s="77" t="e">
        <f>#REF!</f>
        <v>#REF!</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thickBot="1" x14ac:dyDescent="0.3">
      <c r="A14" s="68"/>
      <c r="B14" s="69"/>
      <c r="C14" s="70"/>
      <c r="D14" s="70"/>
      <c r="E14" s="82"/>
      <c r="F14" s="72"/>
      <c r="G14" s="72"/>
      <c r="H14" s="73"/>
      <c r="I14" s="72"/>
      <c r="J14" s="83"/>
      <c r="K14" s="60"/>
      <c r="L14" s="179" t="s">
        <v>68</v>
      </c>
      <c r="M14" s="175"/>
      <c r="N14" s="84" t="s">
        <v>7</v>
      </c>
      <c r="O14" s="174" t="str">
        <f>UPPER(IF(OR(N14="a",N14="as"),M10,IF(OR(N14="b",N14="bs"),M18,)))</f>
        <v>MESE TENISZ KLUB</v>
      </c>
      <c r="P14" s="85"/>
      <c r="Q14" s="63"/>
      <c r="R14" s="64"/>
      <c r="S14" s="65"/>
      <c r="T14" s="65"/>
      <c r="U14" s="77" t="e">
        <f>#REF!</f>
        <v>#REF!</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thickBot="1" x14ac:dyDescent="0.3">
      <c r="A15" s="91">
        <v>5</v>
      </c>
      <c r="B15" s="55">
        <v>0</v>
      </c>
      <c r="C15" s="56">
        <v>0</v>
      </c>
      <c r="D15" s="56"/>
      <c r="E15" s="78">
        <v>7</v>
      </c>
      <c r="F15" s="79" t="s">
        <v>98</v>
      </c>
      <c r="G15" s="79"/>
      <c r="H15" s="79"/>
      <c r="I15" s="79"/>
      <c r="J15" s="92"/>
      <c r="K15" s="60"/>
      <c r="L15" s="262"/>
      <c r="M15" s="263"/>
      <c r="N15" s="88"/>
      <c r="O15" s="86" t="s">
        <v>62</v>
      </c>
      <c r="P15" s="86"/>
      <c r="Q15" s="63"/>
      <c r="R15" s="64"/>
      <c r="S15" s="65"/>
      <c r="T15" s="65"/>
      <c r="U15" s="77" t="e">
        <f>#REF!</f>
        <v>#REF!</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12</v>
      </c>
      <c r="K16" s="76" t="str">
        <f>UPPER(IF(OR(J16="a",J16="as"),F15,IF(OR(J16="b",J16="bs"),F17,)))</f>
        <v>MTK</v>
      </c>
      <c r="L16" s="76"/>
      <c r="M16" s="60"/>
      <c r="N16" s="88"/>
      <c r="O16" s="74"/>
      <c r="P16" s="86"/>
      <c r="Q16" s="63"/>
      <c r="R16" s="64"/>
      <c r="S16" s="65"/>
      <c r="T16" s="65"/>
      <c r="U16" s="93" t="e">
        <f>#REF!</f>
        <v>#REF!</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v>0</v>
      </c>
      <c r="C17" s="56">
        <v>0</v>
      </c>
      <c r="D17" s="56"/>
      <c r="E17" s="78">
        <v>4</v>
      </c>
      <c r="F17" s="79" t="s">
        <v>99</v>
      </c>
      <c r="G17" s="79"/>
      <c r="H17" s="79"/>
      <c r="I17" s="79"/>
      <c r="J17" s="80"/>
      <c r="K17" s="86" t="s">
        <v>62</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t="s">
        <v>12</v>
      </c>
      <c r="M18" s="76" t="str">
        <f>UPPER(IF(OR(L18="a",L18="as"),K16,IF(OR(L18="b",L18="bs"),K20,)))</f>
        <v>PG TENISZ</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v>0</v>
      </c>
      <c r="C19" s="56">
        <v>0</v>
      </c>
      <c r="D19" s="56"/>
      <c r="E19" s="78">
        <v>5</v>
      </c>
      <c r="F19" s="79" t="s">
        <v>100</v>
      </c>
      <c r="G19" s="79"/>
      <c r="H19" s="79"/>
      <c r="I19" s="79"/>
      <c r="J19" s="59"/>
      <c r="K19" s="60"/>
      <c r="L19" s="87"/>
      <c r="M19" s="86" t="s">
        <v>59</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12</v>
      </c>
      <c r="K20" s="76" t="str">
        <f>UPPER(IF(OR(J20="a",J20="as"),F19,IF(OR(J20="b",J20="bs"),F21,)))</f>
        <v>PG TENISZ</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v>0</v>
      </c>
      <c r="C21" s="56">
        <v>0</v>
      </c>
      <c r="D21" s="56"/>
      <c r="E21" s="57">
        <v>2</v>
      </c>
      <c r="F21" s="96" t="s">
        <v>0</v>
      </c>
      <c r="G21" s="96"/>
      <c r="H21" s="96"/>
      <c r="I21" s="96"/>
      <c r="J21" s="90"/>
      <c r="K21" s="86" t="s">
        <v>59</v>
      </c>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
        <v>96</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
        <v>0</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t="str">
        <f>R4</f>
        <v>Kovács Annamária</v>
      </c>
      <c r="P62" s="145"/>
      <c r="Q62" s="141"/>
      <c r="R62" s="167">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2">
    <mergeCell ref="A4:C4"/>
    <mergeCell ref="L15:M15"/>
  </mergeCells>
  <conditionalFormatting sqref="B22 B24 B26 B28 B30 B32 B34 B36 B38 B40 B42 B44 B46 B48 B50 B52">
    <cfRule type="cellIs" dxfId="87" priority="16" stopIfTrue="1" operator="equal">
      <formula>"QA"</formula>
    </cfRule>
    <cfRule type="cellIs" dxfId="86" priority="17" stopIfTrue="1" operator="equal">
      <formula>"DA"</formula>
    </cfRule>
  </conditionalFormatting>
  <conditionalFormatting sqref="E7 E21">
    <cfRule type="expression" dxfId="85" priority="19" stopIfTrue="1">
      <formula>$E7&lt;5</formula>
    </cfRule>
  </conditionalFormatting>
  <conditionalFormatting sqref="E22 E24 E26 E28 E30 E32 E34 E36 E38 E40 E42 E44 E46 E48 E50 E52">
    <cfRule type="expression" dxfId="84" priority="11" stopIfTrue="1">
      <formula>AND($E22&lt;9,$C22&gt;0)</formula>
    </cfRule>
  </conditionalFormatting>
  <conditionalFormatting sqref="F7 F9 F11 F13 F15 F17 F19">
    <cfRule type="cellIs" dxfId="83" priority="20" stopIfTrue="1" operator="equal">
      <formula>"Bye"</formula>
    </cfRule>
  </conditionalFormatting>
  <conditionalFormatting sqref="F21:F22 F24 F26 F28 F30 F32 F34 F36 F38 F40 F42 F44 F46 F48 F50">
    <cfRule type="cellIs" dxfId="82" priority="12" stopIfTrue="1" operator="equal">
      <formula>"Bye"</formula>
    </cfRule>
  </conditionalFormatting>
  <conditionalFormatting sqref="F22 F24 F26 F28 F30 F32 F34 F36 F38 F40 F42 F44 F46 F48 F50">
    <cfRule type="expression" dxfId="81" priority="13" stopIfTrue="1">
      <formula>AND($E22&lt;9,$C22&gt;0)</formula>
    </cfRule>
  </conditionalFormatting>
  <conditionalFormatting sqref="H7 H9 H11 H13 H15 H17 H19 H21 G22:I22 G24:I24 G26:I26 G28:I28 G30:I30 G32:I32 G34:I34 G36:I36 G38:I38 G40:I40 G42:I42 G44:I44 G46:I46 G48:I48 G50:I50">
    <cfRule type="expression" dxfId="80" priority="7" stopIfTrue="1">
      <formula>AND($E7&lt;9,$C7&gt;0)</formula>
    </cfRule>
  </conditionalFormatting>
  <conditionalFormatting sqref="I8 K10 I12 I16 K18 I20 I23 K25 I27 M29 I31 K33 I35 I39 K41 I43 M45 I47 K49 I51">
    <cfRule type="expression" dxfId="79" priority="8" stopIfTrue="1">
      <formula>AND($O$1="CU",I8="Umpire")</formula>
    </cfRule>
    <cfRule type="expression" dxfId="78" priority="9" stopIfTrue="1">
      <formula>AND($O$1="CU",I8&lt;&gt;"Umpire",J8&lt;&gt;"")</formula>
    </cfRule>
    <cfRule type="expression" dxfId="77" priority="10" stopIfTrue="1">
      <formula>AND($O$1="CU",I8&lt;&gt;"Umpire")</formula>
    </cfRule>
  </conditionalFormatting>
  <conditionalFormatting sqref="J8 L10 J12 N14 J16 L18 J20 R62">
    <cfRule type="expression" dxfId="76" priority="18" stopIfTrue="1">
      <formula>$O$1="CU"</formula>
    </cfRule>
  </conditionalFormatting>
  <conditionalFormatting sqref="K8 M10 K12 O14 K16 M18 K20 K23 M25 K27 O29 K31 M33 K35 K39 M41 K43 O45 K47 M49 K51">
    <cfRule type="expression" dxfId="75" priority="14" stopIfTrue="1">
      <formula>J8="as"</formula>
    </cfRule>
    <cfRule type="expression" dxfId="74" priority="15" stopIfTrue="1">
      <formula>J8="bs"</formula>
    </cfRule>
  </conditionalFormatting>
  <conditionalFormatting sqref="M14">
    <cfRule type="expression" dxfId="73" priority="1" stopIfTrue="1">
      <formula>AND($O$1="CU",M14="Umpire")</formula>
    </cfRule>
    <cfRule type="expression" dxfId="72" priority="2" stopIfTrue="1">
      <formula>AND($O$1="CU",M14&lt;&gt;"Umpire",N14&lt;&gt;"")</formula>
    </cfRule>
    <cfRule type="expression" dxfId="71" priority="3" stopIfTrue="1">
      <formula>AND($O$1="CU",M14&lt;&gt;"Umpire")</formula>
    </cfRule>
  </conditionalFormatting>
  <conditionalFormatting sqref="O16">
    <cfRule type="expression" dxfId="70" priority="4" stopIfTrue="1">
      <formula>AND($O$1="CU",O16="Umpire")</formula>
    </cfRule>
    <cfRule type="expression" dxfId="69" priority="5" stopIfTrue="1">
      <formula>AND($O$1="CU",O16&lt;&gt;"Umpire",P16&lt;&gt;"")</formula>
    </cfRule>
    <cfRule type="expression" dxfId="68" priority="6"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5122"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7EF42D63-A784-4F2F-8589-4CDBB3B49125}">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WVW983056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M14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1536F-3E8B-4FC6-BB95-EE35086534D0}">
  <sheetPr>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91</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3" t="s">
        <v>93</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23"/>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92</v>
      </c>
      <c r="B4" s="261"/>
      <c r="C4" s="261"/>
      <c r="D4" s="28"/>
      <c r="E4" s="29"/>
      <c r="F4" s="29"/>
      <c r="G4" s="29" t="s">
        <v>94</v>
      </c>
      <c r="H4" s="30"/>
      <c r="I4" s="29"/>
      <c r="J4" s="31"/>
      <c r="K4" s="32"/>
      <c r="L4" s="31"/>
      <c r="M4" s="33"/>
      <c r="N4" s="31"/>
      <c r="O4" s="29"/>
      <c r="P4" s="31"/>
      <c r="Q4" s="29"/>
      <c r="R4" s="34" t="s">
        <v>95</v>
      </c>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v>0</v>
      </c>
      <c r="C7" s="56">
        <v>0</v>
      </c>
      <c r="D7" s="56"/>
      <c r="E7" s="57">
        <v>1</v>
      </c>
      <c r="F7" s="58" t="s">
        <v>96</v>
      </c>
      <c r="G7" s="58"/>
      <c r="H7" s="58"/>
      <c r="I7" s="58"/>
      <c r="J7" s="59"/>
      <c r="K7" s="60"/>
      <c r="L7" s="60"/>
      <c r="M7" s="60"/>
      <c r="N7" s="60"/>
      <c r="O7" s="61"/>
      <c r="P7" s="62"/>
      <c r="Q7" s="63"/>
      <c r="R7" s="64"/>
      <c r="S7" s="65"/>
      <c r="T7" s="65"/>
      <c r="U7" s="66" t="e">
        <f>#REF!</f>
        <v>#REF!</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12</v>
      </c>
      <c r="K8" s="76" t="str">
        <f>UPPER(IF(OR(J8="a",J8="as"),F7,IF(OR(J8="b",J8="bs"),F9,)))</f>
        <v>PVTC</v>
      </c>
      <c r="L8" s="76"/>
      <c r="M8" s="60"/>
      <c r="N8" s="60"/>
      <c r="O8" s="61"/>
      <c r="P8" s="62"/>
      <c r="Q8" s="63"/>
      <c r="R8" s="64"/>
      <c r="S8" s="65"/>
      <c r="T8" s="65"/>
      <c r="U8" s="77" t="e">
        <f>#REF!</f>
        <v>#REF!</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v>0</v>
      </c>
      <c r="C9" s="56">
        <v>0</v>
      </c>
      <c r="D9" s="56"/>
      <c r="E9" s="78">
        <v>8</v>
      </c>
      <c r="F9" s="79" t="s">
        <v>1</v>
      </c>
      <c r="G9" s="79"/>
      <c r="H9" s="79"/>
      <c r="I9" s="79"/>
      <c r="J9" s="80"/>
      <c r="K9" s="86" t="s">
        <v>60</v>
      </c>
      <c r="L9" s="81"/>
      <c r="M9" s="60"/>
      <c r="N9" s="60"/>
      <c r="O9" s="61"/>
      <c r="P9" s="62"/>
      <c r="Q9" s="63"/>
      <c r="R9" s="64"/>
      <c r="S9" s="65"/>
      <c r="T9" s="65"/>
      <c r="U9" s="77" t="e">
        <f>#REF!</f>
        <v>#REF!</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c r="M10" s="76" t="s">
        <v>2</v>
      </c>
      <c r="N10" s="85"/>
      <c r="O10" s="86"/>
      <c r="P10" s="86"/>
      <c r="Q10" s="63"/>
      <c r="R10" s="64"/>
      <c r="S10" s="65"/>
      <c r="T10" s="65"/>
      <c r="U10" s="77" t="e">
        <f>#REF!</f>
        <v>#REF!</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v>0</v>
      </c>
      <c r="C11" s="56">
        <v>0</v>
      </c>
      <c r="D11" s="56"/>
      <c r="E11" s="78">
        <v>6</v>
      </c>
      <c r="F11" s="79" t="s">
        <v>2</v>
      </c>
      <c r="G11" s="79"/>
      <c r="H11" s="79"/>
      <c r="I11" s="79"/>
      <c r="J11" s="59"/>
      <c r="K11" s="60"/>
      <c r="L11" s="87"/>
      <c r="M11" s="86" t="s">
        <v>31</v>
      </c>
      <c r="N11" s="88"/>
      <c r="O11" s="86"/>
      <c r="P11" s="86"/>
      <c r="Q11" s="63"/>
      <c r="R11" s="64"/>
      <c r="S11" s="65"/>
      <c r="T11" s="65"/>
      <c r="U11" s="77" t="e">
        <f>#REF!</f>
        <v>#REF!</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7</v>
      </c>
      <c r="K12" s="76" t="str">
        <f>UPPER(IF(OR(J12="a",J12="as"),F11,IF(OR(J12="b",J12="bs"),F13,)))</f>
        <v>ZTE</v>
      </c>
      <c r="L12" s="89"/>
      <c r="M12" s="60"/>
      <c r="N12" s="88"/>
      <c r="O12" s="86"/>
      <c r="P12" s="86"/>
      <c r="Q12" s="63"/>
      <c r="R12" s="64"/>
      <c r="S12" s="65"/>
      <c r="T12" s="65"/>
      <c r="U12" s="77" t="e">
        <f>#REF!</f>
        <v>#REF!</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thickBot="1" x14ac:dyDescent="0.3">
      <c r="A13" s="68">
        <v>4</v>
      </c>
      <c r="B13" s="55">
        <v>0</v>
      </c>
      <c r="C13" s="56">
        <v>0</v>
      </c>
      <c r="D13" s="56"/>
      <c r="E13" s="78">
        <v>3</v>
      </c>
      <c r="F13" s="79" t="s">
        <v>97</v>
      </c>
      <c r="G13" s="79"/>
      <c r="H13" s="79"/>
      <c r="I13" s="79"/>
      <c r="J13" s="90"/>
      <c r="K13" s="86" t="s">
        <v>61</v>
      </c>
      <c r="L13" s="60"/>
      <c r="M13" s="60"/>
      <c r="N13" s="88"/>
      <c r="O13" s="86"/>
      <c r="P13" s="86"/>
      <c r="Q13" s="63"/>
      <c r="R13" s="64"/>
      <c r="S13" s="65"/>
      <c r="T13" s="65"/>
      <c r="U13" s="77" t="e">
        <f>#REF!</f>
        <v>#REF!</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thickBot="1" x14ac:dyDescent="0.3">
      <c r="A14" s="68"/>
      <c r="B14" s="69"/>
      <c r="C14" s="70"/>
      <c r="D14" s="70"/>
      <c r="E14" s="82"/>
      <c r="F14" s="72"/>
      <c r="G14" s="72"/>
      <c r="H14" s="73"/>
      <c r="I14" s="72"/>
      <c r="J14" s="83"/>
      <c r="K14" s="60"/>
      <c r="L14" s="176" t="s">
        <v>67</v>
      </c>
      <c r="M14" s="175"/>
      <c r="N14" s="84" t="s">
        <v>12</v>
      </c>
      <c r="O14" s="76" t="str">
        <f>UPPER(IF(OR(N14="a",N14="as"),M10,IF(OR(N14="b",N14="bs"),M18,)))</f>
        <v>PASARÉT TK</v>
      </c>
      <c r="P14" s="85"/>
      <c r="Q14" s="63"/>
      <c r="R14" s="64"/>
      <c r="S14" s="65"/>
      <c r="T14" s="65"/>
      <c r="U14" s="77" t="e">
        <f>#REF!</f>
        <v>#REF!</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thickBot="1" x14ac:dyDescent="0.3">
      <c r="A15" s="91">
        <v>5</v>
      </c>
      <c r="B15" s="55">
        <v>0</v>
      </c>
      <c r="C15" s="56">
        <v>0</v>
      </c>
      <c r="D15" s="56"/>
      <c r="E15" s="78">
        <v>7</v>
      </c>
      <c r="F15" s="79" t="s">
        <v>98</v>
      </c>
      <c r="G15" s="79"/>
      <c r="H15" s="79"/>
      <c r="I15" s="79"/>
      <c r="J15" s="92"/>
      <c r="K15" s="60"/>
      <c r="L15" s="262" t="s">
        <v>63</v>
      </c>
      <c r="M15" s="263"/>
      <c r="N15" s="88"/>
      <c r="O15" s="86" t="s">
        <v>36</v>
      </c>
      <c r="P15" s="86"/>
      <c r="Q15" s="63"/>
      <c r="R15" s="64"/>
      <c r="S15" s="65"/>
      <c r="T15" s="65"/>
      <c r="U15" s="77" t="e">
        <f>#REF!</f>
        <v>#REF!</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7</v>
      </c>
      <c r="K16" s="76" t="str">
        <f>UPPER(IF(OR(J16="a",J16="as"),F15,IF(OR(J16="b",J16="bs"),F17,)))</f>
        <v>CENTERPÁLYA EGYESÜLET </v>
      </c>
      <c r="L16" s="76"/>
      <c r="M16" s="60"/>
      <c r="N16" s="88"/>
      <c r="O16" s="74"/>
      <c r="P16" s="86"/>
      <c r="Q16" s="63"/>
      <c r="R16" s="64"/>
      <c r="S16" s="65"/>
      <c r="T16" s="65"/>
      <c r="U16" s="93" t="e">
        <f>#REF!</f>
        <v>#REF!</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v>0</v>
      </c>
      <c r="C17" s="56">
        <v>0</v>
      </c>
      <c r="D17" s="56"/>
      <c r="E17" s="78">
        <v>4</v>
      </c>
      <c r="F17" s="79" t="s">
        <v>99</v>
      </c>
      <c r="G17" s="79"/>
      <c r="H17" s="79"/>
      <c r="I17" s="79"/>
      <c r="J17" s="80"/>
      <c r="K17" s="86" t="s">
        <v>62</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t="s">
        <v>12</v>
      </c>
      <c r="M18" s="76" t="str">
        <f>UPPER(IF(OR(L18="a",L18="as"),K16,IF(OR(L18="b",L18="bs"),K20,)))</f>
        <v>PASARÉT TK</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v>0</v>
      </c>
      <c r="C19" s="56">
        <v>0</v>
      </c>
      <c r="D19" s="56"/>
      <c r="E19" s="78">
        <v>5</v>
      </c>
      <c r="F19" s="79" t="s">
        <v>100</v>
      </c>
      <c r="G19" s="79"/>
      <c r="H19" s="79"/>
      <c r="I19" s="79"/>
      <c r="J19" s="59"/>
      <c r="K19" s="60"/>
      <c r="L19" s="87"/>
      <c r="M19" s="86" t="s">
        <v>63</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7</v>
      </c>
      <c r="K20" s="76" t="str">
        <f>UPPER(IF(OR(J20="a",J20="as"),F19,IF(OR(J20="b",J20="bs"),F21,)))</f>
        <v>PASARÉT TK</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v>0</v>
      </c>
      <c r="C21" s="56">
        <v>0</v>
      </c>
      <c r="D21" s="56"/>
      <c r="E21" s="57">
        <v>2</v>
      </c>
      <c r="F21" s="96" t="s">
        <v>0</v>
      </c>
      <c r="G21" s="96"/>
      <c r="H21" s="96"/>
      <c r="I21" s="96"/>
      <c r="J21" s="90"/>
      <c r="K21" s="86" t="s">
        <v>58</v>
      </c>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t="s">
        <v>63</v>
      </c>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177"/>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29.4" customHeight="1" x14ac:dyDescent="0.25">
      <c r="A24" s="98"/>
      <c r="B24" s="61"/>
      <c r="C24" s="61"/>
      <c r="D24" s="61"/>
      <c r="E24" s="71"/>
      <c r="F24" s="61"/>
      <c r="G24" s="61"/>
      <c r="H24" s="61"/>
      <c r="I24" s="61"/>
      <c r="J24" s="71"/>
      <c r="K24" s="71"/>
      <c r="L24" s="71"/>
      <c r="M24" s="63"/>
      <c r="N24" s="63"/>
      <c r="O24" s="63"/>
      <c r="P24" s="63"/>
      <c r="Q24" s="64"/>
      <c r="R24" s="65"/>
      <c r="S24" s="65"/>
      <c r="T24" s="65"/>
      <c r="U24" s="65"/>
      <c r="V24" s="65"/>
      <c r="W24" s="65"/>
      <c r="X24" s="178"/>
      <c r="Y24" s="20"/>
      <c r="Z24" s="20" t="s">
        <v>32</v>
      </c>
      <c r="AA24" s="21">
        <v>6</v>
      </c>
      <c r="AB24" s="21">
        <v>3</v>
      </c>
      <c r="AC24" s="21">
        <v>1</v>
      </c>
      <c r="AD24" s="21">
        <v>0</v>
      </c>
      <c r="AE24" s="21">
        <v>0</v>
      </c>
      <c r="AF24" s="21">
        <v>0</v>
      </c>
      <c r="AG24" s="21">
        <v>0</v>
      </c>
      <c r="AH24" s="22"/>
      <c r="AI24" s="22"/>
      <c r="AJ24" s="22"/>
      <c r="AK24" s="65"/>
      <c r="AL24" s="65"/>
      <c r="AM24" s="65"/>
      <c r="AN24" s="65"/>
      <c r="AO24" s="65"/>
      <c r="AP24" s="65"/>
      <c r="AQ24" s="65"/>
      <c r="AR24" s="65"/>
    </row>
    <row r="25" spans="1:45" s="67" customFormat="1" ht="9.6" customHeight="1" x14ac:dyDescent="0.25">
      <c r="A25" s="98"/>
      <c r="B25" s="71"/>
      <c r="C25" s="71"/>
      <c r="D25" s="71"/>
      <c r="E25" s="71"/>
      <c r="F25" s="61"/>
      <c r="G25" s="61"/>
      <c r="H25" s="65"/>
      <c r="I25" s="61"/>
      <c r="J25" s="71"/>
      <c r="K25" s="71"/>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71"/>
      <c r="L26" s="7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
        <v>96</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
        <v>0</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t="str">
        <f>R4</f>
        <v>Kovács Annamária</v>
      </c>
      <c r="P62" s="145"/>
      <c r="Q62" s="141"/>
      <c r="R62" s="167">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2">
    <mergeCell ref="A4:C4"/>
    <mergeCell ref="L15:M15"/>
  </mergeCells>
  <conditionalFormatting sqref="B22 B24 B26 B28 B30 B32 B34 B36 B38 B40 B42 B44 B46 B48 B50 B52">
    <cfRule type="cellIs" dxfId="67" priority="13" stopIfTrue="1" operator="equal">
      <formula>"QA"</formula>
    </cfRule>
    <cfRule type="cellIs" dxfId="66" priority="14" stopIfTrue="1" operator="equal">
      <formula>"DA"</formula>
    </cfRule>
  </conditionalFormatting>
  <conditionalFormatting sqref="E7 E21">
    <cfRule type="expression" dxfId="65" priority="16" stopIfTrue="1">
      <formula>$E7&lt;5</formula>
    </cfRule>
  </conditionalFormatting>
  <conditionalFormatting sqref="E22 E24 E26 E28 E30 E32 E34 E36 E38 E40 E42 E44 E46 E48 E50 E52">
    <cfRule type="expression" dxfId="64" priority="8" stopIfTrue="1">
      <formula>AND($E22&lt;9,$C22&gt;0)</formula>
    </cfRule>
  </conditionalFormatting>
  <conditionalFormatting sqref="F7 F9 F11 F13 F15 F17 F19">
    <cfRule type="cellIs" dxfId="63" priority="17" stopIfTrue="1" operator="equal">
      <formula>"Bye"</formula>
    </cfRule>
  </conditionalFormatting>
  <conditionalFormatting sqref="F21:F22 F24 F26 F28 F30 F32 F34 F36 F38 F40 F42 F44 F46 F48 F50">
    <cfRule type="cellIs" dxfId="62" priority="9" stopIfTrue="1" operator="equal">
      <formula>"Bye"</formula>
    </cfRule>
  </conditionalFormatting>
  <conditionalFormatting sqref="F22 F24 F26 F28 F30 F32 F34 F36 F38 F40 F42 F44 F46 F48 F50">
    <cfRule type="expression" dxfId="61" priority="10" stopIfTrue="1">
      <formula>AND($E22&lt;9,$C22&gt;0)</formula>
    </cfRule>
  </conditionalFormatting>
  <conditionalFormatting sqref="H7 H9 H11 H13 H15 H17 H19 H21 G22:I22 G24:I24 G26:I26 G28:I28 G30:I30 G32:I32 G34:I34 G36:I36 G38:I38 G40:I40 G42:I42 G44:I44 G46:I46 G48:I48 G50:I50">
    <cfRule type="expression" dxfId="60" priority="4" stopIfTrue="1">
      <formula>AND($E7&lt;9,$C7&gt;0)</formula>
    </cfRule>
  </conditionalFormatting>
  <conditionalFormatting sqref="I8 K10 I12 M14 I16 K18 I20 I23 I27 M29 I31 K33 I35 I39 K41 I43 M45 I47 K49 I51">
    <cfRule type="expression" dxfId="59" priority="5" stopIfTrue="1">
      <formula>AND($O$1="CU",I8="Umpire")</formula>
    </cfRule>
    <cfRule type="expression" dxfId="58" priority="6" stopIfTrue="1">
      <formula>AND($O$1="CU",I8&lt;&gt;"Umpire",J8&lt;&gt;"")</formula>
    </cfRule>
    <cfRule type="expression" dxfId="57" priority="7" stopIfTrue="1">
      <formula>AND($O$1="CU",I8&lt;&gt;"Umpire")</formula>
    </cfRule>
  </conditionalFormatting>
  <conditionalFormatting sqref="J8 L10 J12 N14 J16 L18 J20 R62">
    <cfRule type="expression" dxfId="56" priority="15" stopIfTrue="1">
      <formula>$O$1="CU"</formula>
    </cfRule>
  </conditionalFormatting>
  <conditionalFormatting sqref="K8 M10 K12 O14 K16 M18 K20 K23 M25 K27 O29 K31 M33 K35 K39 M41 K43 O45 K47 M49 K51">
    <cfRule type="expression" dxfId="55" priority="11" stopIfTrue="1">
      <formula>J8="as"</formula>
    </cfRule>
    <cfRule type="expression" dxfId="54" priority="12" stopIfTrue="1">
      <formula>J8="bs"</formula>
    </cfRule>
  </conditionalFormatting>
  <conditionalFormatting sqref="O16">
    <cfRule type="expression" dxfId="53" priority="1" stopIfTrue="1">
      <formula>AND($O$1="CU",O16="Umpire")</formula>
    </cfRule>
    <cfRule type="expression" dxfId="52" priority="2" stopIfTrue="1">
      <formula>AND($O$1="CU",O16&lt;&gt;"Umpire",P16&lt;&gt;"")</formula>
    </cfRule>
    <cfRule type="expression" dxfId="51"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146"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50A0C8-8A23-4684-A4F1-B0513E257B82}">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WVW983056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WMA983056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M14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5567-94CC-4457-8F9D-13F4DB009676}">
  <sheetPr codeName="Munka17">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104</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70" t="s">
        <v>106</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171"/>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105</v>
      </c>
      <c r="B4" s="261"/>
      <c r="C4" s="261"/>
      <c r="D4" s="28"/>
      <c r="E4" s="29"/>
      <c r="F4" s="29"/>
      <c r="G4" s="29" t="s">
        <v>94</v>
      </c>
      <c r="H4" s="30"/>
      <c r="I4" s="29"/>
      <c r="J4" s="31"/>
      <c r="K4" s="32"/>
      <c r="L4" s="31"/>
      <c r="M4" s="33"/>
      <c r="N4" s="31"/>
      <c r="O4" s="29"/>
      <c r="P4" s="31"/>
      <c r="Q4" s="29"/>
      <c r="R4" s="34" t="s">
        <v>95</v>
      </c>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v>0</v>
      </c>
      <c r="C7" s="56"/>
      <c r="D7" s="56"/>
      <c r="E7" s="57">
        <v>1</v>
      </c>
      <c r="F7" s="58" t="s">
        <v>55</v>
      </c>
      <c r="G7" s="58"/>
      <c r="H7" s="58"/>
      <c r="I7" s="58">
        <v>0</v>
      </c>
      <c r="J7" s="59"/>
      <c r="K7" s="60"/>
      <c r="L7" s="60"/>
      <c r="M7" s="60"/>
      <c r="N7" s="60"/>
      <c r="O7" s="61"/>
      <c r="P7" s="62"/>
      <c r="Q7" s="63"/>
      <c r="R7" s="64"/>
      <c r="S7" s="65"/>
      <c r="T7" s="65"/>
      <c r="U7" s="66" t="s">
        <v>110</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7</v>
      </c>
      <c r="K8" s="76" t="str">
        <f>UPPER(IF(OR(J8="a",J8="as"),F7,IF(OR(J8="b",J8="bs"),F9,)))</f>
        <v>VASAS SC</v>
      </c>
      <c r="L8" s="76"/>
      <c r="M8" s="60"/>
      <c r="N8" s="60"/>
      <c r="O8" s="61"/>
      <c r="P8" s="62"/>
      <c r="Q8" s="63"/>
      <c r="R8" s="64"/>
      <c r="S8" s="65"/>
      <c r="T8" s="65"/>
      <c r="U8" s="77" t="s">
        <v>111</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t="s">
        <v>5</v>
      </c>
      <c r="C9" s="56"/>
      <c r="D9" s="56" t="s">
        <v>5</v>
      </c>
      <c r="E9" s="78"/>
      <c r="F9" s="79" t="s">
        <v>28</v>
      </c>
      <c r="G9" s="79"/>
      <c r="H9" s="79"/>
      <c r="I9" s="79" t="s">
        <v>5</v>
      </c>
      <c r="J9" s="80"/>
      <c r="K9" s="60"/>
      <c r="L9" s="81"/>
      <c r="M9" s="60"/>
      <c r="N9" s="60"/>
      <c r="O9" s="61"/>
      <c r="P9" s="62"/>
      <c r="Q9" s="63"/>
      <c r="R9" s="64"/>
      <c r="S9" s="65"/>
      <c r="T9" s="65"/>
      <c r="U9" s="77" t="s">
        <v>111</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c r="M10" s="76" t="s">
        <v>55</v>
      </c>
      <c r="N10" s="85"/>
      <c r="O10" s="86"/>
      <c r="P10" s="86"/>
      <c r="Q10" s="63"/>
      <c r="R10" s="64"/>
      <c r="S10" s="65"/>
      <c r="T10" s="65"/>
      <c r="U10" s="77" t="s">
        <v>111</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v>0</v>
      </c>
      <c r="C11" s="56"/>
      <c r="D11" s="56"/>
      <c r="E11" s="78">
        <v>4</v>
      </c>
      <c r="F11" s="79" t="s">
        <v>0</v>
      </c>
      <c r="G11" s="79"/>
      <c r="H11" s="79"/>
      <c r="I11" s="79">
        <v>0</v>
      </c>
      <c r="J11" s="59"/>
      <c r="K11" s="60"/>
      <c r="L11" s="87"/>
      <c r="M11" s="86" t="s">
        <v>56</v>
      </c>
      <c r="N11" s="88"/>
      <c r="O11" s="86"/>
      <c r="P11" s="86"/>
      <c r="Q11" s="63"/>
      <c r="R11" s="64"/>
      <c r="S11" s="65"/>
      <c r="T11" s="65"/>
      <c r="U11" s="77" t="s">
        <v>111</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7</v>
      </c>
      <c r="K12" s="76" t="str">
        <f>UPPER(IF(OR(J12="a",J12="as"),F11,IF(OR(J12="b",J12="bs"),F13,)))</f>
        <v>PG TENISZ</v>
      </c>
      <c r="L12" s="89"/>
      <c r="M12" s="60"/>
      <c r="N12" s="88"/>
      <c r="O12" s="86"/>
      <c r="P12" s="86"/>
      <c r="Q12" s="63"/>
      <c r="R12" s="64"/>
      <c r="S12" s="65"/>
      <c r="T12" s="65"/>
      <c r="U12" s="77" t="s">
        <v>111</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x14ac:dyDescent="0.25">
      <c r="A13" s="68">
        <v>4</v>
      </c>
      <c r="B13" s="55">
        <v>0</v>
      </c>
      <c r="C13" s="56"/>
      <c r="D13" s="56"/>
      <c r="E13" s="78">
        <v>7</v>
      </c>
      <c r="F13" s="79" t="s">
        <v>1</v>
      </c>
      <c r="G13" s="79"/>
      <c r="H13" s="79"/>
      <c r="I13" s="79">
        <v>0</v>
      </c>
      <c r="J13" s="90"/>
      <c r="K13" s="86" t="s">
        <v>36</v>
      </c>
      <c r="L13" s="60"/>
      <c r="M13" s="60"/>
      <c r="N13" s="88"/>
      <c r="O13" s="86"/>
      <c r="P13" s="86"/>
      <c r="Q13" s="63"/>
      <c r="R13" s="64"/>
      <c r="S13" s="65"/>
      <c r="T13" s="65"/>
      <c r="U13" s="77" t="s">
        <v>111</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x14ac:dyDescent="0.25">
      <c r="A14" s="68"/>
      <c r="B14" s="69"/>
      <c r="C14" s="70"/>
      <c r="D14" s="70"/>
      <c r="E14" s="82"/>
      <c r="F14" s="72"/>
      <c r="G14" s="72"/>
      <c r="H14" s="73"/>
      <c r="I14" s="72"/>
      <c r="J14" s="83"/>
      <c r="K14" s="60"/>
      <c r="L14" s="60"/>
      <c r="M14" s="173" t="s">
        <v>64</v>
      </c>
      <c r="N14" s="84" t="s">
        <v>7</v>
      </c>
      <c r="O14" s="174" t="str">
        <f>UPPER(IF(OR(N14="a",N14="as"),M10,IF(OR(N14="b",N14="bs"),M18,)))</f>
        <v>VASAS SC</v>
      </c>
      <c r="P14" s="85"/>
      <c r="Q14" s="63"/>
      <c r="R14" s="64"/>
      <c r="S14" s="65"/>
      <c r="T14" s="65"/>
      <c r="U14" s="77" t="s">
        <v>111</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x14ac:dyDescent="0.25">
      <c r="A15" s="91">
        <v>5</v>
      </c>
      <c r="B15" s="55">
        <v>0</v>
      </c>
      <c r="C15" s="56"/>
      <c r="D15" s="56"/>
      <c r="E15" s="78">
        <v>3</v>
      </c>
      <c r="F15" s="79" t="s">
        <v>99</v>
      </c>
      <c r="G15" s="79"/>
      <c r="H15" s="79"/>
      <c r="I15" s="79">
        <v>0</v>
      </c>
      <c r="J15" s="92"/>
      <c r="K15" s="60"/>
      <c r="L15" s="60"/>
      <c r="M15" s="60"/>
      <c r="N15" s="88"/>
      <c r="O15" s="86" t="s">
        <v>36</v>
      </c>
      <c r="P15" s="86"/>
      <c r="Q15" s="63"/>
      <c r="R15" s="64"/>
      <c r="S15" s="65"/>
      <c r="T15" s="65"/>
      <c r="U15" s="77" t="s">
        <v>111</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7</v>
      </c>
      <c r="K16" s="76" t="str">
        <f>UPPER(IF(OR(J16="a",J16="as"),F15,IF(OR(J16="b",J16="bs"),F17,)))</f>
        <v>MTK</v>
      </c>
      <c r="L16" s="76"/>
      <c r="M16" s="60"/>
      <c r="N16" s="88"/>
      <c r="O16" s="74"/>
      <c r="P16" s="86"/>
      <c r="Q16" s="63"/>
      <c r="R16" s="64"/>
      <c r="S16" s="65"/>
      <c r="T16" s="65"/>
      <c r="U16" s="93" t="s">
        <v>112</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v>0</v>
      </c>
      <c r="C17" s="56"/>
      <c r="D17" s="56"/>
      <c r="E17" s="78">
        <v>5</v>
      </c>
      <c r="F17" s="79" t="s">
        <v>108</v>
      </c>
      <c r="G17" s="79"/>
      <c r="H17" s="79"/>
      <c r="I17" s="79">
        <v>0</v>
      </c>
      <c r="J17" s="80"/>
      <c r="K17" s="86" t="s">
        <v>56</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t="s">
        <v>12</v>
      </c>
      <c r="M18" s="76" t="str">
        <f>UPPER(IF(OR(L18="a",L18="as"),K16,IF(OR(L18="b",L18="bs"),K20,)))</f>
        <v>PASARÉT TK</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v>0</v>
      </c>
      <c r="C19" s="56"/>
      <c r="D19" s="56"/>
      <c r="E19" s="78">
        <v>6</v>
      </c>
      <c r="F19" s="79" t="s">
        <v>109</v>
      </c>
      <c r="G19" s="79"/>
      <c r="H19" s="79"/>
      <c r="I19" s="79">
        <v>0</v>
      </c>
      <c r="J19" s="59"/>
      <c r="K19" s="60"/>
      <c r="L19" s="87"/>
      <c r="M19" s="86" t="s">
        <v>36</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12</v>
      </c>
      <c r="K20" s="76" t="str">
        <f>UPPER(IF(OR(J20="a",J20="as"),F19,IF(OR(J20="b",J20="bs"),F21,)))</f>
        <v>PASARÉT TK</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v>0</v>
      </c>
      <c r="C21" s="56"/>
      <c r="D21" s="56"/>
      <c r="E21" s="57">
        <v>2</v>
      </c>
      <c r="F21" s="96" t="s">
        <v>100</v>
      </c>
      <c r="G21" s="96"/>
      <c r="H21" s="96"/>
      <c r="I21" s="96">
        <v>0</v>
      </c>
      <c r="J21" s="90"/>
      <c r="K21" s="86" t="s">
        <v>56</v>
      </c>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
        <v>55</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
        <v>100</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t="str">
        <f>R4</f>
        <v>Kovács Annamária</v>
      </c>
      <c r="P62" s="145"/>
      <c r="Q62" s="141"/>
      <c r="R62" s="167">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1">
    <mergeCell ref="A4:C4"/>
  </mergeCells>
  <conditionalFormatting sqref="B22 B24 B26 B28 B30 B32 B34 B36 B38 B40 B42 B44 B46 B48 B50 B52">
    <cfRule type="cellIs" dxfId="50" priority="7" stopIfTrue="1" operator="equal">
      <formula>"QA"</formula>
    </cfRule>
    <cfRule type="cellIs" dxfId="49" priority="8" stopIfTrue="1" operator="equal">
      <formula>"DA"</formula>
    </cfRule>
  </conditionalFormatting>
  <conditionalFormatting sqref="E7 E21">
    <cfRule type="expression" dxfId="48" priority="5" stopIfTrue="1">
      <formula>$E7&lt;5</formula>
    </cfRule>
  </conditionalFormatting>
  <conditionalFormatting sqref="E22 E24 E26 E28 E30 E32 E34 E36 E38 E40 E42 E44 E46 E48 E50 E52">
    <cfRule type="expression" dxfId="47" priority="13" stopIfTrue="1">
      <formula>AND($E22&lt;9,$C22&gt;0)</formula>
    </cfRule>
  </conditionalFormatting>
  <conditionalFormatting sqref="F7 F9 F11 F13 F15 F17 F19 F21:F22">
    <cfRule type="cellIs" dxfId="46" priority="4" stopIfTrue="1" operator="equal">
      <formula>"Bye"</formula>
    </cfRule>
  </conditionalFormatting>
  <conditionalFormatting sqref="F24 F26 F28 F30 F32 F34 F36 F38 F40 F42 F44 F46 F48 F50">
    <cfRule type="cellIs" dxfId="45" priority="11" stopIfTrue="1" operator="equal">
      <formula>"Bye"</formula>
    </cfRule>
  </conditionalFormatting>
  <conditionalFormatting sqref="F24:I24 F26:I26 F28:I28 F30:I30 F32:I32 F34:I34 F36:I36 F38:I38 F40:I40 F42:I42 F44:I44 F46:I46 F48:I48 F50:I50 F22:I22">
    <cfRule type="expression" dxfId="44" priority="12" stopIfTrue="1">
      <formula>AND($E22&lt;9,$C22&gt;0)</formula>
    </cfRule>
  </conditionalFormatting>
  <conditionalFormatting sqref="H7 H9 H11 H13 H15 H17 H19 H21">
    <cfRule type="expression" dxfId="43" priority="17" stopIfTrue="1">
      <formula>AND($E7&lt;9,$C7&gt;0)</formula>
    </cfRule>
  </conditionalFormatting>
  <conditionalFormatting sqref="I8 K10 I12 I16 K18 I20 I23 K25 I27 M29 I31 K33 I35 I39 K41 I43 M45 I47 K49 I51">
    <cfRule type="expression" dxfId="42" priority="14" stopIfTrue="1">
      <formula>AND($O$1="CU",I8="Umpire")</formula>
    </cfRule>
    <cfRule type="expression" dxfId="41" priority="15" stopIfTrue="1">
      <formula>AND($O$1="CU",I8&lt;&gt;"Umpire",J8&lt;&gt;"")</formula>
    </cfRule>
    <cfRule type="expression" dxfId="40" priority="16" stopIfTrue="1">
      <formula>AND($O$1="CU",I8&lt;&gt;"Umpire")</formula>
    </cfRule>
  </conditionalFormatting>
  <conditionalFormatting sqref="J8 L10 J12 N14 J16 L18 J20 R62">
    <cfRule type="expression" dxfId="39" priority="6" stopIfTrue="1">
      <formula>$O$1="CU"</formula>
    </cfRule>
  </conditionalFormatting>
  <conditionalFormatting sqref="K8 M10 K12 O14 K16 M18 K20 K23 M25 K27 O29 K31 M33 K35 K39 M41 K43 O45 K47 M49 K51">
    <cfRule type="expression" dxfId="38" priority="9" stopIfTrue="1">
      <formula>J8="as"</formula>
    </cfRule>
    <cfRule type="expression" dxfId="37" priority="10" stopIfTrue="1">
      <formula>J8="bs"</formula>
    </cfRule>
  </conditionalFormatting>
  <conditionalFormatting sqref="O16">
    <cfRule type="expression" dxfId="36" priority="1" stopIfTrue="1">
      <formula>AND($O$1="CU",O16="Umpire")</formula>
    </cfRule>
    <cfRule type="expression" dxfId="35" priority="2" stopIfTrue="1">
      <formula>AND($O$1="CU",O16&lt;&gt;"Umpire",P16&lt;&gt;"")</formula>
    </cfRule>
    <cfRule type="expression" dxfId="34"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3074"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5FA8F404-EAC3-4F21-A547-63D03DF2F17F}">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WVW983056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8444B-364C-4837-8CAA-183F02F80615}">
  <sheetPr codeName="Munka18">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104</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70" t="s">
        <v>106</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171"/>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105</v>
      </c>
      <c r="B4" s="261"/>
      <c r="C4" s="261"/>
      <c r="D4" s="28"/>
      <c r="E4" s="29"/>
      <c r="F4" s="29"/>
      <c r="G4" s="29" t="s">
        <v>94</v>
      </c>
      <c r="H4" s="30"/>
      <c r="I4" s="29"/>
      <c r="J4" s="31"/>
      <c r="K4" s="32"/>
      <c r="L4" s="31"/>
      <c r="M4" s="33"/>
      <c r="N4" s="31"/>
      <c r="O4" s="29"/>
      <c r="P4" s="31"/>
      <c r="Q4" s="29"/>
      <c r="R4" s="34" t="s">
        <v>95</v>
      </c>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v>0</v>
      </c>
      <c r="C7" s="56"/>
      <c r="D7" s="56"/>
      <c r="E7" s="57">
        <v>1</v>
      </c>
      <c r="F7" s="58" t="s">
        <v>55</v>
      </c>
      <c r="G7" s="58"/>
      <c r="H7" s="58"/>
      <c r="I7" s="58">
        <v>0</v>
      </c>
      <c r="J7" s="59"/>
      <c r="K7" s="60"/>
      <c r="L7" s="60"/>
      <c r="M7" s="60"/>
      <c r="N7" s="60"/>
      <c r="O7" s="61"/>
      <c r="P7" s="62"/>
      <c r="Q7" s="63"/>
      <c r="R7" s="64"/>
      <c r="S7" s="65"/>
      <c r="T7" s="65"/>
      <c r="U7" s="66" t="s">
        <v>110</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c r="J8" s="75" t="s">
        <v>12</v>
      </c>
      <c r="K8" s="76" t="str">
        <f>UPPER(IF(OR(J8="a",J8="as"),F7,IF(OR(J8="b",J8="bs"),F9,)))</f>
        <v>X</v>
      </c>
      <c r="L8" s="76"/>
      <c r="M8" s="60"/>
      <c r="N8" s="60"/>
      <c r="O8" s="61"/>
      <c r="P8" s="62"/>
      <c r="Q8" s="63"/>
      <c r="R8" s="64"/>
      <c r="S8" s="65"/>
      <c r="T8" s="65"/>
      <c r="U8" s="77" t="s">
        <v>111</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t="s">
        <v>5</v>
      </c>
      <c r="C9" s="56"/>
      <c r="D9" s="56" t="s">
        <v>5</v>
      </c>
      <c r="E9" s="78"/>
      <c r="F9" s="79" t="s">
        <v>28</v>
      </c>
      <c r="G9" s="79"/>
      <c r="H9" s="79"/>
      <c r="I9" s="79" t="s">
        <v>5</v>
      </c>
      <c r="J9" s="80"/>
      <c r="K9" s="60"/>
      <c r="L9" s="81"/>
      <c r="M9" s="60"/>
      <c r="N9" s="60"/>
      <c r="O9" s="61"/>
      <c r="P9" s="62"/>
      <c r="Q9" s="63"/>
      <c r="R9" s="64"/>
      <c r="S9" s="65"/>
      <c r="T9" s="65"/>
      <c r="U9" s="77" t="s">
        <v>111</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c r="L10" s="84"/>
      <c r="M10" s="76" t="s">
        <v>1</v>
      </c>
      <c r="N10" s="85"/>
      <c r="O10" s="86"/>
      <c r="P10" s="86"/>
      <c r="Q10" s="63"/>
      <c r="R10" s="64"/>
      <c r="S10" s="65"/>
      <c r="T10" s="65"/>
      <c r="U10" s="77" t="s">
        <v>111</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v>0</v>
      </c>
      <c r="C11" s="56"/>
      <c r="D11" s="56"/>
      <c r="E11" s="78">
        <v>4</v>
      </c>
      <c r="F11" s="79" t="s">
        <v>0</v>
      </c>
      <c r="G11" s="79"/>
      <c r="H11" s="79"/>
      <c r="I11" s="79">
        <v>0</v>
      </c>
      <c r="J11" s="59"/>
      <c r="K11" s="60"/>
      <c r="L11" s="87"/>
      <c r="M11" s="60"/>
      <c r="N11" s="88"/>
      <c r="O11" s="86"/>
      <c r="P11" s="86"/>
      <c r="Q11" s="63"/>
      <c r="R11" s="64"/>
      <c r="S11" s="65"/>
      <c r="T11" s="65"/>
      <c r="U11" s="77" t="s">
        <v>111</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c r="J12" s="75" t="s">
        <v>12</v>
      </c>
      <c r="K12" s="76" t="str">
        <f>UPPER(IF(OR(J12="a",J12="as"),F11,IF(OR(J12="b",J12="bs"),F13,)))</f>
        <v>PVTC</v>
      </c>
      <c r="L12" s="89"/>
      <c r="M12" s="60"/>
      <c r="N12" s="88"/>
      <c r="O12" s="86"/>
      <c r="P12" s="86"/>
      <c r="Q12" s="63"/>
      <c r="R12" s="64"/>
      <c r="S12" s="65"/>
      <c r="T12" s="65"/>
      <c r="U12" s="77" t="s">
        <v>111</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x14ac:dyDescent="0.25">
      <c r="A13" s="68">
        <v>4</v>
      </c>
      <c r="B13" s="55">
        <v>0</v>
      </c>
      <c r="C13" s="56"/>
      <c r="D13" s="56"/>
      <c r="E13" s="78">
        <v>7</v>
      </c>
      <c r="F13" s="79" t="s">
        <v>1</v>
      </c>
      <c r="G13" s="79"/>
      <c r="H13" s="79"/>
      <c r="I13" s="79">
        <v>0</v>
      </c>
      <c r="J13" s="90"/>
      <c r="K13" s="86" t="s">
        <v>57</v>
      </c>
      <c r="L13" s="60"/>
      <c r="M13" s="60"/>
      <c r="N13" s="88"/>
      <c r="O13" s="86"/>
      <c r="P13" s="86"/>
      <c r="Q13" s="63"/>
      <c r="R13" s="64"/>
      <c r="S13" s="65"/>
      <c r="T13" s="65"/>
      <c r="U13" s="77" t="s">
        <v>111</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x14ac:dyDescent="0.25">
      <c r="A14" s="68"/>
      <c r="B14" s="69"/>
      <c r="C14" s="70"/>
      <c r="D14" s="70"/>
      <c r="E14" s="82"/>
      <c r="F14" s="72"/>
      <c r="G14" s="72"/>
      <c r="H14" s="73"/>
      <c r="I14" s="72"/>
      <c r="J14" s="83"/>
      <c r="K14" s="60"/>
      <c r="L14" s="60"/>
      <c r="M14" s="74"/>
      <c r="N14" s="84"/>
      <c r="O14" s="76" t="s">
        <v>4</v>
      </c>
      <c r="P14" s="85"/>
      <c r="Q14" s="63"/>
      <c r="R14" s="64"/>
      <c r="S14" s="65"/>
      <c r="T14" s="65"/>
      <c r="U14" s="77" t="s">
        <v>111</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x14ac:dyDescent="0.25">
      <c r="A15" s="91">
        <v>5</v>
      </c>
      <c r="B15" s="55">
        <v>0</v>
      </c>
      <c r="C15" s="56"/>
      <c r="D15" s="56"/>
      <c r="E15" s="78">
        <v>3</v>
      </c>
      <c r="F15" s="79" t="s">
        <v>99</v>
      </c>
      <c r="G15" s="79"/>
      <c r="H15" s="79"/>
      <c r="I15" s="79">
        <v>0</v>
      </c>
      <c r="J15" s="92"/>
      <c r="K15" s="60"/>
      <c r="L15" s="60"/>
      <c r="M15" s="60"/>
      <c r="N15" s="88"/>
      <c r="O15" s="86" t="s">
        <v>56</v>
      </c>
      <c r="P15" s="86"/>
      <c r="Q15" s="63"/>
      <c r="R15" s="64"/>
      <c r="S15" s="65"/>
      <c r="T15" s="65"/>
      <c r="U15" s="77" t="s">
        <v>111</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Bot="1" x14ac:dyDescent="0.3">
      <c r="A16" s="68"/>
      <c r="B16" s="69"/>
      <c r="C16" s="70"/>
      <c r="D16" s="70"/>
      <c r="E16" s="82"/>
      <c r="F16" s="72"/>
      <c r="G16" s="72"/>
      <c r="H16" s="73"/>
      <c r="I16" s="74"/>
      <c r="J16" s="75" t="s">
        <v>12</v>
      </c>
      <c r="K16" s="76" t="str">
        <f>UPPER(IF(OR(J16="a",J16="as"),F15,IF(OR(J16="b",J16="bs"),F17,)))</f>
        <v xml:space="preserve">BUDAÖRSI SC </v>
      </c>
      <c r="L16" s="76"/>
      <c r="M16" s="60"/>
      <c r="N16" s="88"/>
      <c r="O16" s="74"/>
      <c r="P16" s="86"/>
      <c r="Q16" s="63"/>
      <c r="R16" s="64"/>
      <c r="S16" s="65"/>
      <c r="T16" s="65"/>
      <c r="U16" s="93" t="s">
        <v>112</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v>0</v>
      </c>
      <c r="C17" s="56"/>
      <c r="D17" s="56"/>
      <c r="E17" s="78">
        <v>5</v>
      </c>
      <c r="F17" s="79" t="s">
        <v>108</v>
      </c>
      <c r="G17" s="79"/>
      <c r="H17" s="79"/>
      <c r="I17" s="79">
        <v>0</v>
      </c>
      <c r="J17" s="80"/>
      <c r="K17" s="60"/>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c r="L18" s="84"/>
      <c r="M18" s="76" t="s">
        <v>4</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v>0</v>
      </c>
      <c r="C19" s="56"/>
      <c r="D19" s="56"/>
      <c r="E19" s="78">
        <v>6</v>
      </c>
      <c r="F19" s="79" t="s">
        <v>109</v>
      </c>
      <c r="G19" s="79"/>
      <c r="H19" s="79"/>
      <c r="I19" s="79">
        <v>0</v>
      </c>
      <c r="J19" s="59"/>
      <c r="K19" s="60"/>
      <c r="L19" s="87"/>
      <c r="M19" s="86" t="s">
        <v>56</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c r="J20" s="75" t="s">
        <v>7</v>
      </c>
      <c r="K20" s="76" t="str">
        <f>UPPER(IF(OR(J20="a",J20="as"),F19,IF(OR(J20="b",J20="bs"),F21,)))</f>
        <v xml:space="preserve">KŐSZEGI SE </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v>0</v>
      </c>
      <c r="C21" s="56"/>
      <c r="D21" s="56"/>
      <c r="E21" s="57">
        <v>2</v>
      </c>
      <c r="F21" s="96" t="s">
        <v>100</v>
      </c>
      <c r="G21" s="96"/>
      <c r="H21" s="96"/>
      <c r="I21" s="96">
        <v>0</v>
      </c>
      <c r="J21" s="90"/>
      <c r="K21" s="60"/>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
        <v>55</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
        <v>100</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t="str">
        <f>R4</f>
        <v>Kovács Annamária</v>
      </c>
      <c r="P62" s="145"/>
      <c r="Q62" s="141"/>
      <c r="R62" s="167">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1">
    <mergeCell ref="A4:C4"/>
  </mergeCells>
  <conditionalFormatting sqref="B22 B24 B26 B28 B30 B32 B34 B36 B38 B40 B42 B44 B46 B48 B50 B52">
    <cfRule type="cellIs" dxfId="33" priority="7" stopIfTrue="1" operator="equal">
      <formula>"QA"</formula>
    </cfRule>
    <cfRule type="cellIs" dxfId="32" priority="8" stopIfTrue="1" operator="equal">
      <formula>"DA"</formula>
    </cfRule>
  </conditionalFormatting>
  <conditionalFormatting sqref="E7 E21">
    <cfRule type="expression" dxfId="31" priority="5" stopIfTrue="1">
      <formula>$E7&lt;5</formula>
    </cfRule>
  </conditionalFormatting>
  <conditionalFormatting sqref="E22 E24 E26 E28 E30 E32 E34 E36 E38 E40 E42 E44 E46 E48 E50 E52">
    <cfRule type="expression" dxfId="30" priority="13" stopIfTrue="1">
      <formula>AND($E22&lt;9,$C22&gt;0)</formula>
    </cfRule>
  </conditionalFormatting>
  <conditionalFormatting sqref="F7 F9 F11 F13 F15 F17 F19 F21:F22">
    <cfRule type="cellIs" dxfId="29" priority="4" stopIfTrue="1" operator="equal">
      <formula>"Bye"</formula>
    </cfRule>
  </conditionalFormatting>
  <conditionalFormatting sqref="F24 F26 F28 F30 F32 F34 F36 F38 F40 F42 F44 F46 F48 F50">
    <cfRule type="cellIs" dxfId="28" priority="11" stopIfTrue="1" operator="equal">
      <formula>"Bye"</formula>
    </cfRule>
  </conditionalFormatting>
  <conditionalFormatting sqref="F24:I24 F26:I26 F28:I28 F30:I30 F32:I32 F34:I34 F36:I36 F38:I38 F40:I40 F42:I42 F44:I44 F46:I46 F48:I48 F50:I50 F22:I22">
    <cfRule type="expression" dxfId="27" priority="12" stopIfTrue="1">
      <formula>AND($E22&lt;9,$C22&gt;0)</formula>
    </cfRule>
  </conditionalFormatting>
  <conditionalFormatting sqref="H7 H9 H11 H13 H15 H17 H19 H21">
    <cfRule type="expression" dxfId="26" priority="17" stopIfTrue="1">
      <formula>AND($E7&lt;9,$C7&gt;0)</formula>
    </cfRule>
  </conditionalFormatting>
  <conditionalFormatting sqref="I8 K10 I12 M14 I16 K18 I20 I23 K25 I27 M29 I31 K33 I35 I39 K41 I43 M45 I47 K49 I51">
    <cfRule type="expression" dxfId="25" priority="14" stopIfTrue="1">
      <formula>AND($O$1="CU",I8="Umpire")</formula>
    </cfRule>
    <cfRule type="expression" dxfId="24" priority="15" stopIfTrue="1">
      <formula>AND($O$1="CU",I8&lt;&gt;"Umpire",J8&lt;&gt;"")</formula>
    </cfRule>
    <cfRule type="expression" dxfId="23" priority="16" stopIfTrue="1">
      <formula>AND($O$1="CU",I8&lt;&gt;"Umpire")</formula>
    </cfRule>
  </conditionalFormatting>
  <conditionalFormatting sqref="J8 L10 J12 N14 J16 L18 J20 R62">
    <cfRule type="expression" dxfId="22" priority="6" stopIfTrue="1">
      <formula>$O$1="CU"</formula>
    </cfRule>
  </conditionalFormatting>
  <conditionalFormatting sqref="K8 M10 K12 O14 K16 M18 K20 K23 M25 K27 O29 K31 M33 K35 K39 M41 K43 O45 K47 M49 K51">
    <cfRule type="expression" dxfId="21" priority="9" stopIfTrue="1">
      <formula>J8="as"</formula>
    </cfRule>
    <cfRule type="expression" dxfId="20" priority="10" stopIfTrue="1">
      <formula>J8="bs"</formula>
    </cfRule>
  </conditionalFormatting>
  <conditionalFormatting sqref="O16">
    <cfRule type="expression" dxfId="19" priority="1" stopIfTrue="1">
      <formula>AND($O$1="CU",O16="Umpire")</formula>
    </cfRule>
    <cfRule type="expression" dxfId="18" priority="2" stopIfTrue="1">
      <formula>AND($O$1="CU",O16&lt;&gt;"Umpire",P16&lt;&gt;"")</formula>
    </cfRule>
    <cfRule type="expression" dxfId="17"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4098"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81F61213-EB87-427E-AB63-CC796478CA43}">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5956A-BF4B-4509-844A-DC11D8233D14}">
  <sheetPr codeName="Munka6">
    <tabColor indexed="11"/>
  </sheetPr>
  <dimension ref="A1:AS140"/>
  <sheetViews>
    <sheetView workbookViewId="0"/>
  </sheetViews>
  <sheetFormatPr defaultRowHeight="13.2" x14ac:dyDescent="0.25"/>
  <cols>
    <col min="1" max="2" width="3.33203125" style="102" customWidth="1"/>
    <col min="3" max="3" width="4.6640625" style="102" customWidth="1"/>
    <col min="4" max="4" width="7.33203125" style="102" customWidth="1"/>
    <col min="5" max="5" width="4.33203125" style="102" customWidth="1"/>
    <col min="6" max="6" width="12.6640625" style="102" customWidth="1"/>
    <col min="7" max="7" width="2.6640625" style="102" customWidth="1"/>
    <col min="8" max="8" width="7.6640625" style="102" customWidth="1"/>
    <col min="9" max="9" width="5.88671875" style="102" customWidth="1"/>
    <col min="10" max="10" width="1.6640625" style="168" customWidth="1"/>
    <col min="11" max="11" width="10.6640625" style="102" customWidth="1"/>
    <col min="12" max="12" width="1.6640625" style="168" customWidth="1"/>
    <col min="13" max="13" width="10.6640625" style="102" customWidth="1"/>
    <col min="14" max="14" width="1.6640625" style="169" customWidth="1"/>
    <col min="15" max="15" width="10.6640625" style="102" customWidth="1"/>
    <col min="16" max="16" width="1.6640625" style="168" customWidth="1"/>
    <col min="17" max="17" width="10.6640625" style="102" customWidth="1"/>
    <col min="18" max="18" width="1.6640625" style="169" customWidth="1"/>
    <col min="19" max="19" width="9.109375" style="102" hidden="1" customWidth="1"/>
    <col min="20" max="20" width="8.6640625" style="102" customWidth="1"/>
    <col min="21" max="21" width="9.109375" style="102" hidden="1" customWidth="1"/>
    <col min="22" max="24" width="8.88671875" style="102"/>
    <col min="25" max="27" width="0" style="102" hidden="1" customWidth="1"/>
    <col min="28" max="28" width="10.33203125" style="102" hidden="1" customWidth="1"/>
    <col min="29" max="34" width="0" style="102" hidden="1" customWidth="1"/>
    <col min="35" max="37" width="9.109375" style="22" customWidth="1"/>
    <col min="38" max="256" width="8.88671875" style="102"/>
    <col min="257" max="258" width="3.33203125" style="102" customWidth="1"/>
    <col min="259" max="259" width="4.6640625" style="102" customWidth="1"/>
    <col min="260" max="260" width="7.33203125" style="102" customWidth="1"/>
    <col min="261" max="261" width="4.33203125" style="102" customWidth="1"/>
    <col min="262" max="262" width="12.6640625" style="102" customWidth="1"/>
    <col min="263" max="263" width="2.6640625" style="102" customWidth="1"/>
    <col min="264" max="264" width="7.6640625" style="102" customWidth="1"/>
    <col min="265" max="265" width="5.88671875" style="102" customWidth="1"/>
    <col min="266" max="266" width="1.6640625" style="102" customWidth="1"/>
    <col min="267" max="267" width="10.6640625" style="102" customWidth="1"/>
    <col min="268" max="268" width="1.6640625" style="102" customWidth="1"/>
    <col min="269" max="269" width="10.6640625" style="102" customWidth="1"/>
    <col min="270" max="270" width="1.6640625" style="102" customWidth="1"/>
    <col min="271" max="271" width="10.6640625" style="102" customWidth="1"/>
    <col min="272" max="272" width="1.6640625" style="102" customWidth="1"/>
    <col min="273" max="273" width="10.6640625" style="102" customWidth="1"/>
    <col min="274" max="274" width="1.6640625" style="102" customWidth="1"/>
    <col min="275" max="275" width="0" style="102" hidden="1" customWidth="1"/>
    <col min="276" max="276" width="8.6640625" style="102" customWidth="1"/>
    <col min="277" max="277" width="0" style="102" hidden="1" customWidth="1"/>
    <col min="278" max="280" width="8.88671875" style="102"/>
    <col min="281" max="290" width="0" style="102" hidden="1" customWidth="1"/>
    <col min="291" max="293" width="9.109375" style="102" customWidth="1"/>
    <col min="294" max="512" width="8.88671875" style="102"/>
    <col min="513" max="514" width="3.33203125" style="102" customWidth="1"/>
    <col min="515" max="515" width="4.6640625" style="102" customWidth="1"/>
    <col min="516" max="516" width="7.33203125" style="102" customWidth="1"/>
    <col min="517" max="517" width="4.33203125" style="102" customWidth="1"/>
    <col min="518" max="518" width="12.6640625" style="102" customWidth="1"/>
    <col min="519" max="519" width="2.6640625" style="102" customWidth="1"/>
    <col min="520" max="520" width="7.6640625" style="102" customWidth="1"/>
    <col min="521" max="521" width="5.88671875" style="102" customWidth="1"/>
    <col min="522" max="522" width="1.6640625" style="102" customWidth="1"/>
    <col min="523" max="523" width="10.6640625" style="102" customWidth="1"/>
    <col min="524" max="524" width="1.6640625" style="102" customWidth="1"/>
    <col min="525" max="525" width="10.6640625" style="102" customWidth="1"/>
    <col min="526" max="526" width="1.6640625" style="102" customWidth="1"/>
    <col min="527" max="527" width="10.6640625" style="102" customWidth="1"/>
    <col min="528" max="528" width="1.6640625" style="102" customWidth="1"/>
    <col min="529" max="529" width="10.6640625" style="102" customWidth="1"/>
    <col min="530" max="530" width="1.6640625" style="102" customWidth="1"/>
    <col min="531" max="531" width="0" style="102" hidden="1" customWidth="1"/>
    <col min="532" max="532" width="8.6640625" style="102" customWidth="1"/>
    <col min="533" max="533" width="0" style="102" hidden="1" customWidth="1"/>
    <col min="534" max="536" width="8.88671875" style="102"/>
    <col min="537" max="546" width="0" style="102" hidden="1" customWidth="1"/>
    <col min="547" max="549" width="9.109375" style="102" customWidth="1"/>
    <col min="550" max="768" width="8.88671875" style="102"/>
    <col min="769" max="770" width="3.33203125" style="102" customWidth="1"/>
    <col min="771" max="771" width="4.6640625" style="102" customWidth="1"/>
    <col min="772" max="772" width="7.33203125" style="102" customWidth="1"/>
    <col min="773" max="773" width="4.33203125" style="102" customWidth="1"/>
    <col min="774" max="774" width="12.6640625" style="102" customWidth="1"/>
    <col min="775" max="775" width="2.6640625" style="102" customWidth="1"/>
    <col min="776" max="776" width="7.6640625" style="102" customWidth="1"/>
    <col min="777" max="777" width="5.88671875" style="102" customWidth="1"/>
    <col min="778" max="778" width="1.6640625" style="102" customWidth="1"/>
    <col min="779" max="779" width="10.6640625" style="102" customWidth="1"/>
    <col min="780" max="780" width="1.6640625" style="102" customWidth="1"/>
    <col min="781" max="781" width="10.6640625" style="102" customWidth="1"/>
    <col min="782" max="782" width="1.6640625" style="102" customWidth="1"/>
    <col min="783" max="783" width="10.6640625" style="102" customWidth="1"/>
    <col min="784" max="784" width="1.6640625" style="102" customWidth="1"/>
    <col min="785" max="785" width="10.6640625" style="102" customWidth="1"/>
    <col min="786" max="786" width="1.6640625" style="102" customWidth="1"/>
    <col min="787" max="787" width="0" style="102" hidden="1" customWidth="1"/>
    <col min="788" max="788" width="8.6640625" style="102" customWidth="1"/>
    <col min="789" max="789" width="0" style="102" hidden="1" customWidth="1"/>
    <col min="790" max="792" width="8.88671875" style="102"/>
    <col min="793" max="802" width="0" style="102" hidden="1" customWidth="1"/>
    <col min="803" max="805" width="9.109375" style="102" customWidth="1"/>
    <col min="806" max="1024" width="8.88671875" style="102"/>
    <col min="1025" max="1026" width="3.33203125" style="102" customWidth="1"/>
    <col min="1027" max="1027" width="4.6640625" style="102" customWidth="1"/>
    <col min="1028" max="1028" width="7.33203125" style="102" customWidth="1"/>
    <col min="1029" max="1029" width="4.33203125" style="102" customWidth="1"/>
    <col min="1030" max="1030" width="12.6640625" style="102" customWidth="1"/>
    <col min="1031" max="1031" width="2.6640625" style="102" customWidth="1"/>
    <col min="1032" max="1032" width="7.6640625" style="102" customWidth="1"/>
    <col min="1033" max="1033" width="5.88671875" style="102" customWidth="1"/>
    <col min="1034" max="1034" width="1.6640625" style="102" customWidth="1"/>
    <col min="1035" max="1035" width="10.6640625" style="102" customWidth="1"/>
    <col min="1036" max="1036" width="1.6640625" style="102" customWidth="1"/>
    <col min="1037" max="1037" width="10.6640625" style="102" customWidth="1"/>
    <col min="1038" max="1038" width="1.6640625" style="102" customWidth="1"/>
    <col min="1039" max="1039" width="10.6640625" style="102" customWidth="1"/>
    <col min="1040" max="1040" width="1.6640625" style="102" customWidth="1"/>
    <col min="1041" max="1041" width="10.6640625" style="102" customWidth="1"/>
    <col min="1042" max="1042" width="1.6640625" style="102" customWidth="1"/>
    <col min="1043" max="1043" width="0" style="102" hidden="1" customWidth="1"/>
    <col min="1044" max="1044" width="8.6640625" style="102" customWidth="1"/>
    <col min="1045" max="1045" width="0" style="102" hidden="1" customWidth="1"/>
    <col min="1046" max="1048" width="8.88671875" style="102"/>
    <col min="1049" max="1058" width="0" style="102" hidden="1" customWidth="1"/>
    <col min="1059" max="1061" width="9.109375" style="102" customWidth="1"/>
    <col min="1062" max="1280" width="8.88671875" style="102"/>
    <col min="1281" max="1282" width="3.33203125" style="102" customWidth="1"/>
    <col min="1283" max="1283" width="4.6640625" style="102" customWidth="1"/>
    <col min="1284" max="1284" width="7.33203125" style="102" customWidth="1"/>
    <col min="1285" max="1285" width="4.33203125" style="102" customWidth="1"/>
    <col min="1286" max="1286" width="12.6640625" style="102" customWidth="1"/>
    <col min="1287" max="1287" width="2.6640625" style="102" customWidth="1"/>
    <col min="1288" max="1288" width="7.6640625" style="102" customWidth="1"/>
    <col min="1289" max="1289" width="5.88671875" style="102" customWidth="1"/>
    <col min="1290" max="1290" width="1.6640625" style="102" customWidth="1"/>
    <col min="1291" max="1291" width="10.6640625" style="102" customWidth="1"/>
    <col min="1292" max="1292" width="1.6640625" style="102" customWidth="1"/>
    <col min="1293" max="1293" width="10.6640625" style="102" customWidth="1"/>
    <col min="1294" max="1294" width="1.6640625" style="102" customWidth="1"/>
    <col min="1295" max="1295" width="10.6640625" style="102" customWidth="1"/>
    <col min="1296" max="1296" width="1.6640625" style="102" customWidth="1"/>
    <col min="1297" max="1297" width="10.6640625" style="102" customWidth="1"/>
    <col min="1298" max="1298" width="1.6640625" style="102" customWidth="1"/>
    <col min="1299" max="1299" width="0" style="102" hidden="1" customWidth="1"/>
    <col min="1300" max="1300" width="8.6640625" style="102" customWidth="1"/>
    <col min="1301" max="1301" width="0" style="102" hidden="1" customWidth="1"/>
    <col min="1302" max="1304" width="8.88671875" style="102"/>
    <col min="1305" max="1314" width="0" style="102" hidden="1" customWidth="1"/>
    <col min="1315" max="1317" width="9.109375" style="102" customWidth="1"/>
    <col min="1318" max="1536" width="8.88671875" style="102"/>
    <col min="1537" max="1538" width="3.33203125" style="102" customWidth="1"/>
    <col min="1539" max="1539" width="4.6640625" style="102" customWidth="1"/>
    <col min="1540" max="1540" width="7.33203125" style="102" customWidth="1"/>
    <col min="1541" max="1541" width="4.33203125" style="102" customWidth="1"/>
    <col min="1542" max="1542" width="12.6640625" style="102" customWidth="1"/>
    <col min="1543" max="1543" width="2.6640625" style="102" customWidth="1"/>
    <col min="1544" max="1544" width="7.6640625" style="102" customWidth="1"/>
    <col min="1545" max="1545" width="5.88671875" style="102" customWidth="1"/>
    <col min="1546" max="1546" width="1.6640625" style="102" customWidth="1"/>
    <col min="1547" max="1547" width="10.6640625" style="102" customWidth="1"/>
    <col min="1548" max="1548" width="1.6640625" style="102" customWidth="1"/>
    <col min="1549" max="1549" width="10.6640625" style="102" customWidth="1"/>
    <col min="1550" max="1550" width="1.6640625" style="102" customWidth="1"/>
    <col min="1551" max="1551" width="10.6640625" style="102" customWidth="1"/>
    <col min="1552" max="1552" width="1.6640625" style="102" customWidth="1"/>
    <col min="1553" max="1553" width="10.6640625" style="102" customWidth="1"/>
    <col min="1554" max="1554" width="1.6640625" style="102" customWidth="1"/>
    <col min="1555" max="1555" width="0" style="102" hidden="1" customWidth="1"/>
    <col min="1556" max="1556" width="8.6640625" style="102" customWidth="1"/>
    <col min="1557" max="1557" width="0" style="102" hidden="1" customWidth="1"/>
    <col min="1558" max="1560" width="8.88671875" style="102"/>
    <col min="1561" max="1570" width="0" style="102" hidden="1" customWidth="1"/>
    <col min="1571" max="1573" width="9.109375" style="102" customWidth="1"/>
    <col min="1574" max="1792" width="8.88671875" style="102"/>
    <col min="1793" max="1794" width="3.33203125" style="102" customWidth="1"/>
    <col min="1795" max="1795" width="4.6640625" style="102" customWidth="1"/>
    <col min="1796" max="1796" width="7.33203125" style="102" customWidth="1"/>
    <col min="1797" max="1797" width="4.33203125" style="102" customWidth="1"/>
    <col min="1798" max="1798" width="12.6640625" style="102" customWidth="1"/>
    <col min="1799" max="1799" width="2.6640625" style="102" customWidth="1"/>
    <col min="1800" max="1800" width="7.6640625" style="102" customWidth="1"/>
    <col min="1801" max="1801" width="5.88671875" style="102" customWidth="1"/>
    <col min="1802" max="1802" width="1.6640625" style="102" customWidth="1"/>
    <col min="1803" max="1803" width="10.6640625" style="102" customWidth="1"/>
    <col min="1804" max="1804" width="1.6640625" style="102" customWidth="1"/>
    <col min="1805" max="1805" width="10.6640625" style="102" customWidth="1"/>
    <col min="1806" max="1806" width="1.6640625" style="102" customWidth="1"/>
    <col min="1807" max="1807" width="10.6640625" style="102" customWidth="1"/>
    <col min="1808" max="1808" width="1.6640625" style="102" customWidth="1"/>
    <col min="1809" max="1809" width="10.6640625" style="102" customWidth="1"/>
    <col min="1810" max="1810" width="1.6640625" style="102" customWidth="1"/>
    <col min="1811" max="1811" width="0" style="102" hidden="1" customWidth="1"/>
    <col min="1812" max="1812" width="8.6640625" style="102" customWidth="1"/>
    <col min="1813" max="1813" width="0" style="102" hidden="1" customWidth="1"/>
    <col min="1814" max="1816" width="8.88671875" style="102"/>
    <col min="1817" max="1826" width="0" style="102" hidden="1" customWidth="1"/>
    <col min="1827" max="1829" width="9.109375" style="102" customWidth="1"/>
    <col min="1830" max="2048" width="8.88671875" style="102"/>
    <col min="2049" max="2050" width="3.33203125" style="102" customWidth="1"/>
    <col min="2051" max="2051" width="4.6640625" style="102" customWidth="1"/>
    <col min="2052" max="2052" width="7.33203125" style="102" customWidth="1"/>
    <col min="2053" max="2053" width="4.33203125" style="102" customWidth="1"/>
    <col min="2054" max="2054" width="12.6640625" style="102" customWidth="1"/>
    <col min="2055" max="2055" width="2.6640625" style="102" customWidth="1"/>
    <col min="2056" max="2056" width="7.6640625" style="102" customWidth="1"/>
    <col min="2057" max="2057" width="5.88671875" style="102" customWidth="1"/>
    <col min="2058" max="2058" width="1.6640625" style="102" customWidth="1"/>
    <col min="2059" max="2059" width="10.6640625" style="102" customWidth="1"/>
    <col min="2060" max="2060" width="1.6640625" style="102" customWidth="1"/>
    <col min="2061" max="2061" width="10.6640625" style="102" customWidth="1"/>
    <col min="2062" max="2062" width="1.6640625" style="102" customWidth="1"/>
    <col min="2063" max="2063" width="10.6640625" style="102" customWidth="1"/>
    <col min="2064" max="2064" width="1.6640625" style="102" customWidth="1"/>
    <col min="2065" max="2065" width="10.6640625" style="102" customWidth="1"/>
    <col min="2066" max="2066" width="1.6640625" style="102" customWidth="1"/>
    <col min="2067" max="2067" width="0" style="102" hidden="1" customWidth="1"/>
    <col min="2068" max="2068" width="8.6640625" style="102" customWidth="1"/>
    <col min="2069" max="2069" width="0" style="102" hidden="1" customWidth="1"/>
    <col min="2070" max="2072" width="8.88671875" style="102"/>
    <col min="2073" max="2082" width="0" style="102" hidden="1" customWidth="1"/>
    <col min="2083" max="2085" width="9.109375" style="102" customWidth="1"/>
    <col min="2086" max="2304" width="8.88671875" style="102"/>
    <col min="2305" max="2306" width="3.33203125" style="102" customWidth="1"/>
    <col min="2307" max="2307" width="4.6640625" style="102" customWidth="1"/>
    <col min="2308" max="2308" width="7.33203125" style="102" customWidth="1"/>
    <col min="2309" max="2309" width="4.33203125" style="102" customWidth="1"/>
    <col min="2310" max="2310" width="12.6640625" style="102" customWidth="1"/>
    <col min="2311" max="2311" width="2.6640625" style="102" customWidth="1"/>
    <col min="2312" max="2312" width="7.6640625" style="102" customWidth="1"/>
    <col min="2313" max="2313" width="5.88671875" style="102" customWidth="1"/>
    <col min="2314" max="2314" width="1.6640625" style="102" customWidth="1"/>
    <col min="2315" max="2315" width="10.6640625" style="102" customWidth="1"/>
    <col min="2316" max="2316" width="1.6640625" style="102" customWidth="1"/>
    <col min="2317" max="2317" width="10.6640625" style="102" customWidth="1"/>
    <col min="2318" max="2318" width="1.6640625" style="102" customWidth="1"/>
    <col min="2319" max="2319" width="10.6640625" style="102" customWidth="1"/>
    <col min="2320" max="2320" width="1.6640625" style="102" customWidth="1"/>
    <col min="2321" max="2321" width="10.6640625" style="102" customWidth="1"/>
    <col min="2322" max="2322" width="1.6640625" style="102" customWidth="1"/>
    <col min="2323" max="2323" width="0" style="102" hidden="1" customWidth="1"/>
    <col min="2324" max="2324" width="8.6640625" style="102" customWidth="1"/>
    <col min="2325" max="2325" width="0" style="102" hidden="1" customWidth="1"/>
    <col min="2326" max="2328" width="8.88671875" style="102"/>
    <col min="2329" max="2338" width="0" style="102" hidden="1" customWidth="1"/>
    <col min="2339" max="2341" width="9.109375" style="102" customWidth="1"/>
    <col min="2342" max="2560" width="8.88671875" style="102"/>
    <col min="2561" max="2562" width="3.33203125" style="102" customWidth="1"/>
    <col min="2563" max="2563" width="4.6640625" style="102" customWidth="1"/>
    <col min="2564" max="2564" width="7.33203125" style="102" customWidth="1"/>
    <col min="2565" max="2565" width="4.33203125" style="102" customWidth="1"/>
    <col min="2566" max="2566" width="12.6640625" style="102" customWidth="1"/>
    <col min="2567" max="2567" width="2.6640625" style="102" customWidth="1"/>
    <col min="2568" max="2568" width="7.6640625" style="102" customWidth="1"/>
    <col min="2569" max="2569" width="5.88671875" style="102" customWidth="1"/>
    <col min="2570" max="2570" width="1.6640625" style="102" customWidth="1"/>
    <col min="2571" max="2571" width="10.6640625" style="102" customWidth="1"/>
    <col min="2572" max="2572" width="1.6640625" style="102" customWidth="1"/>
    <col min="2573" max="2573" width="10.6640625" style="102" customWidth="1"/>
    <col min="2574" max="2574" width="1.6640625" style="102" customWidth="1"/>
    <col min="2575" max="2575" width="10.6640625" style="102" customWidth="1"/>
    <col min="2576" max="2576" width="1.6640625" style="102" customWidth="1"/>
    <col min="2577" max="2577" width="10.6640625" style="102" customWidth="1"/>
    <col min="2578" max="2578" width="1.6640625" style="102" customWidth="1"/>
    <col min="2579" max="2579" width="0" style="102" hidden="1" customWidth="1"/>
    <col min="2580" max="2580" width="8.6640625" style="102" customWidth="1"/>
    <col min="2581" max="2581" width="0" style="102" hidden="1" customWidth="1"/>
    <col min="2582" max="2584" width="8.88671875" style="102"/>
    <col min="2585" max="2594" width="0" style="102" hidden="1" customWidth="1"/>
    <col min="2595" max="2597" width="9.109375" style="102" customWidth="1"/>
    <col min="2598" max="2816" width="8.88671875" style="102"/>
    <col min="2817" max="2818" width="3.33203125" style="102" customWidth="1"/>
    <col min="2819" max="2819" width="4.6640625" style="102" customWidth="1"/>
    <col min="2820" max="2820" width="7.33203125" style="102" customWidth="1"/>
    <col min="2821" max="2821" width="4.33203125" style="102" customWidth="1"/>
    <col min="2822" max="2822" width="12.6640625" style="102" customWidth="1"/>
    <col min="2823" max="2823" width="2.6640625" style="102" customWidth="1"/>
    <col min="2824" max="2824" width="7.6640625" style="102" customWidth="1"/>
    <col min="2825" max="2825" width="5.88671875" style="102" customWidth="1"/>
    <col min="2826" max="2826" width="1.6640625" style="102" customWidth="1"/>
    <col min="2827" max="2827" width="10.6640625" style="102" customWidth="1"/>
    <col min="2828" max="2828" width="1.6640625" style="102" customWidth="1"/>
    <col min="2829" max="2829" width="10.6640625" style="102" customWidth="1"/>
    <col min="2830" max="2830" width="1.6640625" style="102" customWidth="1"/>
    <col min="2831" max="2831" width="10.6640625" style="102" customWidth="1"/>
    <col min="2832" max="2832" width="1.6640625" style="102" customWidth="1"/>
    <col min="2833" max="2833" width="10.6640625" style="102" customWidth="1"/>
    <col min="2834" max="2834" width="1.6640625" style="102" customWidth="1"/>
    <col min="2835" max="2835" width="0" style="102" hidden="1" customWidth="1"/>
    <col min="2836" max="2836" width="8.6640625" style="102" customWidth="1"/>
    <col min="2837" max="2837" width="0" style="102" hidden="1" customWidth="1"/>
    <col min="2838" max="2840" width="8.88671875" style="102"/>
    <col min="2841" max="2850" width="0" style="102" hidden="1" customWidth="1"/>
    <col min="2851" max="2853" width="9.109375" style="102" customWidth="1"/>
    <col min="2854" max="3072" width="8.88671875" style="102"/>
    <col min="3073" max="3074" width="3.33203125" style="102" customWidth="1"/>
    <col min="3075" max="3075" width="4.6640625" style="102" customWidth="1"/>
    <col min="3076" max="3076" width="7.33203125" style="102" customWidth="1"/>
    <col min="3077" max="3077" width="4.33203125" style="102" customWidth="1"/>
    <col min="3078" max="3078" width="12.6640625" style="102" customWidth="1"/>
    <col min="3079" max="3079" width="2.6640625" style="102" customWidth="1"/>
    <col min="3080" max="3080" width="7.6640625" style="102" customWidth="1"/>
    <col min="3081" max="3081" width="5.88671875" style="102" customWidth="1"/>
    <col min="3082" max="3082" width="1.6640625" style="102" customWidth="1"/>
    <col min="3083" max="3083" width="10.6640625" style="102" customWidth="1"/>
    <col min="3084" max="3084" width="1.6640625" style="102" customWidth="1"/>
    <col min="3085" max="3085" width="10.6640625" style="102" customWidth="1"/>
    <col min="3086" max="3086" width="1.6640625" style="102" customWidth="1"/>
    <col min="3087" max="3087" width="10.6640625" style="102" customWidth="1"/>
    <col min="3088" max="3088" width="1.6640625" style="102" customWidth="1"/>
    <col min="3089" max="3089" width="10.6640625" style="102" customWidth="1"/>
    <col min="3090" max="3090" width="1.6640625" style="102" customWidth="1"/>
    <col min="3091" max="3091" width="0" style="102" hidden="1" customWidth="1"/>
    <col min="3092" max="3092" width="8.6640625" style="102" customWidth="1"/>
    <col min="3093" max="3093" width="0" style="102" hidden="1" customWidth="1"/>
    <col min="3094" max="3096" width="8.88671875" style="102"/>
    <col min="3097" max="3106" width="0" style="102" hidden="1" customWidth="1"/>
    <col min="3107" max="3109" width="9.109375" style="102" customWidth="1"/>
    <col min="3110" max="3328" width="8.88671875" style="102"/>
    <col min="3329" max="3330" width="3.33203125" style="102" customWidth="1"/>
    <col min="3331" max="3331" width="4.6640625" style="102" customWidth="1"/>
    <col min="3332" max="3332" width="7.33203125" style="102" customWidth="1"/>
    <col min="3333" max="3333" width="4.33203125" style="102" customWidth="1"/>
    <col min="3334" max="3334" width="12.6640625" style="102" customWidth="1"/>
    <col min="3335" max="3335" width="2.6640625" style="102" customWidth="1"/>
    <col min="3336" max="3336" width="7.6640625" style="102" customWidth="1"/>
    <col min="3337" max="3337" width="5.88671875" style="102" customWidth="1"/>
    <col min="3338" max="3338" width="1.6640625" style="102" customWidth="1"/>
    <col min="3339" max="3339" width="10.6640625" style="102" customWidth="1"/>
    <col min="3340" max="3340" width="1.6640625" style="102" customWidth="1"/>
    <col min="3341" max="3341" width="10.6640625" style="102" customWidth="1"/>
    <col min="3342" max="3342" width="1.6640625" style="102" customWidth="1"/>
    <col min="3343" max="3343" width="10.6640625" style="102" customWidth="1"/>
    <col min="3344" max="3344" width="1.6640625" style="102" customWidth="1"/>
    <col min="3345" max="3345" width="10.6640625" style="102" customWidth="1"/>
    <col min="3346" max="3346" width="1.6640625" style="102" customWidth="1"/>
    <col min="3347" max="3347" width="0" style="102" hidden="1" customWidth="1"/>
    <col min="3348" max="3348" width="8.6640625" style="102" customWidth="1"/>
    <col min="3349" max="3349" width="0" style="102" hidden="1" customWidth="1"/>
    <col min="3350" max="3352" width="8.88671875" style="102"/>
    <col min="3353" max="3362" width="0" style="102" hidden="1" customWidth="1"/>
    <col min="3363" max="3365" width="9.109375" style="102" customWidth="1"/>
    <col min="3366" max="3584" width="8.88671875" style="102"/>
    <col min="3585" max="3586" width="3.33203125" style="102" customWidth="1"/>
    <col min="3587" max="3587" width="4.6640625" style="102" customWidth="1"/>
    <col min="3588" max="3588" width="7.33203125" style="102" customWidth="1"/>
    <col min="3589" max="3589" width="4.33203125" style="102" customWidth="1"/>
    <col min="3590" max="3590" width="12.6640625" style="102" customWidth="1"/>
    <col min="3591" max="3591" width="2.6640625" style="102" customWidth="1"/>
    <col min="3592" max="3592" width="7.6640625" style="102" customWidth="1"/>
    <col min="3593" max="3593" width="5.88671875" style="102" customWidth="1"/>
    <col min="3594" max="3594" width="1.6640625" style="102" customWidth="1"/>
    <col min="3595" max="3595" width="10.6640625" style="102" customWidth="1"/>
    <col min="3596" max="3596" width="1.6640625" style="102" customWidth="1"/>
    <col min="3597" max="3597" width="10.6640625" style="102" customWidth="1"/>
    <col min="3598" max="3598" width="1.6640625" style="102" customWidth="1"/>
    <col min="3599" max="3599" width="10.6640625" style="102" customWidth="1"/>
    <col min="3600" max="3600" width="1.6640625" style="102" customWidth="1"/>
    <col min="3601" max="3601" width="10.6640625" style="102" customWidth="1"/>
    <col min="3602" max="3602" width="1.6640625" style="102" customWidth="1"/>
    <col min="3603" max="3603" width="0" style="102" hidden="1" customWidth="1"/>
    <col min="3604" max="3604" width="8.6640625" style="102" customWidth="1"/>
    <col min="3605" max="3605" width="0" style="102" hidden="1" customWidth="1"/>
    <col min="3606" max="3608" width="8.88671875" style="102"/>
    <col min="3609" max="3618" width="0" style="102" hidden="1" customWidth="1"/>
    <col min="3619" max="3621" width="9.109375" style="102" customWidth="1"/>
    <col min="3622" max="3840" width="8.88671875" style="102"/>
    <col min="3841" max="3842" width="3.33203125" style="102" customWidth="1"/>
    <col min="3843" max="3843" width="4.6640625" style="102" customWidth="1"/>
    <col min="3844" max="3844" width="7.33203125" style="102" customWidth="1"/>
    <col min="3845" max="3845" width="4.33203125" style="102" customWidth="1"/>
    <col min="3846" max="3846" width="12.6640625" style="102" customWidth="1"/>
    <col min="3847" max="3847" width="2.6640625" style="102" customWidth="1"/>
    <col min="3848" max="3848" width="7.6640625" style="102" customWidth="1"/>
    <col min="3849" max="3849" width="5.88671875" style="102" customWidth="1"/>
    <col min="3850" max="3850" width="1.6640625" style="102" customWidth="1"/>
    <col min="3851" max="3851" width="10.6640625" style="102" customWidth="1"/>
    <col min="3852" max="3852" width="1.6640625" style="102" customWidth="1"/>
    <col min="3853" max="3853" width="10.6640625" style="102" customWidth="1"/>
    <col min="3854" max="3854" width="1.6640625" style="102" customWidth="1"/>
    <col min="3855" max="3855" width="10.6640625" style="102" customWidth="1"/>
    <col min="3856" max="3856" width="1.6640625" style="102" customWidth="1"/>
    <col min="3857" max="3857" width="10.6640625" style="102" customWidth="1"/>
    <col min="3858" max="3858" width="1.6640625" style="102" customWidth="1"/>
    <col min="3859" max="3859" width="0" style="102" hidden="1" customWidth="1"/>
    <col min="3860" max="3860" width="8.6640625" style="102" customWidth="1"/>
    <col min="3861" max="3861" width="0" style="102" hidden="1" customWidth="1"/>
    <col min="3862" max="3864" width="8.88671875" style="102"/>
    <col min="3865" max="3874" width="0" style="102" hidden="1" customWidth="1"/>
    <col min="3875" max="3877" width="9.109375" style="102" customWidth="1"/>
    <col min="3878" max="4096" width="8.88671875" style="102"/>
    <col min="4097" max="4098" width="3.33203125" style="102" customWidth="1"/>
    <col min="4099" max="4099" width="4.6640625" style="102" customWidth="1"/>
    <col min="4100" max="4100" width="7.33203125" style="102" customWidth="1"/>
    <col min="4101" max="4101" width="4.33203125" style="102" customWidth="1"/>
    <col min="4102" max="4102" width="12.6640625" style="102" customWidth="1"/>
    <col min="4103" max="4103" width="2.6640625" style="102" customWidth="1"/>
    <col min="4104" max="4104" width="7.6640625" style="102" customWidth="1"/>
    <col min="4105" max="4105" width="5.88671875" style="102" customWidth="1"/>
    <col min="4106" max="4106" width="1.6640625" style="102" customWidth="1"/>
    <col min="4107" max="4107" width="10.6640625" style="102" customWidth="1"/>
    <col min="4108" max="4108" width="1.6640625" style="102" customWidth="1"/>
    <col min="4109" max="4109" width="10.6640625" style="102" customWidth="1"/>
    <col min="4110" max="4110" width="1.6640625" style="102" customWidth="1"/>
    <col min="4111" max="4111" width="10.6640625" style="102" customWidth="1"/>
    <col min="4112" max="4112" width="1.6640625" style="102" customWidth="1"/>
    <col min="4113" max="4113" width="10.6640625" style="102" customWidth="1"/>
    <col min="4114" max="4114" width="1.6640625" style="102" customWidth="1"/>
    <col min="4115" max="4115" width="0" style="102" hidden="1" customWidth="1"/>
    <col min="4116" max="4116" width="8.6640625" style="102" customWidth="1"/>
    <col min="4117" max="4117" width="0" style="102" hidden="1" customWidth="1"/>
    <col min="4118" max="4120" width="8.88671875" style="102"/>
    <col min="4121" max="4130" width="0" style="102" hidden="1" customWidth="1"/>
    <col min="4131" max="4133" width="9.109375" style="102" customWidth="1"/>
    <col min="4134" max="4352" width="8.88671875" style="102"/>
    <col min="4353" max="4354" width="3.33203125" style="102" customWidth="1"/>
    <col min="4355" max="4355" width="4.6640625" style="102" customWidth="1"/>
    <col min="4356" max="4356" width="7.33203125" style="102" customWidth="1"/>
    <col min="4357" max="4357" width="4.33203125" style="102" customWidth="1"/>
    <col min="4358" max="4358" width="12.6640625" style="102" customWidth="1"/>
    <col min="4359" max="4359" width="2.6640625" style="102" customWidth="1"/>
    <col min="4360" max="4360" width="7.6640625" style="102" customWidth="1"/>
    <col min="4361" max="4361" width="5.88671875" style="102" customWidth="1"/>
    <col min="4362" max="4362" width="1.6640625" style="102" customWidth="1"/>
    <col min="4363" max="4363" width="10.6640625" style="102" customWidth="1"/>
    <col min="4364" max="4364" width="1.6640625" style="102" customWidth="1"/>
    <col min="4365" max="4365" width="10.6640625" style="102" customWidth="1"/>
    <col min="4366" max="4366" width="1.6640625" style="102" customWidth="1"/>
    <col min="4367" max="4367" width="10.6640625" style="102" customWidth="1"/>
    <col min="4368" max="4368" width="1.6640625" style="102" customWidth="1"/>
    <col min="4369" max="4369" width="10.6640625" style="102" customWidth="1"/>
    <col min="4370" max="4370" width="1.6640625" style="102" customWidth="1"/>
    <col min="4371" max="4371" width="0" style="102" hidden="1" customWidth="1"/>
    <col min="4372" max="4372" width="8.6640625" style="102" customWidth="1"/>
    <col min="4373" max="4373" width="0" style="102" hidden="1" customWidth="1"/>
    <col min="4374" max="4376" width="8.88671875" style="102"/>
    <col min="4377" max="4386" width="0" style="102" hidden="1" customWidth="1"/>
    <col min="4387" max="4389" width="9.109375" style="102" customWidth="1"/>
    <col min="4390" max="4608" width="8.88671875" style="102"/>
    <col min="4609" max="4610" width="3.33203125" style="102" customWidth="1"/>
    <col min="4611" max="4611" width="4.6640625" style="102" customWidth="1"/>
    <col min="4612" max="4612" width="7.33203125" style="102" customWidth="1"/>
    <col min="4613" max="4613" width="4.33203125" style="102" customWidth="1"/>
    <col min="4614" max="4614" width="12.6640625" style="102" customWidth="1"/>
    <col min="4615" max="4615" width="2.6640625" style="102" customWidth="1"/>
    <col min="4616" max="4616" width="7.6640625" style="102" customWidth="1"/>
    <col min="4617" max="4617" width="5.88671875" style="102" customWidth="1"/>
    <col min="4618" max="4618" width="1.6640625" style="102" customWidth="1"/>
    <col min="4619" max="4619" width="10.6640625" style="102" customWidth="1"/>
    <col min="4620" max="4620" width="1.6640625" style="102" customWidth="1"/>
    <col min="4621" max="4621" width="10.6640625" style="102" customWidth="1"/>
    <col min="4622" max="4622" width="1.6640625" style="102" customWidth="1"/>
    <col min="4623" max="4623" width="10.6640625" style="102" customWidth="1"/>
    <col min="4624" max="4624" width="1.6640625" style="102" customWidth="1"/>
    <col min="4625" max="4625" width="10.6640625" style="102" customWidth="1"/>
    <col min="4626" max="4626" width="1.6640625" style="102" customWidth="1"/>
    <col min="4627" max="4627" width="0" style="102" hidden="1" customWidth="1"/>
    <col min="4628" max="4628" width="8.6640625" style="102" customWidth="1"/>
    <col min="4629" max="4629" width="0" style="102" hidden="1" customWidth="1"/>
    <col min="4630" max="4632" width="8.88671875" style="102"/>
    <col min="4633" max="4642" width="0" style="102" hidden="1" customWidth="1"/>
    <col min="4643" max="4645" width="9.109375" style="102" customWidth="1"/>
    <col min="4646" max="4864" width="8.88671875" style="102"/>
    <col min="4865" max="4866" width="3.33203125" style="102" customWidth="1"/>
    <col min="4867" max="4867" width="4.6640625" style="102" customWidth="1"/>
    <col min="4868" max="4868" width="7.33203125" style="102" customWidth="1"/>
    <col min="4869" max="4869" width="4.33203125" style="102" customWidth="1"/>
    <col min="4870" max="4870" width="12.6640625" style="102" customWidth="1"/>
    <col min="4871" max="4871" width="2.6640625" style="102" customWidth="1"/>
    <col min="4872" max="4872" width="7.6640625" style="102" customWidth="1"/>
    <col min="4873" max="4873" width="5.88671875" style="102" customWidth="1"/>
    <col min="4874" max="4874" width="1.6640625" style="102" customWidth="1"/>
    <col min="4875" max="4875" width="10.6640625" style="102" customWidth="1"/>
    <col min="4876" max="4876" width="1.6640625" style="102" customWidth="1"/>
    <col min="4877" max="4877" width="10.6640625" style="102" customWidth="1"/>
    <col min="4878" max="4878" width="1.6640625" style="102" customWidth="1"/>
    <col min="4879" max="4879" width="10.6640625" style="102" customWidth="1"/>
    <col min="4880" max="4880" width="1.6640625" style="102" customWidth="1"/>
    <col min="4881" max="4881" width="10.6640625" style="102" customWidth="1"/>
    <col min="4882" max="4882" width="1.6640625" style="102" customWidth="1"/>
    <col min="4883" max="4883" width="0" style="102" hidden="1" customWidth="1"/>
    <col min="4884" max="4884" width="8.6640625" style="102" customWidth="1"/>
    <col min="4885" max="4885" width="0" style="102" hidden="1" customWidth="1"/>
    <col min="4886" max="4888" width="8.88671875" style="102"/>
    <col min="4889" max="4898" width="0" style="102" hidden="1" customWidth="1"/>
    <col min="4899" max="4901" width="9.109375" style="102" customWidth="1"/>
    <col min="4902" max="5120" width="8.88671875" style="102"/>
    <col min="5121" max="5122" width="3.33203125" style="102" customWidth="1"/>
    <col min="5123" max="5123" width="4.6640625" style="102" customWidth="1"/>
    <col min="5124" max="5124" width="7.33203125" style="102" customWidth="1"/>
    <col min="5125" max="5125" width="4.33203125" style="102" customWidth="1"/>
    <col min="5126" max="5126" width="12.6640625" style="102" customWidth="1"/>
    <col min="5127" max="5127" width="2.6640625" style="102" customWidth="1"/>
    <col min="5128" max="5128" width="7.6640625" style="102" customWidth="1"/>
    <col min="5129" max="5129" width="5.88671875" style="102" customWidth="1"/>
    <col min="5130" max="5130" width="1.6640625" style="102" customWidth="1"/>
    <col min="5131" max="5131" width="10.6640625" style="102" customWidth="1"/>
    <col min="5132" max="5132" width="1.6640625" style="102" customWidth="1"/>
    <col min="5133" max="5133" width="10.6640625" style="102" customWidth="1"/>
    <col min="5134" max="5134" width="1.6640625" style="102" customWidth="1"/>
    <col min="5135" max="5135" width="10.6640625" style="102" customWidth="1"/>
    <col min="5136" max="5136" width="1.6640625" style="102" customWidth="1"/>
    <col min="5137" max="5137" width="10.6640625" style="102" customWidth="1"/>
    <col min="5138" max="5138" width="1.6640625" style="102" customWidth="1"/>
    <col min="5139" max="5139" width="0" style="102" hidden="1" customWidth="1"/>
    <col min="5140" max="5140" width="8.6640625" style="102" customWidth="1"/>
    <col min="5141" max="5141" width="0" style="102" hidden="1" customWidth="1"/>
    <col min="5142" max="5144" width="8.88671875" style="102"/>
    <col min="5145" max="5154" width="0" style="102" hidden="1" customWidth="1"/>
    <col min="5155" max="5157" width="9.109375" style="102" customWidth="1"/>
    <col min="5158" max="5376" width="8.88671875" style="102"/>
    <col min="5377" max="5378" width="3.33203125" style="102" customWidth="1"/>
    <col min="5379" max="5379" width="4.6640625" style="102" customWidth="1"/>
    <col min="5380" max="5380" width="7.33203125" style="102" customWidth="1"/>
    <col min="5381" max="5381" width="4.33203125" style="102" customWidth="1"/>
    <col min="5382" max="5382" width="12.6640625" style="102" customWidth="1"/>
    <col min="5383" max="5383" width="2.6640625" style="102" customWidth="1"/>
    <col min="5384" max="5384" width="7.6640625" style="102" customWidth="1"/>
    <col min="5385" max="5385" width="5.88671875" style="102" customWidth="1"/>
    <col min="5386" max="5386" width="1.6640625" style="102" customWidth="1"/>
    <col min="5387" max="5387" width="10.6640625" style="102" customWidth="1"/>
    <col min="5388" max="5388" width="1.6640625" style="102" customWidth="1"/>
    <col min="5389" max="5389" width="10.6640625" style="102" customWidth="1"/>
    <col min="5390" max="5390" width="1.6640625" style="102" customWidth="1"/>
    <col min="5391" max="5391" width="10.6640625" style="102" customWidth="1"/>
    <col min="5392" max="5392" width="1.6640625" style="102" customWidth="1"/>
    <col min="5393" max="5393" width="10.6640625" style="102" customWidth="1"/>
    <col min="5394" max="5394" width="1.6640625" style="102" customWidth="1"/>
    <col min="5395" max="5395" width="0" style="102" hidden="1" customWidth="1"/>
    <col min="5396" max="5396" width="8.6640625" style="102" customWidth="1"/>
    <col min="5397" max="5397" width="0" style="102" hidden="1" customWidth="1"/>
    <col min="5398" max="5400" width="8.88671875" style="102"/>
    <col min="5401" max="5410" width="0" style="102" hidden="1" customWidth="1"/>
    <col min="5411" max="5413" width="9.109375" style="102" customWidth="1"/>
    <col min="5414" max="5632" width="8.88671875" style="102"/>
    <col min="5633" max="5634" width="3.33203125" style="102" customWidth="1"/>
    <col min="5635" max="5635" width="4.6640625" style="102" customWidth="1"/>
    <col min="5636" max="5636" width="7.33203125" style="102" customWidth="1"/>
    <col min="5637" max="5637" width="4.33203125" style="102" customWidth="1"/>
    <col min="5638" max="5638" width="12.6640625" style="102" customWidth="1"/>
    <col min="5639" max="5639" width="2.6640625" style="102" customWidth="1"/>
    <col min="5640" max="5640" width="7.6640625" style="102" customWidth="1"/>
    <col min="5641" max="5641" width="5.88671875" style="102" customWidth="1"/>
    <col min="5642" max="5642" width="1.6640625" style="102" customWidth="1"/>
    <col min="5643" max="5643" width="10.6640625" style="102" customWidth="1"/>
    <col min="5644" max="5644" width="1.6640625" style="102" customWidth="1"/>
    <col min="5645" max="5645" width="10.6640625" style="102" customWidth="1"/>
    <col min="5646" max="5646" width="1.6640625" style="102" customWidth="1"/>
    <col min="5647" max="5647" width="10.6640625" style="102" customWidth="1"/>
    <col min="5648" max="5648" width="1.6640625" style="102" customWidth="1"/>
    <col min="5649" max="5649" width="10.6640625" style="102" customWidth="1"/>
    <col min="5650" max="5650" width="1.6640625" style="102" customWidth="1"/>
    <col min="5651" max="5651" width="0" style="102" hidden="1" customWidth="1"/>
    <col min="5652" max="5652" width="8.6640625" style="102" customWidth="1"/>
    <col min="5653" max="5653" width="0" style="102" hidden="1" customWidth="1"/>
    <col min="5654" max="5656" width="8.88671875" style="102"/>
    <col min="5657" max="5666" width="0" style="102" hidden="1" customWidth="1"/>
    <col min="5667" max="5669" width="9.109375" style="102" customWidth="1"/>
    <col min="5670" max="5888" width="8.88671875" style="102"/>
    <col min="5889" max="5890" width="3.33203125" style="102" customWidth="1"/>
    <col min="5891" max="5891" width="4.6640625" style="102" customWidth="1"/>
    <col min="5892" max="5892" width="7.33203125" style="102" customWidth="1"/>
    <col min="5893" max="5893" width="4.33203125" style="102" customWidth="1"/>
    <col min="5894" max="5894" width="12.6640625" style="102" customWidth="1"/>
    <col min="5895" max="5895" width="2.6640625" style="102" customWidth="1"/>
    <col min="5896" max="5896" width="7.6640625" style="102" customWidth="1"/>
    <col min="5897" max="5897" width="5.88671875" style="102" customWidth="1"/>
    <col min="5898" max="5898" width="1.6640625" style="102" customWidth="1"/>
    <col min="5899" max="5899" width="10.6640625" style="102" customWidth="1"/>
    <col min="5900" max="5900" width="1.6640625" style="102" customWidth="1"/>
    <col min="5901" max="5901" width="10.6640625" style="102" customWidth="1"/>
    <col min="5902" max="5902" width="1.6640625" style="102" customWidth="1"/>
    <col min="5903" max="5903" width="10.6640625" style="102" customWidth="1"/>
    <col min="5904" max="5904" width="1.6640625" style="102" customWidth="1"/>
    <col min="5905" max="5905" width="10.6640625" style="102" customWidth="1"/>
    <col min="5906" max="5906" width="1.6640625" style="102" customWidth="1"/>
    <col min="5907" max="5907" width="0" style="102" hidden="1" customWidth="1"/>
    <col min="5908" max="5908" width="8.6640625" style="102" customWidth="1"/>
    <col min="5909" max="5909" width="0" style="102" hidden="1" customWidth="1"/>
    <col min="5910" max="5912" width="8.88671875" style="102"/>
    <col min="5913" max="5922" width="0" style="102" hidden="1" customWidth="1"/>
    <col min="5923" max="5925" width="9.109375" style="102" customWidth="1"/>
    <col min="5926" max="6144" width="8.88671875" style="102"/>
    <col min="6145" max="6146" width="3.33203125" style="102" customWidth="1"/>
    <col min="6147" max="6147" width="4.6640625" style="102" customWidth="1"/>
    <col min="6148" max="6148" width="7.33203125" style="102" customWidth="1"/>
    <col min="6149" max="6149" width="4.33203125" style="102" customWidth="1"/>
    <col min="6150" max="6150" width="12.6640625" style="102" customWidth="1"/>
    <col min="6151" max="6151" width="2.6640625" style="102" customWidth="1"/>
    <col min="6152" max="6152" width="7.6640625" style="102" customWidth="1"/>
    <col min="6153" max="6153" width="5.88671875" style="102" customWidth="1"/>
    <col min="6154" max="6154" width="1.6640625" style="102" customWidth="1"/>
    <col min="6155" max="6155" width="10.6640625" style="102" customWidth="1"/>
    <col min="6156" max="6156" width="1.6640625" style="102" customWidth="1"/>
    <col min="6157" max="6157" width="10.6640625" style="102" customWidth="1"/>
    <col min="6158" max="6158" width="1.6640625" style="102" customWidth="1"/>
    <col min="6159" max="6159" width="10.6640625" style="102" customWidth="1"/>
    <col min="6160" max="6160" width="1.6640625" style="102" customWidth="1"/>
    <col min="6161" max="6161" width="10.6640625" style="102" customWidth="1"/>
    <col min="6162" max="6162" width="1.6640625" style="102" customWidth="1"/>
    <col min="6163" max="6163" width="0" style="102" hidden="1" customWidth="1"/>
    <col min="6164" max="6164" width="8.6640625" style="102" customWidth="1"/>
    <col min="6165" max="6165" width="0" style="102" hidden="1" customWidth="1"/>
    <col min="6166" max="6168" width="8.88671875" style="102"/>
    <col min="6169" max="6178" width="0" style="102" hidden="1" customWidth="1"/>
    <col min="6179" max="6181" width="9.109375" style="102" customWidth="1"/>
    <col min="6182" max="6400" width="8.88671875" style="102"/>
    <col min="6401" max="6402" width="3.33203125" style="102" customWidth="1"/>
    <col min="6403" max="6403" width="4.6640625" style="102" customWidth="1"/>
    <col min="6404" max="6404" width="7.33203125" style="102" customWidth="1"/>
    <col min="6405" max="6405" width="4.33203125" style="102" customWidth="1"/>
    <col min="6406" max="6406" width="12.6640625" style="102" customWidth="1"/>
    <col min="6407" max="6407" width="2.6640625" style="102" customWidth="1"/>
    <col min="6408" max="6408" width="7.6640625" style="102" customWidth="1"/>
    <col min="6409" max="6409" width="5.88671875" style="102" customWidth="1"/>
    <col min="6410" max="6410" width="1.6640625" style="102" customWidth="1"/>
    <col min="6411" max="6411" width="10.6640625" style="102" customWidth="1"/>
    <col min="6412" max="6412" width="1.6640625" style="102" customWidth="1"/>
    <col min="6413" max="6413" width="10.6640625" style="102" customWidth="1"/>
    <col min="6414" max="6414" width="1.6640625" style="102" customWidth="1"/>
    <col min="6415" max="6415" width="10.6640625" style="102" customWidth="1"/>
    <col min="6416" max="6416" width="1.6640625" style="102" customWidth="1"/>
    <col min="6417" max="6417" width="10.6640625" style="102" customWidth="1"/>
    <col min="6418" max="6418" width="1.6640625" style="102" customWidth="1"/>
    <col min="6419" max="6419" width="0" style="102" hidden="1" customWidth="1"/>
    <col min="6420" max="6420" width="8.6640625" style="102" customWidth="1"/>
    <col min="6421" max="6421" width="0" style="102" hidden="1" customWidth="1"/>
    <col min="6422" max="6424" width="8.88671875" style="102"/>
    <col min="6425" max="6434" width="0" style="102" hidden="1" customWidth="1"/>
    <col min="6435" max="6437" width="9.109375" style="102" customWidth="1"/>
    <col min="6438" max="6656" width="8.88671875" style="102"/>
    <col min="6657" max="6658" width="3.33203125" style="102" customWidth="1"/>
    <col min="6659" max="6659" width="4.6640625" style="102" customWidth="1"/>
    <col min="6660" max="6660" width="7.33203125" style="102" customWidth="1"/>
    <col min="6661" max="6661" width="4.33203125" style="102" customWidth="1"/>
    <col min="6662" max="6662" width="12.6640625" style="102" customWidth="1"/>
    <col min="6663" max="6663" width="2.6640625" style="102" customWidth="1"/>
    <col min="6664" max="6664" width="7.6640625" style="102" customWidth="1"/>
    <col min="6665" max="6665" width="5.88671875" style="102" customWidth="1"/>
    <col min="6666" max="6666" width="1.6640625" style="102" customWidth="1"/>
    <col min="6667" max="6667" width="10.6640625" style="102" customWidth="1"/>
    <col min="6668" max="6668" width="1.6640625" style="102" customWidth="1"/>
    <col min="6669" max="6669" width="10.6640625" style="102" customWidth="1"/>
    <col min="6670" max="6670" width="1.6640625" style="102" customWidth="1"/>
    <col min="6671" max="6671" width="10.6640625" style="102" customWidth="1"/>
    <col min="6672" max="6672" width="1.6640625" style="102" customWidth="1"/>
    <col min="6673" max="6673" width="10.6640625" style="102" customWidth="1"/>
    <col min="6674" max="6674" width="1.6640625" style="102" customWidth="1"/>
    <col min="6675" max="6675" width="0" style="102" hidden="1" customWidth="1"/>
    <col min="6676" max="6676" width="8.6640625" style="102" customWidth="1"/>
    <col min="6677" max="6677" width="0" style="102" hidden="1" customWidth="1"/>
    <col min="6678" max="6680" width="8.88671875" style="102"/>
    <col min="6681" max="6690" width="0" style="102" hidden="1" customWidth="1"/>
    <col min="6691" max="6693" width="9.109375" style="102" customWidth="1"/>
    <col min="6694" max="6912" width="8.88671875" style="102"/>
    <col min="6913" max="6914" width="3.33203125" style="102" customWidth="1"/>
    <col min="6915" max="6915" width="4.6640625" style="102" customWidth="1"/>
    <col min="6916" max="6916" width="7.33203125" style="102" customWidth="1"/>
    <col min="6917" max="6917" width="4.33203125" style="102" customWidth="1"/>
    <col min="6918" max="6918" width="12.6640625" style="102" customWidth="1"/>
    <col min="6919" max="6919" width="2.6640625" style="102" customWidth="1"/>
    <col min="6920" max="6920" width="7.6640625" style="102" customWidth="1"/>
    <col min="6921" max="6921" width="5.88671875" style="102" customWidth="1"/>
    <col min="6922" max="6922" width="1.6640625" style="102" customWidth="1"/>
    <col min="6923" max="6923" width="10.6640625" style="102" customWidth="1"/>
    <col min="6924" max="6924" width="1.6640625" style="102" customWidth="1"/>
    <col min="6925" max="6925" width="10.6640625" style="102" customWidth="1"/>
    <col min="6926" max="6926" width="1.6640625" style="102" customWidth="1"/>
    <col min="6927" max="6927" width="10.6640625" style="102" customWidth="1"/>
    <col min="6928" max="6928" width="1.6640625" style="102" customWidth="1"/>
    <col min="6929" max="6929" width="10.6640625" style="102" customWidth="1"/>
    <col min="6930" max="6930" width="1.6640625" style="102" customWidth="1"/>
    <col min="6931" max="6931" width="0" style="102" hidden="1" customWidth="1"/>
    <col min="6932" max="6932" width="8.6640625" style="102" customWidth="1"/>
    <col min="6933" max="6933" width="0" style="102" hidden="1" customWidth="1"/>
    <col min="6934" max="6936" width="8.88671875" style="102"/>
    <col min="6937" max="6946" width="0" style="102" hidden="1" customWidth="1"/>
    <col min="6947" max="6949" width="9.109375" style="102" customWidth="1"/>
    <col min="6950" max="7168" width="8.88671875" style="102"/>
    <col min="7169" max="7170" width="3.33203125" style="102" customWidth="1"/>
    <col min="7171" max="7171" width="4.6640625" style="102" customWidth="1"/>
    <col min="7172" max="7172" width="7.33203125" style="102" customWidth="1"/>
    <col min="7173" max="7173" width="4.33203125" style="102" customWidth="1"/>
    <col min="7174" max="7174" width="12.6640625" style="102" customWidth="1"/>
    <col min="7175" max="7175" width="2.6640625" style="102" customWidth="1"/>
    <col min="7176" max="7176" width="7.6640625" style="102" customWidth="1"/>
    <col min="7177" max="7177" width="5.88671875" style="102" customWidth="1"/>
    <col min="7178" max="7178" width="1.6640625" style="102" customWidth="1"/>
    <col min="7179" max="7179" width="10.6640625" style="102" customWidth="1"/>
    <col min="7180" max="7180" width="1.6640625" style="102" customWidth="1"/>
    <col min="7181" max="7181" width="10.6640625" style="102" customWidth="1"/>
    <col min="7182" max="7182" width="1.6640625" style="102" customWidth="1"/>
    <col min="7183" max="7183" width="10.6640625" style="102" customWidth="1"/>
    <col min="7184" max="7184" width="1.6640625" style="102" customWidth="1"/>
    <col min="7185" max="7185" width="10.6640625" style="102" customWidth="1"/>
    <col min="7186" max="7186" width="1.6640625" style="102" customWidth="1"/>
    <col min="7187" max="7187" width="0" style="102" hidden="1" customWidth="1"/>
    <col min="7188" max="7188" width="8.6640625" style="102" customWidth="1"/>
    <col min="7189" max="7189" width="0" style="102" hidden="1" customWidth="1"/>
    <col min="7190" max="7192" width="8.88671875" style="102"/>
    <col min="7193" max="7202" width="0" style="102" hidden="1" customWidth="1"/>
    <col min="7203" max="7205" width="9.109375" style="102" customWidth="1"/>
    <col min="7206" max="7424" width="8.88671875" style="102"/>
    <col min="7425" max="7426" width="3.33203125" style="102" customWidth="1"/>
    <col min="7427" max="7427" width="4.6640625" style="102" customWidth="1"/>
    <col min="7428" max="7428" width="7.33203125" style="102" customWidth="1"/>
    <col min="7429" max="7429" width="4.33203125" style="102" customWidth="1"/>
    <col min="7430" max="7430" width="12.6640625" style="102" customWidth="1"/>
    <col min="7431" max="7431" width="2.6640625" style="102" customWidth="1"/>
    <col min="7432" max="7432" width="7.6640625" style="102" customWidth="1"/>
    <col min="7433" max="7433" width="5.88671875" style="102" customWidth="1"/>
    <col min="7434" max="7434" width="1.6640625" style="102" customWidth="1"/>
    <col min="7435" max="7435" width="10.6640625" style="102" customWidth="1"/>
    <col min="7436" max="7436" width="1.6640625" style="102" customWidth="1"/>
    <col min="7437" max="7437" width="10.6640625" style="102" customWidth="1"/>
    <col min="7438" max="7438" width="1.6640625" style="102" customWidth="1"/>
    <col min="7439" max="7439" width="10.6640625" style="102" customWidth="1"/>
    <col min="7440" max="7440" width="1.6640625" style="102" customWidth="1"/>
    <col min="7441" max="7441" width="10.6640625" style="102" customWidth="1"/>
    <col min="7442" max="7442" width="1.6640625" style="102" customWidth="1"/>
    <col min="7443" max="7443" width="0" style="102" hidden="1" customWidth="1"/>
    <col min="7444" max="7444" width="8.6640625" style="102" customWidth="1"/>
    <col min="7445" max="7445" width="0" style="102" hidden="1" customWidth="1"/>
    <col min="7446" max="7448" width="8.88671875" style="102"/>
    <col min="7449" max="7458" width="0" style="102" hidden="1" customWidth="1"/>
    <col min="7459" max="7461" width="9.109375" style="102" customWidth="1"/>
    <col min="7462" max="7680" width="8.88671875" style="102"/>
    <col min="7681" max="7682" width="3.33203125" style="102" customWidth="1"/>
    <col min="7683" max="7683" width="4.6640625" style="102" customWidth="1"/>
    <col min="7684" max="7684" width="7.33203125" style="102" customWidth="1"/>
    <col min="7685" max="7685" width="4.33203125" style="102" customWidth="1"/>
    <col min="7686" max="7686" width="12.6640625" style="102" customWidth="1"/>
    <col min="7687" max="7687" width="2.6640625" style="102" customWidth="1"/>
    <col min="7688" max="7688" width="7.6640625" style="102" customWidth="1"/>
    <col min="7689" max="7689" width="5.88671875" style="102" customWidth="1"/>
    <col min="7690" max="7690" width="1.6640625" style="102" customWidth="1"/>
    <col min="7691" max="7691" width="10.6640625" style="102" customWidth="1"/>
    <col min="7692" max="7692" width="1.6640625" style="102" customWidth="1"/>
    <col min="7693" max="7693" width="10.6640625" style="102" customWidth="1"/>
    <col min="7694" max="7694" width="1.6640625" style="102" customWidth="1"/>
    <col min="7695" max="7695" width="10.6640625" style="102" customWidth="1"/>
    <col min="7696" max="7696" width="1.6640625" style="102" customWidth="1"/>
    <col min="7697" max="7697" width="10.6640625" style="102" customWidth="1"/>
    <col min="7698" max="7698" width="1.6640625" style="102" customWidth="1"/>
    <col min="7699" max="7699" width="0" style="102" hidden="1" customWidth="1"/>
    <col min="7700" max="7700" width="8.6640625" style="102" customWidth="1"/>
    <col min="7701" max="7701" width="0" style="102" hidden="1" customWidth="1"/>
    <col min="7702" max="7704" width="8.88671875" style="102"/>
    <col min="7705" max="7714" width="0" style="102" hidden="1" customWidth="1"/>
    <col min="7715" max="7717" width="9.109375" style="102" customWidth="1"/>
    <col min="7718" max="7936" width="8.88671875" style="102"/>
    <col min="7937" max="7938" width="3.33203125" style="102" customWidth="1"/>
    <col min="7939" max="7939" width="4.6640625" style="102" customWidth="1"/>
    <col min="7940" max="7940" width="7.33203125" style="102" customWidth="1"/>
    <col min="7941" max="7941" width="4.33203125" style="102" customWidth="1"/>
    <col min="7942" max="7942" width="12.6640625" style="102" customWidth="1"/>
    <col min="7943" max="7943" width="2.6640625" style="102" customWidth="1"/>
    <col min="7944" max="7944" width="7.6640625" style="102" customWidth="1"/>
    <col min="7945" max="7945" width="5.88671875" style="102" customWidth="1"/>
    <col min="7946" max="7946" width="1.6640625" style="102" customWidth="1"/>
    <col min="7947" max="7947" width="10.6640625" style="102" customWidth="1"/>
    <col min="7948" max="7948" width="1.6640625" style="102" customWidth="1"/>
    <col min="7949" max="7949" width="10.6640625" style="102" customWidth="1"/>
    <col min="7950" max="7950" width="1.6640625" style="102" customWidth="1"/>
    <col min="7951" max="7951" width="10.6640625" style="102" customWidth="1"/>
    <col min="7952" max="7952" width="1.6640625" style="102" customWidth="1"/>
    <col min="7953" max="7953" width="10.6640625" style="102" customWidth="1"/>
    <col min="7954" max="7954" width="1.6640625" style="102" customWidth="1"/>
    <col min="7955" max="7955" width="0" style="102" hidden="1" customWidth="1"/>
    <col min="7956" max="7956" width="8.6640625" style="102" customWidth="1"/>
    <col min="7957" max="7957" width="0" style="102" hidden="1" customWidth="1"/>
    <col min="7958" max="7960" width="8.88671875" style="102"/>
    <col min="7961" max="7970" width="0" style="102" hidden="1" customWidth="1"/>
    <col min="7971" max="7973" width="9.109375" style="102" customWidth="1"/>
    <col min="7974" max="8192" width="8.88671875" style="102"/>
    <col min="8193" max="8194" width="3.33203125" style="102" customWidth="1"/>
    <col min="8195" max="8195" width="4.6640625" style="102" customWidth="1"/>
    <col min="8196" max="8196" width="7.33203125" style="102" customWidth="1"/>
    <col min="8197" max="8197" width="4.33203125" style="102" customWidth="1"/>
    <col min="8198" max="8198" width="12.6640625" style="102" customWidth="1"/>
    <col min="8199" max="8199" width="2.6640625" style="102" customWidth="1"/>
    <col min="8200" max="8200" width="7.6640625" style="102" customWidth="1"/>
    <col min="8201" max="8201" width="5.88671875" style="102" customWidth="1"/>
    <col min="8202" max="8202" width="1.6640625" style="102" customWidth="1"/>
    <col min="8203" max="8203" width="10.6640625" style="102" customWidth="1"/>
    <col min="8204" max="8204" width="1.6640625" style="102" customWidth="1"/>
    <col min="8205" max="8205" width="10.6640625" style="102" customWidth="1"/>
    <col min="8206" max="8206" width="1.6640625" style="102" customWidth="1"/>
    <col min="8207" max="8207" width="10.6640625" style="102" customWidth="1"/>
    <col min="8208" max="8208" width="1.6640625" style="102" customWidth="1"/>
    <col min="8209" max="8209" width="10.6640625" style="102" customWidth="1"/>
    <col min="8210" max="8210" width="1.6640625" style="102" customWidth="1"/>
    <col min="8211" max="8211" width="0" style="102" hidden="1" customWidth="1"/>
    <col min="8212" max="8212" width="8.6640625" style="102" customWidth="1"/>
    <col min="8213" max="8213" width="0" style="102" hidden="1" customWidth="1"/>
    <col min="8214" max="8216" width="8.88671875" style="102"/>
    <col min="8217" max="8226" width="0" style="102" hidden="1" customWidth="1"/>
    <col min="8227" max="8229" width="9.109375" style="102" customWidth="1"/>
    <col min="8230" max="8448" width="8.88671875" style="102"/>
    <col min="8449" max="8450" width="3.33203125" style="102" customWidth="1"/>
    <col min="8451" max="8451" width="4.6640625" style="102" customWidth="1"/>
    <col min="8452" max="8452" width="7.33203125" style="102" customWidth="1"/>
    <col min="8453" max="8453" width="4.33203125" style="102" customWidth="1"/>
    <col min="8454" max="8454" width="12.6640625" style="102" customWidth="1"/>
    <col min="8455" max="8455" width="2.6640625" style="102" customWidth="1"/>
    <col min="8456" max="8456" width="7.6640625" style="102" customWidth="1"/>
    <col min="8457" max="8457" width="5.88671875" style="102" customWidth="1"/>
    <col min="8458" max="8458" width="1.6640625" style="102" customWidth="1"/>
    <col min="8459" max="8459" width="10.6640625" style="102" customWidth="1"/>
    <col min="8460" max="8460" width="1.6640625" style="102" customWidth="1"/>
    <col min="8461" max="8461" width="10.6640625" style="102" customWidth="1"/>
    <col min="8462" max="8462" width="1.6640625" style="102" customWidth="1"/>
    <col min="8463" max="8463" width="10.6640625" style="102" customWidth="1"/>
    <col min="8464" max="8464" width="1.6640625" style="102" customWidth="1"/>
    <col min="8465" max="8465" width="10.6640625" style="102" customWidth="1"/>
    <col min="8466" max="8466" width="1.6640625" style="102" customWidth="1"/>
    <col min="8467" max="8467" width="0" style="102" hidden="1" customWidth="1"/>
    <col min="8468" max="8468" width="8.6640625" style="102" customWidth="1"/>
    <col min="8469" max="8469" width="0" style="102" hidden="1" customWidth="1"/>
    <col min="8470" max="8472" width="8.88671875" style="102"/>
    <col min="8473" max="8482" width="0" style="102" hidden="1" customWidth="1"/>
    <col min="8483" max="8485" width="9.109375" style="102" customWidth="1"/>
    <col min="8486" max="8704" width="8.88671875" style="102"/>
    <col min="8705" max="8706" width="3.33203125" style="102" customWidth="1"/>
    <col min="8707" max="8707" width="4.6640625" style="102" customWidth="1"/>
    <col min="8708" max="8708" width="7.33203125" style="102" customWidth="1"/>
    <col min="8709" max="8709" width="4.33203125" style="102" customWidth="1"/>
    <col min="8710" max="8710" width="12.6640625" style="102" customWidth="1"/>
    <col min="8711" max="8711" width="2.6640625" style="102" customWidth="1"/>
    <col min="8712" max="8712" width="7.6640625" style="102" customWidth="1"/>
    <col min="8713" max="8713" width="5.88671875" style="102" customWidth="1"/>
    <col min="8714" max="8714" width="1.6640625" style="102" customWidth="1"/>
    <col min="8715" max="8715" width="10.6640625" style="102" customWidth="1"/>
    <col min="8716" max="8716" width="1.6640625" style="102" customWidth="1"/>
    <col min="8717" max="8717" width="10.6640625" style="102" customWidth="1"/>
    <col min="8718" max="8718" width="1.6640625" style="102" customWidth="1"/>
    <col min="8719" max="8719" width="10.6640625" style="102" customWidth="1"/>
    <col min="8720" max="8720" width="1.6640625" style="102" customWidth="1"/>
    <col min="8721" max="8721" width="10.6640625" style="102" customWidth="1"/>
    <col min="8722" max="8722" width="1.6640625" style="102" customWidth="1"/>
    <col min="8723" max="8723" width="0" style="102" hidden="1" customWidth="1"/>
    <col min="8724" max="8724" width="8.6640625" style="102" customWidth="1"/>
    <col min="8725" max="8725" width="0" style="102" hidden="1" customWidth="1"/>
    <col min="8726" max="8728" width="8.88671875" style="102"/>
    <col min="8729" max="8738" width="0" style="102" hidden="1" customWidth="1"/>
    <col min="8739" max="8741" width="9.109375" style="102" customWidth="1"/>
    <col min="8742" max="8960" width="8.88671875" style="102"/>
    <col min="8961" max="8962" width="3.33203125" style="102" customWidth="1"/>
    <col min="8963" max="8963" width="4.6640625" style="102" customWidth="1"/>
    <col min="8964" max="8964" width="7.33203125" style="102" customWidth="1"/>
    <col min="8965" max="8965" width="4.33203125" style="102" customWidth="1"/>
    <col min="8966" max="8966" width="12.6640625" style="102" customWidth="1"/>
    <col min="8967" max="8967" width="2.6640625" style="102" customWidth="1"/>
    <col min="8968" max="8968" width="7.6640625" style="102" customWidth="1"/>
    <col min="8969" max="8969" width="5.88671875" style="102" customWidth="1"/>
    <col min="8970" max="8970" width="1.6640625" style="102" customWidth="1"/>
    <col min="8971" max="8971" width="10.6640625" style="102" customWidth="1"/>
    <col min="8972" max="8972" width="1.6640625" style="102" customWidth="1"/>
    <col min="8973" max="8973" width="10.6640625" style="102" customWidth="1"/>
    <col min="8974" max="8974" width="1.6640625" style="102" customWidth="1"/>
    <col min="8975" max="8975" width="10.6640625" style="102" customWidth="1"/>
    <col min="8976" max="8976" width="1.6640625" style="102" customWidth="1"/>
    <col min="8977" max="8977" width="10.6640625" style="102" customWidth="1"/>
    <col min="8978" max="8978" width="1.6640625" style="102" customWidth="1"/>
    <col min="8979" max="8979" width="0" style="102" hidden="1" customWidth="1"/>
    <col min="8980" max="8980" width="8.6640625" style="102" customWidth="1"/>
    <col min="8981" max="8981" width="0" style="102" hidden="1" customWidth="1"/>
    <col min="8982" max="8984" width="8.88671875" style="102"/>
    <col min="8985" max="8994" width="0" style="102" hidden="1" customWidth="1"/>
    <col min="8995" max="8997" width="9.109375" style="102" customWidth="1"/>
    <col min="8998" max="9216" width="8.88671875" style="102"/>
    <col min="9217" max="9218" width="3.33203125" style="102" customWidth="1"/>
    <col min="9219" max="9219" width="4.6640625" style="102" customWidth="1"/>
    <col min="9220" max="9220" width="7.33203125" style="102" customWidth="1"/>
    <col min="9221" max="9221" width="4.33203125" style="102" customWidth="1"/>
    <col min="9222" max="9222" width="12.6640625" style="102" customWidth="1"/>
    <col min="9223" max="9223" width="2.6640625" style="102" customWidth="1"/>
    <col min="9224" max="9224" width="7.6640625" style="102" customWidth="1"/>
    <col min="9225" max="9225" width="5.88671875" style="102" customWidth="1"/>
    <col min="9226" max="9226" width="1.6640625" style="102" customWidth="1"/>
    <col min="9227" max="9227" width="10.6640625" style="102" customWidth="1"/>
    <col min="9228" max="9228" width="1.6640625" style="102" customWidth="1"/>
    <col min="9229" max="9229" width="10.6640625" style="102" customWidth="1"/>
    <col min="9230" max="9230" width="1.6640625" style="102" customWidth="1"/>
    <col min="9231" max="9231" width="10.6640625" style="102" customWidth="1"/>
    <col min="9232" max="9232" width="1.6640625" style="102" customWidth="1"/>
    <col min="9233" max="9233" width="10.6640625" style="102" customWidth="1"/>
    <col min="9234" max="9234" width="1.6640625" style="102" customWidth="1"/>
    <col min="9235" max="9235" width="0" style="102" hidden="1" customWidth="1"/>
    <col min="9236" max="9236" width="8.6640625" style="102" customWidth="1"/>
    <col min="9237" max="9237" width="0" style="102" hidden="1" customWidth="1"/>
    <col min="9238" max="9240" width="8.88671875" style="102"/>
    <col min="9241" max="9250" width="0" style="102" hidden="1" customWidth="1"/>
    <col min="9251" max="9253" width="9.109375" style="102" customWidth="1"/>
    <col min="9254" max="9472" width="8.88671875" style="102"/>
    <col min="9473" max="9474" width="3.33203125" style="102" customWidth="1"/>
    <col min="9475" max="9475" width="4.6640625" style="102" customWidth="1"/>
    <col min="9476" max="9476" width="7.33203125" style="102" customWidth="1"/>
    <col min="9477" max="9477" width="4.33203125" style="102" customWidth="1"/>
    <col min="9478" max="9478" width="12.6640625" style="102" customWidth="1"/>
    <col min="9479" max="9479" width="2.6640625" style="102" customWidth="1"/>
    <col min="9480" max="9480" width="7.6640625" style="102" customWidth="1"/>
    <col min="9481" max="9481" width="5.88671875" style="102" customWidth="1"/>
    <col min="9482" max="9482" width="1.6640625" style="102" customWidth="1"/>
    <col min="9483" max="9483" width="10.6640625" style="102" customWidth="1"/>
    <col min="9484" max="9484" width="1.6640625" style="102" customWidth="1"/>
    <col min="9485" max="9485" width="10.6640625" style="102" customWidth="1"/>
    <col min="9486" max="9486" width="1.6640625" style="102" customWidth="1"/>
    <col min="9487" max="9487" width="10.6640625" style="102" customWidth="1"/>
    <col min="9488" max="9488" width="1.6640625" style="102" customWidth="1"/>
    <col min="9489" max="9489" width="10.6640625" style="102" customWidth="1"/>
    <col min="9490" max="9490" width="1.6640625" style="102" customWidth="1"/>
    <col min="9491" max="9491" width="0" style="102" hidden="1" customWidth="1"/>
    <col min="9492" max="9492" width="8.6640625" style="102" customWidth="1"/>
    <col min="9493" max="9493" width="0" style="102" hidden="1" customWidth="1"/>
    <col min="9494" max="9496" width="8.88671875" style="102"/>
    <col min="9497" max="9506" width="0" style="102" hidden="1" customWidth="1"/>
    <col min="9507" max="9509" width="9.109375" style="102" customWidth="1"/>
    <col min="9510" max="9728" width="8.88671875" style="102"/>
    <col min="9729" max="9730" width="3.33203125" style="102" customWidth="1"/>
    <col min="9731" max="9731" width="4.6640625" style="102" customWidth="1"/>
    <col min="9732" max="9732" width="7.33203125" style="102" customWidth="1"/>
    <col min="9733" max="9733" width="4.33203125" style="102" customWidth="1"/>
    <col min="9734" max="9734" width="12.6640625" style="102" customWidth="1"/>
    <col min="9735" max="9735" width="2.6640625" style="102" customWidth="1"/>
    <col min="9736" max="9736" width="7.6640625" style="102" customWidth="1"/>
    <col min="9737" max="9737" width="5.88671875" style="102" customWidth="1"/>
    <col min="9738" max="9738" width="1.6640625" style="102" customWidth="1"/>
    <col min="9739" max="9739" width="10.6640625" style="102" customWidth="1"/>
    <col min="9740" max="9740" width="1.6640625" style="102" customWidth="1"/>
    <col min="9741" max="9741" width="10.6640625" style="102" customWidth="1"/>
    <col min="9742" max="9742" width="1.6640625" style="102" customWidth="1"/>
    <col min="9743" max="9743" width="10.6640625" style="102" customWidth="1"/>
    <col min="9744" max="9744" width="1.6640625" style="102" customWidth="1"/>
    <col min="9745" max="9745" width="10.6640625" style="102" customWidth="1"/>
    <col min="9746" max="9746" width="1.6640625" style="102" customWidth="1"/>
    <col min="9747" max="9747" width="0" style="102" hidden="1" customWidth="1"/>
    <col min="9748" max="9748" width="8.6640625" style="102" customWidth="1"/>
    <col min="9749" max="9749" width="0" style="102" hidden="1" customWidth="1"/>
    <col min="9750" max="9752" width="8.88671875" style="102"/>
    <col min="9753" max="9762" width="0" style="102" hidden="1" customWidth="1"/>
    <col min="9763" max="9765" width="9.109375" style="102" customWidth="1"/>
    <col min="9766" max="9984" width="8.88671875" style="102"/>
    <col min="9985" max="9986" width="3.33203125" style="102" customWidth="1"/>
    <col min="9987" max="9987" width="4.6640625" style="102" customWidth="1"/>
    <col min="9988" max="9988" width="7.33203125" style="102" customWidth="1"/>
    <col min="9989" max="9989" width="4.33203125" style="102" customWidth="1"/>
    <col min="9990" max="9990" width="12.6640625" style="102" customWidth="1"/>
    <col min="9991" max="9991" width="2.6640625" style="102" customWidth="1"/>
    <col min="9992" max="9992" width="7.6640625" style="102" customWidth="1"/>
    <col min="9993" max="9993" width="5.88671875" style="102" customWidth="1"/>
    <col min="9994" max="9994" width="1.6640625" style="102" customWidth="1"/>
    <col min="9995" max="9995" width="10.6640625" style="102" customWidth="1"/>
    <col min="9996" max="9996" width="1.6640625" style="102" customWidth="1"/>
    <col min="9997" max="9997" width="10.6640625" style="102" customWidth="1"/>
    <col min="9998" max="9998" width="1.6640625" style="102" customWidth="1"/>
    <col min="9999" max="9999" width="10.6640625" style="102" customWidth="1"/>
    <col min="10000" max="10000" width="1.6640625" style="102" customWidth="1"/>
    <col min="10001" max="10001" width="10.6640625" style="102" customWidth="1"/>
    <col min="10002" max="10002" width="1.6640625" style="102" customWidth="1"/>
    <col min="10003" max="10003" width="0" style="102" hidden="1" customWidth="1"/>
    <col min="10004" max="10004" width="8.6640625" style="102" customWidth="1"/>
    <col min="10005" max="10005" width="0" style="102" hidden="1" customWidth="1"/>
    <col min="10006" max="10008" width="8.88671875" style="102"/>
    <col min="10009" max="10018" width="0" style="102" hidden="1" customWidth="1"/>
    <col min="10019" max="10021" width="9.109375" style="102" customWidth="1"/>
    <col min="10022" max="10240" width="8.88671875" style="102"/>
    <col min="10241" max="10242" width="3.33203125" style="102" customWidth="1"/>
    <col min="10243" max="10243" width="4.6640625" style="102" customWidth="1"/>
    <col min="10244" max="10244" width="7.33203125" style="102" customWidth="1"/>
    <col min="10245" max="10245" width="4.33203125" style="102" customWidth="1"/>
    <col min="10246" max="10246" width="12.6640625" style="102" customWidth="1"/>
    <col min="10247" max="10247" width="2.6640625" style="102" customWidth="1"/>
    <col min="10248" max="10248" width="7.6640625" style="102" customWidth="1"/>
    <col min="10249" max="10249" width="5.88671875" style="102" customWidth="1"/>
    <col min="10250" max="10250" width="1.6640625" style="102" customWidth="1"/>
    <col min="10251" max="10251" width="10.6640625" style="102" customWidth="1"/>
    <col min="10252" max="10252" width="1.6640625" style="102" customWidth="1"/>
    <col min="10253" max="10253" width="10.6640625" style="102" customWidth="1"/>
    <col min="10254" max="10254" width="1.6640625" style="102" customWidth="1"/>
    <col min="10255" max="10255" width="10.6640625" style="102" customWidth="1"/>
    <col min="10256" max="10256" width="1.6640625" style="102" customWidth="1"/>
    <col min="10257" max="10257" width="10.6640625" style="102" customWidth="1"/>
    <col min="10258" max="10258" width="1.6640625" style="102" customWidth="1"/>
    <col min="10259" max="10259" width="0" style="102" hidden="1" customWidth="1"/>
    <col min="10260" max="10260" width="8.6640625" style="102" customWidth="1"/>
    <col min="10261" max="10261" width="0" style="102" hidden="1" customWidth="1"/>
    <col min="10262" max="10264" width="8.88671875" style="102"/>
    <col min="10265" max="10274" width="0" style="102" hidden="1" customWidth="1"/>
    <col min="10275" max="10277" width="9.109375" style="102" customWidth="1"/>
    <col min="10278" max="10496" width="8.88671875" style="102"/>
    <col min="10497" max="10498" width="3.33203125" style="102" customWidth="1"/>
    <col min="10499" max="10499" width="4.6640625" style="102" customWidth="1"/>
    <col min="10500" max="10500" width="7.33203125" style="102" customWidth="1"/>
    <col min="10501" max="10501" width="4.33203125" style="102" customWidth="1"/>
    <col min="10502" max="10502" width="12.6640625" style="102" customWidth="1"/>
    <col min="10503" max="10503" width="2.6640625" style="102" customWidth="1"/>
    <col min="10504" max="10504" width="7.6640625" style="102" customWidth="1"/>
    <col min="10505" max="10505" width="5.88671875" style="102" customWidth="1"/>
    <col min="10506" max="10506" width="1.6640625" style="102" customWidth="1"/>
    <col min="10507" max="10507" width="10.6640625" style="102" customWidth="1"/>
    <col min="10508" max="10508" width="1.6640625" style="102" customWidth="1"/>
    <col min="10509" max="10509" width="10.6640625" style="102" customWidth="1"/>
    <col min="10510" max="10510" width="1.6640625" style="102" customWidth="1"/>
    <col min="10511" max="10511" width="10.6640625" style="102" customWidth="1"/>
    <col min="10512" max="10512" width="1.6640625" style="102" customWidth="1"/>
    <col min="10513" max="10513" width="10.6640625" style="102" customWidth="1"/>
    <col min="10514" max="10514" width="1.6640625" style="102" customWidth="1"/>
    <col min="10515" max="10515" width="0" style="102" hidden="1" customWidth="1"/>
    <col min="10516" max="10516" width="8.6640625" style="102" customWidth="1"/>
    <col min="10517" max="10517" width="0" style="102" hidden="1" customWidth="1"/>
    <col min="10518" max="10520" width="8.88671875" style="102"/>
    <col min="10521" max="10530" width="0" style="102" hidden="1" customWidth="1"/>
    <col min="10531" max="10533" width="9.109375" style="102" customWidth="1"/>
    <col min="10534" max="10752" width="8.88671875" style="102"/>
    <col min="10753" max="10754" width="3.33203125" style="102" customWidth="1"/>
    <col min="10755" max="10755" width="4.6640625" style="102" customWidth="1"/>
    <col min="10756" max="10756" width="7.33203125" style="102" customWidth="1"/>
    <col min="10757" max="10757" width="4.33203125" style="102" customWidth="1"/>
    <col min="10758" max="10758" width="12.6640625" style="102" customWidth="1"/>
    <col min="10759" max="10759" width="2.6640625" style="102" customWidth="1"/>
    <col min="10760" max="10760" width="7.6640625" style="102" customWidth="1"/>
    <col min="10761" max="10761" width="5.88671875" style="102" customWidth="1"/>
    <col min="10762" max="10762" width="1.6640625" style="102" customWidth="1"/>
    <col min="10763" max="10763" width="10.6640625" style="102" customWidth="1"/>
    <col min="10764" max="10764" width="1.6640625" style="102" customWidth="1"/>
    <col min="10765" max="10765" width="10.6640625" style="102" customWidth="1"/>
    <col min="10766" max="10766" width="1.6640625" style="102" customWidth="1"/>
    <col min="10767" max="10767" width="10.6640625" style="102" customWidth="1"/>
    <col min="10768" max="10768" width="1.6640625" style="102" customWidth="1"/>
    <col min="10769" max="10769" width="10.6640625" style="102" customWidth="1"/>
    <col min="10770" max="10770" width="1.6640625" style="102" customWidth="1"/>
    <col min="10771" max="10771" width="0" style="102" hidden="1" customWidth="1"/>
    <col min="10772" max="10772" width="8.6640625" style="102" customWidth="1"/>
    <col min="10773" max="10773" width="0" style="102" hidden="1" customWidth="1"/>
    <col min="10774" max="10776" width="8.88671875" style="102"/>
    <col min="10777" max="10786" width="0" style="102" hidden="1" customWidth="1"/>
    <col min="10787" max="10789" width="9.109375" style="102" customWidth="1"/>
    <col min="10790" max="11008" width="8.88671875" style="102"/>
    <col min="11009" max="11010" width="3.33203125" style="102" customWidth="1"/>
    <col min="11011" max="11011" width="4.6640625" style="102" customWidth="1"/>
    <col min="11012" max="11012" width="7.33203125" style="102" customWidth="1"/>
    <col min="11013" max="11013" width="4.33203125" style="102" customWidth="1"/>
    <col min="11014" max="11014" width="12.6640625" style="102" customWidth="1"/>
    <col min="11015" max="11015" width="2.6640625" style="102" customWidth="1"/>
    <col min="11016" max="11016" width="7.6640625" style="102" customWidth="1"/>
    <col min="11017" max="11017" width="5.88671875" style="102" customWidth="1"/>
    <col min="11018" max="11018" width="1.6640625" style="102" customWidth="1"/>
    <col min="11019" max="11019" width="10.6640625" style="102" customWidth="1"/>
    <col min="11020" max="11020" width="1.6640625" style="102" customWidth="1"/>
    <col min="11021" max="11021" width="10.6640625" style="102" customWidth="1"/>
    <col min="11022" max="11022" width="1.6640625" style="102" customWidth="1"/>
    <col min="11023" max="11023" width="10.6640625" style="102" customWidth="1"/>
    <col min="11024" max="11024" width="1.6640625" style="102" customWidth="1"/>
    <col min="11025" max="11025" width="10.6640625" style="102" customWidth="1"/>
    <col min="11026" max="11026" width="1.6640625" style="102" customWidth="1"/>
    <col min="11027" max="11027" width="0" style="102" hidden="1" customWidth="1"/>
    <col min="11028" max="11028" width="8.6640625" style="102" customWidth="1"/>
    <col min="11029" max="11029" width="0" style="102" hidden="1" customWidth="1"/>
    <col min="11030" max="11032" width="8.88671875" style="102"/>
    <col min="11033" max="11042" width="0" style="102" hidden="1" customWidth="1"/>
    <col min="11043" max="11045" width="9.109375" style="102" customWidth="1"/>
    <col min="11046" max="11264" width="8.88671875" style="102"/>
    <col min="11265" max="11266" width="3.33203125" style="102" customWidth="1"/>
    <col min="11267" max="11267" width="4.6640625" style="102" customWidth="1"/>
    <col min="11268" max="11268" width="7.33203125" style="102" customWidth="1"/>
    <col min="11269" max="11269" width="4.33203125" style="102" customWidth="1"/>
    <col min="11270" max="11270" width="12.6640625" style="102" customWidth="1"/>
    <col min="11271" max="11271" width="2.6640625" style="102" customWidth="1"/>
    <col min="11272" max="11272" width="7.6640625" style="102" customWidth="1"/>
    <col min="11273" max="11273" width="5.88671875" style="102" customWidth="1"/>
    <col min="11274" max="11274" width="1.6640625" style="102" customWidth="1"/>
    <col min="11275" max="11275" width="10.6640625" style="102" customWidth="1"/>
    <col min="11276" max="11276" width="1.6640625" style="102" customWidth="1"/>
    <col min="11277" max="11277" width="10.6640625" style="102" customWidth="1"/>
    <col min="11278" max="11278" width="1.6640625" style="102" customWidth="1"/>
    <col min="11279" max="11279" width="10.6640625" style="102" customWidth="1"/>
    <col min="11280" max="11280" width="1.6640625" style="102" customWidth="1"/>
    <col min="11281" max="11281" width="10.6640625" style="102" customWidth="1"/>
    <col min="11282" max="11282" width="1.6640625" style="102" customWidth="1"/>
    <col min="11283" max="11283" width="0" style="102" hidden="1" customWidth="1"/>
    <col min="11284" max="11284" width="8.6640625" style="102" customWidth="1"/>
    <col min="11285" max="11285" width="0" style="102" hidden="1" customWidth="1"/>
    <col min="11286" max="11288" width="8.88671875" style="102"/>
    <col min="11289" max="11298" width="0" style="102" hidden="1" customWidth="1"/>
    <col min="11299" max="11301" width="9.109375" style="102" customWidth="1"/>
    <col min="11302" max="11520" width="8.88671875" style="102"/>
    <col min="11521" max="11522" width="3.33203125" style="102" customWidth="1"/>
    <col min="11523" max="11523" width="4.6640625" style="102" customWidth="1"/>
    <col min="11524" max="11524" width="7.33203125" style="102" customWidth="1"/>
    <col min="11525" max="11525" width="4.33203125" style="102" customWidth="1"/>
    <col min="11526" max="11526" width="12.6640625" style="102" customWidth="1"/>
    <col min="11527" max="11527" width="2.6640625" style="102" customWidth="1"/>
    <col min="11528" max="11528" width="7.6640625" style="102" customWidth="1"/>
    <col min="11529" max="11529" width="5.88671875" style="102" customWidth="1"/>
    <col min="11530" max="11530" width="1.6640625" style="102" customWidth="1"/>
    <col min="11531" max="11531" width="10.6640625" style="102" customWidth="1"/>
    <col min="11532" max="11532" width="1.6640625" style="102" customWidth="1"/>
    <col min="11533" max="11533" width="10.6640625" style="102" customWidth="1"/>
    <col min="11534" max="11534" width="1.6640625" style="102" customWidth="1"/>
    <col min="11535" max="11535" width="10.6640625" style="102" customWidth="1"/>
    <col min="11536" max="11536" width="1.6640625" style="102" customWidth="1"/>
    <col min="11537" max="11537" width="10.6640625" style="102" customWidth="1"/>
    <col min="11538" max="11538" width="1.6640625" style="102" customWidth="1"/>
    <col min="11539" max="11539" width="0" style="102" hidden="1" customWidth="1"/>
    <col min="11540" max="11540" width="8.6640625" style="102" customWidth="1"/>
    <col min="11541" max="11541" width="0" style="102" hidden="1" customWidth="1"/>
    <col min="11542" max="11544" width="8.88671875" style="102"/>
    <col min="11545" max="11554" width="0" style="102" hidden="1" customWidth="1"/>
    <col min="11555" max="11557" width="9.109375" style="102" customWidth="1"/>
    <col min="11558" max="11776" width="8.88671875" style="102"/>
    <col min="11777" max="11778" width="3.33203125" style="102" customWidth="1"/>
    <col min="11779" max="11779" width="4.6640625" style="102" customWidth="1"/>
    <col min="11780" max="11780" width="7.33203125" style="102" customWidth="1"/>
    <col min="11781" max="11781" width="4.33203125" style="102" customWidth="1"/>
    <col min="11782" max="11782" width="12.6640625" style="102" customWidth="1"/>
    <col min="11783" max="11783" width="2.6640625" style="102" customWidth="1"/>
    <col min="11784" max="11784" width="7.6640625" style="102" customWidth="1"/>
    <col min="11785" max="11785" width="5.88671875" style="102" customWidth="1"/>
    <col min="11786" max="11786" width="1.6640625" style="102" customWidth="1"/>
    <col min="11787" max="11787" width="10.6640625" style="102" customWidth="1"/>
    <col min="11788" max="11788" width="1.6640625" style="102" customWidth="1"/>
    <col min="11789" max="11789" width="10.6640625" style="102" customWidth="1"/>
    <col min="11790" max="11790" width="1.6640625" style="102" customWidth="1"/>
    <col min="11791" max="11791" width="10.6640625" style="102" customWidth="1"/>
    <col min="11792" max="11792" width="1.6640625" style="102" customWidth="1"/>
    <col min="11793" max="11793" width="10.6640625" style="102" customWidth="1"/>
    <col min="11794" max="11794" width="1.6640625" style="102" customWidth="1"/>
    <col min="11795" max="11795" width="0" style="102" hidden="1" customWidth="1"/>
    <col min="11796" max="11796" width="8.6640625" style="102" customWidth="1"/>
    <col min="11797" max="11797" width="0" style="102" hidden="1" customWidth="1"/>
    <col min="11798" max="11800" width="8.88671875" style="102"/>
    <col min="11801" max="11810" width="0" style="102" hidden="1" customWidth="1"/>
    <col min="11811" max="11813" width="9.109375" style="102" customWidth="1"/>
    <col min="11814" max="12032" width="8.88671875" style="102"/>
    <col min="12033" max="12034" width="3.33203125" style="102" customWidth="1"/>
    <col min="12035" max="12035" width="4.6640625" style="102" customWidth="1"/>
    <col min="12036" max="12036" width="7.33203125" style="102" customWidth="1"/>
    <col min="12037" max="12037" width="4.33203125" style="102" customWidth="1"/>
    <col min="12038" max="12038" width="12.6640625" style="102" customWidth="1"/>
    <col min="12039" max="12039" width="2.6640625" style="102" customWidth="1"/>
    <col min="12040" max="12040" width="7.6640625" style="102" customWidth="1"/>
    <col min="12041" max="12041" width="5.88671875" style="102" customWidth="1"/>
    <col min="12042" max="12042" width="1.6640625" style="102" customWidth="1"/>
    <col min="12043" max="12043" width="10.6640625" style="102" customWidth="1"/>
    <col min="12044" max="12044" width="1.6640625" style="102" customWidth="1"/>
    <col min="12045" max="12045" width="10.6640625" style="102" customWidth="1"/>
    <col min="12046" max="12046" width="1.6640625" style="102" customWidth="1"/>
    <col min="12047" max="12047" width="10.6640625" style="102" customWidth="1"/>
    <col min="12048" max="12048" width="1.6640625" style="102" customWidth="1"/>
    <col min="12049" max="12049" width="10.6640625" style="102" customWidth="1"/>
    <col min="12050" max="12050" width="1.6640625" style="102" customWidth="1"/>
    <col min="12051" max="12051" width="0" style="102" hidden="1" customWidth="1"/>
    <col min="12052" max="12052" width="8.6640625" style="102" customWidth="1"/>
    <col min="12053" max="12053" width="0" style="102" hidden="1" customWidth="1"/>
    <col min="12054" max="12056" width="8.88671875" style="102"/>
    <col min="12057" max="12066" width="0" style="102" hidden="1" customWidth="1"/>
    <col min="12067" max="12069" width="9.109375" style="102" customWidth="1"/>
    <col min="12070" max="12288" width="8.88671875" style="102"/>
    <col min="12289" max="12290" width="3.33203125" style="102" customWidth="1"/>
    <col min="12291" max="12291" width="4.6640625" style="102" customWidth="1"/>
    <col min="12292" max="12292" width="7.33203125" style="102" customWidth="1"/>
    <col min="12293" max="12293" width="4.33203125" style="102" customWidth="1"/>
    <col min="12294" max="12294" width="12.6640625" style="102" customWidth="1"/>
    <col min="12295" max="12295" width="2.6640625" style="102" customWidth="1"/>
    <col min="12296" max="12296" width="7.6640625" style="102" customWidth="1"/>
    <col min="12297" max="12297" width="5.88671875" style="102" customWidth="1"/>
    <col min="12298" max="12298" width="1.6640625" style="102" customWidth="1"/>
    <col min="12299" max="12299" width="10.6640625" style="102" customWidth="1"/>
    <col min="12300" max="12300" width="1.6640625" style="102" customWidth="1"/>
    <col min="12301" max="12301" width="10.6640625" style="102" customWidth="1"/>
    <col min="12302" max="12302" width="1.6640625" style="102" customWidth="1"/>
    <col min="12303" max="12303" width="10.6640625" style="102" customWidth="1"/>
    <col min="12304" max="12304" width="1.6640625" style="102" customWidth="1"/>
    <col min="12305" max="12305" width="10.6640625" style="102" customWidth="1"/>
    <col min="12306" max="12306" width="1.6640625" style="102" customWidth="1"/>
    <col min="12307" max="12307" width="0" style="102" hidden="1" customWidth="1"/>
    <col min="12308" max="12308" width="8.6640625" style="102" customWidth="1"/>
    <col min="12309" max="12309" width="0" style="102" hidden="1" customWidth="1"/>
    <col min="12310" max="12312" width="8.88671875" style="102"/>
    <col min="12313" max="12322" width="0" style="102" hidden="1" customWidth="1"/>
    <col min="12323" max="12325" width="9.109375" style="102" customWidth="1"/>
    <col min="12326" max="12544" width="8.88671875" style="102"/>
    <col min="12545" max="12546" width="3.33203125" style="102" customWidth="1"/>
    <col min="12547" max="12547" width="4.6640625" style="102" customWidth="1"/>
    <col min="12548" max="12548" width="7.33203125" style="102" customWidth="1"/>
    <col min="12549" max="12549" width="4.33203125" style="102" customWidth="1"/>
    <col min="12550" max="12550" width="12.6640625" style="102" customWidth="1"/>
    <col min="12551" max="12551" width="2.6640625" style="102" customWidth="1"/>
    <col min="12552" max="12552" width="7.6640625" style="102" customWidth="1"/>
    <col min="12553" max="12553" width="5.88671875" style="102" customWidth="1"/>
    <col min="12554" max="12554" width="1.6640625" style="102" customWidth="1"/>
    <col min="12555" max="12555" width="10.6640625" style="102" customWidth="1"/>
    <col min="12556" max="12556" width="1.6640625" style="102" customWidth="1"/>
    <col min="12557" max="12557" width="10.6640625" style="102" customWidth="1"/>
    <col min="12558" max="12558" width="1.6640625" style="102" customWidth="1"/>
    <col min="12559" max="12559" width="10.6640625" style="102" customWidth="1"/>
    <col min="12560" max="12560" width="1.6640625" style="102" customWidth="1"/>
    <col min="12561" max="12561" width="10.6640625" style="102" customWidth="1"/>
    <col min="12562" max="12562" width="1.6640625" style="102" customWidth="1"/>
    <col min="12563" max="12563" width="0" style="102" hidden="1" customWidth="1"/>
    <col min="12564" max="12564" width="8.6640625" style="102" customWidth="1"/>
    <col min="12565" max="12565" width="0" style="102" hidden="1" customWidth="1"/>
    <col min="12566" max="12568" width="8.88671875" style="102"/>
    <col min="12569" max="12578" width="0" style="102" hidden="1" customWidth="1"/>
    <col min="12579" max="12581" width="9.109375" style="102" customWidth="1"/>
    <col min="12582" max="12800" width="8.88671875" style="102"/>
    <col min="12801" max="12802" width="3.33203125" style="102" customWidth="1"/>
    <col min="12803" max="12803" width="4.6640625" style="102" customWidth="1"/>
    <col min="12804" max="12804" width="7.33203125" style="102" customWidth="1"/>
    <col min="12805" max="12805" width="4.33203125" style="102" customWidth="1"/>
    <col min="12806" max="12806" width="12.6640625" style="102" customWidth="1"/>
    <col min="12807" max="12807" width="2.6640625" style="102" customWidth="1"/>
    <col min="12808" max="12808" width="7.6640625" style="102" customWidth="1"/>
    <col min="12809" max="12809" width="5.88671875" style="102" customWidth="1"/>
    <col min="12810" max="12810" width="1.6640625" style="102" customWidth="1"/>
    <col min="12811" max="12811" width="10.6640625" style="102" customWidth="1"/>
    <col min="12812" max="12812" width="1.6640625" style="102" customWidth="1"/>
    <col min="12813" max="12813" width="10.6640625" style="102" customWidth="1"/>
    <col min="12814" max="12814" width="1.6640625" style="102" customWidth="1"/>
    <col min="12815" max="12815" width="10.6640625" style="102" customWidth="1"/>
    <col min="12816" max="12816" width="1.6640625" style="102" customWidth="1"/>
    <col min="12817" max="12817" width="10.6640625" style="102" customWidth="1"/>
    <col min="12818" max="12818" width="1.6640625" style="102" customWidth="1"/>
    <col min="12819" max="12819" width="0" style="102" hidden="1" customWidth="1"/>
    <col min="12820" max="12820" width="8.6640625" style="102" customWidth="1"/>
    <col min="12821" max="12821" width="0" style="102" hidden="1" customWidth="1"/>
    <col min="12822" max="12824" width="8.88671875" style="102"/>
    <col min="12825" max="12834" width="0" style="102" hidden="1" customWidth="1"/>
    <col min="12835" max="12837" width="9.109375" style="102" customWidth="1"/>
    <col min="12838" max="13056" width="8.88671875" style="102"/>
    <col min="13057" max="13058" width="3.33203125" style="102" customWidth="1"/>
    <col min="13059" max="13059" width="4.6640625" style="102" customWidth="1"/>
    <col min="13060" max="13060" width="7.33203125" style="102" customWidth="1"/>
    <col min="13061" max="13061" width="4.33203125" style="102" customWidth="1"/>
    <col min="13062" max="13062" width="12.6640625" style="102" customWidth="1"/>
    <col min="13063" max="13063" width="2.6640625" style="102" customWidth="1"/>
    <col min="13064" max="13064" width="7.6640625" style="102" customWidth="1"/>
    <col min="13065" max="13065" width="5.88671875" style="102" customWidth="1"/>
    <col min="13066" max="13066" width="1.6640625" style="102" customWidth="1"/>
    <col min="13067" max="13067" width="10.6640625" style="102" customWidth="1"/>
    <col min="13068" max="13068" width="1.6640625" style="102" customWidth="1"/>
    <col min="13069" max="13069" width="10.6640625" style="102" customWidth="1"/>
    <col min="13070" max="13070" width="1.6640625" style="102" customWidth="1"/>
    <col min="13071" max="13071" width="10.6640625" style="102" customWidth="1"/>
    <col min="13072" max="13072" width="1.6640625" style="102" customWidth="1"/>
    <col min="13073" max="13073" width="10.6640625" style="102" customWidth="1"/>
    <col min="13074" max="13074" width="1.6640625" style="102" customWidth="1"/>
    <col min="13075" max="13075" width="0" style="102" hidden="1" customWidth="1"/>
    <col min="13076" max="13076" width="8.6640625" style="102" customWidth="1"/>
    <col min="13077" max="13077" width="0" style="102" hidden="1" customWidth="1"/>
    <col min="13078" max="13080" width="8.88671875" style="102"/>
    <col min="13081" max="13090" width="0" style="102" hidden="1" customWidth="1"/>
    <col min="13091" max="13093" width="9.109375" style="102" customWidth="1"/>
    <col min="13094" max="13312" width="8.88671875" style="102"/>
    <col min="13313" max="13314" width="3.33203125" style="102" customWidth="1"/>
    <col min="13315" max="13315" width="4.6640625" style="102" customWidth="1"/>
    <col min="13316" max="13316" width="7.33203125" style="102" customWidth="1"/>
    <col min="13317" max="13317" width="4.33203125" style="102" customWidth="1"/>
    <col min="13318" max="13318" width="12.6640625" style="102" customWidth="1"/>
    <col min="13319" max="13319" width="2.6640625" style="102" customWidth="1"/>
    <col min="13320" max="13320" width="7.6640625" style="102" customWidth="1"/>
    <col min="13321" max="13321" width="5.88671875" style="102" customWidth="1"/>
    <col min="13322" max="13322" width="1.6640625" style="102" customWidth="1"/>
    <col min="13323" max="13323" width="10.6640625" style="102" customWidth="1"/>
    <col min="13324" max="13324" width="1.6640625" style="102" customWidth="1"/>
    <col min="13325" max="13325" width="10.6640625" style="102" customWidth="1"/>
    <col min="13326" max="13326" width="1.6640625" style="102" customWidth="1"/>
    <col min="13327" max="13327" width="10.6640625" style="102" customWidth="1"/>
    <col min="13328" max="13328" width="1.6640625" style="102" customWidth="1"/>
    <col min="13329" max="13329" width="10.6640625" style="102" customWidth="1"/>
    <col min="13330" max="13330" width="1.6640625" style="102" customWidth="1"/>
    <col min="13331" max="13331" width="0" style="102" hidden="1" customWidth="1"/>
    <col min="13332" max="13332" width="8.6640625" style="102" customWidth="1"/>
    <col min="13333" max="13333" width="0" style="102" hidden="1" customWidth="1"/>
    <col min="13334" max="13336" width="8.88671875" style="102"/>
    <col min="13337" max="13346" width="0" style="102" hidden="1" customWidth="1"/>
    <col min="13347" max="13349" width="9.109375" style="102" customWidth="1"/>
    <col min="13350" max="13568" width="8.88671875" style="102"/>
    <col min="13569" max="13570" width="3.33203125" style="102" customWidth="1"/>
    <col min="13571" max="13571" width="4.6640625" style="102" customWidth="1"/>
    <col min="13572" max="13572" width="7.33203125" style="102" customWidth="1"/>
    <col min="13573" max="13573" width="4.33203125" style="102" customWidth="1"/>
    <col min="13574" max="13574" width="12.6640625" style="102" customWidth="1"/>
    <col min="13575" max="13575" width="2.6640625" style="102" customWidth="1"/>
    <col min="13576" max="13576" width="7.6640625" style="102" customWidth="1"/>
    <col min="13577" max="13577" width="5.88671875" style="102" customWidth="1"/>
    <col min="13578" max="13578" width="1.6640625" style="102" customWidth="1"/>
    <col min="13579" max="13579" width="10.6640625" style="102" customWidth="1"/>
    <col min="13580" max="13580" width="1.6640625" style="102" customWidth="1"/>
    <col min="13581" max="13581" width="10.6640625" style="102" customWidth="1"/>
    <col min="13582" max="13582" width="1.6640625" style="102" customWidth="1"/>
    <col min="13583" max="13583" width="10.6640625" style="102" customWidth="1"/>
    <col min="13584" max="13584" width="1.6640625" style="102" customWidth="1"/>
    <col min="13585" max="13585" width="10.6640625" style="102" customWidth="1"/>
    <col min="13586" max="13586" width="1.6640625" style="102" customWidth="1"/>
    <col min="13587" max="13587" width="0" style="102" hidden="1" customWidth="1"/>
    <col min="13588" max="13588" width="8.6640625" style="102" customWidth="1"/>
    <col min="13589" max="13589" width="0" style="102" hidden="1" customWidth="1"/>
    <col min="13590" max="13592" width="8.88671875" style="102"/>
    <col min="13593" max="13602" width="0" style="102" hidden="1" customWidth="1"/>
    <col min="13603" max="13605" width="9.109375" style="102" customWidth="1"/>
    <col min="13606" max="13824" width="8.88671875" style="102"/>
    <col min="13825" max="13826" width="3.33203125" style="102" customWidth="1"/>
    <col min="13827" max="13827" width="4.6640625" style="102" customWidth="1"/>
    <col min="13828" max="13828" width="7.33203125" style="102" customWidth="1"/>
    <col min="13829" max="13829" width="4.33203125" style="102" customWidth="1"/>
    <col min="13830" max="13830" width="12.6640625" style="102" customWidth="1"/>
    <col min="13831" max="13831" width="2.6640625" style="102" customWidth="1"/>
    <col min="13832" max="13832" width="7.6640625" style="102" customWidth="1"/>
    <col min="13833" max="13833" width="5.88671875" style="102" customWidth="1"/>
    <col min="13834" max="13834" width="1.6640625" style="102" customWidth="1"/>
    <col min="13835" max="13835" width="10.6640625" style="102" customWidth="1"/>
    <col min="13836" max="13836" width="1.6640625" style="102" customWidth="1"/>
    <col min="13837" max="13837" width="10.6640625" style="102" customWidth="1"/>
    <col min="13838" max="13838" width="1.6640625" style="102" customWidth="1"/>
    <col min="13839" max="13839" width="10.6640625" style="102" customWidth="1"/>
    <col min="13840" max="13840" width="1.6640625" style="102" customWidth="1"/>
    <col min="13841" max="13841" width="10.6640625" style="102" customWidth="1"/>
    <col min="13842" max="13842" width="1.6640625" style="102" customWidth="1"/>
    <col min="13843" max="13843" width="0" style="102" hidden="1" customWidth="1"/>
    <col min="13844" max="13844" width="8.6640625" style="102" customWidth="1"/>
    <col min="13845" max="13845" width="0" style="102" hidden="1" customWidth="1"/>
    <col min="13846" max="13848" width="8.88671875" style="102"/>
    <col min="13849" max="13858" width="0" style="102" hidden="1" customWidth="1"/>
    <col min="13859" max="13861" width="9.109375" style="102" customWidth="1"/>
    <col min="13862" max="14080" width="8.88671875" style="102"/>
    <col min="14081" max="14082" width="3.33203125" style="102" customWidth="1"/>
    <col min="14083" max="14083" width="4.6640625" style="102" customWidth="1"/>
    <col min="14084" max="14084" width="7.33203125" style="102" customWidth="1"/>
    <col min="14085" max="14085" width="4.33203125" style="102" customWidth="1"/>
    <col min="14086" max="14086" width="12.6640625" style="102" customWidth="1"/>
    <col min="14087" max="14087" width="2.6640625" style="102" customWidth="1"/>
    <col min="14088" max="14088" width="7.6640625" style="102" customWidth="1"/>
    <col min="14089" max="14089" width="5.88671875" style="102" customWidth="1"/>
    <col min="14090" max="14090" width="1.6640625" style="102" customWidth="1"/>
    <col min="14091" max="14091" width="10.6640625" style="102" customWidth="1"/>
    <col min="14092" max="14092" width="1.6640625" style="102" customWidth="1"/>
    <col min="14093" max="14093" width="10.6640625" style="102" customWidth="1"/>
    <col min="14094" max="14094" width="1.6640625" style="102" customWidth="1"/>
    <col min="14095" max="14095" width="10.6640625" style="102" customWidth="1"/>
    <col min="14096" max="14096" width="1.6640625" style="102" customWidth="1"/>
    <col min="14097" max="14097" width="10.6640625" style="102" customWidth="1"/>
    <col min="14098" max="14098" width="1.6640625" style="102" customWidth="1"/>
    <col min="14099" max="14099" width="0" style="102" hidden="1" customWidth="1"/>
    <col min="14100" max="14100" width="8.6640625" style="102" customWidth="1"/>
    <col min="14101" max="14101" width="0" style="102" hidden="1" customWidth="1"/>
    <col min="14102" max="14104" width="8.88671875" style="102"/>
    <col min="14105" max="14114" width="0" style="102" hidden="1" customWidth="1"/>
    <col min="14115" max="14117" width="9.109375" style="102" customWidth="1"/>
    <col min="14118" max="14336" width="8.88671875" style="102"/>
    <col min="14337" max="14338" width="3.33203125" style="102" customWidth="1"/>
    <col min="14339" max="14339" width="4.6640625" style="102" customWidth="1"/>
    <col min="14340" max="14340" width="7.33203125" style="102" customWidth="1"/>
    <col min="14341" max="14341" width="4.33203125" style="102" customWidth="1"/>
    <col min="14342" max="14342" width="12.6640625" style="102" customWidth="1"/>
    <col min="14343" max="14343" width="2.6640625" style="102" customWidth="1"/>
    <col min="14344" max="14344" width="7.6640625" style="102" customWidth="1"/>
    <col min="14345" max="14345" width="5.88671875" style="102" customWidth="1"/>
    <col min="14346" max="14346" width="1.6640625" style="102" customWidth="1"/>
    <col min="14347" max="14347" width="10.6640625" style="102" customWidth="1"/>
    <col min="14348" max="14348" width="1.6640625" style="102" customWidth="1"/>
    <col min="14349" max="14349" width="10.6640625" style="102" customWidth="1"/>
    <col min="14350" max="14350" width="1.6640625" style="102" customWidth="1"/>
    <col min="14351" max="14351" width="10.6640625" style="102" customWidth="1"/>
    <col min="14352" max="14352" width="1.6640625" style="102" customWidth="1"/>
    <col min="14353" max="14353" width="10.6640625" style="102" customWidth="1"/>
    <col min="14354" max="14354" width="1.6640625" style="102" customWidth="1"/>
    <col min="14355" max="14355" width="0" style="102" hidden="1" customWidth="1"/>
    <col min="14356" max="14356" width="8.6640625" style="102" customWidth="1"/>
    <col min="14357" max="14357" width="0" style="102" hidden="1" customWidth="1"/>
    <col min="14358" max="14360" width="8.88671875" style="102"/>
    <col min="14361" max="14370" width="0" style="102" hidden="1" customWidth="1"/>
    <col min="14371" max="14373" width="9.109375" style="102" customWidth="1"/>
    <col min="14374" max="14592" width="8.88671875" style="102"/>
    <col min="14593" max="14594" width="3.33203125" style="102" customWidth="1"/>
    <col min="14595" max="14595" width="4.6640625" style="102" customWidth="1"/>
    <col min="14596" max="14596" width="7.33203125" style="102" customWidth="1"/>
    <col min="14597" max="14597" width="4.33203125" style="102" customWidth="1"/>
    <col min="14598" max="14598" width="12.6640625" style="102" customWidth="1"/>
    <col min="14599" max="14599" width="2.6640625" style="102" customWidth="1"/>
    <col min="14600" max="14600" width="7.6640625" style="102" customWidth="1"/>
    <col min="14601" max="14601" width="5.88671875" style="102" customWidth="1"/>
    <col min="14602" max="14602" width="1.6640625" style="102" customWidth="1"/>
    <col min="14603" max="14603" width="10.6640625" style="102" customWidth="1"/>
    <col min="14604" max="14604" width="1.6640625" style="102" customWidth="1"/>
    <col min="14605" max="14605" width="10.6640625" style="102" customWidth="1"/>
    <col min="14606" max="14606" width="1.6640625" style="102" customWidth="1"/>
    <col min="14607" max="14607" width="10.6640625" style="102" customWidth="1"/>
    <col min="14608" max="14608" width="1.6640625" style="102" customWidth="1"/>
    <col min="14609" max="14609" width="10.6640625" style="102" customWidth="1"/>
    <col min="14610" max="14610" width="1.6640625" style="102" customWidth="1"/>
    <col min="14611" max="14611" width="0" style="102" hidden="1" customWidth="1"/>
    <col min="14612" max="14612" width="8.6640625" style="102" customWidth="1"/>
    <col min="14613" max="14613" width="0" style="102" hidden="1" customWidth="1"/>
    <col min="14614" max="14616" width="8.88671875" style="102"/>
    <col min="14617" max="14626" width="0" style="102" hidden="1" customWidth="1"/>
    <col min="14627" max="14629" width="9.109375" style="102" customWidth="1"/>
    <col min="14630" max="14848" width="8.88671875" style="102"/>
    <col min="14849" max="14850" width="3.33203125" style="102" customWidth="1"/>
    <col min="14851" max="14851" width="4.6640625" style="102" customWidth="1"/>
    <col min="14852" max="14852" width="7.33203125" style="102" customWidth="1"/>
    <col min="14853" max="14853" width="4.33203125" style="102" customWidth="1"/>
    <col min="14854" max="14854" width="12.6640625" style="102" customWidth="1"/>
    <col min="14855" max="14855" width="2.6640625" style="102" customWidth="1"/>
    <col min="14856" max="14856" width="7.6640625" style="102" customWidth="1"/>
    <col min="14857" max="14857" width="5.88671875" style="102" customWidth="1"/>
    <col min="14858" max="14858" width="1.6640625" style="102" customWidth="1"/>
    <col min="14859" max="14859" width="10.6640625" style="102" customWidth="1"/>
    <col min="14860" max="14860" width="1.6640625" style="102" customWidth="1"/>
    <col min="14861" max="14861" width="10.6640625" style="102" customWidth="1"/>
    <col min="14862" max="14862" width="1.6640625" style="102" customWidth="1"/>
    <col min="14863" max="14863" width="10.6640625" style="102" customWidth="1"/>
    <col min="14864" max="14864" width="1.6640625" style="102" customWidth="1"/>
    <col min="14865" max="14865" width="10.6640625" style="102" customWidth="1"/>
    <col min="14866" max="14866" width="1.6640625" style="102" customWidth="1"/>
    <col min="14867" max="14867" width="0" style="102" hidden="1" customWidth="1"/>
    <col min="14868" max="14868" width="8.6640625" style="102" customWidth="1"/>
    <col min="14869" max="14869" width="0" style="102" hidden="1" customWidth="1"/>
    <col min="14870" max="14872" width="8.88671875" style="102"/>
    <col min="14873" max="14882" width="0" style="102" hidden="1" customWidth="1"/>
    <col min="14883" max="14885" width="9.109375" style="102" customWidth="1"/>
    <col min="14886" max="15104" width="8.88671875" style="102"/>
    <col min="15105" max="15106" width="3.33203125" style="102" customWidth="1"/>
    <col min="15107" max="15107" width="4.6640625" style="102" customWidth="1"/>
    <col min="15108" max="15108" width="7.33203125" style="102" customWidth="1"/>
    <col min="15109" max="15109" width="4.33203125" style="102" customWidth="1"/>
    <col min="15110" max="15110" width="12.6640625" style="102" customWidth="1"/>
    <col min="15111" max="15111" width="2.6640625" style="102" customWidth="1"/>
    <col min="15112" max="15112" width="7.6640625" style="102" customWidth="1"/>
    <col min="15113" max="15113" width="5.88671875" style="102" customWidth="1"/>
    <col min="15114" max="15114" width="1.6640625" style="102" customWidth="1"/>
    <col min="15115" max="15115" width="10.6640625" style="102" customWidth="1"/>
    <col min="15116" max="15116" width="1.6640625" style="102" customWidth="1"/>
    <col min="15117" max="15117" width="10.6640625" style="102" customWidth="1"/>
    <col min="15118" max="15118" width="1.6640625" style="102" customWidth="1"/>
    <col min="15119" max="15119" width="10.6640625" style="102" customWidth="1"/>
    <col min="15120" max="15120" width="1.6640625" style="102" customWidth="1"/>
    <col min="15121" max="15121" width="10.6640625" style="102" customWidth="1"/>
    <col min="15122" max="15122" width="1.6640625" style="102" customWidth="1"/>
    <col min="15123" max="15123" width="0" style="102" hidden="1" customWidth="1"/>
    <col min="15124" max="15124" width="8.6640625" style="102" customWidth="1"/>
    <col min="15125" max="15125" width="0" style="102" hidden="1" customWidth="1"/>
    <col min="15126" max="15128" width="8.88671875" style="102"/>
    <col min="15129" max="15138" width="0" style="102" hidden="1" customWidth="1"/>
    <col min="15139" max="15141" width="9.109375" style="102" customWidth="1"/>
    <col min="15142" max="15360" width="8.88671875" style="102"/>
    <col min="15361" max="15362" width="3.33203125" style="102" customWidth="1"/>
    <col min="15363" max="15363" width="4.6640625" style="102" customWidth="1"/>
    <col min="15364" max="15364" width="7.33203125" style="102" customWidth="1"/>
    <col min="15365" max="15365" width="4.33203125" style="102" customWidth="1"/>
    <col min="15366" max="15366" width="12.6640625" style="102" customWidth="1"/>
    <col min="15367" max="15367" width="2.6640625" style="102" customWidth="1"/>
    <col min="15368" max="15368" width="7.6640625" style="102" customWidth="1"/>
    <col min="15369" max="15369" width="5.88671875" style="102" customWidth="1"/>
    <col min="15370" max="15370" width="1.6640625" style="102" customWidth="1"/>
    <col min="15371" max="15371" width="10.6640625" style="102" customWidth="1"/>
    <col min="15372" max="15372" width="1.6640625" style="102" customWidth="1"/>
    <col min="15373" max="15373" width="10.6640625" style="102" customWidth="1"/>
    <col min="15374" max="15374" width="1.6640625" style="102" customWidth="1"/>
    <col min="15375" max="15375" width="10.6640625" style="102" customWidth="1"/>
    <col min="15376" max="15376" width="1.6640625" style="102" customWidth="1"/>
    <col min="15377" max="15377" width="10.6640625" style="102" customWidth="1"/>
    <col min="15378" max="15378" width="1.6640625" style="102" customWidth="1"/>
    <col min="15379" max="15379" width="0" style="102" hidden="1" customWidth="1"/>
    <col min="15380" max="15380" width="8.6640625" style="102" customWidth="1"/>
    <col min="15381" max="15381" width="0" style="102" hidden="1" customWidth="1"/>
    <col min="15382" max="15384" width="8.88671875" style="102"/>
    <col min="15385" max="15394" width="0" style="102" hidden="1" customWidth="1"/>
    <col min="15395" max="15397" width="9.109375" style="102" customWidth="1"/>
    <col min="15398" max="15616" width="8.88671875" style="102"/>
    <col min="15617" max="15618" width="3.33203125" style="102" customWidth="1"/>
    <col min="15619" max="15619" width="4.6640625" style="102" customWidth="1"/>
    <col min="15620" max="15620" width="7.33203125" style="102" customWidth="1"/>
    <col min="15621" max="15621" width="4.33203125" style="102" customWidth="1"/>
    <col min="15622" max="15622" width="12.6640625" style="102" customWidth="1"/>
    <col min="15623" max="15623" width="2.6640625" style="102" customWidth="1"/>
    <col min="15624" max="15624" width="7.6640625" style="102" customWidth="1"/>
    <col min="15625" max="15625" width="5.88671875" style="102" customWidth="1"/>
    <col min="15626" max="15626" width="1.6640625" style="102" customWidth="1"/>
    <col min="15627" max="15627" width="10.6640625" style="102" customWidth="1"/>
    <col min="15628" max="15628" width="1.6640625" style="102" customWidth="1"/>
    <col min="15629" max="15629" width="10.6640625" style="102" customWidth="1"/>
    <col min="15630" max="15630" width="1.6640625" style="102" customWidth="1"/>
    <col min="15631" max="15631" width="10.6640625" style="102" customWidth="1"/>
    <col min="15632" max="15632" width="1.6640625" style="102" customWidth="1"/>
    <col min="15633" max="15633" width="10.6640625" style="102" customWidth="1"/>
    <col min="15634" max="15634" width="1.6640625" style="102" customWidth="1"/>
    <col min="15635" max="15635" width="0" style="102" hidden="1" customWidth="1"/>
    <col min="15636" max="15636" width="8.6640625" style="102" customWidth="1"/>
    <col min="15637" max="15637" width="0" style="102" hidden="1" customWidth="1"/>
    <col min="15638" max="15640" width="8.88671875" style="102"/>
    <col min="15641" max="15650" width="0" style="102" hidden="1" customWidth="1"/>
    <col min="15651" max="15653" width="9.109375" style="102" customWidth="1"/>
    <col min="15654" max="15872" width="8.88671875" style="102"/>
    <col min="15873" max="15874" width="3.33203125" style="102" customWidth="1"/>
    <col min="15875" max="15875" width="4.6640625" style="102" customWidth="1"/>
    <col min="15876" max="15876" width="7.33203125" style="102" customWidth="1"/>
    <col min="15877" max="15877" width="4.33203125" style="102" customWidth="1"/>
    <col min="15878" max="15878" width="12.6640625" style="102" customWidth="1"/>
    <col min="15879" max="15879" width="2.6640625" style="102" customWidth="1"/>
    <col min="15880" max="15880" width="7.6640625" style="102" customWidth="1"/>
    <col min="15881" max="15881" width="5.88671875" style="102" customWidth="1"/>
    <col min="15882" max="15882" width="1.6640625" style="102" customWidth="1"/>
    <col min="15883" max="15883" width="10.6640625" style="102" customWidth="1"/>
    <col min="15884" max="15884" width="1.6640625" style="102" customWidth="1"/>
    <col min="15885" max="15885" width="10.6640625" style="102" customWidth="1"/>
    <col min="15886" max="15886" width="1.6640625" style="102" customWidth="1"/>
    <col min="15887" max="15887" width="10.6640625" style="102" customWidth="1"/>
    <col min="15888" max="15888" width="1.6640625" style="102" customWidth="1"/>
    <col min="15889" max="15889" width="10.6640625" style="102" customWidth="1"/>
    <col min="15890" max="15890" width="1.6640625" style="102" customWidth="1"/>
    <col min="15891" max="15891" width="0" style="102" hidden="1" customWidth="1"/>
    <col min="15892" max="15892" width="8.6640625" style="102" customWidth="1"/>
    <col min="15893" max="15893" width="0" style="102" hidden="1" customWidth="1"/>
    <col min="15894" max="15896" width="8.88671875" style="102"/>
    <col min="15897" max="15906" width="0" style="102" hidden="1" customWidth="1"/>
    <col min="15907" max="15909" width="9.109375" style="102" customWidth="1"/>
    <col min="15910" max="16128" width="8.88671875" style="102"/>
    <col min="16129" max="16130" width="3.33203125" style="102" customWidth="1"/>
    <col min="16131" max="16131" width="4.6640625" style="102" customWidth="1"/>
    <col min="16132" max="16132" width="7.33203125" style="102" customWidth="1"/>
    <col min="16133" max="16133" width="4.33203125" style="102" customWidth="1"/>
    <col min="16134" max="16134" width="12.6640625" style="102" customWidth="1"/>
    <col min="16135" max="16135" width="2.6640625" style="102" customWidth="1"/>
    <col min="16136" max="16136" width="7.6640625" style="102" customWidth="1"/>
    <col min="16137" max="16137" width="5.88671875" style="102" customWidth="1"/>
    <col min="16138" max="16138" width="1.6640625" style="102" customWidth="1"/>
    <col min="16139" max="16139" width="10.6640625" style="102" customWidth="1"/>
    <col min="16140" max="16140" width="1.6640625" style="102" customWidth="1"/>
    <col min="16141" max="16141" width="10.6640625" style="102" customWidth="1"/>
    <col min="16142" max="16142" width="1.6640625" style="102" customWidth="1"/>
    <col min="16143" max="16143" width="10.6640625" style="102" customWidth="1"/>
    <col min="16144" max="16144" width="1.6640625" style="102" customWidth="1"/>
    <col min="16145" max="16145" width="10.6640625" style="102" customWidth="1"/>
    <col min="16146" max="16146" width="1.6640625" style="102" customWidth="1"/>
    <col min="16147" max="16147" width="0" style="102" hidden="1" customWidth="1"/>
    <col min="16148" max="16148" width="8.6640625" style="102" customWidth="1"/>
    <col min="16149" max="16149" width="0" style="102" hidden="1" customWidth="1"/>
    <col min="16150" max="16152" width="8.88671875" style="102"/>
    <col min="16153" max="16162" width="0" style="102" hidden="1" customWidth="1"/>
    <col min="16163" max="16165" width="9.109375" style="102" customWidth="1"/>
    <col min="16166" max="16384" width="8.88671875" style="102"/>
  </cols>
  <sheetData>
    <row r="1" spans="1:45" s="8" customFormat="1" ht="21.75" customHeight="1" x14ac:dyDescent="0.25">
      <c r="A1" s="1" t="s">
        <v>104</v>
      </c>
      <c r="B1" s="1"/>
      <c r="C1" s="2"/>
      <c r="D1" s="2"/>
      <c r="E1" s="2"/>
      <c r="F1" s="2"/>
      <c r="G1" s="2"/>
      <c r="H1" s="1"/>
      <c r="I1" s="3"/>
      <c r="J1" s="4"/>
      <c r="K1" s="5"/>
      <c r="L1" s="6"/>
      <c r="M1" s="7"/>
      <c r="N1" s="4"/>
      <c r="O1" s="4" t="s">
        <v>5</v>
      </c>
      <c r="P1" s="4"/>
      <c r="Q1" s="2"/>
      <c r="R1" s="4"/>
      <c r="T1" s="9"/>
      <c r="U1" s="9"/>
      <c r="V1" s="9"/>
      <c r="W1" s="9"/>
      <c r="X1" s="9"/>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c r="AI1" s="11"/>
      <c r="AJ1" s="11"/>
      <c r="AK1" s="11"/>
    </row>
    <row r="2" spans="1:45" s="17" customFormat="1" x14ac:dyDescent="0.25">
      <c r="A2" s="12" t="s">
        <v>6</v>
      </c>
      <c r="B2" s="13"/>
      <c r="C2" s="13"/>
      <c r="D2" s="13"/>
      <c r="E2" s="13" t="s">
        <v>107</v>
      </c>
      <c r="F2" s="13"/>
      <c r="G2" s="14"/>
      <c r="H2" s="15"/>
      <c r="I2" s="15"/>
      <c r="J2" s="16"/>
      <c r="K2" s="6"/>
      <c r="L2" s="6"/>
      <c r="M2" s="6"/>
      <c r="N2" s="16"/>
      <c r="O2" s="15"/>
      <c r="P2" s="16"/>
      <c r="Q2" s="15"/>
      <c r="R2" s="16"/>
      <c r="T2" s="18"/>
      <c r="U2" s="18"/>
      <c r="V2" s="18"/>
      <c r="W2" s="18"/>
      <c r="X2" s="18"/>
      <c r="Y2" s="19"/>
      <c r="Z2" s="20"/>
      <c r="AA2" s="20" t="s">
        <v>7</v>
      </c>
      <c r="AB2" s="21">
        <v>300</v>
      </c>
      <c r="AC2" s="21">
        <v>250</v>
      </c>
      <c r="AD2" s="21">
        <v>200</v>
      </c>
      <c r="AE2" s="21">
        <v>150</v>
      </c>
      <c r="AF2" s="21">
        <v>120</v>
      </c>
      <c r="AG2" s="21">
        <v>90</v>
      </c>
      <c r="AH2" s="21">
        <v>40</v>
      </c>
      <c r="AI2" s="22"/>
      <c r="AJ2" s="22"/>
      <c r="AK2" s="22"/>
      <c r="AL2" s="18"/>
      <c r="AM2" s="18"/>
      <c r="AN2" s="18"/>
      <c r="AO2" s="18"/>
      <c r="AP2" s="18"/>
      <c r="AQ2" s="18"/>
      <c r="AR2" s="18"/>
      <c r="AS2" s="18"/>
    </row>
    <row r="3" spans="1:45" s="26" customFormat="1" ht="11.25" customHeight="1" x14ac:dyDescent="0.25">
      <c r="A3" s="23" t="s">
        <v>8</v>
      </c>
      <c r="B3" s="23"/>
      <c r="C3" s="23"/>
      <c r="D3" s="23"/>
      <c r="E3" s="23"/>
      <c r="F3" s="23"/>
      <c r="G3" s="23" t="s">
        <v>9</v>
      </c>
      <c r="H3" s="23"/>
      <c r="I3" s="23"/>
      <c r="J3" s="24"/>
      <c r="K3" s="23" t="s">
        <v>10</v>
      </c>
      <c r="L3" s="24"/>
      <c r="M3" s="23"/>
      <c r="N3" s="24"/>
      <c r="O3" s="23"/>
      <c r="P3" s="24"/>
      <c r="Q3" s="23"/>
      <c r="R3" s="25" t="s">
        <v>11</v>
      </c>
      <c r="T3" s="27"/>
      <c r="U3" s="27"/>
      <c r="V3" s="27"/>
      <c r="W3" s="27"/>
      <c r="X3" s="27"/>
      <c r="Y3" s="20" t="str">
        <f>IF(K4="OB","A",IF(K4="IX","W",IF(K4="","",K4)))</f>
        <v/>
      </c>
      <c r="Z3" s="20"/>
      <c r="AA3" s="20" t="s">
        <v>12</v>
      </c>
      <c r="AB3" s="21">
        <v>280</v>
      </c>
      <c r="AC3" s="21">
        <v>230</v>
      </c>
      <c r="AD3" s="21">
        <v>180</v>
      </c>
      <c r="AE3" s="21">
        <v>140</v>
      </c>
      <c r="AF3" s="21">
        <v>80</v>
      </c>
      <c r="AG3" s="21">
        <v>0</v>
      </c>
      <c r="AH3" s="21">
        <v>0</v>
      </c>
      <c r="AI3" s="22"/>
      <c r="AJ3" s="22"/>
      <c r="AK3" s="22"/>
      <c r="AL3" s="27"/>
      <c r="AM3" s="27"/>
      <c r="AN3" s="27"/>
      <c r="AO3" s="27"/>
      <c r="AP3" s="27"/>
      <c r="AQ3" s="27"/>
      <c r="AR3" s="27"/>
      <c r="AS3" s="27"/>
    </row>
    <row r="4" spans="1:45" s="35" customFormat="1" ht="11.25" customHeight="1" thickBot="1" x14ac:dyDescent="0.3">
      <c r="A4" s="261" t="s">
        <v>105</v>
      </c>
      <c r="B4" s="261"/>
      <c r="C4" s="261"/>
      <c r="D4" s="28"/>
      <c r="E4" s="29"/>
      <c r="F4" s="29"/>
      <c r="G4" s="29" t="s">
        <v>94</v>
      </c>
      <c r="H4" s="30"/>
      <c r="I4" s="29"/>
      <c r="J4" s="31"/>
      <c r="K4" s="32"/>
      <c r="L4" s="31"/>
      <c r="M4" s="33"/>
      <c r="N4" s="31"/>
      <c r="O4" s="29"/>
      <c r="P4" s="31"/>
      <c r="Q4" s="29"/>
      <c r="R4" s="34" t="s">
        <v>95</v>
      </c>
      <c r="T4" s="36"/>
      <c r="U4" s="36"/>
      <c r="V4" s="36"/>
      <c r="W4" s="36"/>
      <c r="X4" s="36"/>
      <c r="Y4" s="20"/>
      <c r="Z4" s="20"/>
      <c r="AA4" s="20" t="s">
        <v>13</v>
      </c>
      <c r="AB4" s="21">
        <v>250</v>
      </c>
      <c r="AC4" s="21">
        <v>200</v>
      </c>
      <c r="AD4" s="21">
        <v>150</v>
      </c>
      <c r="AE4" s="21">
        <v>120</v>
      </c>
      <c r="AF4" s="21">
        <v>90</v>
      </c>
      <c r="AG4" s="21">
        <v>60</v>
      </c>
      <c r="AH4" s="21">
        <v>25</v>
      </c>
      <c r="AI4" s="22"/>
      <c r="AJ4" s="22"/>
      <c r="AK4" s="22"/>
      <c r="AL4" s="36"/>
      <c r="AM4" s="36"/>
      <c r="AN4" s="36"/>
      <c r="AO4" s="36"/>
      <c r="AP4" s="36"/>
      <c r="AQ4" s="36"/>
      <c r="AR4" s="36"/>
      <c r="AS4" s="36"/>
    </row>
    <row r="5" spans="1:45" s="26" customFormat="1" x14ac:dyDescent="0.25">
      <c r="A5" s="37"/>
      <c r="B5" s="38" t="s">
        <v>14</v>
      </c>
      <c r="C5" s="39" t="s">
        <v>15</v>
      </c>
      <c r="D5" s="38" t="s">
        <v>16</v>
      </c>
      <c r="E5" s="38" t="s">
        <v>17</v>
      </c>
      <c r="F5" s="40" t="s">
        <v>18</v>
      </c>
      <c r="G5" s="40"/>
      <c r="H5" s="40"/>
      <c r="I5" s="40" t="s">
        <v>19</v>
      </c>
      <c r="J5" s="40"/>
      <c r="K5" s="38" t="s">
        <v>20</v>
      </c>
      <c r="L5" s="41"/>
      <c r="M5" s="38" t="s">
        <v>21</v>
      </c>
      <c r="N5" s="41"/>
      <c r="O5" s="38" t="s">
        <v>22</v>
      </c>
      <c r="P5" s="41"/>
      <c r="Q5" s="38"/>
      <c r="R5" s="42"/>
      <c r="T5" s="27"/>
      <c r="U5" s="27"/>
      <c r="V5" s="27"/>
      <c r="W5" s="27"/>
      <c r="X5" s="27"/>
      <c r="Y5" s="20">
        <v>2</v>
      </c>
      <c r="Z5" s="20"/>
      <c r="AA5" s="20" t="s">
        <v>23</v>
      </c>
      <c r="AB5" s="21">
        <v>200</v>
      </c>
      <c r="AC5" s="21">
        <v>150</v>
      </c>
      <c r="AD5" s="21">
        <v>120</v>
      </c>
      <c r="AE5" s="21">
        <v>90</v>
      </c>
      <c r="AF5" s="21">
        <v>60</v>
      </c>
      <c r="AG5" s="21">
        <v>40</v>
      </c>
      <c r="AH5" s="21">
        <v>15</v>
      </c>
      <c r="AI5" s="22"/>
      <c r="AJ5" s="22"/>
      <c r="AK5" s="22"/>
      <c r="AL5" s="27"/>
      <c r="AM5" s="27"/>
      <c r="AN5" s="27"/>
      <c r="AO5" s="27"/>
      <c r="AP5" s="27"/>
      <c r="AQ5" s="27"/>
      <c r="AR5" s="27"/>
      <c r="AS5" s="27"/>
    </row>
    <row r="6" spans="1:45" s="49" customFormat="1" ht="11.1" customHeight="1" thickBot="1" x14ac:dyDescent="0.3">
      <c r="A6" s="43"/>
      <c r="B6" s="44"/>
      <c r="C6" s="44"/>
      <c r="D6" s="44"/>
      <c r="E6" s="44"/>
      <c r="F6" s="43" t="str">
        <f>IF(Y3="","",CONCATENATE(VLOOKUP(Y3,AB1:AH1,4)," pont"))</f>
        <v/>
      </c>
      <c r="G6" s="45"/>
      <c r="H6" s="46"/>
      <c r="I6" s="45"/>
      <c r="J6" s="47"/>
      <c r="K6" s="44" t="str">
        <f>IF(Y3="","",CONCATENATE(VLOOKUP(Y3,AB1:AH1,3)," pont"))</f>
        <v/>
      </c>
      <c r="L6" s="47"/>
      <c r="M6" s="44" t="str">
        <f>IF(Y3="","",CONCATENATE(VLOOKUP(Y3,AB1:AH1,2)," pont"))</f>
        <v/>
      </c>
      <c r="N6" s="47"/>
      <c r="O6" s="44" t="str">
        <f>IF(Y3="","",CONCATENATE(VLOOKUP(Y3,AB1:AH1,1)," pont"))</f>
        <v/>
      </c>
      <c r="P6" s="47"/>
      <c r="Q6" s="44"/>
      <c r="R6" s="48"/>
      <c r="T6" s="50"/>
      <c r="U6" s="50"/>
      <c r="V6" s="50"/>
      <c r="W6" s="50"/>
      <c r="X6" s="50"/>
      <c r="Y6" s="51"/>
      <c r="Z6" s="51"/>
      <c r="AA6" s="51" t="s">
        <v>24</v>
      </c>
      <c r="AB6" s="52">
        <v>150</v>
      </c>
      <c r="AC6" s="52">
        <v>120</v>
      </c>
      <c r="AD6" s="52">
        <v>90</v>
      </c>
      <c r="AE6" s="52">
        <v>60</v>
      </c>
      <c r="AF6" s="52">
        <v>40</v>
      </c>
      <c r="AG6" s="52">
        <v>25</v>
      </c>
      <c r="AH6" s="52">
        <v>10</v>
      </c>
      <c r="AI6" s="53"/>
      <c r="AJ6" s="53"/>
      <c r="AK6" s="53"/>
      <c r="AL6" s="50"/>
      <c r="AM6" s="50"/>
      <c r="AN6" s="50"/>
      <c r="AO6" s="50"/>
      <c r="AP6" s="50"/>
      <c r="AQ6" s="50"/>
      <c r="AR6" s="50"/>
      <c r="AS6" s="50"/>
    </row>
    <row r="7" spans="1:45" s="67" customFormat="1" ht="12.9" customHeight="1" x14ac:dyDescent="0.25">
      <c r="A7" s="54">
        <v>1</v>
      </c>
      <c r="B7" s="55">
        <v>0</v>
      </c>
      <c r="C7" s="56"/>
      <c r="D7" s="56">
        <v>0</v>
      </c>
      <c r="E7" s="57">
        <v>1</v>
      </c>
      <c r="F7" s="58" t="s">
        <v>3</v>
      </c>
      <c r="G7" s="58"/>
      <c r="H7" s="58"/>
      <c r="I7" s="58">
        <v>0</v>
      </c>
      <c r="J7" s="59"/>
      <c r="K7" s="60"/>
      <c r="L7" s="60"/>
      <c r="M7" s="60"/>
      <c r="N7" s="60"/>
      <c r="O7" s="61"/>
      <c r="P7" s="62"/>
      <c r="Q7" s="63"/>
      <c r="R7" s="64"/>
      <c r="S7" s="65"/>
      <c r="T7" s="65"/>
      <c r="U7" s="66" t="s">
        <v>110</v>
      </c>
      <c r="V7" s="65"/>
      <c r="W7" s="65"/>
      <c r="X7" s="65"/>
      <c r="Y7" s="20"/>
      <c r="Z7" s="20"/>
      <c r="AA7" s="20" t="s">
        <v>25</v>
      </c>
      <c r="AB7" s="21">
        <v>120</v>
      </c>
      <c r="AC7" s="21">
        <v>90</v>
      </c>
      <c r="AD7" s="21">
        <v>60</v>
      </c>
      <c r="AE7" s="21">
        <v>40</v>
      </c>
      <c r="AF7" s="21">
        <v>25</v>
      </c>
      <c r="AG7" s="21">
        <v>10</v>
      </c>
      <c r="AH7" s="21">
        <v>5</v>
      </c>
      <c r="AI7" s="22"/>
      <c r="AJ7" s="22"/>
      <c r="AK7" s="22"/>
      <c r="AL7" s="65"/>
      <c r="AM7" s="65"/>
      <c r="AN7" s="65"/>
      <c r="AO7" s="65"/>
      <c r="AP7" s="65"/>
      <c r="AQ7" s="65"/>
      <c r="AR7" s="65"/>
      <c r="AS7" s="65"/>
    </row>
    <row r="8" spans="1:45" s="67" customFormat="1" ht="12.9" customHeight="1" x14ac:dyDescent="0.25">
      <c r="A8" s="68"/>
      <c r="B8" s="69"/>
      <c r="C8" s="70"/>
      <c r="D8" s="70"/>
      <c r="E8" s="71"/>
      <c r="F8" s="72"/>
      <c r="G8" s="72"/>
      <c r="H8" s="73"/>
      <c r="I8" s="74" t="s">
        <v>26</v>
      </c>
      <c r="J8" s="75" t="s">
        <v>7</v>
      </c>
      <c r="K8" s="76" t="str">
        <f>UPPER(IF(OR(J8="a",J8="as"),F7,IF(OR(J8="b",J8="bs"),F9,)))</f>
        <v xml:space="preserve">FEHÉRVÁR KISKÚT TK </v>
      </c>
      <c r="L8" s="76"/>
      <c r="M8" s="60"/>
      <c r="N8" s="60"/>
      <c r="O8" s="61"/>
      <c r="P8" s="62"/>
      <c r="Q8" s="63"/>
      <c r="R8" s="64"/>
      <c r="S8" s="65"/>
      <c r="T8" s="65"/>
      <c r="U8" s="77" t="s">
        <v>111</v>
      </c>
      <c r="V8" s="65"/>
      <c r="W8" s="65"/>
      <c r="X8" s="65"/>
      <c r="Y8" s="20"/>
      <c r="Z8" s="20"/>
      <c r="AA8" s="20" t="s">
        <v>27</v>
      </c>
      <c r="AB8" s="21">
        <v>90</v>
      </c>
      <c r="AC8" s="21">
        <v>60</v>
      </c>
      <c r="AD8" s="21">
        <v>40</v>
      </c>
      <c r="AE8" s="21">
        <v>25</v>
      </c>
      <c r="AF8" s="21">
        <v>10</v>
      </c>
      <c r="AG8" s="21">
        <v>5</v>
      </c>
      <c r="AH8" s="21">
        <v>2</v>
      </c>
      <c r="AI8" s="22"/>
      <c r="AJ8" s="22"/>
      <c r="AK8" s="22"/>
      <c r="AL8" s="65"/>
      <c r="AM8" s="65"/>
      <c r="AN8" s="65"/>
      <c r="AO8" s="65"/>
      <c r="AP8" s="65"/>
      <c r="AQ8" s="65"/>
      <c r="AR8" s="65"/>
      <c r="AS8" s="65"/>
    </row>
    <row r="9" spans="1:45" s="67" customFormat="1" ht="12.9" customHeight="1" x14ac:dyDescent="0.25">
      <c r="A9" s="68">
        <v>2</v>
      </c>
      <c r="B9" s="55" t="s">
        <v>5</v>
      </c>
      <c r="C9" s="56" t="s">
        <v>5</v>
      </c>
      <c r="D9" s="56" t="s">
        <v>5</v>
      </c>
      <c r="E9" s="78"/>
      <c r="F9" s="79" t="s">
        <v>28</v>
      </c>
      <c r="G9" s="79" t="s">
        <v>5</v>
      </c>
      <c r="H9" s="79"/>
      <c r="I9" s="79" t="s">
        <v>5</v>
      </c>
      <c r="J9" s="80"/>
      <c r="K9" s="60"/>
      <c r="L9" s="81"/>
      <c r="M9" s="60"/>
      <c r="N9" s="60"/>
      <c r="O9" s="61"/>
      <c r="P9" s="62"/>
      <c r="Q9" s="63"/>
      <c r="R9" s="64"/>
      <c r="S9" s="65"/>
      <c r="T9" s="65"/>
      <c r="U9" s="77" t="s">
        <v>111</v>
      </c>
      <c r="V9" s="65"/>
      <c r="W9" s="65"/>
      <c r="X9" s="65"/>
      <c r="Y9" s="20"/>
      <c r="Z9" s="20"/>
      <c r="AA9" s="20" t="s">
        <v>29</v>
      </c>
      <c r="AB9" s="21">
        <v>60</v>
      </c>
      <c r="AC9" s="21">
        <v>40</v>
      </c>
      <c r="AD9" s="21">
        <v>25</v>
      </c>
      <c r="AE9" s="21">
        <v>10</v>
      </c>
      <c r="AF9" s="21">
        <v>5</v>
      </c>
      <c r="AG9" s="21">
        <v>2</v>
      </c>
      <c r="AH9" s="21">
        <v>1</v>
      </c>
      <c r="AI9" s="22"/>
      <c r="AJ9" s="22"/>
      <c r="AK9" s="22"/>
      <c r="AL9" s="65"/>
      <c r="AM9" s="65"/>
      <c r="AN9" s="65"/>
      <c r="AO9" s="65"/>
      <c r="AP9" s="65"/>
      <c r="AQ9" s="65"/>
      <c r="AR9" s="65"/>
      <c r="AS9" s="65"/>
    </row>
    <row r="10" spans="1:45" s="67" customFormat="1" ht="12.9" customHeight="1" x14ac:dyDescent="0.25">
      <c r="A10" s="68"/>
      <c r="B10" s="69"/>
      <c r="C10" s="70"/>
      <c r="D10" s="70"/>
      <c r="E10" s="82"/>
      <c r="F10" s="72"/>
      <c r="G10" s="72"/>
      <c r="H10" s="73"/>
      <c r="I10" s="72"/>
      <c r="J10" s="83"/>
      <c r="K10" s="74" t="s">
        <v>26</v>
      </c>
      <c r="L10" s="84"/>
      <c r="M10" s="76" t="s">
        <v>3</v>
      </c>
      <c r="N10" s="85"/>
      <c r="O10" s="86"/>
      <c r="P10" s="86"/>
      <c r="Q10" s="63"/>
      <c r="R10" s="64"/>
      <c r="S10" s="65"/>
      <c r="T10" s="65"/>
      <c r="U10" s="77" t="s">
        <v>111</v>
      </c>
      <c r="V10" s="65"/>
      <c r="W10" s="65"/>
      <c r="X10" s="65"/>
      <c r="Y10" s="20"/>
      <c r="Z10" s="20"/>
      <c r="AA10" s="20" t="s">
        <v>30</v>
      </c>
      <c r="AB10" s="21">
        <v>40</v>
      </c>
      <c r="AC10" s="21">
        <v>25</v>
      </c>
      <c r="AD10" s="21">
        <v>15</v>
      </c>
      <c r="AE10" s="21">
        <v>7</v>
      </c>
      <c r="AF10" s="21">
        <v>4</v>
      </c>
      <c r="AG10" s="21">
        <v>1</v>
      </c>
      <c r="AH10" s="21">
        <v>0</v>
      </c>
      <c r="AI10" s="22"/>
      <c r="AJ10" s="22"/>
      <c r="AK10" s="22"/>
      <c r="AL10" s="65"/>
      <c r="AM10" s="65"/>
      <c r="AN10" s="65"/>
      <c r="AO10" s="65"/>
      <c r="AP10" s="65"/>
      <c r="AQ10" s="65"/>
      <c r="AR10" s="65"/>
      <c r="AS10" s="65"/>
    </row>
    <row r="11" spans="1:45" s="67" customFormat="1" ht="12.9" customHeight="1" x14ac:dyDescent="0.25">
      <c r="A11" s="68">
        <v>3</v>
      </c>
      <c r="B11" s="55">
        <v>0</v>
      </c>
      <c r="C11" s="56"/>
      <c r="D11" s="56">
        <v>0</v>
      </c>
      <c r="E11" s="78">
        <v>6</v>
      </c>
      <c r="F11" s="79" t="s">
        <v>113</v>
      </c>
      <c r="G11" s="79"/>
      <c r="H11" s="79"/>
      <c r="I11" s="79">
        <v>0</v>
      </c>
      <c r="J11" s="59"/>
      <c r="K11" s="60"/>
      <c r="L11" s="87"/>
      <c r="M11" s="86" t="s">
        <v>31</v>
      </c>
      <c r="N11" s="88"/>
      <c r="O11" s="86"/>
      <c r="P11" s="86"/>
      <c r="Q11" s="63"/>
      <c r="R11" s="64"/>
      <c r="S11" s="65"/>
      <c r="T11" s="65"/>
      <c r="U11" s="77" t="s">
        <v>111</v>
      </c>
      <c r="V11" s="65"/>
      <c r="W11" s="65"/>
      <c r="X11" s="65"/>
      <c r="Y11" s="20"/>
      <c r="Z11" s="20"/>
      <c r="AA11" s="20" t="s">
        <v>32</v>
      </c>
      <c r="AB11" s="21">
        <v>25</v>
      </c>
      <c r="AC11" s="21">
        <v>15</v>
      </c>
      <c r="AD11" s="21">
        <v>10</v>
      </c>
      <c r="AE11" s="21">
        <v>6</v>
      </c>
      <c r="AF11" s="21">
        <v>3</v>
      </c>
      <c r="AG11" s="21">
        <v>1</v>
      </c>
      <c r="AH11" s="21">
        <v>0</v>
      </c>
      <c r="AI11" s="22"/>
      <c r="AJ11" s="22"/>
      <c r="AK11" s="22"/>
      <c r="AL11" s="65"/>
      <c r="AM11" s="65"/>
      <c r="AN11" s="65"/>
      <c r="AO11" s="65"/>
      <c r="AP11" s="65"/>
      <c r="AQ11" s="65"/>
      <c r="AR11" s="65"/>
      <c r="AS11" s="65"/>
    </row>
    <row r="12" spans="1:45" s="67" customFormat="1" ht="12.9" customHeight="1" x14ac:dyDescent="0.25">
      <c r="A12" s="68"/>
      <c r="B12" s="69"/>
      <c r="C12" s="70"/>
      <c r="D12" s="70"/>
      <c r="E12" s="82"/>
      <c r="F12" s="72"/>
      <c r="G12" s="72"/>
      <c r="H12" s="73"/>
      <c r="I12" s="74" t="s">
        <v>26</v>
      </c>
      <c r="J12" s="75" t="s">
        <v>7</v>
      </c>
      <c r="K12" s="76" t="str">
        <f>UPPER(IF(OR(J12="a",J12="as"),F11,IF(OR(J12="b",J12="bs"),F13,)))</f>
        <v>GAME TENNIS TEAM 2.</v>
      </c>
      <c r="L12" s="89"/>
      <c r="M12" s="60"/>
      <c r="N12" s="88"/>
      <c r="O12" s="86"/>
      <c r="P12" s="86"/>
      <c r="Q12" s="63"/>
      <c r="R12" s="64"/>
      <c r="S12" s="65"/>
      <c r="T12" s="65"/>
      <c r="U12" s="77" t="s">
        <v>111</v>
      </c>
      <c r="V12" s="65"/>
      <c r="W12" s="65"/>
      <c r="X12" s="65"/>
      <c r="Y12" s="20"/>
      <c r="Z12" s="20"/>
      <c r="AA12" s="20" t="s">
        <v>33</v>
      </c>
      <c r="AB12" s="21">
        <v>15</v>
      </c>
      <c r="AC12" s="21">
        <v>10</v>
      </c>
      <c r="AD12" s="21">
        <v>6</v>
      </c>
      <c r="AE12" s="21">
        <v>3</v>
      </c>
      <c r="AF12" s="21">
        <v>1</v>
      </c>
      <c r="AG12" s="21">
        <v>0</v>
      </c>
      <c r="AH12" s="21">
        <v>0</v>
      </c>
      <c r="AI12" s="22"/>
      <c r="AJ12" s="22"/>
      <c r="AK12" s="22"/>
      <c r="AL12" s="65"/>
      <c r="AM12" s="65"/>
      <c r="AN12" s="65"/>
      <c r="AO12" s="65"/>
      <c r="AP12" s="65"/>
      <c r="AQ12" s="65"/>
      <c r="AR12" s="65"/>
      <c r="AS12" s="65"/>
    </row>
    <row r="13" spans="1:45" s="67" customFormat="1" ht="12.9" customHeight="1" x14ac:dyDescent="0.25">
      <c r="A13" s="68">
        <v>4</v>
      </c>
      <c r="B13" s="55">
        <v>0</v>
      </c>
      <c r="C13" s="56"/>
      <c r="D13" s="56">
        <v>0</v>
      </c>
      <c r="E13" s="78">
        <v>4</v>
      </c>
      <c r="F13" s="79" t="s">
        <v>114</v>
      </c>
      <c r="G13" s="79"/>
      <c r="H13" s="79"/>
      <c r="I13" s="79">
        <v>0</v>
      </c>
      <c r="J13" s="90"/>
      <c r="K13" s="86" t="s">
        <v>34</v>
      </c>
      <c r="L13" s="60"/>
      <c r="M13" s="60"/>
      <c r="N13" s="88"/>
      <c r="O13" s="86"/>
      <c r="P13" s="86"/>
      <c r="Q13" s="63"/>
      <c r="R13" s="64"/>
      <c r="S13" s="65"/>
      <c r="T13" s="65"/>
      <c r="U13" s="77" t="s">
        <v>111</v>
      </c>
      <c r="V13" s="65"/>
      <c r="W13" s="65"/>
      <c r="X13" s="65"/>
      <c r="Y13" s="20"/>
      <c r="Z13" s="20"/>
      <c r="AA13" s="20" t="s">
        <v>28</v>
      </c>
      <c r="AB13" s="21">
        <v>10</v>
      </c>
      <c r="AC13" s="21">
        <v>6</v>
      </c>
      <c r="AD13" s="21">
        <v>3</v>
      </c>
      <c r="AE13" s="21">
        <v>1</v>
      </c>
      <c r="AF13" s="21">
        <v>0</v>
      </c>
      <c r="AG13" s="21">
        <v>0</v>
      </c>
      <c r="AH13" s="21">
        <v>0</v>
      </c>
      <c r="AI13" s="22"/>
      <c r="AJ13" s="22"/>
      <c r="AK13" s="22"/>
      <c r="AL13" s="65"/>
      <c r="AM13" s="65"/>
      <c r="AN13" s="65"/>
      <c r="AO13" s="65"/>
      <c r="AP13" s="65"/>
      <c r="AQ13" s="65"/>
      <c r="AR13" s="65"/>
      <c r="AS13" s="65"/>
    </row>
    <row r="14" spans="1:45" s="67" customFormat="1" ht="12.9" customHeight="1" thickBot="1" x14ac:dyDescent="0.3">
      <c r="A14" s="68"/>
      <c r="B14" s="69"/>
      <c r="C14" s="70"/>
      <c r="D14" s="70"/>
      <c r="E14" s="82"/>
      <c r="F14" s="72"/>
      <c r="G14" s="72"/>
      <c r="H14" s="73"/>
      <c r="I14" s="72"/>
      <c r="J14" s="83"/>
      <c r="K14" s="60"/>
      <c r="L14" s="60"/>
      <c r="M14" s="60"/>
      <c r="N14" s="84"/>
      <c r="O14" s="76" t="str">
        <f>UPPER(IF(OR(N14="a",N14="as"),M10,IF(OR(N14="b",N14="bs"),M18,)))</f>
        <v/>
      </c>
      <c r="P14" s="85"/>
      <c r="Q14" s="63"/>
      <c r="R14" s="64"/>
      <c r="S14" s="65"/>
      <c r="T14" s="65"/>
      <c r="U14" s="77" t="s">
        <v>111</v>
      </c>
      <c r="V14" s="65"/>
      <c r="W14" s="65"/>
      <c r="X14" s="65"/>
      <c r="Y14" s="20"/>
      <c r="Z14" s="20"/>
      <c r="AA14" s="20" t="s">
        <v>35</v>
      </c>
      <c r="AB14" s="21">
        <v>3</v>
      </c>
      <c r="AC14" s="21">
        <v>2</v>
      </c>
      <c r="AD14" s="21">
        <v>1</v>
      </c>
      <c r="AE14" s="21">
        <v>0</v>
      </c>
      <c r="AF14" s="21">
        <v>0</v>
      </c>
      <c r="AG14" s="21">
        <v>0</v>
      </c>
      <c r="AH14" s="21">
        <v>0</v>
      </c>
      <c r="AI14" s="22"/>
      <c r="AJ14" s="22"/>
      <c r="AK14" s="22"/>
      <c r="AL14" s="65"/>
      <c r="AM14" s="65"/>
      <c r="AN14" s="65"/>
      <c r="AO14" s="65"/>
      <c r="AP14" s="65"/>
      <c r="AQ14" s="65"/>
      <c r="AR14" s="65"/>
      <c r="AS14" s="65"/>
    </row>
    <row r="15" spans="1:45" s="67" customFormat="1" ht="12.9" customHeight="1" thickTop="1" thickBot="1" x14ac:dyDescent="0.3">
      <c r="A15" s="91">
        <v>5</v>
      </c>
      <c r="B15" s="55">
        <v>0</v>
      </c>
      <c r="C15" s="56"/>
      <c r="D15" s="56">
        <v>0</v>
      </c>
      <c r="E15" s="78">
        <v>5</v>
      </c>
      <c r="F15" s="79" t="s">
        <v>115</v>
      </c>
      <c r="G15" s="79"/>
      <c r="H15" s="79"/>
      <c r="I15" s="79">
        <v>0</v>
      </c>
      <c r="J15" s="92"/>
      <c r="K15" s="60"/>
      <c r="L15" s="60"/>
      <c r="M15" s="172" t="s">
        <v>65</v>
      </c>
      <c r="N15" s="88"/>
      <c r="O15" s="60"/>
      <c r="P15" s="86"/>
      <c r="Q15" s="63"/>
      <c r="R15" s="64"/>
      <c r="S15" s="65"/>
      <c r="T15" s="65"/>
      <c r="U15" s="77" t="s">
        <v>111</v>
      </c>
      <c r="V15" s="65"/>
      <c r="W15" s="65"/>
      <c r="X15" s="65"/>
      <c r="Y15" s="20"/>
      <c r="Z15" s="20"/>
      <c r="AA15" s="20"/>
      <c r="AB15" s="20"/>
      <c r="AC15" s="20"/>
      <c r="AD15" s="20"/>
      <c r="AE15" s="20"/>
      <c r="AF15" s="20"/>
      <c r="AG15" s="20"/>
      <c r="AH15" s="20"/>
      <c r="AI15" s="22"/>
      <c r="AJ15" s="22"/>
      <c r="AK15" s="22"/>
      <c r="AL15" s="65"/>
      <c r="AM15" s="65"/>
      <c r="AN15" s="65"/>
      <c r="AO15" s="65"/>
      <c r="AP15" s="65"/>
      <c r="AQ15" s="65"/>
      <c r="AR15" s="65"/>
      <c r="AS15" s="65"/>
    </row>
    <row r="16" spans="1:45" s="67" customFormat="1" ht="12.9" customHeight="1" thickTop="1" thickBot="1" x14ac:dyDescent="0.3">
      <c r="A16" s="68"/>
      <c r="B16" s="69"/>
      <c r="C16" s="70"/>
      <c r="D16" s="70"/>
      <c r="E16" s="82"/>
      <c r="F16" s="72"/>
      <c r="G16" s="72"/>
      <c r="H16" s="73"/>
      <c r="I16" s="74" t="s">
        <v>26</v>
      </c>
      <c r="J16" s="75" t="s">
        <v>12</v>
      </c>
      <c r="K16" s="76" t="str">
        <f>UPPER(IF(OR(J16="a",J16="as"),F15,IF(OR(J16="b",J16="bs"),F17,)))</f>
        <v>GYAC</v>
      </c>
      <c r="L16" s="76"/>
      <c r="M16" s="60"/>
      <c r="N16" s="88"/>
      <c r="O16" s="74"/>
      <c r="P16" s="86"/>
      <c r="Q16" s="63"/>
      <c r="R16" s="64"/>
      <c r="S16" s="65"/>
      <c r="T16" s="65"/>
      <c r="U16" s="93" t="s">
        <v>112</v>
      </c>
      <c r="V16" s="65"/>
      <c r="W16" s="65"/>
      <c r="X16" s="65"/>
      <c r="Y16" s="20"/>
      <c r="Z16" s="20"/>
      <c r="AA16" s="20" t="s">
        <v>7</v>
      </c>
      <c r="AB16" s="21">
        <v>150</v>
      </c>
      <c r="AC16" s="21">
        <v>120</v>
      </c>
      <c r="AD16" s="21">
        <v>90</v>
      </c>
      <c r="AE16" s="21">
        <v>60</v>
      </c>
      <c r="AF16" s="21">
        <v>40</v>
      </c>
      <c r="AG16" s="21">
        <v>25</v>
      </c>
      <c r="AH16" s="21">
        <v>15</v>
      </c>
      <c r="AI16" s="22"/>
      <c r="AJ16" s="22"/>
      <c r="AK16" s="22"/>
      <c r="AL16" s="65"/>
      <c r="AM16" s="65"/>
      <c r="AN16" s="65"/>
      <c r="AO16" s="65"/>
      <c r="AP16" s="65"/>
      <c r="AQ16" s="65"/>
      <c r="AR16" s="65"/>
      <c r="AS16" s="65"/>
    </row>
    <row r="17" spans="1:45" s="67" customFormat="1" ht="12.9" customHeight="1" x14ac:dyDescent="0.25">
      <c r="A17" s="68">
        <v>6</v>
      </c>
      <c r="B17" s="55">
        <v>0</v>
      </c>
      <c r="C17" s="56"/>
      <c r="D17" s="56">
        <v>0</v>
      </c>
      <c r="E17" s="78">
        <v>3</v>
      </c>
      <c r="F17" s="79" t="s">
        <v>116</v>
      </c>
      <c r="G17" s="79"/>
      <c r="H17" s="79"/>
      <c r="I17" s="79">
        <v>0</v>
      </c>
      <c r="J17" s="80"/>
      <c r="K17" s="86" t="s">
        <v>36</v>
      </c>
      <c r="L17" s="81"/>
      <c r="M17" s="60"/>
      <c r="N17" s="88"/>
      <c r="O17" s="86"/>
      <c r="P17" s="86"/>
      <c r="Q17" s="63"/>
      <c r="R17" s="64"/>
      <c r="S17" s="65"/>
      <c r="T17" s="65"/>
      <c r="U17" s="65"/>
      <c r="V17" s="65"/>
      <c r="W17" s="65"/>
      <c r="X17" s="65"/>
      <c r="Y17" s="20"/>
      <c r="Z17" s="20"/>
      <c r="AA17" s="20" t="s">
        <v>13</v>
      </c>
      <c r="AB17" s="21">
        <v>120</v>
      </c>
      <c r="AC17" s="21">
        <v>90</v>
      </c>
      <c r="AD17" s="21">
        <v>60</v>
      </c>
      <c r="AE17" s="21">
        <v>40</v>
      </c>
      <c r="AF17" s="21">
        <v>25</v>
      </c>
      <c r="AG17" s="21">
        <v>15</v>
      </c>
      <c r="AH17" s="21">
        <v>8</v>
      </c>
      <c r="AI17" s="22"/>
      <c r="AJ17" s="22"/>
      <c r="AK17" s="22"/>
      <c r="AL17" s="65"/>
      <c r="AM17" s="65"/>
      <c r="AN17" s="65"/>
      <c r="AO17" s="65"/>
      <c r="AP17" s="65"/>
      <c r="AQ17" s="65"/>
      <c r="AR17" s="65"/>
      <c r="AS17" s="65"/>
    </row>
    <row r="18" spans="1:45" s="67" customFormat="1" ht="12.9" customHeight="1" x14ac:dyDescent="0.25">
      <c r="A18" s="68"/>
      <c r="B18" s="69"/>
      <c r="C18" s="70"/>
      <c r="D18" s="70"/>
      <c r="E18" s="82"/>
      <c r="F18" s="72"/>
      <c r="G18" s="72"/>
      <c r="H18" s="73"/>
      <c r="I18" s="72"/>
      <c r="J18" s="83"/>
      <c r="K18" s="74" t="s">
        <v>26</v>
      </c>
      <c r="L18" s="84"/>
      <c r="M18" s="76" t="s">
        <v>0</v>
      </c>
      <c r="N18" s="94"/>
      <c r="O18" s="86"/>
      <c r="P18" s="86"/>
      <c r="Q18" s="63"/>
      <c r="R18" s="64"/>
      <c r="S18" s="65"/>
      <c r="T18" s="65"/>
      <c r="U18" s="65"/>
      <c r="V18" s="65"/>
      <c r="W18" s="65"/>
      <c r="X18" s="65"/>
      <c r="Y18" s="20"/>
      <c r="Z18" s="20"/>
      <c r="AA18" s="20" t="s">
        <v>23</v>
      </c>
      <c r="AB18" s="21">
        <v>90</v>
      </c>
      <c r="AC18" s="21">
        <v>60</v>
      </c>
      <c r="AD18" s="21">
        <v>40</v>
      </c>
      <c r="AE18" s="21">
        <v>25</v>
      </c>
      <c r="AF18" s="21">
        <v>15</v>
      </c>
      <c r="AG18" s="21">
        <v>8</v>
      </c>
      <c r="AH18" s="21">
        <v>4</v>
      </c>
      <c r="AI18" s="22"/>
      <c r="AJ18" s="22"/>
      <c r="AK18" s="22"/>
      <c r="AL18" s="65"/>
      <c r="AM18" s="65"/>
      <c r="AN18" s="65"/>
      <c r="AO18" s="65"/>
      <c r="AP18" s="65"/>
      <c r="AQ18" s="65"/>
      <c r="AR18" s="65"/>
      <c r="AS18" s="65"/>
    </row>
    <row r="19" spans="1:45" s="67" customFormat="1" ht="12.9" customHeight="1" x14ac:dyDescent="0.25">
      <c r="A19" s="68">
        <v>7</v>
      </c>
      <c r="B19" s="55" t="s">
        <v>5</v>
      </c>
      <c r="C19" s="56" t="s">
        <v>5</v>
      </c>
      <c r="D19" s="56" t="s">
        <v>5</v>
      </c>
      <c r="E19" s="78"/>
      <c r="F19" s="79" t="s">
        <v>28</v>
      </c>
      <c r="G19" s="79" t="s">
        <v>5</v>
      </c>
      <c r="H19" s="79"/>
      <c r="I19" s="79" t="s">
        <v>5</v>
      </c>
      <c r="J19" s="59"/>
      <c r="K19" s="60"/>
      <c r="L19" s="87"/>
      <c r="M19" s="86" t="s">
        <v>36</v>
      </c>
      <c r="N19" s="86"/>
      <c r="O19" s="86"/>
      <c r="P19" s="86"/>
      <c r="Q19" s="63"/>
      <c r="R19" s="64"/>
      <c r="S19" s="65"/>
      <c r="T19" s="65"/>
      <c r="U19" s="65"/>
      <c r="V19" s="65"/>
      <c r="W19" s="65"/>
      <c r="X19" s="65"/>
      <c r="Y19" s="20"/>
      <c r="Z19" s="20"/>
      <c r="AA19" s="20" t="s">
        <v>24</v>
      </c>
      <c r="AB19" s="21">
        <v>60</v>
      </c>
      <c r="AC19" s="21">
        <v>40</v>
      </c>
      <c r="AD19" s="21">
        <v>25</v>
      </c>
      <c r="AE19" s="21">
        <v>15</v>
      </c>
      <c r="AF19" s="21">
        <v>8</v>
      </c>
      <c r="AG19" s="21">
        <v>4</v>
      </c>
      <c r="AH19" s="21">
        <v>2</v>
      </c>
      <c r="AI19" s="22"/>
      <c r="AJ19" s="22"/>
      <c r="AK19" s="22"/>
      <c r="AL19" s="65"/>
      <c r="AM19" s="65"/>
      <c r="AN19" s="65"/>
      <c r="AO19" s="65"/>
      <c r="AP19" s="65"/>
      <c r="AQ19" s="65"/>
      <c r="AR19" s="65"/>
      <c r="AS19" s="65"/>
    </row>
    <row r="20" spans="1:45" s="67" customFormat="1" ht="12.9" customHeight="1" x14ac:dyDescent="0.25">
      <c r="A20" s="68"/>
      <c r="B20" s="69"/>
      <c r="C20" s="70"/>
      <c r="D20" s="70"/>
      <c r="E20" s="71"/>
      <c r="F20" s="72"/>
      <c r="G20" s="72"/>
      <c r="H20" s="73"/>
      <c r="I20" s="74" t="s">
        <v>26</v>
      </c>
      <c r="J20" s="75" t="s">
        <v>12</v>
      </c>
      <c r="K20" s="76" t="str">
        <f>UPPER(IF(OR(J20="a",J20="as"),F19,IF(OR(J20="b",J20="bs"),F21,)))</f>
        <v>PG TENISZ</v>
      </c>
      <c r="L20" s="89"/>
      <c r="M20" s="60"/>
      <c r="N20" s="86"/>
      <c r="O20" s="86"/>
      <c r="P20" s="86"/>
      <c r="Q20" s="63"/>
      <c r="R20" s="64"/>
      <c r="S20" s="65"/>
      <c r="T20" s="65"/>
      <c r="U20" s="65"/>
      <c r="V20" s="65"/>
      <c r="W20" s="65"/>
      <c r="X20" s="65"/>
      <c r="Y20" s="20"/>
      <c r="Z20" s="20"/>
      <c r="AA20" s="20" t="s">
        <v>25</v>
      </c>
      <c r="AB20" s="21">
        <v>40</v>
      </c>
      <c r="AC20" s="21">
        <v>25</v>
      </c>
      <c r="AD20" s="21">
        <v>15</v>
      </c>
      <c r="AE20" s="21">
        <v>8</v>
      </c>
      <c r="AF20" s="21">
        <v>4</v>
      </c>
      <c r="AG20" s="21">
        <v>2</v>
      </c>
      <c r="AH20" s="21">
        <v>1</v>
      </c>
      <c r="AI20" s="22"/>
      <c r="AJ20" s="22"/>
      <c r="AK20" s="22"/>
      <c r="AL20" s="65"/>
      <c r="AM20" s="65"/>
      <c r="AN20" s="65"/>
      <c r="AO20" s="65"/>
      <c r="AP20" s="65"/>
      <c r="AQ20" s="65"/>
      <c r="AR20" s="65"/>
      <c r="AS20" s="65"/>
    </row>
    <row r="21" spans="1:45" s="67" customFormat="1" ht="12.9" customHeight="1" x14ac:dyDescent="0.25">
      <c r="A21" s="95">
        <v>8</v>
      </c>
      <c r="B21" s="55">
        <v>0</v>
      </c>
      <c r="C21" s="56"/>
      <c r="D21" s="56">
        <v>0</v>
      </c>
      <c r="E21" s="57">
        <v>2</v>
      </c>
      <c r="F21" s="96" t="s">
        <v>0</v>
      </c>
      <c r="G21" s="96"/>
      <c r="H21" s="96"/>
      <c r="I21" s="96">
        <v>0</v>
      </c>
      <c r="J21" s="90"/>
      <c r="K21" s="60"/>
      <c r="L21" s="60"/>
      <c r="M21" s="60"/>
      <c r="N21" s="86"/>
      <c r="O21" s="86"/>
      <c r="P21" s="86"/>
      <c r="Q21" s="63"/>
      <c r="R21" s="64"/>
      <c r="S21" s="65"/>
      <c r="T21" s="65"/>
      <c r="U21" s="65"/>
      <c r="V21" s="65"/>
      <c r="W21" s="65"/>
      <c r="X21" s="65"/>
      <c r="Y21" s="20"/>
      <c r="Z21" s="20"/>
      <c r="AA21" s="20" t="s">
        <v>27</v>
      </c>
      <c r="AB21" s="21">
        <v>25</v>
      </c>
      <c r="AC21" s="21">
        <v>15</v>
      </c>
      <c r="AD21" s="21">
        <v>10</v>
      </c>
      <c r="AE21" s="21">
        <v>6</v>
      </c>
      <c r="AF21" s="21">
        <v>3</v>
      </c>
      <c r="AG21" s="21">
        <v>1</v>
      </c>
      <c r="AH21" s="21">
        <v>0</v>
      </c>
      <c r="AI21" s="22"/>
      <c r="AJ21" s="22"/>
      <c r="AK21" s="22"/>
      <c r="AL21" s="65"/>
      <c r="AM21" s="65"/>
      <c r="AN21" s="65"/>
      <c r="AO21" s="65"/>
      <c r="AP21" s="65"/>
      <c r="AQ21" s="65"/>
      <c r="AR21" s="65"/>
      <c r="AS21" s="65"/>
    </row>
    <row r="22" spans="1:45" s="67" customFormat="1" ht="9.6" customHeight="1" x14ac:dyDescent="0.25">
      <c r="A22" s="97"/>
      <c r="B22" s="61"/>
      <c r="C22" s="61"/>
      <c r="D22" s="61"/>
      <c r="E22" s="71"/>
      <c r="F22" s="61"/>
      <c r="G22" s="61"/>
      <c r="H22" s="61"/>
      <c r="I22" s="61"/>
      <c r="J22" s="71"/>
      <c r="K22" s="61"/>
      <c r="L22" s="61"/>
      <c r="M22" s="61"/>
      <c r="N22" s="63"/>
      <c r="O22" s="63"/>
      <c r="P22" s="63"/>
      <c r="Q22" s="63"/>
      <c r="R22" s="64"/>
      <c r="S22" s="65"/>
      <c r="T22" s="65"/>
      <c r="U22" s="65"/>
      <c r="V22" s="65"/>
      <c r="W22" s="65"/>
      <c r="X22" s="65"/>
      <c r="Y22" s="20"/>
      <c r="Z22" s="20"/>
      <c r="AA22" s="20" t="s">
        <v>29</v>
      </c>
      <c r="AB22" s="21">
        <v>15</v>
      </c>
      <c r="AC22" s="21">
        <v>10</v>
      </c>
      <c r="AD22" s="21">
        <v>6</v>
      </c>
      <c r="AE22" s="21">
        <v>3</v>
      </c>
      <c r="AF22" s="21">
        <v>1</v>
      </c>
      <c r="AG22" s="21">
        <v>0</v>
      </c>
      <c r="AH22" s="21">
        <v>0</v>
      </c>
      <c r="AI22" s="22"/>
      <c r="AJ22" s="22"/>
      <c r="AK22" s="22"/>
      <c r="AL22" s="65"/>
      <c r="AM22" s="65"/>
      <c r="AN22" s="65"/>
      <c r="AO22" s="65"/>
      <c r="AP22" s="65"/>
      <c r="AQ22" s="65"/>
      <c r="AR22" s="65"/>
      <c r="AS22" s="65"/>
    </row>
    <row r="23" spans="1:45" s="67" customFormat="1" ht="9.6" customHeight="1" x14ac:dyDescent="0.25">
      <c r="A23" s="98"/>
      <c r="B23" s="71"/>
      <c r="C23" s="71"/>
      <c r="D23" s="71"/>
      <c r="E23" s="71"/>
      <c r="F23" s="61"/>
      <c r="G23" s="61"/>
      <c r="H23" s="65"/>
      <c r="I23" s="99"/>
      <c r="J23" s="71"/>
      <c r="K23" s="61"/>
      <c r="L23" s="61"/>
      <c r="M23" s="61"/>
      <c r="N23" s="63"/>
      <c r="O23" s="63"/>
      <c r="P23" s="63"/>
      <c r="Q23" s="63"/>
      <c r="R23" s="64"/>
      <c r="S23" s="65"/>
      <c r="T23" s="65"/>
      <c r="U23" s="65"/>
      <c r="V23" s="65"/>
      <c r="W23" s="65"/>
      <c r="X23" s="65"/>
      <c r="Y23" s="20"/>
      <c r="Z23" s="20"/>
      <c r="AA23" s="20" t="s">
        <v>30</v>
      </c>
      <c r="AB23" s="21">
        <v>10</v>
      </c>
      <c r="AC23" s="21">
        <v>6</v>
      </c>
      <c r="AD23" s="21">
        <v>3</v>
      </c>
      <c r="AE23" s="21">
        <v>1</v>
      </c>
      <c r="AF23" s="21">
        <v>0</v>
      </c>
      <c r="AG23" s="21">
        <v>0</v>
      </c>
      <c r="AH23" s="21">
        <v>0</v>
      </c>
      <c r="AI23" s="22"/>
      <c r="AJ23" s="22"/>
      <c r="AK23" s="22"/>
      <c r="AL23" s="65"/>
      <c r="AM23" s="65"/>
      <c r="AN23" s="65"/>
      <c r="AO23" s="65"/>
      <c r="AP23" s="65"/>
      <c r="AQ23" s="65"/>
      <c r="AR23" s="65"/>
      <c r="AS23" s="65"/>
    </row>
    <row r="24" spans="1:45" s="67" customFormat="1" ht="9.6" customHeight="1" x14ac:dyDescent="0.25">
      <c r="A24" s="98"/>
      <c r="B24" s="61"/>
      <c r="C24" s="61"/>
      <c r="D24" s="61"/>
      <c r="E24" s="71"/>
      <c r="F24" s="61"/>
      <c r="G24" s="61"/>
      <c r="H24" s="61"/>
      <c r="I24" s="61"/>
      <c r="J24" s="71"/>
      <c r="K24" s="61"/>
      <c r="L24" s="100"/>
      <c r="M24" s="61"/>
      <c r="N24" s="63"/>
      <c r="O24" s="63"/>
      <c r="P24" s="63"/>
      <c r="Q24" s="63"/>
      <c r="R24" s="64"/>
      <c r="S24" s="65"/>
      <c r="T24" s="65"/>
      <c r="U24" s="65"/>
      <c r="V24" s="65"/>
      <c r="W24" s="65"/>
      <c r="X24" s="65"/>
      <c r="Y24" s="20"/>
      <c r="Z24" s="20"/>
      <c r="AA24" s="20" t="s">
        <v>32</v>
      </c>
      <c r="AB24" s="21">
        <v>6</v>
      </c>
      <c r="AC24" s="21">
        <v>3</v>
      </c>
      <c r="AD24" s="21">
        <v>1</v>
      </c>
      <c r="AE24" s="21">
        <v>0</v>
      </c>
      <c r="AF24" s="21">
        <v>0</v>
      </c>
      <c r="AG24" s="21">
        <v>0</v>
      </c>
      <c r="AH24" s="21">
        <v>0</v>
      </c>
      <c r="AI24" s="22"/>
      <c r="AJ24" s="22"/>
      <c r="AK24" s="22"/>
      <c r="AL24" s="65"/>
      <c r="AM24" s="65"/>
      <c r="AN24" s="65"/>
      <c r="AO24" s="65"/>
      <c r="AP24" s="65"/>
      <c r="AQ24" s="65"/>
      <c r="AR24" s="65"/>
      <c r="AS24" s="65"/>
    </row>
    <row r="25" spans="1:45" s="67" customFormat="1" ht="9.6" customHeight="1" x14ac:dyDescent="0.25">
      <c r="A25" s="98"/>
      <c r="B25" s="71"/>
      <c r="C25" s="71"/>
      <c r="D25" s="71"/>
      <c r="E25" s="71"/>
      <c r="F25" s="61"/>
      <c r="G25" s="61"/>
      <c r="H25" s="65"/>
      <c r="I25" s="61"/>
      <c r="J25" s="71"/>
      <c r="K25" s="99"/>
      <c r="L25" s="71"/>
      <c r="M25" s="61"/>
      <c r="N25" s="63"/>
      <c r="O25" s="63"/>
      <c r="P25" s="63"/>
      <c r="Q25" s="63"/>
      <c r="R25" s="64"/>
      <c r="S25" s="65"/>
      <c r="T25" s="65"/>
      <c r="U25" s="65"/>
      <c r="V25" s="65"/>
      <c r="W25" s="65"/>
      <c r="X25" s="65"/>
      <c r="Y25" s="20"/>
      <c r="Z25" s="20"/>
      <c r="AA25" s="20" t="s">
        <v>33</v>
      </c>
      <c r="AB25" s="21">
        <v>3</v>
      </c>
      <c r="AC25" s="21">
        <v>2</v>
      </c>
      <c r="AD25" s="21">
        <v>1</v>
      </c>
      <c r="AE25" s="21">
        <v>0</v>
      </c>
      <c r="AF25" s="21">
        <v>0</v>
      </c>
      <c r="AG25" s="21">
        <v>0</v>
      </c>
      <c r="AH25" s="21">
        <v>0</v>
      </c>
      <c r="AI25" s="22"/>
      <c r="AJ25" s="22"/>
      <c r="AK25" s="22"/>
      <c r="AL25" s="65"/>
      <c r="AM25" s="65"/>
      <c r="AN25" s="65"/>
      <c r="AO25" s="65"/>
      <c r="AP25" s="65"/>
      <c r="AQ25" s="65"/>
      <c r="AR25" s="65"/>
      <c r="AS25" s="65"/>
    </row>
    <row r="26" spans="1:45" s="67" customFormat="1" ht="9.6" customHeight="1" x14ac:dyDescent="0.25">
      <c r="A26" s="98"/>
      <c r="B26" s="61"/>
      <c r="C26" s="61"/>
      <c r="D26" s="61"/>
      <c r="E26" s="71"/>
      <c r="F26" s="61"/>
      <c r="G26" s="61"/>
      <c r="H26" s="61"/>
      <c r="I26" s="61"/>
      <c r="J26" s="71"/>
      <c r="K26" s="61"/>
      <c r="L26" s="61"/>
      <c r="M26" s="61"/>
      <c r="N26" s="63"/>
      <c r="O26" s="63"/>
      <c r="P26" s="63"/>
      <c r="Q26" s="63"/>
      <c r="R26" s="64"/>
      <c r="S26" s="101"/>
      <c r="T26" s="65"/>
      <c r="U26" s="65"/>
      <c r="V26" s="65"/>
      <c r="W26" s="65"/>
      <c r="X26" s="65"/>
      <c r="Y26" s="102"/>
      <c r="Z26" s="102"/>
      <c r="AA26" s="102"/>
      <c r="AB26" s="102"/>
      <c r="AC26" s="102"/>
      <c r="AD26" s="102"/>
      <c r="AE26" s="102"/>
      <c r="AF26" s="102"/>
      <c r="AG26" s="102"/>
      <c r="AH26" s="102"/>
      <c r="AI26" s="22"/>
      <c r="AJ26" s="22"/>
      <c r="AK26" s="22"/>
      <c r="AL26" s="65"/>
      <c r="AM26" s="65"/>
      <c r="AN26" s="65"/>
      <c r="AO26" s="65"/>
      <c r="AP26" s="65"/>
      <c r="AQ26" s="65"/>
      <c r="AR26" s="65"/>
      <c r="AS26" s="65"/>
    </row>
    <row r="27" spans="1:45" s="67" customFormat="1" ht="9.6" customHeight="1" x14ac:dyDescent="0.25">
      <c r="A27" s="98"/>
      <c r="B27" s="71"/>
      <c r="C27" s="71"/>
      <c r="D27" s="71"/>
      <c r="E27" s="71"/>
      <c r="F27" s="61"/>
      <c r="G27" s="61"/>
      <c r="H27" s="65"/>
      <c r="I27" s="99"/>
      <c r="J27" s="71"/>
      <c r="K27" s="61"/>
      <c r="L27" s="61"/>
      <c r="M27" s="61"/>
      <c r="N27" s="63"/>
      <c r="O27" s="63"/>
      <c r="P27" s="63"/>
      <c r="Q27" s="63"/>
      <c r="R27" s="64"/>
      <c r="S27" s="65"/>
      <c r="T27" s="65"/>
      <c r="U27" s="65"/>
      <c r="V27" s="65"/>
      <c r="W27" s="65"/>
      <c r="X27" s="65"/>
      <c r="Y27" s="102"/>
      <c r="Z27" s="102"/>
      <c r="AA27" s="102"/>
      <c r="AB27" s="102"/>
      <c r="AC27" s="102"/>
      <c r="AD27" s="102"/>
      <c r="AE27" s="102"/>
      <c r="AF27" s="102"/>
      <c r="AG27" s="102"/>
      <c r="AH27" s="102"/>
      <c r="AI27" s="22"/>
      <c r="AJ27" s="22"/>
      <c r="AK27" s="22"/>
      <c r="AL27" s="65"/>
      <c r="AM27" s="65"/>
      <c r="AN27" s="65"/>
      <c r="AO27" s="65"/>
      <c r="AP27" s="65"/>
      <c r="AQ27" s="65"/>
      <c r="AR27" s="65"/>
      <c r="AS27" s="65"/>
    </row>
    <row r="28" spans="1:45" s="67" customFormat="1" ht="9.6" customHeight="1" x14ac:dyDescent="0.3">
      <c r="A28" s="98"/>
      <c r="B28" s="61"/>
      <c r="C28" s="61"/>
      <c r="D28" s="61"/>
      <c r="E28" s="71"/>
      <c r="F28" s="61"/>
      <c r="G28" s="61"/>
      <c r="H28" s="61"/>
      <c r="I28" s="61"/>
      <c r="J28" s="71"/>
      <c r="K28" s="61"/>
      <c r="L28" s="61"/>
      <c r="M28" s="61"/>
      <c r="N28" s="63"/>
      <c r="O28" s="63"/>
      <c r="P28" s="63"/>
      <c r="Q28" s="63"/>
      <c r="R28" s="64"/>
      <c r="S28" s="65"/>
      <c r="T28" s="65"/>
      <c r="U28" s="65"/>
      <c r="V28" s="65"/>
      <c r="W28" s="65"/>
      <c r="X28" s="65"/>
      <c r="Y28" s="65"/>
      <c r="Z28" s="65"/>
      <c r="AA28" s="65"/>
      <c r="AB28" s="65"/>
      <c r="AC28" s="65"/>
      <c r="AD28" s="65"/>
      <c r="AE28" s="65"/>
      <c r="AF28" s="65"/>
      <c r="AG28" s="65"/>
      <c r="AH28" s="65"/>
      <c r="AI28" s="103"/>
      <c r="AJ28" s="103"/>
      <c r="AK28" s="103"/>
      <c r="AL28" s="65"/>
      <c r="AM28" s="65"/>
      <c r="AN28" s="65"/>
      <c r="AO28" s="65"/>
      <c r="AP28" s="65"/>
      <c r="AQ28" s="65"/>
      <c r="AR28" s="65"/>
      <c r="AS28" s="65"/>
    </row>
    <row r="29" spans="1:45" s="67" customFormat="1" ht="9.6" customHeight="1" x14ac:dyDescent="0.3">
      <c r="A29" s="98"/>
      <c r="B29" s="71"/>
      <c r="C29" s="71"/>
      <c r="D29" s="71"/>
      <c r="E29" s="71"/>
      <c r="F29" s="61"/>
      <c r="G29" s="61"/>
      <c r="H29" s="65"/>
      <c r="I29" s="61"/>
      <c r="J29" s="71"/>
      <c r="K29" s="61"/>
      <c r="L29" s="61"/>
      <c r="M29" s="99"/>
      <c r="N29" s="71"/>
      <c r="O29" s="61"/>
      <c r="P29" s="63"/>
      <c r="Q29" s="63"/>
      <c r="R29" s="64"/>
      <c r="S29" s="65"/>
      <c r="T29" s="65"/>
      <c r="U29" s="65"/>
      <c r="V29" s="65"/>
      <c r="W29" s="65"/>
      <c r="X29" s="65"/>
      <c r="Y29" s="65"/>
      <c r="Z29" s="65"/>
      <c r="AA29" s="65"/>
      <c r="AB29" s="65"/>
      <c r="AC29" s="65"/>
      <c r="AD29" s="65"/>
      <c r="AE29" s="65"/>
      <c r="AF29" s="65"/>
      <c r="AG29" s="65"/>
      <c r="AH29" s="65"/>
      <c r="AI29" s="103"/>
      <c r="AJ29" s="103"/>
      <c r="AK29" s="103"/>
      <c r="AL29" s="65"/>
      <c r="AM29" s="65"/>
      <c r="AN29" s="65"/>
      <c r="AO29" s="65"/>
      <c r="AP29" s="65"/>
      <c r="AQ29" s="65"/>
      <c r="AR29" s="65"/>
      <c r="AS29" s="65"/>
    </row>
    <row r="30" spans="1:45" s="67" customFormat="1" ht="9.6" customHeight="1" x14ac:dyDescent="0.3">
      <c r="A30" s="98"/>
      <c r="B30" s="61"/>
      <c r="C30" s="61"/>
      <c r="D30" s="61"/>
      <c r="E30" s="71"/>
      <c r="F30" s="61"/>
      <c r="G30" s="61"/>
      <c r="H30" s="61"/>
      <c r="I30" s="61"/>
      <c r="J30" s="71"/>
      <c r="K30" s="61"/>
      <c r="L30" s="61"/>
      <c r="M30" s="61"/>
      <c r="N30" s="63"/>
      <c r="O30" s="61"/>
      <c r="P30" s="63"/>
      <c r="Q30" s="63"/>
      <c r="R30" s="64"/>
      <c r="S30" s="65"/>
      <c r="T30" s="65"/>
      <c r="U30" s="65"/>
      <c r="V30" s="65"/>
      <c r="W30" s="65"/>
      <c r="X30" s="65"/>
      <c r="Y30" s="65"/>
      <c r="Z30" s="65"/>
      <c r="AA30" s="65"/>
      <c r="AB30" s="65"/>
      <c r="AC30" s="65"/>
      <c r="AD30" s="65"/>
      <c r="AE30" s="65"/>
      <c r="AF30" s="65"/>
      <c r="AG30" s="65"/>
      <c r="AH30" s="65"/>
      <c r="AI30" s="103"/>
      <c r="AJ30" s="103"/>
      <c r="AK30" s="103"/>
      <c r="AL30" s="65"/>
      <c r="AM30" s="65"/>
      <c r="AN30" s="65"/>
      <c r="AO30" s="65"/>
      <c r="AP30" s="65"/>
      <c r="AQ30" s="65"/>
      <c r="AR30" s="65"/>
      <c r="AS30" s="65"/>
    </row>
    <row r="31" spans="1:45" s="67" customFormat="1" ht="9.6" customHeight="1" x14ac:dyDescent="0.3">
      <c r="A31" s="98"/>
      <c r="B31" s="71"/>
      <c r="C31" s="71"/>
      <c r="D31" s="71"/>
      <c r="E31" s="71"/>
      <c r="F31" s="61"/>
      <c r="G31" s="61"/>
      <c r="H31" s="65"/>
      <c r="I31" s="99"/>
      <c r="J31" s="71"/>
      <c r="K31" s="61"/>
      <c r="L31" s="61"/>
      <c r="M31" s="61"/>
      <c r="N31" s="63"/>
      <c r="O31" s="63"/>
      <c r="P31" s="63"/>
      <c r="Q31" s="63"/>
      <c r="R31" s="64"/>
      <c r="S31" s="65"/>
      <c r="T31" s="65"/>
      <c r="U31" s="65"/>
      <c r="V31" s="65"/>
      <c r="W31" s="65"/>
      <c r="X31" s="65"/>
      <c r="Y31" s="65"/>
      <c r="Z31" s="65"/>
      <c r="AA31" s="65"/>
      <c r="AB31" s="65"/>
      <c r="AC31" s="65"/>
      <c r="AD31" s="65"/>
      <c r="AE31" s="65"/>
      <c r="AF31" s="65"/>
      <c r="AG31" s="65"/>
      <c r="AH31" s="65"/>
      <c r="AI31" s="103"/>
      <c r="AJ31" s="103"/>
      <c r="AK31" s="103"/>
      <c r="AL31" s="65"/>
      <c r="AM31" s="65"/>
      <c r="AN31" s="65"/>
      <c r="AO31" s="65"/>
      <c r="AP31" s="65"/>
      <c r="AQ31" s="65"/>
      <c r="AR31" s="65"/>
      <c r="AS31" s="65"/>
    </row>
    <row r="32" spans="1:45" s="67" customFormat="1" ht="9.6" customHeight="1" x14ac:dyDescent="0.3">
      <c r="A32" s="98"/>
      <c r="B32" s="61"/>
      <c r="C32" s="61"/>
      <c r="D32" s="61"/>
      <c r="E32" s="71"/>
      <c r="F32" s="61"/>
      <c r="G32" s="61"/>
      <c r="H32" s="61"/>
      <c r="I32" s="61"/>
      <c r="J32" s="71"/>
      <c r="K32" s="61"/>
      <c r="L32" s="100"/>
      <c r="M32" s="61"/>
      <c r="N32" s="63"/>
      <c r="O32" s="63"/>
      <c r="P32" s="63"/>
      <c r="Q32" s="63"/>
      <c r="R32" s="64"/>
      <c r="S32" s="65"/>
      <c r="T32" s="65"/>
      <c r="U32" s="65"/>
      <c r="V32" s="65"/>
      <c r="W32" s="65"/>
      <c r="X32" s="65"/>
      <c r="Y32" s="65"/>
      <c r="Z32" s="65"/>
      <c r="AA32" s="65"/>
      <c r="AB32" s="65"/>
      <c r="AC32" s="65"/>
      <c r="AD32" s="65"/>
      <c r="AE32" s="65"/>
      <c r="AF32" s="65"/>
      <c r="AG32" s="65"/>
      <c r="AH32" s="65"/>
      <c r="AI32" s="103"/>
      <c r="AJ32" s="103"/>
      <c r="AK32" s="103"/>
      <c r="AL32" s="65"/>
      <c r="AM32" s="65"/>
      <c r="AN32" s="65"/>
      <c r="AO32" s="65"/>
      <c r="AP32" s="65"/>
      <c r="AQ32" s="65"/>
      <c r="AR32" s="65"/>
      <c r="AS32" s="65"/>
    </row>
    <row r="33" spans="1:45" s="67" customFormat="1" ht="9.6" customHeight="1" x14ac:dyDescent="0.3">
      <c r="A33" s="98"/>
      <c r="B33" s="71"/>
      <c r="C33" s="71"/>
      <c r="D33" s="71"/>
      <c r="E33" s="71"/>
      <c r="F33" s="61"/>
      <c r="G33" s="61"/>
      <c r="H33" s="65"/>
      <c r="I33" s="61"/>
      <c r="J33" s="71"/>
      <c r="K33" s="99"/>
      <c r="L33" s="71"/>
      <c r="M33" s="61"/>
      <c r="N33" s="63"/>
      <c r="O33" s="63"/>
      <c r="P33" s="63"/>
      <c r="Q33" s="63"/>
      <c r="R33" s="64"/>
      <c r="S33" s="65"/>
      <c r="T33" s="65"/>
      <c r="U33" s="65"/>
      <c r="V33" s="65"/>
      <c r="W33" s="65"/>
      <c r="X33" s="65"/>
      <c r="Y33" s="65"/>
      <c r="Z33" s="65"/>
      <c r="AA33" s="65"/>
      <c r="AB33" s="65"/>
      <c r="AC33" s="65"/>
      <c r="AD33" s="65"/>
      <c r="AE33" s="65"/>
      <c r="AF33" s="65"/>
      <c r="AG33" s="65"/>
      <c r="AH33" s="65"/>
      <c r="AI33" s="103"/>
      <c r="AJ33" s="103"/>
      <c r="AK33" s="103"/>
      <c r="AL33" s="65"/>
      <c r="AM33" s="65"/>
      <c r="AN33" s="65"/>
      <c r="AO33" s="65"/>
      <c r="AP33" s="65"/>
      <c r="AQ33" s="65"/>
      <c r="AR33" s="65"/>
      <c r="AS33" s="65"/>
    </row>
    <row r="34" spans="1:45" s="67" customFormat="1" ht="9.6" customHeight="1" x14ac:dyDescent="0.3">
      <c r="A34" s="98"/>
      <c r="B34" s="61"/>
      <c r="C34" s="61"/>
      <c r="D34" s="61"/>
      <c r="E34" s="71"/>
      <c r="F34" s="61"/>
      <c r="G34" s="61"/>
      <c r="H34" s="61"/>
      <c r="I34" s="61"/>
      <c r="J34" s="71"/>
      <c r="K34" s="61"/>
      <c r="L34" s="61"/>
      <c r="M34" s="61"/>
      <c r="N34" s="63"/>
      <c r="O34" s="63"/>
      <c r="P34" s="63"/>
      <c r="Q34" s="63"/>
      <c r="R34" s="64"/>
      <c r="S34" s="65"/>
      <c r="T34" s="65"/>
      <c r="U34" s="65"/>
      <c r="V34" s="65"/>
      <c r="W34" s="65"/>
      <c r="X34" s="65"/>
      <c r="Y34" s="65"/>
      <c r="Z34" s="65"/>
      <c r="AA34" s="65"/>
      <c r="AB34" s="65"/>
      <c r="AC34" s="65"/>
      <c r="AD34" s="65"/>
      <c r="AE34" s="65"/>
      <c r="AF34" s="65"/>
      <c r="AG34" s="65"/>
      <c r="AH34" s="65"/>
      <c r="AI34" s="103"/>
      <c r="AJ34" s="103"/>
      <c r="AK34" s="103"/>
      <c r="AL34" s="65"/>
      <c r="AM34" s="65"/>
      <c r="AN34" s="65"/>
      <c r="AO34" s="65"/>
      <c r="AP34" s="65"/>
      <c r="AQ34" s="65"/>
      <c r="AR34" s="65"/>
      <c r="AS34" s="65"/>
    </row>
    <row r="35" spans="1:45" s="67" customFormat="1" ht="9.6" customHeight="1" x14ac:dyDescent="0.3">
      <c r="A35" s="98"/>
      <c r="B35" s="71"/>
      <c r="C35" s="71"/>
      <c r="D35" s="71"/>
      <c r="E35" s="71"/>
      <c r="F35" s="61"/>
      <c r="G35" s="61"/>
      <c r="H35" s="65"/>
      <c r="I35" s="99"/>
      <c r="J35" s="71"/>
      <c r="K35" s="61"/>
      <c r="L35" s="61"/>
      <c r="M35" s="61"/>
      <c r="N35" s="63"/>
      <c r="O35" s="63"/>
      <c r="P35" s="63"/>
      <c r="Q35" s="63"/>
      <c r="R35" s="64"/>
      <c r="S35" s="65"/>
      <c r="T35" s="65"/>
      <c r="U35" s="65"/>
      <c r="V35" s="65"/>
      <c r="W35" s="65"/>
      <c r="X35" s="65"/>
      <c r="Y35" s="65"/>
      <c r="Z35" s="65"/>
      <c r="AA35" s="65"/>
      <c r="AB35" s="65"/>
      <c r="AC35" s="65"/>
      <c r="AD35" s="65"/>
      <c r="AE35" s="65"/>
      <c r="AF35" s="65"/>
      <c r="AG35" s="65"/>
      <c r="AH35" s="65"/>
      <c r="AI35" s="103"/>
      <c r="AJ35" s="103"/>
      <c r="AK35" s="103"/>
      <c r="AL35" s="65"/>
      <c r="AM35" s="65"/>
      <c r="AN35" s="65"/>
      <c r="AO35" s="65"/>
      <c r="AP35" s="65"/>
      <c r="AQ35" s="65"/>
      <c r="AR35" s="65"/>
      <c r="AS35" s="65"/>
    </row>
    <row r="36" spans="1:45" s="67" customFormat="1" ht="9.6" customHeight="1" x14ac:dyDescent="0.3">
      <c r="A36" s="97"/>
      <c r="B36" s="61"/>
      <c r="C36" s="61"/>
      <c r="D36" s="61"/>
      <c r="E36" s="71"/>
      <c r="F36" s="61"/>
      <c r="G36" s="61"/>
      <c r="H36" s="61"/>
      <c r="I36" s="61"/>
      <c r="J36" s="71"/>
      <c r="K36" s="61"/>
      <c r="L36" s="61"/>
      <c r="M36" s="61"/>
      <c r="N36" s="61"/>
      <c r="O36" s="61"/>
      <c r="P36" s="61"/>
      <c r="Q36" s="63"/>
      <c r="R36" s="64"/>
      <c r="S36" s="65"/>
      <c r="T36" s="65"/>
      <c r="U36" s="65"/>
      <c r="V36" s="65"/>
      <c r="W36" s="65"/>
      <c r="X36" s="65"/>
      <c r="Y36" s="65"/>
      <c r="Z36" s="65"/>
      <c r="AA36" s="65"/>
      <c r="AB36" s="65"/>
      <c r="AC36" s="65"/>
      <c r="AD36" s="65"/>
      <c r="AE36" s="65"/>
      <c r="AF36" s="65"/>
      <c r="AG36" s="65"/>
      <c r="AH36" s="65"/>
      <c r="AI36" s="103"/>
      <c r="AJ36" s="103"/>
      <c r="AK36" s="103"/>
      <c r="AL36" s="65"/>
      <c r="AM36" s="65"/>
      <c r="AN36" s="65"/>
      <c r="AO36" s="65"/>
      <c r="AP36" s="65"/>
      <c r="AQ36" s="65"/>
      <c r="AR36" s="65"/>
      <c r="AS36" s="65"/>
    </row>
    <row r="37" spans="1:45" s="67" customFormat="1" ht="9.6" customHeight="1" x14ac:dyDescent="0.3">
      <c r="A37" s="98"/>
      <c r="B37" s="71"/>
      <c r="C37" s="71"/>
      <c r="D37" s="71"/>
      <c r="E37" s="71"/>
      <c r="F37" s="104"/>
      <c r="G37" s="104"/>
      <c r="H37" s="105"/>
      <c r="I37" s="60"/>
      <c r="J37" s="83"/>
      <c r="K37" s="60"/>
      <c r="L37" s="60"/>
      <c r="M37" s="60"/>
      <c r="N37" s="86"/>
      <c r="O37" s="86"/>
      <c r="P37" s="86"/>
      <c r="Q37" s="63"/>
      <c r="R37" s="64"/>
      <c r="S37" s="65"/>
      <c r="T37" s="65"/>
      <c r="U37" s="65"/>
      <c r="V37" s="65"/>
      <c r="W37" s="65"/>
      <c r="X37" s="65"/>
      <c r="Y37" s="65"/>
      <c r="Z37" s="65"/>
      <c r="AA37" s="65"/>
      <c r="AB37" s="65"/>
      <c r="AC37" s="65"/>
      <c r="AD37" s="65"/>
      <c r="AE37" s="65"/>
      <c r="AF37" s="65"/>
      <c r="AG37" s="65"/>
      <c r="AH37" s="65"/>
      <c r="AI37" s="103"/>
      <c r="AJ37" s="103"/>
      <c r="AK37" s="103"/>
      <c r="AL37" s="65"/>
      <c r="AM37" s="65"/>
      <c r="AN37" s="65"/>
      <c r="AO37" s="65"/>
      <c r="AP37" s="65"/>
      <c r="AQ37" s="65"/>
      <c r="AR37" s="65"/>
      <c r="AS37" s="65"/>
    </row>
    <row r="38" spans="1:45" s="67" customFormat="1" ht="9.6" customHeight="1" x14ac:dyDescent="0.3">
      <c r="A38" s="97"/>
      <c r="B38" s="61"/>
      <c r="C38" s="61"/>
      <c r="D38" s="61"/>
      <c r="E38" s="71"/>
      <c r="F38" s="61"/>
      <c r="G38" s="61"/>
      <c r="H38" s="61"/>
      <c r="I38" s="61"/>
      <c r="J38" s="71"/>
      <c r="K38" s="61"/>
      <c r="L38" s="61"/>
      <c r="M38" s="61"/>
      <c r="N38" s="63"/>
      <c r="O38" s="63"/>
      <c r="P38" s="63"/>
      <c r="Q38" s="63"/>
      <c r="R38" s="64"/>
      <c r="S38" s="65"/>
      <c r="T38" s="65"/>
      <c r="U38" s="65"/>
      <c r="V38" s="65"/>
      <c r="W38" s="65"/>
      <c r="X38" s="65"/>
      <c r="Y38" s="65"/>
      <c r="Z38" s="65"/>
      <c r="AA38" s="65"/>
      <c r="AB38" s="65"/>
      <c r="AC38" s="65"/>
      <c r="AD38" s="65"/>
      <c r="AE38" s="65"/>
      <c r="AF38" s="65"/>
      <c r="AG38" s="65"/>
      <c r="AH38" s="65"/>
      <c r="AI38" s="103"/>
      <c r="AJ38" s="103"/>
      <c r="AK38" s="103"/>
      <c r="AL38" s="65"/>
      <c r="AM38" s="65"/>
      <c r="AN38" s="65"/>
      <c r="AO38" s="65"/>
      <c r="AP38" s="65"/>
      <c r="AQ38" s="65"/>
      <c r="AR38" s="65"/>
      <c r="AS38" s="65"/>
    </row>
    <row r="39" spans="1:45" s="67" customFormat="1" ht="9.6" customHeight="1" x14ac:dyDescent="0.3">
      <c r="A39" s="98"/>
      <c r="B39" s="71"/>
      <c r="C39" s="71"/>
      <c r="D39" s="71"/>
      <c r="E39" s="71"/>
      <c r="F39" s="61"/>
      <c r="G39" s="61"/>
      <c r="H39" s="65"/>
      <c r="I39" s="99"/>
      <c r="J39" s="71"/>
      <c r="K39" s="61"/>
      <c r="L39" s="61"/>
      <c r="M39" s="61"/>
      <c r="N39" s="63"/>
      <c r="O39" s="63"/>
      <c r="P39" s="63"/>
      <c r="Q39" s="63"/>
      <c r="R39" s="64"/>
      <c r="S39" s="65"/>
      <c r="T39" s="65"/>
      <c r="U39" s="65"/>
      <c r="V39" s="65"/>
      <c r="W39" s="65"/>
      <c r="X39" s="65"/>
      <c r="Y39" s="65"/>
      <c r="Z39" s="65"/>
      <c r="AA39" s="65"/>
      <c r="AB39" s="65"/>
      <c r="AC39" s="65"/>
      <c r="AD39" s="65"/>
      <c r="AE39" s="65"/>
      <c r="AF39" s="65"/>
      <c r="AG39" s="65"/>
      <c r="AH39" s="65"/>
      <c r="AI39" s="103"/>
      <c r="AJ39" s="103"/>
      <c r="AK39" s="103"/>
      <c r="AL39" s="65"/>
      <c r="AM39" s="65"/>
      <c r="AN39" s="65"/>
      <c r="AO39" s="65"/>
      <c r="AP39" s="65"/>
      <c r="AQ39" s="65"/>
      <c r="AR39" s="65"/>
      <c r="AS39" s="65"/>
    </row>
    <row r="40" spans="1:45" s="67" customFormat="1" ht="9.6" customHeight="1" x14ac:dyDescent="0.3">
      <c r="A40" s="98"/>
      <c r="B40" s="61"/>
      <c r="C40" s="61"/>
      <c r="D40" s="61"/>
      <c r="E40" s="71"/>
      <c r="F40" s="61"/>
      <c r="G40" s="61"/>
      <c r="H40" s="61"/>
      <c r="I40" s="61"/>
      <c r="J40" s="71"/>
      <c r="K40" s="61"/>
      <c r="L40" s="100"/>
      <c r="M40" s="61"/>
      <c r="N40" s="63"/>
      <c r="O40" s="63"/>
      <c r="P40" s="63"/>
      <c r="Q40" s="63"/>
      <c r="R40" s="64"/>
      <c r="S40" s="65"/>
      <c r="T40" s="65"/>
      <c r="U40" s="65"/>
      <c r="V40" s="65"/>
      <c r="W40" s="65"/>
      <c r="X40" s="65"/>
      <c r="Y40" s="65"/>
      <c r="Z40" s="65"/>
      <c r="AA40" s="65"/>
      <c r="AB40" s="65"/>
      <c r="AC40" s="65"/>
      <c r="AD40" s="65"/>
      <c r="AE40" s="65"/>
      <c r="AF40" s="65"/>
      <c r="AG40" s="65"/>
      <c r="AH40" s="65"/>
      <c r="AI40" s="103"/>
      <c r="AJ40" s="103"/>
      <c r="AK40" s="103"/>
      <c r="AL40" s="65"/>
      <c r="AM40" s="65"/>
      <c r="AN40" s="65"/>
      <c r="AO40" s="65"/>
      <c r="AP40" s="65"/>
      <c r="AQ40" s="65"/>
      <c r="AR40" s="65"/>
      <c r="AS40" s="65"/>
    </row>
    <row r="41" spans="1:45" s="67" customFormat="1" ht="9.6" customHeight="1" x14ac:dyDescent="0.3">
      <c r="A41" s="98"/>
      <c r="B41" s="71"/>
      <c r="C41" s="71"/>
      <c r="D41" s="71"/>
      <c r="E41" s="71"/>
      <c r="F41" s="61"/>
      <c r="G41" s="61"/>
      <c r="H41" s="65"/>
      <c r="I41" s="61"/>
      <c r="J41" s="71"/>
      <c r="K41" s="99"/>
      <c r="L41" s="71"/>
      <c r="M41" s="61"/>
      <c r="N41" s="63"/>
      <c r="O41" s="63"/>
      <c r="P41" s="63"/>
      <c r="Q41" s="63"/>
      <c r="R41" s="64"/>
      <c r="S41" s="65"/>
      <c r="T41" s="65"/>
      <c r="U41" s="65"/>
      <c r="V41" s="65"/>
      <c r="W41" s="65"/>
      <c r="X41" s="65"/>
      <c r="Y41" s="65"/>
      <c r="Z41" s="65"/>
      <c r="AA41" s="65"/>
      <c r="AB41" s="65"/>
      <c r="AC41" s="65"/>
      <c r="AD41" s="65"/>
      <c r="AE41" s="65"/>
      <c r="AF41" s="65"/>
      <c r="AG41" s="65"/>
      <c r="AH41" s="65"/>
      <c r="AI41" s="103"/>
      <c r="AJ41" s="103"/>
      <c r="AK41" s="103"/>
      <c r="AL41" s="65"/>
      <c r="AM41" s="65"/>
      <c r="AN41" s="65"/>
      <c r="AO41" s="65"/>
      <c r="AP41" s="65"/>
      <c r="AQ41" s="65"/>
      <c r="AR41" s="65"/>
      <c r="AS41" s="65"/>
    </row>
    <row r="42" spans="1:45" s="67" customFormat="1" ht="9.6" customHeight="1" x14ac:dyDescent="0.3">
      <c r="A42" s="98"/>
      <c r="B42" s="61"/>
      <c r="C42" s="61"/>
      <c r="D42" s="61"/>
      <c r="E42" s="71"/>
      <c r="F42" s="61"/>
      <c r="G42" s="61"/>
      <c r="H42" s="61"/>
      <c r="I42" s="61"/>
      <c r="J42" s="71"/>
      <c r="K42" s="61"/>
      <c r="L42" s="61"/>
      <c r="M42" s="61"/>
      <c r="N42" s="63"/>
      <c r="O42" s="63"/>
      <c r="P42" s="63"/>
      <c r="Q42" s="63"/>
      <c r="R42" s="64"/>
      <c r="S42" s="101"/>
      <c r="T42" s="65"/>
      <c r="U42" s="65"/>
      <c r="V42" s="65"/>
      <c r="W42" s="65"/>
      <c r="X42" s="65"/>
      <c r="Y42" s="65"/>
      <c r="Z42" s="65"/>
      <c r="AA42" s="65"/>
      <c r="AB42" s="65"/>
      <c r="AC42" s="65"/>
      <c r="AD42" s="65"/>
      <c r="AE42" s="65"/>
      <c r="AF42" s="65"/>
      <c r="AG42" s="65"/>
      <c r="AH42" s="65"/>
      <c r="AI42" s="103"/>
      <c r="AJ42" s="103"/>
      <c r="AK42" s="103"/>
      <c r="AL42" s="65"/>
      <c r="AM42" s="65"/>
      <c r="AN42" s="65"/>
      <c r="AO42" s="65"/>
      <c r="AP42" s="65"/>
      <c r="AQ42" s="65"/>
      <c r="AR42" s="65"/>
      <c r="AS42" s="65"/>
    </row>
    <row r="43" spans="1:45" s="67" customFormat="1" ht="9.6" customHeight="1" x14ac:dyDescent="0.3">
      <c r="A43" s="98"/>
      <c r="B43" s="71"/>
      <c r="C43" s="71"/>
      <c r="D43" s="71"/>
      <c r="E43" s="71"/>
      <c r="F43" s="61"/>
      <c r="G43" s="61"/>
      <c r="H43" s="65"/>
      <c r="I43" s="99"/>
      <c r="J43" s="71"/>
      <c r="K43" s="61"/>
      <c r="L43" s="61"/>
      <c r="M43" s="61"/>
      <c r="N43" s="63"/>
      <c r="O43" s="63"/>
      <c r="P43" s="63"/>
      <c r="Q43" s="63"/>
      <c r="R43" s="64"/>
      <c r="S43" s="65"/>
      <c r="T43" s="65"/>
      <c r="U43" s="65"/>
      <c r="V43" s="65"/>
      <c r="W43" s="65"/>
      <c r="X43" s="65"/>
      <c r="Y43" s="65"/>
      <c r="Z43" s="65"/>
      <c r="AA43" s="65"/>
      <c r="AB43" s="65"/>
      <c r="AC43" s="65"/>
      <c r="AD43" s="65"/>
      <c r="AE43" s="65"/>
      <c r="AF43" s="65"/>
      <c r="AG43" s="65"/>
      <c r="AH43" s="65"/>
      <c r="AI43" s="103"/>
      <c r="AJ43" s="103"/>
      <c r="AK43" s="103"/>
      <c r="AL43" s="65"/>
      <c r="AM43" s="65"/>
      <c r="AN43" s="65"/>
      <c r="AO43" s="65"/>
      <c r="AP43" s="65"/>
      <c r="AQ43" s="65"/>
      <c r="AR43" s="65"/>
      <c r="AS43" s="65"/>
    </row>
    <row r="44" spans="1:45" s="67" customFormat="1" ht="9.6" customHeight="1" x14ac:dyDescent="0.3">
      <c r="A44" s="98"/>
      <c r="B44" s="61"/>
      <c r="C44" s="61"/>
      <c r="D44" s="61"/>
      <c r="E44" s="71"/>
      <c r="F44" s="61"/>
      <c r="G44" s="61"/>
      <c r="H44" s="61"/>
      <c r="I44" s="61"/>
      <c r="J44" s="71"/>
      <c r="K44" s="61"/>
      <c r="L44" s="61"/>
      <c r="M44" s="61"/>
      <c r="N44" s="63"/>
      <c r="O44" s="63"/>
      <c r="P44" s="63"/>
      <c r="Q44" s="63"/>
      <c r="R44" s="64"/>
      <c r="S44" s="65"/>
      <c r="T44" s="65"/>
      <c r="U44" s="65"/>
      <c r="V44" s="65"/>
      <c r="W44" s="65"/>
      <c r="X44" s="65"/>
      <c r="Y44" s="65"/>
      <c r="Z44" s="65"/>
      <c r="AA44" s="65"/>
      <c r="AB44" s="65"/>
      <c r="AC44" s="65"/>
      <c r="AD44" s="65"/>
      <c r="AE44" s="65"/>
      <c r="AF44" s="65"/>
      <c r="AG44" s="65"/>
      <c r="AH44" s="65"/>
      <c r="AI44" s="103"/>
      <c r="AJ44" s="103"/>
      <c r="AK44" s="103"/>
      <c r="AL44" s="65"/>
      <c r="AM44" s="65"/>
      <c r="AN44" s="65"/>
      <c r="AO44" s="65"/>
      <c r="AP44" s="65"/>
      <c r="AQ44" s="65"/>
      <c r="AR44" s="65"/>
      <c r="AS44" s="65"/>
    </row>
    <row r="45" spans="1:45" s="67" customFormat="1" ht="9.6" customHeight="1" x14ac:dyDescent="0.3">
      <c r="A45" s="98"/>
      <c r="B45" s="71"/>
      <c r="C45" s="71"/>
      <c r="D45" s="71"/>
      <c r="E45" s="71"/>
      <c r="F45" s="61"/>
      <c r="G45" s="61"/>
      <c r="H45" s="65"/>
      <c r="I45" s="61"/>
      <c r="J45" s="71"/>
      <c r="K45" s="61"/>
      <c r="L45" s="61"/>
      <c r="M45" s="99"/>
      <c r="N45" s="71"/>
      <c r="O45" s="61"/>
      <c r="P45" s="63"/>
      <c r="Q45" s="63"/>
      <c r="R45" s="64"/>
      <c r="S45" s="65"/>
      <c r="T45" s="65"/>
      <c r="U45" s="65"/>
      <c r="V45" s="65"/>
      <c r="W45" s="65"/>
      <c r="X45" s="65"/>
      <c r="Y45" s="65"/>
      <c r="Z45" s="65"/>
      <c r="AA45" s="65"/>
      <c r="AB45" s="65"/>
      <c r="AC45" s="65"/>
      <c r="AD45" s="65"/>
      <c r="AE45" s="65"/>
      <c r="AF45" s="65"/>
      <c r="AG45" s="65"/>
      <c r="AH45" s="65"/>
      <c r="AI45" s="103"/>
      <c r="AJ45" s="103"/>
      <c r="AK45" s="103"/>
      <c r="AL45" s="65"/>
      <c r="AM45" s="65"/>
      <c r="AN45" s="65"/>
      <c r="AO45" s="65"/>
      <c r="AP45" s="65"/>
      <c r="AQ45" s="65"/>
      <c r="AR45" s="65"/>
      <c r="AS45" s="65"/>
    </row>
    <row r="46" spans="1:45" s="67" customFormat="1" ht="9.6" customHeight="1" x14ac:dyDescent="0.3">
      <c r="A46" s="98"/>
      <c r="B46" s="61"/>
      <c r="C46" s="61"/>
      <c r="D46" s="61"/>
      <c r="E46" s="71"/>
      <c r="F46" s="61"/>
      <c r="G46" s="61"/>
      <c r="H46" s="61"/>
      <c r="I46" s="61"/>
      <c r="J46" s="71"/>
      <c r="K46" s="61"/>
      <c r="L46" s="61"/>
      <c r="M46" s="61"/>
      <c r="N46" s="63"/>
      <c r="O46" s="61"/>
      <c r="P46" s="63"/>
      <c r="Q46" s="63"/>
      <c r="R46" s="64"/>
      <c r="S46" s="65"/>
      <c r="T46" s="65"/>
      <c r="U46" s="65"/>
      <c r="V46" s="65"/>
      <c r="W46" s="65"/>
      <c r="X46" s="65"/>
      <c r="Y46" s="65"/>
      <c r="Z46" s="65"/>
      <c r="AA46" s="65"/>
      <c r="AB46" s="65"/>
      <c r="AC46" s="65"/>
      <c r="AD46" s="65"/>
      <c r="AE46" s="65"/>
      <c r="AF46" s="65"/>
      <c r="AG46" s="65"/>
      <c r="AH46" s="65"/>
      <c r="AI46" s="103"/>
      <c r="AJ46" s="103"/>
      <c r="AK46" s="103"/>
      <c r="AL46" s="65"/>
      <c r="AM46" s="65"/>
      <c r="AN46" s="65"/>
      <c r="AO46" s="65"/>
      <c r="AP46" s="65"/>
      <c r="AQ46" s="65"/>
      <c r="AR46" s="65"/>
      <c r="AS46" s="65"/>
    </row>
    <row r="47" spans="1:45" s="67" customFormat="1" ht="9.6" customHeight="1" x14ac:dyDescent="0.3">
      <c r="A47" s="98"/>
      <c r="B47" s="71"/>
      <c r="C47" s="71"/>
      <c r="D47" s="71"/>
      <c r="E47" s="71"/>
      <c r="F47" s="61"/>
      <c r="G47" s="61"/>
      <c r="H47" s="65"/>
      <c r="I47" s="99"/>
      <c r="J47" s="71"/>
      <c r="K47" s="61"/>
      <c r="L47" s="61"/>
      <c r="M47" s="61"/>
      <c r="N47" s="63"/>
      <c r="O47" s="63"/>
      <c r="P47" s="63"/>
      <c r="Q47" s="63"/>
      <c r="R47" s="64"/>
      <c r="S47" s="65"/>
      <c r="T47" s="65"/>
      <c r="U47" s="65"/>
      <c r="V47" s="65"/>
      <c r="W47" s="65"/>
      <c r="X47" s="65"/>
      <c r="Y47" s="65"/>
      <c r="Z47" s="65"/>
      <c r="AA47" s="65"/>
      <c r="AB47" s="65"/>
      <c r="AC47" s="65"/>
      <c r="AD47" s="65"/>
      <c r="AE47" s="65"/>
      <c r="AF47" s="65"/>
      <c r="AG47" s="65"/>
      <c r="AH47" s="65"/>
      <c r="AI47" s="103"/>
      <c r="AJ47" s="103"/>
      <c r="AK47" s="103"/>
      <c r="AL47" s="65"/>
      <c r="AM47" s="65"/>
      <c r="AN47" s="65"/>
      <c r="AO47" s="65"/>
      <c r="AP47" s="65"/>
      <c r="AQ47" s="65"/>
      <c r="AR47" s="65"/>
      <c r="AS47" s="65"/>
    </row>
    <row r="48" spans="1:45" s="67" customFormat="1" ht="9.6" customHeight="1" x14ac:dyDescent="0.3">
      <c r="A48" s="98"/>
      <c r="B48" s="61"/>
      <c r="C48" s="61"/>
      <c r="D48" s="61"/>
      <c r="E48" s="71"/>
      <c r="F48" s="61"/>
      <c r="G48" s="61"/>
      <c r="H48" s="61"/>
      <c r="I48" s="61"/>
      <c r="J48" s="71"/>
      <c r="K48" s="61"/>
      <c r="L48" s="100"/>
      <c r="M48" s="61"/>
      <c r="N48" s="63"/>
      <c r="O48" s="63"/>
      <c r="P48" s="63"/>
      <c r="Q48" s="63"/>
      <c r="R48" s="64"/>
      <c r="S48" s="65"/>
      <c r="T48" s="65"/>
      <c r="U48" s="65"/>
      <c r="V48" s="65"/>
      <c r="W48" s="65"/>
      <c r="X48" s="65"/>
      <c r="Y48" s="65"/>
      <c r="Z48" s="65"/>
      <c r="AA48" s="65"/>
      <c r="AB48" s="65"/>
      <c r="AC48" s="65"/>
      <c r="AD48" s="65"/>
      <c r="AE48" s="65"/>
      <c r="AF48" s="65"/>
      <c r="AG48" s="65"/>
      <c r="AH48" s="65"/>
      <c r="AI48" s="103"/>
      <c r="AJ48" s="103"/>
      <c r="AK48" s="103"/>
      <c r="AL48" s="65"/>
      <c r="AM48" s="65"/>
      <c r="AN48" s="65"/>
      <c r="AO48" s="65"/>
      <c r="AP48" s="65"/>
      <c r="AQ48" s="65"/>
      <c r="AR48" s="65"/>
      <c r="AS48" s="65"/>
    </row>
    <row r="49" spans="1:45" s="67" customFormat="1" ht="9.6" customHeight="1" x14ac:dyDescent="0.3">
      <c r="A49" s="98"/>
      <c r="B49" s="71"/>
      <c r="C49" s="71"/>
      <c r="D49" s="71"/>
      <c r="E49" s="71"/>
      <c r="F49" s="61"/>
      <c r="G49" s="61"/>
      <c r="H49" s="65"/>
      <c r="I49" s="61"/>
      <c r="J49" s="71"/>
      <c r="K49" s="99"/>
      <c r="L49" s="71"/>
      <c r="M49" s="61"/>
      <c r="N49" s="63"/>
      <c r="O49" s="63"/>
      <c r="P49" s="63"/>
      <c r="Q49" s="63"/>
      <c r="R49" s="64"/>
      <c r="S49" s="65"/>
      <c r="T49" s="65"/>
      <c r="U49" s="65"/>
      <c r="V49" s="65"/>
      <c r="W49" s="65"/>
      <c r="X49" s="65"/>
      <c r="Y49" s="65"/>
      <c r="Z49" s="65"/>
      <c r="AA49" s="65"/>
      <c r="AB49" s="65"/>
      <c r="AC49" s="65"/>
      <c r="AD49" s="65"/>
      <c r="AE49" s="65"/>
      <c r="AF49" s="65"/>
      <c r="AG49" s="65"/>
      <c r="AH49" s="65"/>
      <c r="AI49" s="103"/>
      <c r="AJ49" s="103"/>
      <c r="AK49" s="103"/>
      <c r="AL49" s="65"/>
      <c r="AM49" s="65"/>
      <c r="AN49" s="65"/>
      <c r="AO49" s="65"/>
      <c r="AP49" s="65"/>
      <c r="AQ49" s="65"/>
      <c r="AR49" s="65"/>
      <c r="AS49" s="65"/>
    </row>
    <row r="50" spans="1:45" s="67" customFormat="1" ht="9.6" customHeight="1" x14ac:dyDescent="0.3">
      <c r="A50" s="98"/>
      <c r="B50" s="61"/>
      <c r="C50" s="61"/>
      <c r="D50" s="61"/>
      <c r="E50" s="71"/>
      <c r="F50" s="61"/>
      <c r="G50" s="61"/>
      <c r="H50" s="61"/>
      <c r="I50" s="61"/>
      <c r="J50" s="71"/>
      <c r="K50" s="61"/>
      <c r="L50" s="61"/>
      <c r="M50" s="61"/>
      <c r="N50" s="63"/>
      <c r="O50" s="63"/>
      <c r="P50" s="63"/>
      <c r="Q50" s="63"/>
      <c r="R50" s="64"/>
      <c r="S50" s="65"/>
      <c r="T50" s="65"/>
      <c r="U50" s="65"/>
      <c r="V50" s="65"/>
      <c r="W50" s="65"/>
      <c r="X50" s="65"/>
      <c r="Y50" s="65"/>
      <c r="Z50" s="65"/>
      <c r="AA50" s="65"/>
      <c r="AB50" s="65"/>
      <c r="AC50" s="65"/>
      <c r="AD50" s="65"/>
      <c r="AE50" s="65"/>
      <c r="AF50" s="65"/>
      <c r="AG50" s="65"/>
      <c r="AH50" s="65"/>
      <c r="AI50" s="103"/>
      <c r="AJ50" s="103"/>
      <c r="AK50" s="103"/>
      <c r="AL50" s="65"/>
      <c r="AM50" s="65"/>
      <c r="AN50" s="65"/>
      <c r="AO50" s="65"/>
      <c r="AP50" s="65"/>
      <c r="AQ50" s="65"/>
      <c r="AR50" s="65"/>
      <c r="AS50" s="65"/>
    </row>
    <row r="51" spans="1:45" s="67" customFormat="1" ht="9.6" customHeight="1" x14ac:dyDescent="0.3">
      <c r="A51" s="98"/>
      <c r="B51" s="71"/>
      <c r="C51" s="71"/>
      <c r="D51" s="71"/>
      <c r="E51" s="71"/>
      <c r="F51" s="61"/>
      <c r="G51" s="61"/>
      <c r="H51" s="65"/>
      <c r="I51" s="99"/>
      <c r="J51" s="71"/>
      <c r="K51" s="61"/>
      <c r="L51" s="61"/>
      <c r="M51" s="61"/>
      <c r="N51" s="63"/>
      <c r="O51" s="63"/>
      <c r="P51" s="63"/>
      <c r="Q51" s="63"/>
      <c r="R51" s="64"/>
      <c r="S51" s="65"/>
      <c r="T51" s="65"/>
      <c r="U51" s="65"/>
      <c r="V51" s="65"/>
      <c r="W51" s="65"/>
      <c r="X51" s="65"/>
      <c r="Y51" s="65"/>
      <c r="Z51" s="65"/>
      <c r="AA51" s="65"/>
      <c r="AB51" s="65"/>
      <c r="AC51" s="65"/>
      <c r="AD51" s="65"/>
      <c r="AE51" s="65"/>
      <c r="AF51" s="65"/>
      <c r="AG51" s="65"/>
      <c r="AH51" s="65"/>
      <c r="AI51" s="103"/>
      <c r="AJ51" s="103"/>
      <c r="AK51" s="103"/>
      <c r="AL51" s="65"/>
      <c r="AM51" s="65"/>
      <c r="AN51" s="65"/>
      <c r="AO51" s="65"/>
      <c r="AP51" s="65"/>
      <c r="AQ51" s="65"/>
      <c r="AR51" s="65"/>
      <c r="AS51" s="65"/>
    </row>
    <row r="52" spans="1:45" s="67" customFormat="1" ht="9.6" customHeight="1" x14ac:dyDescent="0.3">
      <c r="A52" s="97"/>
      <c r="B52" s="61"/>
      <c r="C52" s="61"/>
      <c r="D52" s="61"/>
      <c r="E52" s="71"/>
      <c r="F52" s="106"/>
      <c r="G52" s="106"/>
      <c r="H52" s="106"/>
      <c r="I52" s="106"/>
      <c r="J52" s="71"/>
      <c r="K52" s="61"/>
      <c r="L52" s="61"/>
      <c r="M52" s="61"/>
      <c r="N52" s="61"/>
      <c r="O52" s="61"/>
      <c r="P52" s="61"/>
      <c r="Q52" s="63"/>
      <c r="R52" s="64"/>
      <c r="S52" s="65"/>
      <c r="T52" s="65"/>
      <c r="U52" s="65"/>
      <c r="V52" s="65"/>
      <c r="W52" s="65"/>
      <c r="X52" s="65"/>
      <c r="Y52" s="65"/>
      <c r="Z52" s="65"/>
      <c r="AA52" s="65"/>
      <c r="AB52" s="65"/>
      <c r="AC52" s="65"/>
      <c r="AD52" s="65"/>
      <c r="AE52" s="65"/>
      <c r="AF52" s="65"/>
      <c r="AG52" s="65"/>
      <c r="AH52" s="65"/>
      <c r="AI52" s="103"/>
      <c r="AJ52" s="103"/>
      <c r="AK52" s="103"/>
      <c r="AL52" s="65"/>
      <c r="AM52" s="65"/>
      <c r="AN52" s="65"/>
      <c r="AO52" s="65"/>
      <c r="AP52" s="65"/>
      <c r="AQ52" s="65"/>
      <c r="AR52" s="65"/>
      <c r="AS52" s="65"/>
    </row>
    <row r="53" spans="1:45" s="112" customFormat="1" ht="6.75" customHeight="1" x14ac:dyDescent="0.3">
      <c r="A53" s="107"/>
      <c r="B53" s="107"/>
      <c r="C53" s="107"/>
      <c r="D53" s="107"/>
      <c r="E53" s="107"/>
      <c r="F53" s="108"/>
      <c r="G53" s="108"/>
      <c r="H53" s="108"/>
      <c r="I53" s="108"/>
      <c r="J53" s="109"/>
      <c r="K53" s="110"/>
      <c r="L53" s="111"/>
      <c r="M53" s="110"/>
      <c r="N53" s="111"/>
      <c r="O53" s="110"/>
      <c r="P53" s="111"/>
      <c r="Q53" s="110"/>
      <c r="R53" s="111"/>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row>
    <row r="54" spans="1:45" s="125" customFormat="1" ht="10.5" customHeight="1" x14ac:dyDescent="0.3">
      <c r="A54" s="113" t="s">
        <v>15</v>
      </c>
      <c r="B54" s="114"/>
      <c r="C54" s="114"/>
      <c r="D54" s="115"/>
      <c r="E54" s="116" t="s">
        <v>37</v>
      </c>
      <c r="F54" s="117" t="s">
        <v>38</v>
      </c>
      <c r="G54" s="116"/>
      <c r="H54" s="118"/>
      <c r="I54" s="119"/>
      <c r="J54" s="116" t="s">
        <v>37</v>
      </c>
      <c r="K54" s="117" t="s">
        <v>39</v>
      </c>
      <c r="L54" s="120"/>
      <c r="M54" s="117" t="s">
        <v>40</v>
      </c>
      <c r="N54" s="121"/>
      <c r="O54" s="122" t="s">
        <v>41</v>
      </c>
      <c r="P54" s="122"/>
      <c r="Q54" s="123"/>
      <c r="R54" s="124"/>
      <c r="T54" s="126"/>
      <c r="U54" s="126"/>
      <c r="V54" s="126"/>
      <c r="W54" s="126"/>
      <c r="X54" s="126"/>
      <c r="Y54" s="126"/>
      <c r="Z54" s="126"/>
      <c r="AA54" s="126"/>
      <c r="AB54" s="126"/>
      <c r="AC54" s="126"/>
      <c r="AD54" s="126"/>
      <c r="AE54" s="126"/>
      <c r="AF54" s="126"/>
      <c r="AG54" s="126"/>
      <c r="AH54" s="126"/>
      <c r="AI54" s="127"/>
      <c r="AJ54" s="127"/>
      <c r="AK54" s="127"/>
      <c r="AL54" s="126"/>
      <c r="AM54" s="126"/>
      <c r="AN54" s="126"/>
      <c r="AO54" s="126"/>
      <c r="AP54" s="126"/>
      <c r="AQ54" s="126"/>
      <c r="AR54" s="126"/>
      <c r="AS54" s="126"/>
    </row>
    <row r="55" spans="1:45" s="125" customFormat="1" ht="9" customHeight="1" x14ac:dyDescent="0.3">
      <c r="A55" s="128" t="s">
        <v>42</v>
      </c>
      <c r="B55" s="129"/>
      <c r="C55" s="130"/>
      <c r="D55" s="131"/>
      <c r="E55" s="132">
        <v>1</v>
      </c>
      <c r="F55" s="126" t="s">
        <v>3</v>
      </c>
      <c r="G55" s="132"/>
      <c r="H55" s="126"/>
      <c r="I55" s="133"/>
      <c r="J55" s="134" t="s">
        <v>43</v>
      </c>
      <c r="K55" s="135"/>
      <c r="L55" s="136"/>
      <c r="M55" s="135"/>
      <c r="N55" s="137"/>
      <c r="O55" s="138" t="s">
        <v>44</v>
      </c>
      <c r="P55" s="139"/>
      <c r="Q55" s="139"/>
      <c r="R55" s="137"/>
      <c r="T55" s="126"/>
      <c r="U55" s="126"/>
      <c r="V55" s="126"/>
      <c r="W55" s="126"/>
      <c r="X55" s="126"/>
      <c r="Y55" s="126"/>
      <c r="Z55" s="126"/>
      <c r="AA55" s="126"/>
      <c r="AB55" s="126"/>
      <c r="AC55" s="126"/>
      <c r="AD55" s="126"/>
      <c r="AE55" s="126"/>
      <c r="AF55" s="126"/>
      <c r="AG55" s="126"/>
      <c r="AH55" s="126"/>
      <c r="AI55" s="127"/>
      <c r="AJ55" s="127"/>
      <c r="AK55" s="127"/>
      <c r="AL55" s="126"/>
      <c r="AM55" s="126"/>
      <c r="AN55" s="126"/>
      <c r="AO55" s="126"/>
      <c r="AP55" s="126"/>
      <c r="AQ55" s="126"/>
      <c r="AR55" s="126"/>
      <c r="AS55" s="126"/>
    </row>
    <row r="56" spans="1:45" s="125" customFormat="1" ht="9" customHeight="1" x14ac:dyDescent="0.3">
      <c r="A56" s="140" t="s">
        <v>45</v>
      </c>
      <c r="B56" s="141"/>
      <c r="C56" s="142"/>
      <c r="D56" s="143"/>
      <c r="E56" s="132">
        <v>2</v>
      </c>
      <c r="F56" s="126" t="s">
        <v>0</v>
      </c>
      <c r="G56" s="132"/>
      <c r="H56" s="126"/>
      <c r="I56" s="133"/>
      <c r="J56" s="134" t="s">
        <v>46</v>
      </c>
      <c r="K56" s="135"/>
      <c r="L56" s="136"/>
      <c r="M56" s="135"/>
      <c r="N56" s="137"/>
      <c r="O56" s="144"/>
      <c r="P56" s="145"/>
      <c r="Q56" s="141"/>
      <c r="R56" s="146"/>
      <c r="T56" s="126"/>
      <c r="U56" s="126"/>
      <c r="V56" s="126"/>
      <c r="W56" s="126"/>
      <c r="X56" s="126"/>
      <c r="Y56" s="126"/>
      <c r="Z56" s="126"/>
      <c r="AA56" s="126"/>
      <c r="AB56" s="126"/>
      <c r="AC56" s="126"/>
      <c r="AD56" s="126"/>
      <c r="AE56" s="126"/>
      <c r="AF56" s="126"/>
      <c r="AG56" s="126"/>
      <c r="AH56" s="126"/>
      <c r="AI56" s="127"/>
      <c r="AJ56" s="127"/>
      <c r="AK56" s="127"/>
      <c r="AL56" s="126"/>
      <c r="AM56" s="126"/>
      <c r="AN56" s="126"/>
      <c r="AO56" s="126"/>
      <c r="AP56" s="126"/>
      <c r="AQ56" s="126"/>
      <c r="AR56" s="126"/>
      <c r="AS56" s="126"/>
    </row>
    <row r="57" spans="1:45" s="125" customFormat="1" ht="9" customHeight="1" x14ac:dyDescent="0.3">
      <c r="A57" s="147"/>
      <c r="B57" s="148"/>
      <c r="C57" s="149"/>
      <c r="D57" s="150"/>
      <c r="E57" s="132"/>
      <c r="F57" s="126"/>
      <c r="G57" s="132"/>
      <c r="H57" s="126"/>
      <c r="I57" s="133"/>
      <c r="J57" s="134" t="s">
        <v>47</v>
      </c>
      <c r="K57" s="135"/>
      <c r="L57" s="136"/>
      <c r="M57" s="135"/>
      <c r="N57" s="137"/>
      <c r="O57" s="138" t="s">
        <v>48</v>
      </c>
      <c r="P57" s="139"/>
      <c r="Q57" s="139"/>
      <c r="R57" s="137"/>
      <c r="T57" s="126"/>
      <c r="U57" s="126"/>
      <c r="V57" s="126"/>
      <c r="W57" s="126"/>
      <c r="X57" s="126"/>
      <c r="Y57" s="126"/>
      <c r="Z57" s="126"/>
      <c r="AA57" s="126"/>
      <c r="AB57" s="126"/>
      <c r="AC57" s="126"/>
      <c r="AD57" s="126"/>
      <c r="AE57" s="126"/>
      <c r="AF57" s="126"/>
      <c r="AG57" s="126"/>
      <c r="AH57" s="126"/>
      <c r="AI57" s="127"/>
      <c r="AJ57" s="127"/>
      <c r="AK57" s="127"/>
      <c r="AL57" s="126"/>
      <c r="AM57" s="126"/>
      <c r="AN57" s="126"/>
      <c r="AO57" s="126"/>
      <c r="AP57" s="126"/>
      <c r="AQ57" s="126"/>
      <c r="AR57" s="126"/>
      <c r="AS57" s="126"/>
    </row>
    <row r="58" spans="1:45" s="125" customFormat="1" ht="9" customHeight="1" x14ac:dyDescent="0.3">
      <c r="A58" s="151"/>
      <c r="B58" s="37"/>
      <c r="C58" s="37"/>
      <c r="D58" s="152"/>
      <c r="E58" s="132"/>
      <c r="F58" s="126"/>
      <c r="G58" s="132"/>
      <c r="H58" s="126"/>
      <c r="I58" s="133"/>
      <c r="J58" s="134" t="s">
        <v>49</v>
      </c>
      <c r="K58" s="135"/>
      <c r="L58" s="136"/>
      <c r="M58" s="135"/>
      <c r="N58" s="137"/>
      <c r="O58" s="135"/>
      <c r="P58" s="136"/>
      <c r="Q58" s="135"/>
      <c r="R58" s="137"/>
      <c r="T58" s="126"/>
      <c r="U58" s="126"/>
      <c r="V58" s="126"/>
      <c r="W58" s="126"/>
      <c r="X58" s="126"/>
      <c r="Y58" s="126"/>
      <c r="Z58" s="126"/>
      <c r="AA58" s="126"/>
      <c r="AB58" s="126"/>
      <c r="AC58" s="126"/>
      <c r="AD58" s="126"/>
      <c r="AE58" s="126"/>
      <c r="AF58" s="126"/>
      <c r="AG58" s="126"/>
      <c r="AH58" s="126"/>
      <c r="AI58" s="127"/>
      <c r="AJ58" s="127"/>
      <c r="AK58" s="127"/>
      <c r="AL58" s="126"/>
      <c r="AM58" s="126"/>
      <c r="AN58" s="126"/>
      <c r="AO58" s="126"/>
      <c r="AP58" s="126"/>
      <c r="AQ58" s="126"/>
      <c r="AR58" s="126"/>
      <c r="AS58" s="126"/>
    </row>
    <row r="59" spans="1:45" s="125" customFormat="1" ht="9" customHeight="1" x14ac:dyDescent="0.3">
      <c r="A59" s="153"/>
      <c r="B59" s="154"/>
      <c r="C59" s="154"/>
      <c r="D59" s="155"/>
      <c r="E59" s="132"/>
      <c r="F59" s="126"/>
      <c r="G59" s="132"/>
      <c r="H59" s="126"/>
      <c r="I59" s="133"/>
      <c r="J59" s="134" t="s">
        <v>50</v>
      </c>
      <c r="K59" s="135"/>
      <c r="L59" s="136"/>
      <c r="M59" s="135"/>
      <c r="N59" s="137"/>
      <c r="O59" s="141"/>
      <c r="P59" s="145"/>
      <c r="Q59" s="141"/>
      <c r="R59" s="146"/>
      <c r="T59" s="126"/>
      <c r="U59" s="126"/>
      <c r="V59" s="126"/>
      <c r="W59" s="126"/>
      <c r="X59" s="126"/>
      <c r="Y59" s="126"/>
      <c r="Z59" s="126"/>
      <c r="AA59" s="126"/>
      <c r="AB59" s="126"/>
      <c r="AC59" s="126"/>
      <c r="AD59" s="126"/>
      <c r="AE59" s="126"/>
      <c r="AF59" s="126"/>
      <c r="AG59" s="126"/>
      <c r="AH59" s="126"/>
      <c r="AI59" s="127"/>
      <c r="AJ59" s="127"/>
      <c r="AK59" s="127"/>
      <c r="AL59" s="126"/>
      <c r="AM59" s="126"/>
      <c r="AN59" s="126"/>
      <c r="AO59" s="126"/>
      <c r="AP59" s="126"/>
      <c r="AQ59" s="126"/>
      <c r="AR59" s="126"/>
      <c r="AS59" s="126"/>
    </row>
    <row r="60" spans="1:45" s="125" customFormat="1" ht="9" customHeight="1" x14ac:dyDescent="0.3">
      <c r="A60" s="156"/>
      <c r="B60" s="157"/>
      <c r="C60" s="37"/>
      <c r="D60" s="152"/>
      <c r="E60" s="132"/>
      <c r="F60" s="126"/>
      <c r="G60" s="132"/>
      <c r="H60" s="126"/>
      <c r="I60" s="133"/>
      <c r="J60" s="134" t="s">
        <v>51</v>
      </c>
      <c r="K60" s="135"/>
      <c r="L60" s="136"/>
      <c r="M60" s="135"/>
      <c r="N60" s="137"/>
      <c r="O60" s="138" t="s">
        <v>52</v>
      </c>
      <c r="P60" s="139"/>
      <c r="Q60" s="139"/>
      <c r="R60" s="137"/>
      <c r="T60" s="126"/>
      <c r="U60" s="126"/>
      <c r="V60" s="126"/>
      <c r="W60" s="126"/>
      <c r="X60" s="126"/>
      <c r="Y60" s="126"/>
      <c r="Z60" s="126"/>
      <c r="AA60" s="126"/>
      <c r="AB60" s="126"/>
      <c r="AC60" s="126"/>
      <c r="AD60" s="126"/>
      <c r="AE60" s="126"/>
      <c r="AF60" s="126"/>
      <c r="AG60" s="126"/>
      <c r="AH60" s="126"/>
      <c r="AI60" s="127"/>
      <c r="AJ60" s="127"/>
      <c r="AK60" s="127"/>
      <c r="AL60" s="126"/>
      <c r="AM60" s="126"/>
      <c r="AN60" s="126"/>
      <c r="AO60" s="126"/>
      <c r="AP60" s="126"/>
      <c r="AQ60" s="126"/>
      <c r="AR60" s="126"/>
      <c r="AS60" s="126"/>
    </row>
    <row r="61" spans="1:45" s="125" customFormat="1" ht="9" customHeight="1" x14ac:dyDescent="0.3">
      <c r="A61" s="156"/>
      <c r="B61" s="157"/>
      <c r="C61" s="158"/>
      <c r="D61" s="159"/>
      <c r="E61" s="132"/>
      <c r="F61" s="126"/>
      <c r="G61" s="132"/>
      <c r="H61" s="126"/>
      <c r="I61" s="133"/>
      <c r="J61" s="134" t="s">
        <v>53</v>
      </c>
      <c r="K61" s="135"/>
      <c r="L61" s="136"/>
      <c r="M61" s="135"/>
      <c r="N61" s="137"/>
      <c r="O61" s="135"/>
      <c r="P61" s="136"/>
      <c r="Q61" s="135"/>
      <c r="R61" s="137"/>
      <c r="T61" s="126"/>
      <c r="U61" s="126"/>
      <c r="V61" s="126"/>
      <c r="W61" s="126"/>
      <c r="X61" s="126"/>
      <c r="Y61" s="126"/>
      <c r="Z61" s="126"/>
      <c r="AA61" s="126"/>
      <c r="AB61" s="126"/>
      <c r="AC61" s="126"/>
      <c r="AD61" s="126"/>
      <c r="AE61" s="126"/>
      <c r="AF61" s="126"/>
      <c r="AG61" s="126"/>
      <c r="AH61" s="126"/>
      <c r="AI61" s="127"/>
      <c r="AJ61" s="127"/>
      <c r="AK61" s="127"/>
      <c r="AL61" s="126"/>
      <c r="AM61" s="126"/>
      <c r="AN61" s="126"/>
      <c r="AO61" s="126"/>
      <c r="AP61" s="126"/>
      <c r="AQ61" s="126"/>
      <c r="AR61" s="126"/>
      <c r="AS61" s="126"/>
    </row>
    <row r="62" spans="1:45" s="125" customFormat="1" ht="9" customHeight="1" x14ac:dyDescent="0.3">
      <c r="A62" s="160"/>
      <c r="B62" s="161"/>
      <c r="C62" s="162"/>
      <c r="D62" s="163"/>
      <c r="E62" s="164"/>
      <c r="F62" s="144"/>
      <c r="G62" s="164"/>
      <c r="H62" s="144"/>
      <c r="I62" s="165"/>
      <c r="J62" s="166" t="s">
        <v>54</v>
      </c>
      <c r="K62" s="141"/>
      <c r="L62" s="145"/>
      <c r="M62" s="141"/>
      <c r="N62" s="146"/>
      <c r="O62" s="141" t="str">
        <f>R4</f>
        <v>Kovács Annamária</v>
      </c>
      <c r="P62" s="145"/>
      <c r="Q62" s="141"/>
      <c r="R62" s="167">
        <v>4</v>
      </c>
      <c r="T62" s="126"/>
      <c r="U62" s="126"/>
      <c r="V62" s="126"/>
      <c r="W62" s="126"/>
      <c r="X62" s="126"/>
      <c r="Y62" s="126"/>
      <c r="Z62" s="126"/>
      <c r="AA62" s="126"/>
      <c r="AB62" s="126"/>
      <c r="AC62" s="126"/>
      <c r="AD62" s="126"/>
      <c r="AE62" s="126"/>
      <c r="AF62" s="126"/>
      <c r="AG62" s="126"/>
      <c r="AH62" s="126"/>
      <c r="AI62" s="127"/>
      <c r="AJ62" s="127"/>
      <c r="AK62" s="127"/>
      <c r="AL62" s="126"/>
      <c r="AM62" s="126"/>
      <c r="AN62" s="126"/>
      <c r="AO62" s="126"/>
      <c r="AP62" s="126"/>
      <c r="AQ62" s="126"/>
      <c r="AR62" s="126"/>
      <c r="AS62" s="126"/>
    </row>
    <row r="63" spans="1:45" x14ac:dyDescent="0.25">
      <c r="T63" s="22"/>
      <c r="U63" s="22"/>
      <c r="V63" s="22"/>
      <c r="W63" s="22"/>
      <c r="X63" s="22"/>
      <c r="Y63" s="22"/>
      <c r="Z63" s="22"/>
      <c r="AA63" s="22"/>
      <c r="AB63" s="22"/>
      <c r="AC63" s="22"/>
      <c r="AD63" s="22"/>
      <c r="AE63" s="22"/>
      <c r="AF63" s="22"/>
      <c r="AG63" s="22"/>
      <c r="AH63" s="22"/>
      <c r="AL63" s="22"/>
      <c r="AM63" s="22"/>
      <c r="AN63" s="22"/>
      <c r="AO63" s="22"/>
      <c r="AP63" s="22"/>
      <c r="AQ63" s="22"/>
      <c r="AR63" s="22"/>
      <c r="AS63" s="22"/>
    </row>
    <row r="64" spans="1:45" x14ac:dyDescent="0.25">
      <c r="T64" s="22"/>
      <c r="U64" s="22"/>
      <c r="V64" s="22"/>
      <c r="W64" s="22"/>
      <c r="X64" s="22"/>
      <c r="Y64" s="22"/>
      <c r="Z64" s="22"/>
      <c r="AA64" s="22"/>
      <c r="AB64" s="22"/>
      <c r="AC64" s="22"/>
      <c r="AD64" s="22"/>
      <c r="AE64" s="22"/>
      <c r="AF64" s="22"/>
      <c r="AG64" s="22"/>
      <c r="AH64" s="22"/>
      <c r="AL64" s="22"/>
      <c r="AM64" s="22"/>
      <c r="AN64" s="22"/>
      <c r="AO64" s="22"/>
      <c r="AP64" s="22"/>
      <c r="AQ64" s="22"/>
      <c r="AR64" s="22"/>
      <c r="AS64" s="22"/>
    </row>
    <row r="65" spans="20:45" x14ac:dyDescent="0.25">
      <c r="T65" s="22"/>
      <c r="U65" s="22"/>
      <c r="V65" s="22"/>
      <c r="W65" s="22"/>
      <c r="X65" s="22"/>
      <c r="Y65" s="22"/>
      <c r="Z65" s="22"/>
      <c r="AA65" s="22"/>
      <c r="AB65" s="22"/>
      <c r="AC65" s="22"/>
      <c r="AD65" s="22"/>
      <c r="AE65" s="22"/>
      <c r="AF65" s="22"/>
      <c r="AG65" s="22"/>
      <c r="AH65" s="22"/>
      <c r="AL65" s="22"/>
      <c r="AM65" s="22"/>
      <c r="AN65" s="22"/>
      <c r="AO65" s="22"/>
      <c r="AP65" s="22"/>
      <c r="AQ65" s="22"/>
      <c r="AR65" s="22"/>
      <c r="AS65" s="22"/>
    </row>
    <row r="66" spans="20:45" x14ac:dyDescent="0.25">
      <c r="T66" s="22"/>
      <c r="U66" s="22"/>
      <c r="V66" s="22"/>
      <c r="W66" s="22"/>
      <c r="X66" s="22"/>
      <c r="Y66" s="22"/>
      <c r="Z66" s="22"/>
      <c r="AA66" s="22"/>
      <c r="AB66" s="22"/>
      <c r="AC66" s="22"/>
      <c r="AD66" s="22"/>
      <c r="AE66" s="22"/>
      <c r="AF66" s="22"/>
      <c r="AG66" s="22"/>
      <c r="AH66" s="22"/>
      <c r="AL66" s="22"/>
      <c r="AM66" s="22"/>
      <c r="AN66" s="22"/>
      <c r="AO66" s="22"/>
      <c r="AP66" s="22"/>
      <c r="AQ66" s="22"/>
      <c r="AR66" s="22"/>
      <c r="AS66" s="22"/>
    </row>
    <row r="67" spans="20:45" x14ac:dyDescent="0.25">
      <c r="T67" s="22"/>
      <c r="U67" s="22"/>
      <c r="V67" s="22"/>
      <c r="W67" s="22"/>
      <c r="X67" s="22"/>
      <c r="Y67" s="22"/>
      <c r="Z67" s="22"/>
      <c r="AA67" s="22"/>
      <c r="AB67" s="22"/>
      <c r="AC67" s="22"/>
      <c r="AD67" s="22"/>
      <c r="AE67" s="22"/>
      <c r="AF67" s="22"/>
      <c r="AG67" s="22"/>
      <c r="AH67" s="22"/>
      <c r="AL67" s="22"/>
      <c r="AM67" s="22"/>
      <c r="AN67" s="22"/>
      <c r="AO67" s="22"/>
      <c r="AP67" s="22"/>
      <c r="AQ67" s="22"/>
      <c r="AR67" s="22"/>
      <c r="AS67" s="22"/>
    </row>
    <row r="68" spans="20:45" x14ac:dyDescent="0.25">
      <c r="T68" s="22"/>
      <c r="U68" s="22"/>
      <c r="V68" s="22"/>
      <c r="W68" s="22"/>
      <c r="X68" s="22"/>
      <c r="Y68" s="22"/>
      <c r="Z68" s="22"/>
      <c r="AA68" s="22"/>
      <c r="AB68" s="22"/>
      <c r="AC68" s="22"/>
      <c r="AD68" s="22"/>
      <c r="AE68" s="22"/>
      <c r="AF68" s="22"/>
      <c r="AG68" s="22"/>
      <c r="AH68" s="22"/>
      <c r="AL68" s="22"/>
      <c r="AM68" s="22"/>
      <c r="AN68" s="22"/>
      <c r="AO68" s="22"/>
      <c r="AP68" s="22"/>
      <c r="AQ68" s="22"/>
      <c r="AR68" s="22"/>
      <c r="AS68" s="22"/>
    </row>
    <row r="69" spans="20:45" x14ac:dyDescent="0.25">
      <c r="T69" s="22"/>
      <c r="U69" s="22"/>
      <c r="V69" s="22"/>
      <c r="W69" s="22"/>
      <c r="X69" s="22"/>
      <c r="Y69" s="22"/>
      <c r="Z69" s="22"/>
      <c r="AA69" s="22"/>
      <c r="AB69" s="22"/>
      <c r="AC69" s="22"/>
      <c r="AD69" s="22"/>
      <c r="AE69" s="22"/>
      <c r="AF69" s="22"/>
      <c r="AG69" s="22"/>
      <c r="AH69" s="22"/>
      <c r="AL69" s="22"/>
      <c r="AM69" s="22"/>
      <c r="AN69" s="22"/>
      <c r="AO69" s="22"/>
      <c r="AP69" s="22"/>
      <c r="AQ69" s="22"/>
      <c r="AR69" s="22"/>
      <c r="AS69" s="22"/>
    </row>
    <row r="70" spans="20:45" x14ac:dyDescent="0.25">
      <c r="T70" s="22"/>
      <c r="U70" s="22"/>
      <c r="V70" s="22"/>
      <c r="W70" s="22"/>
      <c r="X70" s="22"/>
      <c r="Y70" s="22"/>
      <c r="Z70" s="22"/>
      <c r="AA70" s="22"/>
      <c r="AB70" s="22"/>
      <c r="AC70" s="22"/>
      <c r="AD70" s="22"/>
      <c r="AE70" s="22"/>
      <c r="AF70" s="22"/>
      <c r="AG70" s="22"/>
      <c r="AH70" s="22"/>
      <c r="AL70" s="22"/>
      <c r="AM70" s="22"/>
      <c r="AN70" s="22"/>
      <c r="AO70" s="22"/>
      <c r="AP70" s="22"/>
      <c r="AQ70" s="22"/>
      <c r="AR70" s="22"/>
      <c r="AS70" s="22"/>
    </row>
    <row r="71" spans="20:45" x14ac:dyDescent="0.25">
      <c r="T71" s="22"/>
      <c r="U71" s="22"/>
      <c r="V71" s="22"/>
      <c r="W71" s="22"/>
      <c r="X71" s="22"/>
      <c r="Y71" s="22"/>
      <c r="Z71" s="22"/>
      <c r="AA71" s="22"/>
      <c r="AB71" s="22"/>
      <c r="AC71" s="22"/>
      <c r="AD71" s="22"/>
      <c r="AE71" s="22"/>
      <c r="AF71" s="22"/>
      <c r="AG71" s="22"/>
      <c r="AH71" s="22"/>
      <c r="AL71" s="22"/>
      <c r="AM71" s="22"/>
      <c r="AN71" s="22"/>
      <c r="AO71" s="22"/>
      <c r="AP71" s="22"/>
      <c r="AQ71" s="22"/>
      <c r="AR71" s="22"/>
      <c r="AS71" s="22"/>
    </row>
    <row r="72" spans="20:45" x14ac:dyDescent="0.25">
      <c r="T72" s="22"/>
      <c r="U72" s="22"/>
      <c r="V72" s="22"/>
      <c r="W72" s="22"/>
      <c r="X72" s="22"/>
      <c r="Y72" s="22"/>
      <c r="Z72" s="22"/>
      <c r="AA72" s="22"/>
      <c r="AB72" s="22"/>
      <c r="AC72" s="22"/>
      <c r="AD72" s="22"/>
      <c r="AE72" s="22"/>
      <c r="AF72" s="22"/>
      <c r="AG72" s="22"/>
      <c r="AH72" s="22"/>
      <c r="AL72" s="22"/>
      <c r="AM72" s="22"/>
      <c r="AN72" s="22"/>
      <c r="AO72" s="22"/>
      <c r="AP72" s="22"/>
      <c r="AQ72" s="22"/>
      <c r="AR72" s="22"/>
      <c r="AS72" s="22"/>
    </row>
    <row r="73" spans="20:45" x14ac:dyDescent="0.25">
      <c r="T73" s="22"/>
      <c r="U73" s="22"/>
      <c r="V73" s="22"/>
      <c r="W73" s="22"/>
      <c r="X73" s="22"/>
      <c r="Y73" s="22"/>
      <c r="Z73" s="22"/>
      <c r="AA73" s="22"/>
      <c r="AB73" s="22"/>
      <c r="AC73" s="22"/>
      <c r="AD73" s="22"/>
      <c r="AE73" s="22"/>
      <c r="AF73" s="22"/>
      <c r="AG73" s="22"/>
      <c r="AH73" s="22"/>
      <c r="AL73" s="22"/>
      <c r="AM73" s="22"/>
      <c r="AN73" s="22"/>
      <c r="AO73" s="22"/>
      <c r="AP73" s="22"/>
      <c r="AQ73" s="22"/>
      <c r="AR73" s="22"/>
      <c r="AS73" s="22"/>
    </row>
    <row r="74" spans="20:45" x14ac:dyDescent="0.25">
      <c r="T74" s="22"/>
      <c r="U74" s="22"/>
      <c r="V74" s="22"/>
      <c r="W74" s="22"/>
      <c r="X74" s="22"/>
      <c r="Y74" s="22"/>
      <c r="Z74" s="22"/>
      <c r="AA74" s="22"/>
      <c r="AB74" s="22"/>
      <c r="AC74" s="22"/>
      <c r="AD74" s="22"/>
      <c r="AE74" s="22"/>
      <c r="AF74" s="22"/>
      <c r="AG74" s="22"/>
      <c r="AH74" s="22"/>
      <c r="AL74" s="22"/>
      <c r="AM74" s="22"/>
      <c r="AN74" s="22"/>
      <c r="AO74" s="22"/>
      <c r="AP74" s="22"/>
      <c r="AQ74" s="22"/>
      <c r="AR74" s="22"/>
      <c r="AS74" s="22"/>
    </row>
    <row r="75" spans="20:45" x14ac:dyDescent="0.25">
      <c r="T75" s="22"/>
      <c r="U75" s="22"/>
      <c r="V75" s="22"/>
      <c r="W75" s="22"/>
      <c r="X75" s="22"/>
      <c r="Y75" s="22"/>
      <c r="Z75" s="22"/>
      <c r="AA75" s="22"/>
      <c r="AB75" s="22"/>
      <c r="AC75" s="22"/>
      <c r="AD75" s="22"/>
      <c r="AE75" s="22"/>
      <c r="AF75" s="22"/>
      <c r="AG75" s="22"/>
      <c r="AH75" s="22"/>
      <c r="AL75" s="22"/>
      <c r="AM75" s="22"/>
      <c r="AN75" s="22"/>
      <c r="AO75" s="22"/>
      <c r="AP75" s="22"/>
      <c r="AQ75" s="22"/>
      <c r="AR75" s="22"/>
      <c r="AS75" s="22"/>
    </row>
    <row r="76" spans="20:45" x14ac:dyDescent="0.25">
      <c r="T76" s="22"/>
      <c r="U76" s="22"/>
      <c r="V76" s="22"/>
      <c r="W76" s="22"/>
      <c r="X76" s="22"/>
      <c r="Y76" s="22"/>
      <c r="Z76" s="22"/>
      <c r="AA76" s="22"/>
      <c r="AB76" s="22"/>
      <c r="AC76" s="22"/>
      <c r="AD76" s="22"/>
      <c r="AE76" s="22"/>
      <c r="AF76" s="22"/>
      <c r="AG76" s="22"/>
      <c r="AH76" s="22"/>
      <c r="AL76" s="22"/>
      <c r="AM76" s="22"/>
      <c r="AN76" s="22"/>
      <c r="AO76" s="22"/>
      <c r="AP76" s="22"/>
      <c r="AQ76" s="22"/>
      <c r="AR76" s="22"/>
      <c r="AS76" s="22"/>
    </row>
    <row r="77" spans="20:45" x14ac:dyDescent="0.25">
      <c r="T77" s="22"/>
      <c r="U77" s="22"/>
      <c r="V77" s="22"/>
      <c r="W77" s="22"/>
      <c r="X77" s="22"/>
      <c r="Y77" s="22"/>
      <c r="Z77" s="22"/>
      <c r="AA77" s="22"/>
      <c r="AB77" s="22"/>
      <c r="AC77" s="22"/>
      <c r="AD77" s="22"/>
      <c r="AE77" s="22"/>
      <c r="AF77" s="22"/>
      <c r="AG77" s="22"/>
      <c r="AH77" s="22"/>
      <c r="AL77" s="22"/>
      <c r="AM77" s="22"/>
      <c r="AN77" s="22"/>
      <c r="AO77" s="22"/>
      <c r="AP77" s="22"/>
      <c r="AQ77" s="22"/>
      <c r="AR77" s="22"/>
      <c r="AS77" s="22"/>
    </row>
    <row r="78" spans="20:45" x14ac:dyDescent="0.25">
      <c r="T78" s="22"/>
      <c r="U78" s="22"/>
      <c r="V78" s="22"/>
      <c r="W78" s="22"/>
      <c r="X78" s="22"/>
      <c r="Y78" s="22"/>
      <c r="Z78" s="22"/>
      <c r="AA78" s="22"/>
      <c r="AB78" s="22"/>
      <c r="AC78" s="22"/>
      <c r="AD78" s="22"/>
      <c r="AE78" s="22"/>
      <c r="AF78" s="22"/>
      <c r="AG78" s="22"/>
      <c r="AH78" s="22"/>
      <c r="AL78" s="22"/>
      <c r="AM78" s="22"/>
      <c r="AN78" s="22"/>
      <c r="AO78" s="22"/>
      <c r="AP78" s="22"/>
      <c r="AQ78" s="22"/>
      <c r="AR78" s="22"/>
      <c r="AS78" s="22"/>
    </row>
    <row r="79" spans="20:45" x14ac:dyDescent="0.25">
      <c r="T79" s="22"/>
      <c r="U79" s="22"/>
      <c r="V79" s="22"/>
      <c r="W79" s="22"/>
      <c r="X79" s="22"/>
      <c r="Y79" s="22"/>
      <c r="Z79" s="22"/>
      <c r="AA79" s="22"/>
      <c r="AB79" s="22"/>
      <c r="AC79" s="22"/>
      <c r="AD79" s="22"/>
      <c r="AE79" s="22"/>
      <c r="AF79" s="22"/>
      <c r="AG79" s="22"/>
      <c r="AH79" s="22"/>
      <c r="AL79" s="22"/>
      <c r="AM79" s="22"/>
      <c r="AN79" s="22"/>
      <c r="AO79" s="22"/>
      <c r="AP79" s="22"/>
      <c r="AQ79" s="22"/>
      <c r="AR79" s="22"/>
      <c r="AS79" s="22"/>
    </row>
    <row r="80" spans="20:45" x14ac:dyDescent="0.25">
      <c r="T80" s="22"/>
      <c r="U80" s="22"/>
      <c r="V80" s="22"/>
      <c r="W80" s="22"/>
      <c r="X80" s="22"/>
      <c r="Y80" s="22"/>
      <c r="Z80" s="22"/>
      <c r="AA80" s="22"/>
      <c r="AB80" s="22"/>
      <c r="AC80" s="22"/>
      <c r="AD80" s="22"/>
      <c r="AE80" s="22"/>
      <c r="AF80" s="22"/>
      <c r="AG80" s="22"/>
      <c r="AH80" s="22"/>
      <c r="AL80" s="22"/>
      <c r="AM80" s="22"/>
      <c r="AN80" s="22"/>
      <c r="AO80" s="22"/>
      <c r="AP80" s="22"/>
      <c r="AQ80" s="22"/>
      <c r="AR80" s="22"/>
      <c r="AS80" s="22"/>
    </row>
    <row r="81" spans="20:45" x14ac:dyDescent="0.25">
      <c r="T81" s="22"/>
      <c r="U81" s="22"/>
      <c r="V81" s="22"/>
      <c r="W81" s="22"/>
      <c r="X81" s="22"/>
      <c r="Y81" s="22"/>
      <c r="Z81" s="22"/>
      <c r="AA81" s="22"/>
      <c r="AB81" s="22"/>
      <c r="AC81" s="22"/>
      <c r="AD81" s="22"/>
      <c r="AE81" s="22"/>
      <c r="AF81" s="22"/>
      <c r="AG81" s="22"/>
      <c r="AH81" s="22"/>
      <c r="AL81" s="22"/>
      <c r="AM81" s="22"/>
      <c r="AN81" s="22"/>
      <c r="AO81" s="22"/>
      <c r="AP81" s="22"/>
      <c r="AQ81" s="22"/>
      <c r="AR81" s="22"/>
      <c r="AS81" s="22"/>
    </row>
    <row r="82" spans="20:45" x14ac:dyDescent="0.25">
      <c r="T82" s="22"/>
      <c r="U82" s="22"/>
      <c r="V82" s="22"/>
      <c r="W82" s="22"/>
      <c r="X82" s="22"/>
      <c r="Y82" s="22"/>
      <c r="Z82" s="22"/>
      <c r="AA82" s="22"/>
      <c r="AB82" s="22"/>
      <c r="AC82" s="22"/>
      <c r="AD82" s="22"/>
      <c r="AE82" s="22"/>
      <c r="AF82" s="22"/>
      <c r="AG82" s="22"/>
      <c r="AH82" s="22"/>
      <c r="AL82" s="22"/>
      <c r="AM82" s="22"/>
      <c r="AN82" s="22"/>
      <c r="AO82" s="22"/>
      <c r="AP82" s="22"/>
      <c r="AQ82" s="22"/>
      <c r="AR82" s="22"/>
      <c r="AS82" s="22"/>
    </row>
    <row r="83" spans="20:45" x14ac:dyDescent="0.25">
      <c r="T83" s="22"/>
      <c r="U83" s="22"/>
      <c r="V83" s="22"/>
      <c r="W83" s="22"/>
      <c r="X83" s="22"/>
      <c r="Y83" s="22"/>
      <c r="Z83" s="22"/>
      <c r="AA83" s="22"/>
      <c r="AB83" s="22"/>
      <c r="AC83" s="22"/>
      <c r="AD83" s="22"/>
      <c r="AE83" s="22"/>
      <c r="AF83" s="22"/>
      <c r="AG83" s="22"/>
      <c r="AH83" s="22"/>
      <c r="AL83" s="22"/>
      <c r="AM83" s="22"/>
      <c r="AN83" s="22"/>
      <c r="AO83" s="22"/>
      <c r="AP83" s="22"/>
      <c r="AQ83" s="22"/>
      <c r="AR83" s="22"/>
      <c r="AS83" s="22"/>
    </row>
    <row r="84" spans="20:45" x14ac:dyDescent="0.25">
      <c r="T84" s="22"/>
      <c r="U84" s="22"/>
      <c r="V84" s="22"/>
      <c r="W84" s="22"/>
      <c r="X84" s="22"/>
      <c r="Y84" s="22"/>
      <c r="Z84" s="22"/>
      <c r="AA84" s="22"/>
      <c r="AB84" s="22"/>
      <c r="AC84" s="22"/>
      <c r="AD84" s="22"/>
      <c r="AE84" s="22"/>
      <c r="AF84" s="22"/>
      <c r="AG84" s="22"/>
      <c r="AH84" s="22"/>
      <c r="AL84" s="22"/>
      <c r="AM84" s="22"/>
      <c r="AN84" s="22"/>
      <c r="AO84" s="22"/>
      <c r="AP84" s="22"/>
      <c r="AQ84" s="22"/>
      <c r="AR84" s="22"/>
      <c r="AS84" s="22"/>
    </row>
    <row r="85" spans="20:45" x14ac:dyDescent="0.25">
      <c r="T85" s="22"/>
      <c r="U85" s="22"/>
      <c r="V85" s="22"/>
      <c r="W85" s="22"/>
      <c r="X85" s="22"/>
      <c r="Y85" s="22"/>
      <c r="Z85" s="22"/>
      <c r="AA85" s="22"/>
      <c r="AB85" s="22"/>
      <c r="AC85" s="22"/>
      <c r="AD85" s="22"/>
      <c r="AE85" s="22"/>
      <c r="AF85" s="22"/>
      <c r="AG85" s="22"/>
      <c r="AH85" s="22"/>
      <c r="AL85" s="22"/>
      <c r="AM85" s="22"/>
      <c r="AN85" s="22"/>
      <c r="AO85" s="22"/>
      <c r="AP85" s="22"/>
      <c r="AQ85" s="22"/>
      <c r="AR85" s="22"/>
      <c r="AS85" s="22"/>
    </row>
    <row r="86" spans="20:45" x14ac:dyDescent="0.25">
      <c r="T86" s="22"/>
      <c r="U86" s="22"/>
      <c r="V86" s="22"/>
      <c r="W86" s="22"/>
      <c r="X86" s="22"/>
      <c r="Y86" s="22"/>
      <c r="Z86" s="22"/>
      <c r="AA86" s="22"/>
      <c r="AB86" s="22"/>
      <c r="AC86" s="22"/>
      <c r="AD86" s="22"/>
      <c r="AE86" s="22"/>
      <c r="AF86" s="22"/>
      <c r="AG86" s="22"/>
      <c r="AH86" s="22"/>
      <c r="AL86" s="22"/>
      <c r="AM86" s="22"/>
      <c r="AN86" s="22"/>
      <c r="AO86" s="22"/>
      <c r="AP86" s="22"/>
      <c r="AQ86" s="22"/>
      <c r="AR86" s="22"/>
      <c r="AS86" s="22"/>
    </row>
    <row r="87" spans="20:45" x14ac:dyDescent="0.25">
      <c r="T87" s="22"/>
      <c r="U87" s="22"/>
      <c r="V87" s="22"/>
      <c r="W87" s="22"/>
      <c r="X87" s="22"/>
      <c r="Y87" s="22"/>
      <c r="Z87" s="22"/>
      <c r="AA87" s="22"/>
      <c r="AB87" s="22"/>
      <c r="AC87" s="22"/>
      <c r="AD87" s="22"/>
      <c r="AE87" s="22"/>
      <c r="AF87" s="22"/>
      <c r="AG87" s="22"/>
      <c r="AH87" s="22"/>
      <c r="AL87" s="22"/>
      <c r="AM87" s="22"/>
      <c r="AN87" s="22"/>
      <c r="AO87" s="22"/>
      <c r="AP87" s="22"/>
      <c r="AQ87" s="22"/>
      <c r="AR87" s="22"/>
      <c r="AS87" s="22"/>
    </row>
    <row r="88" spans="20:45" x14ac:dyDescent="0.25">
      <c r="T88" s="22"/>
      <c r="U88" s="22"/>
      <c r="V88" s="22"/>
      <c r="W88" s="22"/>
      <c r="X88" s="22"/>
      <c r="Y88" s="22"/>
      <c r="Z88" s="22"/>
      <c r="AA88" s="22"/>
      <c r="AB88" s="22"/>
      <c r="AC88" s="22"/>
      <c r="AD88" s="22"/>
      <c r="AE88" s="22"/>
      <c r="AF88" s="22"/>
      <c r="AG88" s="22"/>
      <c r="AH88" s="22"/>
      <c r="AL88" s="22"/>
      <c r="AM88" s="22"/>
      <c r="AN88" s="22"/>
      <c r="AO88" s="22"/>
      <c r="AP88" s="22"/>
      <c r="AQ88" s="22"/>
      <c r="AR88" s="22"/>
      <c r="AS88" s="22"/>
    </row>
    <row r="89" spans="20:45" x14ac:dyDescent="0.25">
      <c r="T89" s="22"/>
      <c r="U89" s="22"/>
      <c r="V89" s="22"/>
      <c r="W89" s="22"/>
      <c r="X89" s="22"/>
      <c r="Y89" s="22"/>
      <c r="Z89" s="22"/>
      <c r="AA89" s="22"/>
      <c r="AB89" s="22"/>
      <c r="AC89" s="22"/>
      <c r="AD89" s="22"/>
      <c r="AE89" s="22"/>
      <c r="AF89" s="22"/>
      <c r="AG89" s="22"/>
      <c r="AH89" s="22"/>
      <c r="AL89" s="22"/>
      <c r="AM89" s="22"/>
      <c r="AN89" s="22"/>
      <c r="AO89" s="22"/>
      <c r="AP89" s="22"/>
      <c r="AQ89" s="22"/>
      <c r="AR89" s="22"/>
      <c r="AS89" s="22"/>
    </row>
    <row r="90" spans="20:45" x14ac:dyDescent="0.25">
      <c r="T90" s="22"/>
      <c r="U90" s="22"/>
      <c r="V90" s="22"/>
      <c r="W90" s="22"/>
      <c r="X90" s="22"/>
      <c r="Y90" s="22"/>
      <c r="Z90" s="22"/>
      <c r="AA90" s="22"/>
      <c r="AB90" s="22"/>
      <c r="AC90" s="22"/>
      <c r="AD90" s="22"/>
      <c r="AE90" s="22"/>
      <c r="AF90" s="22"/>
      <c r="AG90" s="22"/>
      <c r="AH90" s="22"/>
      <c r="AL90" s="22"/>
      <c r="AM90" s="22"/>
      <c r="AN90" s="22"/>
      <c r="AO90" s="22"/>
      <c r="AP90" s="22"/>
      <c r="AQ90" s="22"/>
      <c r="AR90" s="22"/>
      <c r="AS90" s="22"/>
    </row>
    <row r="91" spans="20:45" x14ac:dyDescent="0.25">
      <c r="T91" s="22"/>
      <c r="U91" s="22"/>
      <c r="V91" s="22"/>
      <c r="W91" s="22"/>
      <c r="X91" s="22"/>
      <c r="Y91" s="22"/>
      <c r="Z91" s="22"/>
      <c r="AA91" s="22"/>
      <c r="AB91" s="22"/>
      <c r="AC91" s="22"/>
      <c r="AD91" s="22"/>
      <c r="AE91" s="22"/>
      <c r="AF91" s="22"/>
      <c r="AG91" s="22"/>
      <c r="AH91" s="22"/>
      <c r="AL91" s="22"/>
      <c r="AM91" s="22"/>
      <c r="AN91" s="22"/>
      <c r="AO91" s="22"/>
      <c r="AP91" s="22"/>
      <c r="AQ91" s="22"/>
      <c r="AR91" s="22"/>
      <c r="AS91" s="22"/>
    </row>
    <row r="92" spans="20:45" x14ac:dyDescent="0.25">
      <c r="T92" s="22"/>
      <c r="U92" s="22"/>
      <c r="V92" s="22"/>
      <c r="W92" s="22"/>
      <c r="X92" s="22"/>
      <c r="Y92" s="22"/>
      <c r="Z92" s="22"/>
      <c r="AA92" s="22"/>
      <c r="AB92" s="22"/>
      <c r="AC92" s="22"/>
      <c r="AD92" s="22"/>
      <c r="AE92" s="22"/>
      <c r="AF92" s="22"/>
      <c r="AG92" s="22"/>
      <c r="AH92" s="22"/>
      <c r="AL92" s="22"/>
      <c r="AM92" s="22"/>
      <c r="AN92" s="22"/>
      <c r="AO92" s="22"/>
      <c r="AP92" s="22"/>
      <c r="AQ92" s="22"/>
      <c r="AR92" s="22"/>
      <c r="AS92" s="22"/>
    </row>
    <row r="93" spans="20:45" x14ac:dyDescent="0.25">
      <c r="T93" s="22"/>
      <c r="U93" s="22"/>
      <c r="V93" s="22"/>
      <c r="W93" s="22"/>
      <c r="X93" s="22"/>
      <c r="Y93" s="22"/>
      <c r="Z93" s="22"/>
      <c r="AA93" s="22"/>
      <c r="AB93" s="22"/>
      <c r="AC93" s="22"/>
      <c r="AD93" s="22"/>
      <c r="AE93" s="22"/>
      <c r="AF93" s="22"/>
      <c r="AG93" s="22"/>
      <c r="AH93" s="22"/>
      <c r="AL93" s="22"/>
      <c r="AM93" s="22"/>
      <c r="AN93" s="22"/>
      <c r="AO93" s="22"/>
      <c r="AP93" s="22"/>
      <c r="AQ93" s="22"/>
      <c r="AR93" s="22"/>
      <c r="AS93" s="22"/>
    </row>
    <row r="94" spans="20:45" x14ac:dyDescent="0.25">
      <c r="T94" s="22"/>
      <c r="U94" s="22"/>
      <c r="V94" s="22"/>
      <c r="W94" s="22"/>
      <c r="X94" s="22"/>
      <c r="Y94" s="22"/>
      <c r="Z94" s="22"/>
      <c r="AA94" s="22"/>
      <c r="AB94" s="22"/>
      <c r="AC94" s="22"/>
      <c r="AD94" s="22"/>
      <c r="AE94" s="22"/>
      <c r="AF94" s="22"/>
      <c r="AG94" s="22"/>
      <c r="AH94" s="22"/>
      <c r="AL94" s="22"/>
      <c r="AM94" s="22"/>
      <c r="AN94" s="22"/>
      <c r="AO94" s="22"/>
      <c r="AP94" s="22"/>
      <c r="AQ94" s="22"/>
      <c r="AR94" s="22"/>
      <c r="AS94" s="22"/>
    </row>
    <row r="95" spans="20:45" x14ac:dyDescent="0.25">
      <c r="T95" s="22"/>
      <c r="U95" s="22"/>
      <c r="V95" s="22"/>
      <c r="W95" s="22"/>
      <c r="X95" s="22"/>
      <c r="Y95" s="22"/>
      <c r="Z95" s="22"/>
      <c r="AA95" s="22"/>
      <c r="AB95" s="22"/>
      <c r="AC95" s="22"/>
      <c r="AD95" s="22"/>
      <c r="AE95" s="22"/>
      <c r="AF95" s="22"/>
      <c r="AG95" s="22"/>
      <c r="AH95" s="22"/>
      <c r="AL95" s="22"/>
      <c r="AM95" s="22"/>
      <c r="AN95" s="22"/>
      <c r="AO95" s="22"/>
      <c r="AP95" s="22"/>
      <c r="AQ95" s="22"/>
      <c r="AR95" s="22"/>
      <c r="AS95" s="22"/>
    </row>
    <row r="96" spans="20:45" x14ac:dyDescent="0.25">
      <c r="T96" s="22"/>
      <c r="U96" s="22"/>
      <c r="V96" s="22"/>
      <c r="W96" s="22"/>
      <c r="X96" s="22"/>
      <c r="Y96" s="22"/>
      <c r="Z96" s="22"/>
      <c r="AA96" s="22"/>
      <c r="AB96" s="22"/>
      <c r="AC96" s="22"/>
      <c r="AD96" s="22"/>
      <c r="AE96" s="22"/>
      <c r="AF96" s="22"/>
      <c r="AG96" s="22"/>
      <c r="AH96" s="22"/>
      <c r="AL96" s="22"/>
      <c r="AM96" s="22"/>
      <c r="AN96" s="22"/>
      <c r="AO96" s="22"/>
      <c r="AP96" s="22"/>
      <c r="AQ96" s="22"/>
      <c r="AR96" s="22"/>
      <c r="AS96" s="22"/>
    </row>
    <row r="97" spans="20:45" x14ac:dyDescent="0.25">
      <c r="T97" s="22"/>
      <c r="U97" s="22"/>
      <c r="V97" s="22"/>
      <c r="W97" s="22"/>
      <c r="X97" s="22"/>
      <c r="Y97" s="22"/>
      <c r="Z97" s="22"/>
      <c r="AA97" s="22"/>
      <c r="AB97" s="22"/>
      <c r="AC97" s="22"/>
      <c r="AD97" s="22"/>
      <c r="AE97" s="22"/>
      <c r="AF97" s="22"/>
      <c r="AG97" s="22"/>
      <c r="AH97" s="22"/>
      <c r="AL97" s="22"/>
      <c r="AM97" s="22"/>
      <c r="AN97" s="22"/>
      <c r="AO97" s="22"/>
      <c r="AP97" s="22"/>
      <c r="AQ97" s="22"/>
      <c r="AR97" s="22"/>
      <c r="AS97" s="22"/>
    </row>
    <row r="98" spans="20:45" x14ac:dyDescent="0.25">
      <c r="T98" s="22"/>
      <c r="U98" s="22"/>
      <c r="V98" s="22"/>
      <c r="W98" s="22"/>
      <c r="X98" s="22"/>
      <c r="Y98" s="22"/>
      <c r="Z98" s="22"/>
      <c r="AA98" s="22"/>
      <c r="AB98" s="22"/>
      <c r="AC98" s="22"/>
      <c r="AD98" s="22"/>
      <c r="AE98" s="22"/>
      <c r="AF98" s="22"/>
      <c r="AG98" s="22"/>
      <c r="AH98" s="22"/>
      <c r="AL98" s="22"/>
      <c r="AM98" s="22"/>
      <c r="AN98" s="22"/>
      <c r="AO98" s="22"/>
      <c r="AP98" s="22"/>
      <c r="AQ98" s="22"/>
      <c r="AR98" s="22"/>
      <c r="AS98" s="22"/>
    </row>
    <row r="99" spans="20:45" x14ac:dyDescent="0.25">
      <c r="T99" s="22"/>
      <c r="U99" s="22"/>
      <c r="V99" s="22"/>
      <c r="W99" s="22"/>
      <c r="X99" s="22"/>
      <c r="Y99" s="22"/>
      <c r="Z99" s="22"/>
      <c r="AA99" s="22"/>
      <c r="AB99" s="22"/>
      <c r="AC99" s="22"/>
      <c r="AD99" s="22"/>
      <c r="AE99" s="22"/>
      <c r="AF99" s="22"/>
      <c r="AG99" s="22"/>
      <c r="AH99" s="22"/>
      <c r="AL99" s="22"/>
      <c r="AM99" s="22"/>
      <c r="AN99" s="22"/>
      <c r="AO99" s="22"/>
      <c r="AP99" s="22"/>
      <c r="AQ99" s="22"/>
      <c r="AR99" s="22"/>
      <c r="AS99" s="22"/>
    </row>
    <row r="100" spans="20:45" x14ac:dyDescent="0.25">
      <c r="T100" s="22"/>
      <c r="U100" s="22"/>
      <c r="V100" s="22"/>
      <c r="W100" s="22"/>
      <c r="X100" s="22"/>
      <c r="Y100" s="22"/>
      <c r="Z100" s="22"/>
      <c r="AA100" s="22"/>
      <c r="AB100" s="22"/>
      <c r="AC100" s="22"/>
      <c r="AD100" s="22"/>
      <c r="AE100" s="22"/>
      <c r="AF100" s="22"/>
      <c r="AG100" s="22"/>
      <c r="AH100" s="22"/>
      <c r="AL100" s="22"/>
      <c r="AM100" s="22"/>
      <c r="AN100" s="22"/>
      <c r="AO100" s="22"/>
      <c r="AP100" s="22"/>
      <c r="AQ100" s="22"/>
      <c r="AR100" s="22"/>
      <c r="AS100" s="22"/>
    </row>
    <row r="101" spans="20:45" x14ac:dyDescent="0.25">
      <c r="T101" s="22"/>
      <c r="U101" s="22"/>
      <c r="V101" s="22"/>
      <c r="W101" s="22"/>
      <c r="X101" s="22"/>
      <c r="Y101" s="22"/>
      <c r="Z101" s="22"/>
      <c r="AA101" s="22"/>
      <c r="AB101" s="22"/>
      <c r="AC101" s="22"/>
      <c r="AD101" s="22"/>
      <c r="AE101" s="22"/>
      <c r="AF101" s="22"/>
      <c r="AG101" s="22"/>
      <c r="AH101" s="22"/>
      <c r="AL101" s="22"/>
      <c r="AM101" s="22"/>
      <c r="AN101" s="22"/>
      <c r="AO101" s="22"/>
      <c r="AP101" s="22"/>
      <c r="AQ101" s="22"/>
      <c r="AR101" s="22"/>
      <c r="AS101" s="22"/>
    </row>
    <row r="102" spans="20:45" x14ac:dyDescent="0.25">
      <c r="T102" s="22"/>
      <c r="U102" s="22"/>
      <c r="V102" s="22"/>
      <c r="W102" s="22"/>
      <c r="X102" s="22"/>
      <c r="Y102" s="22"/>
      <c r="Z102" s="22"/>
      <c r="AA102" s="22"/>
      <c r="AB102" s="22"/>
      <c r="AC102" s="22"/>
      <c r="AD102" s="22"/>
      <c r="AE102" s="22"/>
      <c r="AF102" s="22"/>
      <c r="AG102" s="22"/>
      <c r="AH102" s="22"/>
      <c r="AL102" s="22"/>
      <c r="AM102" s="22"/>
      <c r="AN102" s="22"/>
      <c r="AO102" s="22"/>
      <c r="AP102" s="22"/>
      <c r="AQ102" s="22"/>
      <c r="AR102" s="22"/>
      <c r="AS102" s="22"/>
    </row>
    <row r="103" spans="20:45" x14ac:dyDescent="0.25">
      <c r="T103" s="22"/>
      <c r="U103" s="22"/>
      <c r="V103" s="22"/>
      <c r="W103" s="22"/>
      <c r="X103" s="22"/>
      <c r="Y103" s="22"/>
      <c r="Z103" s="22"/>
      <c r="AA103" s="22"/>
      <c r="AB103" s="22"/>
      <c r="AC103" s="22"/>
      <c r="AD103" s="22"/>
      <c r="AE103" s="22"/>
      <c r="AF103" s="22"/>
      <c r="AG103" s="22"/>
      <c r="AH103" s="22"/>
      <c r="AL103" s="22"/>
      <c r="AM103" s="22"/>
      <c r="AN103" s="22"/>
      <c r="AO103" s="22"/>
      <c r="AP103" s="22"/>
      <c r="AQ103" s="22"/>
      <c r="AR103" s="22"/>
      <c r="AS103" s="22"/>
    </row>
    <row r="104" spans="20:45" x14ac:dyDescent="0.25">
      <c r="T104" s="22"/>
      <c r="U104" s="22"/>
      <c r="V104" s="22"/>
      <c r="W104" s="22"/>
      <c r="X104" s="22"/>
      <c r="Y104" s="22"/>
      <c r="Z104" s="22"/>
      <c r="AA104" s="22"/>
      <c r="AB104" s="22"/>
      <c r="AC104" s="22"/>
      <c r="AD104" s="22"/>
      <c r="AE104" s="22"/>
      <c r="AF104" s="22"/>
      <c r="AG104" s="22"/>
      <c r="AH104" s="22"/>
      <c r="AL104" s="22"/>
      <c r="AM104" s="22"/>
      <c r="AN104" s="22"/>
      <c r="AO104" s="22"/>
      <c r="AP104" s="22"/>
      <c r="AQ104" s="22"/>
      <c r="AR104" s="22"/>
      <c r="AS104" s="22"/>
    </row>
    <row r="105" spans="20:45" x14ac:dyDescent="0.25">
      <c r="T105" s="22"/>
      <c r="U105" s="22"/>
      <c r="V105" s="22"/>
      <c r="W105" s="22"/>
      <c r="X105" s="22"/>
      <c r="Y105" s="22"/>
      <c r="Z105" s="22"/>
      <c r="AA105" s="22"/>
      <c r="AB105" s="22"/>
      <c r="AC105" s="22"/>
      <c r="AD105" s="22"/>
      <c r="AE105" s="22"/>
      <c r="AF105" s="22"/>
      <c r="AG105" s="22"/>
      <c r="AH105" s="22"/>
      <c r="AL105" s="22"/>
      <c r="AM105" s="22"/>
      <c r="AN105" s="22"/>
      <c r="AO105" s="22"/>
      <c r="AP105" s="22"/>
      <c r="AQ105" s="22"/>
      <c r="AR105" s="22"/>
      <c r="AS105" s="22"/>
    </row>
    <row r="106" spans="20:45" x14ac:dyDescent="0.25">
      <c r="T106" s="22"/>
      <c r="U106" s="22"/>
      <c r="V106" s="22"/>
      <c r="W106" s="22"/>
      <c r="X106" s="22"/>
      <c r="Y106" s="22"/>
      <c r="Z106" s="22"/>
      <c r="AA106" s="22"/>
      <c r="AB106" s="22"/>
      <c r="AC106" s="22"/>
      <c r="AD106" s="22"/>
      <c r="AE106" s="22"/>
      <c r="AF106" s="22"/>
      <c r="AG106" s="22"/>
      <c r="AH106" s="22"/>
      <c r="AL106" s="22"/>
      <c r="AM106" s="22"/>
      <c r="AN106" s="22"/>
      <c r="AO106" s="22"/>
      <c r="AP106" s="22"/>
      <c r="AQ106" s="22"/>
      <c r="AR106" s="22"/>
      <c r="AS106" s="22"/>
    </row>
    <row r="107" spans="20:45" x14ac:dyDescent="0.25">
      <c r="T107" s="22"/>
      <c r="U107" s="22"/>
      <c r="V107" s="22"/>
      <c r="W107" s="22"/>
      <c r="X107" s="22"/>
      <c r="Y107" s="22"/>
      <c r="Z107" s="22"/>
      <c r="AA107" s="22"/>
      <c r="AB107" s="22"/>
      <c r="AC107" s="22"/>
      <c r="AD107" s="22"/>
      <c r="AE107" s="22"/>
      <c r="AF107" s="22"/>
      <c r="AG107" s="22"/>
      <c r="AH107" s="22"/>
      <c r="AL107" s="22"/>
      <c r="AM107" s="22"/>
      <c r="AN107" s="22"/>
      <c r="AO107" s="22"/>
      <c r="AP107" s="22"/>
      <c r="AQ107" s="22"/>
      <c r="AR107" s="22"/>
      <c r="AS107" s="22"/>
    </row>
    <row r="108" spans="20:45" x14ac:dyDescent="0.25">
      <c r="T108" s="22"/>
      <c r="U108" s="22"/>
      <c r="V108" s="22"/>
      <c r="W108" s="22"/>
      <c r="X108" s="22"/>
      <c r="Y108" s="22"/>
      <c r="Z108" s="22"/>
      <c r="AA108" s="22"/>
      <c r="AB108" s="22"/>
      <c r="AC108" s="22"/>
      <c r="AD108" s="22"/>
      <c r="AE108" s="22"/>
      <c r="AF108" s="22"/>
      <c r="AG108" s="22"/>
      <c r="AH108" s="22"/>
      <c r="AL108" s="22"/>
      <c r="AM108" s="22"/>
      <c r="AN108" s="22"/>
      <c r="AO108" s="22"/>
      <c r="AP108" s="22"/>
      <c r="AQ108" s="22"/>
      <c r="AR108" s="22"/>
      <c r="AS108" s="22"/>
    </row>
    <row r="109" spans="20:45" x14ac:dyDescent="0.25">
      <c r="T109" s="22"/>
      <c r="U109" s="22"/>
      <c r="V109" s="22"/>
      <c r="W109" s="22"/>
      <c r="X109" s="22"/>
      <c r="Y109" s="22"/>
      <c r="Z109" s="22"/>
      <c r="AA109" s="22"/>
      <c r="AB109" s="22"/>
      <c r="AC109" s="22"/>
      <c r="AD109" s="22"/>
      <c r="AE109" s="22"/>
      <c r="AF109" s="22"/>
      <c r="AG109" s="22"/>
      <c r="AH109" s="22"/>
      <c r="AL109" s="22"/>
      <c r="AM109" s="22"/>
      <c r="AN109" s="22"/>
      <c r="AO109" s="22"/>
      <c r="AP109" s="22"/>
      <c r="AQ109" s="22"/>
      <c r="AR109" s="22"/>
      <c r="AS109" s="22"/>
    </row>
    <row r="110" spans="20:45" x14ac:dyDescent="0.25">
      <c r="T110" s="22"/>
      <c r="U110" s="22"/>
      <c r="V110" s="22"/>
      <c r="W110" s="22"/>
      <c r="X110" s="22"/>
      <c r="Y110" s="22"/>
      <c r="Z110" s="22"/>
      <c r="AA110" s="22"/>
      <c r="AB110" s="22"/>
      <c r="AC110" s="22"/>
      <c r="AD110" s="22"/>
      <c r="AE110" s="22"/>
      <c r="AF110" s="22"/>
      <c r="AG110" s="22"/>
      <c r="AH110" s="22"/>
      <c r="AL110" s="22"/>
      <c r="AM110" s="22"/>
      <c r="AN110" s="22"/>
      <c r="AO110" s="22"/>
      <c r="AP110" s="22"/>
      <c r="AQ110" s="22"/>
      <c r="AR110" s="22"/>
      <c r="AS110" s="22"/>
    </row>
    <row r="111" spans="20:45" x14ac:dyDescent="0.25">
      <c r="T111" s="22"/>
      <c r="U111" s="22"/>
      <c r="V111" s="22"/>
      <c r="W111" s="22"/>
      <c r="X111" s="22"/>
      <c r="Y111" s="22"/>
      <c r="Z111" s="22"/>
      <c r="AA111" s="22"/>
      <c r="AB111" s="22"/>
      <c r="AC111" s="22"/>
      <c r="AD111" s="22"/>
      <c r="AE111" s="22"/>
      <c r="AF111" s="22"/>
      <c r="AG111" s="22"/>
      <c r="AH111" s="22"/>
      <c r="AL111" s="22"/>
      <c r="AM111" s="22"/>
      <c r="AN111" s="22"/>
      <c r="AO111" s="22"/>
      <c r="AP111" s="22"/>
      <c r="AQ111" s="22"/>
      <c r="AR111" s="22"/>
      <c r="AS111" s="22"/>
    </row>
    <row r="112" spans="20:45" x14ac:dyDescent="0.25">
      <c r="T112" s="22"/>
      <c r="U112" s="22"/>
      <c r="V112" s="22"/>
      <c r="W112" s="22"/>
      <c r="X112" s="22"/>
      <c r="Y112" s="22"/>
      <c r="Z112" s="22"/>
      <c r="AA112" s="22"/>
      <c r="AB112" s="22"/>
      <c r="AC112" s="22"/>
      <c r="AD112" s="22"/>
      <c r="AE112" s="22"/>
      <c r="AF112" s="22"/>
      <c r="AG112" s="22"/>
      <c r="AH112" s="22"/>
      <c r="AL112" s="22"/>
      <c r="AM112" s="22"/>
      <c r="AN112" s="22"/>
      <c r="AO112" s="22"/>
      <c r="AP112" s="22"/>
      <c r="AQ112" s="22"/>
      <c r="AR112" s="22"/>
      <c r="AS112" s="22"/>
    </row>
    <row r="113" spans="20:45" x14ac:dyDescent="0.25">
      <c r="T113" s="22"/>
      <c r="U113" s="22"/>
      <c r="V113" s="22"/>
      <c r="W113" s="22"/>
      <c r="X113" s="22"/>
      <c r="Y113" s="22"/>
      <c r="Z113" s="22"/>
      <c r="AA113" s="22"/>
      <c r="AB113" s="22"/>
      <c r="AC113" s="22"/>
      <c r="AD113" s="22"/>
      <c r="AE113" s="22"/>
      <c r="AF113" s="22"/>
      <c r="AG113" s="22"/>
      <c r="AH113" s="22"/>
      <c r="AL113" s="22"/>
      <c r="AM113" s="22"/>
      <c r="AN113" s="22"/>
      <c r="AO113" s="22"/>
      <c r="AP113" s="22"/>
      <c r="AQ113" s="22"/>
      <c r="AR113" s="22"/>
      <c r="AS113" s="22"/>
    </row>
    <row r="114" spans="20:45" x14ac:dyDescent="0.25">
      <c r="T114" s="22"/>
      <c r="U114" s="22"/>
      <c r="V114" s="22"/>
      <c r="W114" s="22"/>
      <c r="X114" s="22"/>
      <c r="Y114" s="22"/>
      <c r="Z114" s="22"/>
      <c r="AA114" s="22"/>
      <c r="AB114" s="22"/>
      <c r="AC114" s="22"/>
      <c r="AD114" s="22"/>
      <c r="AE114" s="22"/>
      <c r="AF114" s="22"/>
      <c r="AG114" s="22"/>
      <c r="AH114" s="22"/>
      <c r="AL114" s="22"/>
      <c r="AM114" s="22"/>
      <c r="AN114" s="22"/>
      <c r="AO114" s="22"/>
      <c r="AP114" s="22"/>
      <c r="AQ114" s="22"/>
      <c r="AR114" s="22"/>
      <c r="AS114" s="22"/>
    </row>
    <row r="115" spans="20:45" x14ac:dyDescent="0.25">
      <c r="T115" s="22"/>
      <c r="U115" s="22"/>
      <c r="V115" s="22"/>
      <c r="W115" s="22"/>
      <c r="X115" s="22"/>
      <c r="Y115" s="22"/>
      <c r="Z115" s="22"/>
      <c r="AA115" s="22"/>
      <c r="AB115" s="22"/>
      <c r="AC115" s="22"/>
      <c r="AD115" s="22"/>
      <c r="AE115" s="22"/>
      <c r="AF115" s="22"/>
      <c r="AG115" s="22"/>
      <c r="AH115" s="22"/>
      <c r="AL115" s="22"/>
      <c r="AM115" s="22"/>
      <c r="AN115" s="22"/>
      <c r="AO115" s="22"/>
      <c r="AP115" s="22"/>
      <c r="AQ115" s="22"/>
      <c r="AR115" s="22"/>
      <c r="AS115" s="22"/>
    </row>
    <row r="116" spans="20:45" x14ac:dyDescent="0.25">
      <c r="T116" s="22"/>
      <c r="U116" s="22"/>
      <c r="V116" s="22"/>
      <c r="W116" s="22"/>
      <c r="X116" s="22"/>
      <c r="Y116" s="22"/>
      <c r="Z116" s="22"/>
      <c r="AA116" s="22"/>
      <c r="AB116" s="22"/>
      <c r="AC116" s="22"/>
      <c r="AD116" s="22"/>
      <c r="AE116" s="22"/>
      <c r="AF116" s="22"/>
      <c r="AG116" s="22"/>
      <c r="AH116" s="22"/>
      <c r="AL116" s="22"/>
      <c r="AM116" s="22"/>
      <c r="AN116" s="22"/>
      <c r="AO116" s="22"/>
      <c r="AP116" s="22"/>
      <c r="AQ116" s="22"/>
      <c r="AR116" s="22"/>
      <c r="AS116" s="22"/>
    </row>
    <row r="117" spans="20:45" x14ac:dyDescent="0.25">
      <c r="T117" s="22"/>
      <c r="U117" s="22"/>
      <c r="V117" s="22"/>
      <c r="W117" s="22"/>
      <c r="X117" s="22"/>
      <c r="Y117" s="22"/>
      <c r="Z117" s="22"/>
      <c r="AA117" s="22"/>
      <c r="AB117" s="22"/>
      <c r="AC117" s="22"/>
      <c r="AD117" s="22"/>
      <c r="AE117" s="22"/>
      <c r="AF117" s="22"/>
      <c r="AG117" s="22"/>
      <c r="AH117" s="22"/>
      <c r="AL117" s="22"/>
      <c r="AM117" s="22"/>
      <c r="AN117" s="22"/>
      <c r="AO117" s="22"/>
      <c r="AP117" s="22"/>
      <c r="AQ117" s="22"/>
      <c r="AR117" s="22"/>
      <c r="AS117" s="22"/>
    </row>
    <row r="118" spans="20:45" x14ac:dyDescent="0.25">
      <c r="T118" s="22"/>
      <c r="U118" s="22"/>
      <c r="V118" s="22"/>
      <c r="W118" s="22"/>
      <c r="X118" s="22"/>
      <c r="Y118" s="22"/>
      <c r="Z118" s="22"/>
      <c r="AA118" s="22"/>
      <c r="AB118" s="22"/>
      <c r="AC118" s="22"/>
      <c r="AD118" s="22"/>
      <c r="AE118" s="22"/>
      <c r="AF118" s="22"/>
      <c r="AG118" s="22"/>
      <c r="AH118" s="22"/>
      <c r="AL118" s="22"/>
      <c r="AM118" s="22"/>
      <c r="AN118" s="22"/>
      <c r="AO118" s="22"/>
      <c r="AP118" s="22"/>
      <c r="AQ118" s="22"/>
      <c r="AR118" s="22"/>
      <c r="AS118" s="22"/>
    </row>
    <row r="119" spans="20:45" x14ac:dyDescent="0.25">
      <c r="T119" s="22"/>
      <c r="U119" s="22"/>
      <c r="V119" s="22"/>
      <c r="W119" s="22"/>
      <c r="X119" s="22"/>
      <c r="Y119" s="22"/>
      <c r="Z119" s="22"/>
      <c r="AA119" s="22"/>
      <c r="AB119" s="22"/>
      <c r="AC119" s="22"/>
      <c r="AD119" s="22"/>
      <c r="AE119" s="22"/>
      <c r="AF119" s="22"/>
      <c r="AG119" s="22"/>
      <c r="AH119" s="22"/>
      <c r="AL119" s="22"/>
      <c r="AM119" s="22"/>
      <c r="AN119" s="22"/>
      <c r="AO119" s="22"/>
      <c r="AP119" s="22"/>
      <c r="AQ119" s="22"/>
      <c r="AR119" s="22"/>
      <c r="AS119" s="22"/>
    </row>
    <row r="120" spans="20:45" x14ac:dyDescent="0.25">
      <c r="T120" s="22"/>
      <c r="U120" s="22"/>
      <c r="V120" s="22"/>
      <c r="W120" s="22"/>
      <c r="X120" s="22"/>
      <c r="Y120" s="22"/>
      <c r="Z120" s="22"/>
      <c r="AA120" s="22"/>
      <c r="AB120" s="22"/>
      <c r="AC120" s="22"/>
      <c r="AD120" s="22"/>
      <c r="AE120" s="22"/>
      <c r="AF120" s="22"/>
      <c r="AG120" s="22"/>
      <c r="AH120" s="22"/>
      <c r="AL120" s="22"/>
      <c r="AM120" s="22"/>
      <c r="AN120" s="22"/>
      <c r="AO120" s="22"/>
      <c r="AP120" s="22"/>
      <c r="AQ120" s="22"/>
      <c r="AR120" s="22"/>
      <c r="AS120" s="22"/>
    </row>
    <row r="121" spans="20:45" x14ac:dyDescent="0.25">
      <c r="T121" s="22"/>
      <c r="U121" s="22"/>
      <c r="V121" s="22"/>
      <c r="W121" s="22"/>
      <c r="X121" s="22"/>
      <c r="Y121" s="22"/>
      <c r="Z121" s="22"/>
      <c r="AA121" s="22"/>
      <c r="AB121" s="22"/>
      <c r="AC121" s="22"/>
      <c r="AD121" s="22"/>
      <c r="AE121" s="22"/>
      <c r="AF121" s="22"/>
      <c r="AG121" s="22"/>
      <c r="AH121" s="22"/>
      <c r="AL121" s="22"/>
      <c r="AM121" s="22"/>
      <c r="AN121" s="22"/>
      <c r="AO121" s="22"/>
      <c r="AP121" s="22"/>
      <c r="AQ121" s="22"/>
      <c r="AR121" s="22"/>
      <c r="AS121" s="22"/>
    </row>
    <row r="122" spans="20:45" x14ac:dyDescent="0.25">
      <c r="T122" s="22"/>
      <c r="U122" s="22"/>
      <c r="V122" s="22"/>
      <c r="W122" s="22"/>
      <c r="X122" s="22"/>
      <c r="Y122" s="22"/>
      <c r="Z122" s="22"/>
      <c r="AA122" s="22"/>
      <c r="AB122" s="22"/>
      <c r="AC122" s="22"/>
      <c r="AD122" s="22"/>
      <c r="AE122" s="22"/>
      <c r="AF122" s="22"/>
      <c r="AG122" s="22"/>
      <c r="AH122" s="22"/>
      <c r="AL122" s="22"/>
      <c r="AM122" s="22"/>
      <c r="AN122" s="22"/>
      <c r="AO122" s="22"/>
      <c r="AP122" s="22"/>
      <c r="AQ122" s="22"/>
      <c r="AR122" s="22"/>
      <c r="AS122" s="22"/>
    </row>
    <row r="123" spans="20:45" x14ac:dyDescent="0.25">
      <c r="T123" s="22"/>
      <c r="U123" s="22"/>
      <c r="V123" s="22"/>
      <c r="W123" s="22"/>
      <c r="X123" s="22"/>
      <c r="Y123" s="22"/>
      <c r="Z123" s="22"/>
      <c r="AA123" s="22"/>
      <c r="AB123" s="22"/>
      <c r="AC123" s="22"/>
      <c r="AD123" s="22"/>
      <c r="AE123" s="22"/>
      <c r="AF123" s="22"/>
      <c r="AG123" s="22"/>
      <c r="AH123" s="22"/>
      <c r="AL123" s="22"/>
      <c r="AM123" s="22"/>
      <c r="AN123" s="22"/>
      <c r="AO123" s="22"/>
      <c r="AP123" s="22"/>
      <c r="AQ123" s="22"/>
      <c r="AR123" s="22"/>
      <c r="AS123" s="22"/>
    </row>
    <row r="124" spans="20:45" x14ac:dyDescent="0.25">
      <c r="T124" s="22"/>
      <c r="U124" s="22"/>
      <c r="V124" s="22"/>
      <c r="W124" s="22"/>
      <c r="X124" s="22"/>
      <c r="Y124" s="22"/>
      <c r="Z124" s="22"/>
      <c r="AA124" s="22"/>
      <c r="AB124" s="22"/>
      <c r="AC124" s="22"/>
      <c r="AD124" s="22"/>
      <c r="AE124" s="22"/>
      <c r="AF124" s="22"/>
      <c r="AG124" s="22"/>
      <c r="AH124" s="22"/>
      <c r="AL124" s="22"/>
      <c r="AM124" s="22"/>
      <c r="AN124" s="22"/>
      <c r="AO124" s="22"/>
      <c r="AP124" s="22"/>
      <c r="AQ124" s="22"/>
      <c r="AR124" s="22"/>
      <c r="AS124" s="22"/>
    </row>
    <row r="125" spans="20:45" x14ac:dyDescent="0.25">
      <c r="T125" s="22"/>
      <c r="U125" s="22"/>
      <c r="V125" s="22"/>
      <c r="W125" s="22"/>
      <c r="X125" s="22"/>
      <c r="Y125" s="22"/>
      <c r="Z125" s="22"/>
      <c r="AA125" s="22"/>
      <c r="AB125" s="22"/>
      <c r="AC125" s="22"/>
      <c r="AD125" s="22"/>
      <c r="AE125" s="22"/>
      <c r="AF125" s="22"/>
      <c r="AG125" s="22"/>
      <c r="AH125" s="22"/>
      <c r="AL125" s="22"/>
      <c r="AM125" s="22"/>
      <c r="AN125" s="22"/>
      <c r="AO125" s="22"/>
      <c r="AP125" s="22"/>
      <c r="AQ125" s="22"/>
      <c r="AR125" s="22"/>
      <c r="AS125" s="22"/>
    </row>
    <row r="126" spans="20:45" x14ac:dyDescent="0.25">
      <c r="T126" s="22"/>
      <c r="U126" s="22"/>
      <c r="V126" s="22"/>
      <c r="W126" s="22"/>
      <c r="X126" s="22"/>
      <c r="Y126" s="22"/>
      <c r="Z126" s="22"/>
      <c r="AA126" s="22"/>
      <c r="AB126" s="22"/>
      <c r="AC126" s="22"/>
      <c r="AD126" s="22"/>
      <c r="AE126" s="22"/>
      <c r="AF126" s="22"/>
      <c r="AG126" s="22"/>
      <c r="AH126" s="22"/>
      <c r="AL126" s="22"/>
      <c r="AM126" s="22"/>
      <c r="AN126" s="22"/>
      <c r="AO126" s="22"/>
      <c r="AP126" s="22"/>
      <c r="AQ126" s="22"/>
      <c r="AR126" s="22"/>
      <c r="AS126" s="22"/>
    </row>
    <row r="127" spans="20:45" x14ac:dyDescent="0.25">
      <c r="T127" s="22"/>
      <c r="U127" s="22"/>
      <c r="V127" s="22"/>
      <c r="W127" s="22"/>
      <c r="X127" s="22"/>
      <c r="Y127" s="22"/>
      <c r="Z127" s="22"/>
      <c r="AA127" s="22"/>
      <c r="AB127" s="22"/>
      <c r="AC127" s="22"/>
      <c r="AD127" s="22"/>
      <c r="AE127" s="22"/>
      <c r="AF127" s="22"/>
      <c r="AG127" s="22"/>
      <c r="AH127" s="22"/>
      <c r="AL127" s="22"/>
      <c r="AM127" s="22"/>
      <c r="AN127" s="22"/>
      <c r="AO127" s="22"/>
      <c r="AP127" s="22"/>
      <c r="AQ127" s="22"/>
      <c r="AR127" s="22"/>
      <c r="AS127" s="22"/>
    </row>
    <row r="128" spans="20:45" x14ac:dyDescent="0.25">
      <c r="T128" s="22"/>
      <c r="U128" s="22"/>
      <c r="V128" s="22"/>
      <c r="W128" s="22"/>
      <c r="X128" s="22"/>
      <c r="Y128" s="22"/>
      <c r="Z128" s="22"/>
      <c r="AA128" s="22"/>
      <c r="AB128" s="22"/>
      <c r="AC128" s="22"/>
      <c r="AD128" s="22"/>
      <c r="AE128" s="22"/>
      <c r="AF128" s="22"/>
      <c r="AG128" s="22"/>
      <c r="AH128" s="22"/>
      <c r="AL128" s="22"/>
      <c r="AM128" s="22"/>
      <c r="AN128" s="22"/>
      <c r="AO128" s="22"/>
      <c r="AP128" s="22"/>
      <c r="AQ128" s="22"/>
      <c r="AR128" s="22"/>
      <c r="AS128" s="22"/>
    </row>
    <row r="129" spans="20:45" x14ac:dyDescent="0.25">
      <c r="T129" s="22"/>
      <c r="U129" s="22"/>
      <c r="V129" s="22"/>
      <c r="W129" s="22"/>
      <c r="X129" s="22"/>
      <c r="Y129" s="22"/>
      <c r="Z129" s="22"/>
      <c r="AA129" s="22"/>
      <c r="AB129" s="22"/>
      <c r="AC129" s="22"/>
      <c r="AD129" s="22"/>
      <c r="AE129" s="22"/>
      <c r="AF129" s="22"/>
      <c r="AG129" s="22"/>
      <c r="AH129" s="22"/>
      <c r="AL129" s="22"/>
      <c r="AM129" s="22"/>
      <c r="AN129" s="22"/>
      <c r="AO129" s="22"/>
      <c r="AP129" s="22"/>
      <c r="AQ129" s="22"/>
      <c r="AR129" s="22"/>
      <c r="AS129" s="22"/>
    </row>
    <row r="130" spans="20:45" x14ac:dyDescent="0.25">
      <c r="T130" s="22"/>
      <c r="U130" s="22"/>
      <c r="V130" s="22"/>
      <c r="W130" s="22"/>
      <c r="X130" s="22"/>
      <c r="Y130" s="22"/>
      <c r="Z130" s="22"/>
      <c r="AA130" s="22"/>
      <c r="AB130" s="22"/>
      <c r="AC130" s="22"/>
      <c r="AD130" s="22"/>
      <c r="AE130" s="22"/>
      <c r="AF130" s="22"/>
      <c r="AG130" s="22"/>
      <c r="AH130" s="22"/>
      <c r="AL130" s="22"/>
      <c r="AM130" s="22"/>
      <c r="AN130" s="22"/>
      <c r="AO130" s="22"/>
      <c r="AP130" s="22"/>
      <c r="AQ130" s="22"/>
      <c r="AR130" s="22"/>
      <c r="AS130" s="22"/>
    </row>
    <row r="131" spans="20:45" x14ac:dyDescent="0.25">
      <c r="T131" s="22"/>
      <c r="U131" s="22"/>
      <c r="V131" s="22"/>
      <c r="W131" s="22"/>
      <c r="X131" s="22"/>
      <c r="Y131" s="22"/>
      <c r="Z131" s="22"/>
      <c r="AA131" s="22"/>
      <c r="AB131" s="22"/>
      <c r="AC131" s="22"/>
      <c r="AD131" s="22"/>
      <c r="AE131" s="22"/>
      <c r="AF131" s="22"/>
      <c r="AG131" s="22"/>
      <c r="AH131" s="22"/>
      <c r="AL131" s="22"/>
      <c r="AM131" s="22"/>
      <c r="AN131" s="22"/>
      <c r="AO131" s="22"/>
      <c r="AP131" s="22"/>
      <c r="AQ131" s="22"/>
      <c r="AR131" s="22"/>
      <c r="AS131" s="22"/>
    </row>
    <row r="132" spans="20:45" x14ac:dyDescent="0.25">
      <c r="T132" s="22"/>
      <c r="U132" s="22"/>
      <c r="V132" s="22"/>
      <c r="W132" s="22"/>
      <c r="X132" s="22"/>
      <c r="Y132" s="22"/>
      <c r="Z132" s="22"/>
      <c r="AA132" s="22"/>
      <c r="AB132" s="22"/>
      <c r="AC132" s="22"/>
      <c r="AD132" s="22"/>
      <c r="AE132" s="22"/>
      <c r="AF132" s="22"/>
      <c r="AG132" s="22"/>
      <c r="AH132" s="22"/>
      <c r="AL132" s="22"/>
      <c r="AM132" s="22"/>
      <c r="AN132" s="22"/>
      <c r="AO132" s="22"/>
      <c r="AP132" s="22"/>
      <c r="AQ132" s="22"/>
      <c r="AR132" s="22"/>
      <c r="AS132" s="22"/>
    </row>
    <row r="133" spans="20:45" x14ac:dyDescent="0.25">
      <c r="T133" s="22"/>
      <c r="U133" s="22"/>
      <c r="V133" s="22"/>
      <c r="W133" s="22"/>
      <c r="X133" s="22"/>
      <c r="Y133" s="22"/>
      <c r="Z133" s="22"/>
      <c r="AA133" s="22"/>
      <c r="AB133" s="22"/>
      <c r="AC133" s="22"/>
      <c r="AD133" s="22"/>
      <c r="AE133" s="22"/>
      <c r="AF133" s="22"/>
      <c r="AG133" s="22"/>
      <c r="AH133" s="22"/>
      <c r="AL133" s="22"/>
      <c r="AM133" s="22"/>
      <c r="AN133" s="22"/>
      <c r="AO133" s="22"/>
      <c r="AP133" s="22"/>
      <c r="AQ133" s="22"/>
      <c r="AR133" s="22"/>
      <c r="AS133" s="22"/>
    </row>
    <row r="134" spans="20:45" x14ac:dyDescent="0.25">
      <c r="T134" s="22"/>
      <c r="U134" s="22"/>
      <c r="V134" s="22"/>
      <c r="W134" s="22"/>
      <c r="X134" s="22"/>
      <c r="Y134" s="22"/>
      <c r="Z134" s="22"/>
      <c r="AA134" s="22"/>
      <c r="AB134" s="22"/>
      <c r="AC134" s="22"/>
      <c r="AD134" s="22"/>
      <c r="AE134" s="22"/>
      <c r="AF134" s="22"/>
      <c r="AG134" s="22"/>
      <c r="AH134" s="22"/>
      <c r="AL134" s="22"/>
      <c r="AM134" s="22"/>
      <c r="AN134" s="22"/>
      <c r="AO134" s="22"/>
      <c r="AP134" s="22"/>
      <c r="AQ134" s="22"/>
      <c r="AR134" s="22"/>
      <c r="AS134" s="22"/>
    </row>
    <row r="135" spans="20:45" x14ac:dyDescent="0.25">
      <c r="T135" s="22"/>
      <c r="U135" s="22"/>
      <c r="V135" s="22"/>
      <c r="W135" s="22"/>
      <c r="X135" s="22"/>
      <c r="Y135" s="22"/>
      <c r="Z135" s="22"/>
      <c r="AA135" s="22"/>
      <c r="AB135" s="22"/>
      <c r="AC135" s="22"/>
      <c r="AD135" s="22"/>
      <c r="AE135" s="22"/>
      <c r="AF135" s="22"/>
      <c r="AG135" s="22"/>
      <c r="AH135" s="22"/>
      <c r="AL135" s="22"/>
      <c r="AM135" s="22"/>
      <c r="AN135" s="22"/>
      <c r="AO135" s="22"/>
      <c r="AP135" s="22"/>
      <c r="AQ135" s="22"/>
      <c r="AR135" s="22"/>
      <c r="AS135" s="22"/>
    </row>
    <row r="136" spans="20:45" x14ac:dyDescent="0.25">
      <c r="T136" s="22"/>
      <c r="U136" s="22"/>
      <c r="V136" s="22"/>
      <c r="W136" s="22"/>
      <c r="X136" s="22"/>
      <c r="Y136" s="22"/>
      <c r="Z136" s="22"/>
      <c r="AA136" s="22"/>
      <c r="AB136" s="22"/>
      <c r="AC136" s="22"/>
      <c r="AD136" s="22"/>
      <c r="AE136" s="22"/>
      <c r="AF136" s="22"/>
      <c r="AG136" s="22"/>
      <c r="AH136" s="22"/>
      <c r="AL136" s="22"/>
      <c r="AM136" s="22"/>
      <c r="AN136" s="22"/>
      <c r="AO136" s="22"/>
      <c r="AP136" s="22"/>
      <c r="AQ136" s="22"/>
      <c r="AR136" s="22"/>
      <c r="AS136" s="22"/>
    </row>
    <row r="137" spans="20:45" x14ac:dyDescent="0.25">
      <c r="T137" s="22"/>
      <c r="U137" s="22"/>
      <c r="V137" s="22"/>
      <c r="W137" s="22"/>
      <c r="X137" s="22"/>
      <c r="Y137" s="22"/>
      <c r="Z137" s="22"/>
      <c r="AA137" s="22"/>
      <c r="AB137" s="22"/>
      <c r="AC137" s="22"/>
      <c r="AD137" s="22"/>
      <c r="AE137" s="22"/>
      <c r="AF137" s="22"/>
      <c r="AG137" s="22"/>
      <c r="AH137" s="22"/>
      <c r="AL137" s="22"/>
      <c r="AM137" s="22"/>
      <c r="AN137" s="22"/>
      <c r="AO137" s="22"/>
      <c r="AP137" s="22"/>
      <c r="AQ137" s="22"/>
      <c r="AR137" s="22"/>
      <c r="AS137" s="22"/>
    </row>
    <row r="138" spans="20:45" x14ac:dyDescent="0.25">
      <c r="T138" s="22"/>
      <c r="U138" s="22"/>
      <c r="V138" s="22"/>
      <c r="W138" s="22"/>
      <c r="X138" s="22"/>
      <c r="Y138" s="22"/>
      <c r="Z138" s="22"/>
      <c r="AA138" s="22"/>
      <c r="AB138" s="22"/>
      <c r="AC138" s="22"/>
      <c r="AD138" s="22"/>
      <c r="AE138" s="22"/>
      <c r="AF138" s="22"/>
      <c r="AG138" s="22"/>
      <c r="AH138" s="22"/>
      <c r="AL138" s="22"/>
      <c r="AM138" s="22"/>
      <c r="AN138" s="22"/>
      <c r="AO138" s="22"/>
      <c r="AP138" s="22"/>
      <c r="AQ138" s="22"/>
      <c r="AR138" s="22"/>
      <c r="AS138" s="22"/>
    </row>
    <row r="139" spans="20:45" x14ac:dyDescent="0.25">
      <c r="T139" s="22"/>
      <c r="U139" s="22"/>
      <c r="V139" s="22"/>
      <c r="W139" s="22"/>
      <c r="X139" s="22"/>
      <c r="Y139" s="22"/>
      <c r="Z139" s="22"/>
      <c r="AA139" s="22"/>
      <c r="AB139" s="22"/>
      <c r="AC139" s="22"/>
      <c r="AD139" s="22"/>
      <c r="AE139" s="22"/>
      <c r="AF139" s="22"/>
      <c r="AG139" s="22"/>
      <c r="AH139" s="22"/>
      <c r="AL139" s="22"/>
      <c r="AM139" s="22"/>
      <c r="AN139" s="22"/>
      <c r="AO139" s="22"/>
      <c r="AP139" s="22"/>
      <c r="AQ139" s="22"/>
      <c r="AR139" s="22"/>
      <c r="AS139" s="22"/>
    </row>
    <row r="140" spans="20:45" x14ac:dyDescent="0.25">
      <c r="T140" s="22"/>
      <c r="U140" s="22"/>
      <c r="V140" s="22"/>
      <c r="W140" s="22"/>
      <c r="X140" s="22"/>
      <c r="Y140" s="22"/>
      <c r="Z140" s="22"/>
      <c r="AA140" s="22"/>
      <c r="AB140" s="22"/>
      <c r="AC140" s="22"/>
      <c r="AD140" s="22"/>
      <c r="AE140" s="22"/>
      <c r="AF140" s="22"/>
      <c r="AG140" s="22"/>
      <c r="AH140" s="22"/>
      <c r="AL140" s="22"/>
      <c r="AM140" s="22"/>
      <c r="AN140" s="22"/>
      <c r="AO140" s="22"/>
      <c r="AP140" s="22"/>
      <c r="AQ140" s="22"/>
      <c r="AR140" s="22"/>
      <c r="AS140" s="22"/>
    </row>
  </sheetData>
  <mergeCells count="1">
    <mergeCell ref="A4:C4"/>
  </mergeCells>
  <conditionalFormatting sqref="B22 B24 B26 B28 B30 B32 B34 B36 B38 B40 B42 B44 B46 B48 B50 B52">
    <cfRule type="cellIs" dxfId="16" priority="13" stopIfTrue="1" operator="equal">
      <formula>"QA"</formula>
    </cfRule>
    <cfRule type="cellIs" dxfId="15" priority="14" stopIfTrue="1" operator="equal">
      <formula>"DA"</formula>
    </cfRule>
  </conditionalFormatting>
  <conditionalFormatting sqref="E7 E21">
    <cfRule type="expression" dxfId="14" priority="16" stopIfTrue="1">
      <formula>$E7&lt;5</formula>
    </cfRule>
  </conditionalFormatting>
  <conditionalFormatting sqref="E22 E24 E26 E28 E30 E32 E34 E36 E38 E40 E42 E44 E46 E48 E50 E52">
    <cfRule type="expression" dxfId="13" priority="8" stopIfTrue="1">
      <formula>AND($E22&lt;9,$C22&gt;0)</formula>
    </cfRule>
  </conditionalFormatting>
  <conditionalFormatting sqref="F7 F9 F11 F13 F15 F17 F19">
    <cfRule type="cellIs" dxfId="12" priority="17" stopIfTrue="1" operator="equal">
      <formula>"Bye"</formula>
    </cfRule>
  </conditionalFormatting>
  <conditionalFormatting sqref="F21:F22 F24 F26 F28 F30 F32 F34 F36 F38 F40 F42 F44 F46 F48 F50">
    <cfRule type="cellIs" dxfId="11" priority="9" stopIfTrue="1" operator="equal">
      <formula>"Bye"</formula>
    </cfRule>
  </conditionalFormatting>
  <conditionalFormatting sqref="F22 F24 F26 F28 F30 F32 F34 F36 F38 F40 F42 F44 F46 F48 F50">
    <cfRule type="expression" dxfId="10" priority="10" stopIfTrue="1">
      <formula>AND($E22&lt;9,$C22&gt;0)</formula>
    </cfRule>
  </conditionalFormatting>
  <conditionalFormatting sqref="H7 H9 H11 H13 H15 H17 H19 H21 G22:I22 G24:I24 G26:I26 G28:I28 G30:I30 G32:I32 G34:I34 G36:I36 G38:I38 G40:I40 G42:I42 G44:I44 G46:I46 G48:I48 G50:I50">
    <cfRule type="expression" dxfId="9" priority="4" stopIfTrue="1">
      <formula>AND($E7&lt;9,$C7&gt;0)</formula>
    </cfRule>
  </conditionalFormatting>
  <conditionalFormatting sqref="I8 K10 I12 I16 K18 I20 I23 K25 I27 M29 I31 K33 I35 I39 K41 I43 M45 I47 K49 I51">
    <cfRule type="expression" dxfId="8" priority="5" stopIfTrue="1">
      <formula>AND($O$1="CU",I8="Umpire")</formula>
    </cfRule>
    <cfRule type="expression" dxfId="7" priority="6" stopIfTrue="1">
      <formula>AND($O$1="CU",I8&lt;&gt;"Umpire",J8&lt;&gt;"")</formula>
    </cfRule>
    <cfRule type="expression" dxfId="6" priority="7" stopIfTrue="1">
      <formula>AND($O$1="CU",I8&lt;&gt;"Umpire")</formula>
    </cfRule>
  </conditionalFormatting>
  <conditionalFormatting sqref="J8 L10 J12 N14 J16 L18 J20 R62">
    <cfRule type="expression" dxfId="5" priority="15" stopIfTrue="1">
      <formula>$O$1="CU"</formula>
    </cfRule>
  </conditionalFormatting>
  <conditionalFormatting sqref="K8 M10 K12 O14 K16 M18 K20 K23 M25 K27 O29 K31 M33 K35 K39 M41 K43 O45 K47 M49 K51">
    <cfRule type="expression" dxfId="4" priority="11" stopIfTrue="1">
      <formula>J8="as"</formula>
    </cfRule>
    <cfRule type="expression" dxfId="3" priority="12" stopIfTrue="1">
      <formula>J8="bs"</formula>
    </cfRule>
  </conditionalFormatting>
  <conditionalFormatting sqref="O16">
    <cfRule type="expression" dxfId="2" priority="1" stopIfTrue="1">
      <formula>AND($O$1="CU",O16="Umpire")</formula>
    </cfRule>
    <cfRule type="expression" dxfId="1" priority="2" stopIfTrue="1">
      <formula>AND($O$1="CU",O16&lt;&gt;"Umpire",P16&lt;&gt;"")</formula>
    </cfRule>
    <cfRule type="expression" dxfId="0" priority="3" stopIfTrue="1">
      <formula>AND($O$1="CU",O16&lt;&gt;"Umpire")</formula>
    </cfRule>
  </conditionalFormatting>
  <printOptions horizontalCentered="1" verticalCentered="1"/>
  <pageMargins left="0" right="0" top="0.98425196850393704" bottom="0.98425196850393704" header="0.51181102362204722" footer="0.51181102362204722"/>
  <pageSetup paperSize="9" scale="95"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2050" r:id="rId5" name="Button 2">
              <controlPr defaultSize="0" print="0" autoFill="0" autoPict="0">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610083CC-C28A-41EE-A74D-49206A19C900}">
          <x14:formula1>
            <xm:f>$U$7:$U$16</xm:f>
          </x14:formula1>
          <xm:sqref>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I35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I51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WLU51 WVQ51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I65583 JE65583 TA65583 ACW65583 AMS65583 AWO65583 BGK65583 BQG65583 CAC65583 CJY65583 CTU65583 DDQ65583 DNM65583 DXI65583 EHE65583 ERA65583 FAW65583 FKS65583 FUO65583 GEK65583 GOG65583 GYC65583 HHY65583 HRU65583 IBQ65583 ILM65583 IVI65583 JFE65583 JPA65583 JYW65583 KIS65583 KSO65583 LCK65583 LMG65583 LWC65583 MFY65583 MPU65583 MZQ65583 NJM65583 NTI65583 ODE65583 ONA65583 OWW65583 PGS65583 PQO65583 QAK65583 QKG65583 QUC65583 RDY65583 RNU65583 RXQ65583 SHM65583 SRI65583 TBE65583 TLA65583 TUW65583 UES65583 UOO65583 UYK65583 VIG65583 VSC65583 WBY65583 WLU65583 WVQ65583 I131119 JE131119 TA131119 ACW131119 AMS131119 AWO131119 BGK131119 BQG131119 CAC131119 CJY131119 CTU131119 DDQ131119 DNM131119 DXI131119 EHE131119 ERA131119 FAW131119 FKS131119 FUO131119 GEK131119 GOG131119 GYC131119 HHY131119 HRU131119 IBQ131119 ILM131119 IVI131119 JFE131119 JPA131119 JYW131119 KIS131119 KSO131119 LCK131119 LMG131119 LWC131119 MFY131119 MPU131119 MZQ131119 NJM131119 NTI131119 ODE131119 ONA131119 OWW131119 PGS131119 PQO131119 QAK131119 QKG131119 QUC131119 RDY131119 RNU131119 RXQ131119 SHM131119 SRI131119 TBE131119 TLA131119 TUW131119 UES131119 UOO131119 UYK131119 VIG131119 VSC131119 WBY131119 WLU131119 WVQ131119 I196655 JE196655 TA196655 ACW196655 AMS196655 AWO196655 BGK196655 BQG196655 CAC196655 CJY196655 CTU196655 DDQ196655 DNM196655 DXI196655 EHE196655 ERA196655 FAW196655 FKS196655 FUO196655 GEK196655 GOG196655 GYC196655 HHY196655 HRU196655 IBQ196655 ILM196655 IVI196655 JFE196655 JPA196655 JYW196655 KIS196655 KSO196655 LCK196655 LMG196655 LWC196655 MFY196655 MPU196655 MZQ196655 NJM196655 NTI196655 ODE196655 ONA196655 OWW196655 PGS196655 PQO196655 QAK196655 QKG196655 QUC196655 RDY196655 RNU196655 RXQ196655 SHM196655 SRI196655 TBE196655 TLA196655 TUW196655 UES196655 UOO196655 UYK196655 VIG196655 VSC196655 WBY196655 WLU196655 WVQ196655 I262191 JE262191 TA262191 ACW262191 AMS262191 AWO262191 BGK262191 BQG262191 CAC262191 CJY262191 CTU262191 DDQ262191 DNM262191 DXI262191 EHE262191 ERA262191 FAW262191 FKS262191 FUO262191 GEK262191 GOG262191 GYC262191 HHY262191 HRU262191 IBQ262191 ILM262191 IVI262191 JFE262191 JPA262191 JYW262191 KIS262191 KSO262191 LCK262191 LMG262191 LWC262191 MFY262191 MPU262191 MZQ262191 NJM262191 NTI262191 ODE262191 ONA262191 OWW262191 PGS262191 PQO262191 QAK262191 QKG262191 QUC262191 RDY262191 RNU262191 RXQ262191 SHM262191 SRI262191 TBE262191 TLA262191 TUW262191 UES262191 UOO262191 UYK262191 VIG262191 VSC262191 WBY262191 WLU262191 WVQ262191 I327727 JE327727 TA327727 ACW327727 AMS327727 AWO327727 BGK327727 BQG327727 CAC327727 CJY327727 CTU327727 DDQ327727 DNM327727 DXI327727 EHE327727 ERA327727 FAW327727 FKS327727 FUO327727 GEK327727 GOG327727 GYC327727 HHY327727 HRU327727 IBQ327727 ILM327727 IVI327727 JFE327727 JPA327727 JYW327727 KIS327727 KSO327727 LCK327727 LMG327727 LWC327727 MFY327727 MPU327727 MZQ327727 NJM327727 NTI327727 ODE327727 ONA327727 OWW327727 PGS327727 PQO327727 QAK327727 QKG327727 QUC327727 RDY327727 RNU327727 RXQ327727 SHM327727 SRI327727 TBE327727 TLA327727 TUW327727 UES327727 UOO327727 UYK327727 VIG327727 VSC327727 WBY327727 WLU327727 WVQ327727 I393263 JE393263 TA393263 ACW393263 AMS393263 AWO393263 BGK393263 BQG393263 CAC393263 CJY393263 CTU393263 DDQ393263 DNM393263 DXI393263 EHE393263 ERA393263 FAW393263 FKS393263 FUO393263 GEK393263 GOG393263 GYC393263 HHY393263 HRU393263 IBQ393263 ILM393263 IVI393263 JFE393263 JPA393263 JYW393263 KIS393263 KSO393263 LCK393263 LMG393263 LWC393263 MFY393263 MPU393263 MZQ393263 NJM393263 NTI393263 ODE393263 ONA393263 OWW393263 PGS393263 PQO393263 QAK393263 QKG393263 QUC393263 RDY393263 RNU393263 RXQ393263 SHM393263 SRI393263 TBE393263 TLA393263 TUW393263 UES393263 UOO393263 UYK393263 VIG393263 VSC393263 WBY393263 WLU393263 WVQ393263 I458799 JE458799 TA458799 ACW458799 AMS458799 AWO458799 BGK458799 BQG458799 CAC458799 CJY458799 CTU458799 DDQ458799 DNM458799 DXI458799 EHE458799 ERA458799 FAW458799 FKS458799 FUO458799 GEK458799 GOG458799 GYC458799 HHY458799 HRU458799 IBQ458799 ILM458799 IVI458799 JFE458799 JPA458799 JYW458799 KIS458799 KSO458799 LCK458799 LMG458799 LWC458799 MFY458799 MPU458799 MZQ458799 NJM458799 NTI458799 ODE458799 ONA458799 OWW458799 PGS458799 PQO458799 QAK458799 QKG458799 QUC458799 RDY458799 RNU458799 RXQ458799 SHM458799 SRI458799 TBE458799 TLA458799 TUW458799 UES458799 UOO458799 UYK458799 VIG458799 VSC458799 WBY458799 WLU458799 WVQ458799 I524335 JE524335 TA524335 ACW524335 AMS524335 AWO524335 BGK524335 BQG524335 CAC524335 CJY524335 CTU524335 DDQ524335 DNM524335 DXI524335 EHE524335 ERA524335 FAW524335 FKS524335 FUO524335 GEK524335 GOG524335 GYC524335 HHY524335 HRU524335 IBQ524335 ILM524335 IVI524335 JFE524335 JPA524335 JYW524335 KIS524335 KSO524335 LCK524335 LMG524335 LWC524335 MFY524335 MPU524335 MZQ524335 NJM524335 NTI524335 ODE524335 ONA524335 OWW524335 PGS524335 PQO524335 QAK524335 QKG524335 QUC524335 RDY524335 RNU524335 RXQ524335 SHM524335 SRI524335 TBE524335 TLA524335 TUW524335 UES524335 UOO524335 UYK524335 VIG524335 VSC524335 WBY524335 WLU524335 WVQ524335 I589871 JE589871 TA589871 ACW589871 AMS589871 AWO589871 BGK589871 BQG589871 CAC589871 CJY589871 CTU589871 DDQ589871 DNM589871 DXI589871 EHE589871 ERA589871 FAW589871 FKS589871 FUO589871 GEK589871 GOG589871 GYC589871 HHY589871 HRU589871 IBQ589871 ILM589871 IVI589871 JFE589871 JPA589871 JYW589871 KIS589871 KSO589871 LCK589871 LMG589871 LWC589871 MFY589871 MPU589871 MZQ589871 NJM589871 NTI589871 ODE589871 ONA589871 OWW589871 PGS589871 PQO589871 QAK589871 QKG589871 QUC589871 RDY589871 RNU589871 RXQ589871 SHM589871 SRI589871 TBE589871 TLA589871 TUW589871 UES589871 UOO589871 UYK589871 VIG589871 VSC589871 WBY589871 WLU589871 WVQ589871 I655407 JE655407 TA655407 ACW655407 AMS655407 AWO655407 BGK655407 BQG655407 CAC655407 CJY655407 CTU655407 DDQ655407 DNM655407 DXI655407 EHE655407 ERA655407 FAW655407 FKS655407 FUO655407 GEK655407 GOG655407 GYC655407 HHY655407 HRU655407 IBQ655407 ILM655407 IVI655407 JFE655407 JPA655407 JYW655407 KIS655407 KSO655407 LCK655407 LMG655407 LWC655407 MFY655407 MPU655407 MZQ655407 NJM655407 NTI655407 ODE655407 ONA655407 OWW655407 PGS655407 PQO655407 QAK655407 QKG655407 QUC655407 RDY655407 RNU655407 RXQ655407 SHM655407 SRI655407 TBE655407 TLA655407 TUW655407 UES655407 UOO655407 UYK655407 VIG655407 VSC655407 WBY655407 WLU655407 WVQ655407 I720943 JE720943 TA720943 ACW720943 AMS720943 AWO720943 BGK720943 BQG720943 CAC720943 CJY720943 CTU720943 DDQ720943 DNM720943 DXI720943 EHE720943 ERA720943 FAW720943 FKS720943 FUO720943 GEK720943 GOG720943 GYC720943 HHY720943 HRU720943 IBQ720943 ILM720943 IVI720943 JFE720943 JPA720943 JYW720943 KIS720943 KSO720943 LCK720943 LMG720943 LWC720943 MFY720943 MPU720943 MZQ720943 NJM720943 NTI720943 ODE720943 ONA720943 OWW720943 PGS720943 PQO720943 QAK720943 QKG720943 QUC720943 RDY720943 RNU720943 RXQ720943 SHM720943 SRI720943 TBE720943 TLA720943 TUW720943 UES720943 UOO720943 UYK720943 VIG720943 VSC720943 WBY720943 WLU720943 WVQ720943 I786479 JE786479 TA786479 ACW786479 AMS786479 AWO786479 BGK786479 BQG786479 CAC786479 CJY786479 CTU786479 DDQ786479 DNM786479 DXI786479 EHE786479 ERA786479 FAW786479 FKS786479 FUO786479 GEK786479 GOG786479 GYC786479 HHY786479 HRU786479 IBQ786479 ILM786479 IVI786479 JFE786479 JPA786479 JYW786479 KIS786479 KSO786479 LCK786479 LMG786479 LWC786479 MFY786479 MPU786479 MZQ786479 NJM786479 NTI786479 ODE786479 ONA786479 OWW786479 PGS786479 PQO786479 QAK786479 QKG786479 QUC786479 RDY786479 RNU786479 RXQ786479 SHM786479 SRI786479 TBE786479 TLA786479 TUW786479 UES786479 UOO786479 UYK786479 VIG786479 VSC786479 WBY786479 WLU786479 WVQ786479 I852015 JE852015 TA852015 ACW852015 AMS852015 AWO852015 BGK852015 BQG852015 CAC852015 CJY852015 CTU852015 DDQ852015 DNM852015 DXI852015 EHE852015 ERA852015 FAW852015 FKS852015 FUO852015 GEK852015 GOG852015 GYC852015 HHY852015 HRU852015 IBQ852015 ILM852015 IVI852015 JFE852015 JPA852015 JYW852015 KIS852015 KSO852015 LCK852015 LMG852015 LWC852015 MFY852015 MPU852015 MZQ852015 NJM852015 NTI852015 ODE852015 ONA852015 OWW852015 PGS852015 PQO852015 QAK852015 QKG852015 QUC852015 RDY852015 RNU852015 RXQ852015 SHM852015 SRI852015 TBE852015 TLA852015 TUW852015 UES852015 UOO852015 UYK852015 VIG852015 VSC852015 WBY852015 WLU852015 WVQ852015 I917551 JE917551 TA917551 ACW917551 AMS917551 AWO917551 BGK917551 BQG917551 CAC917551 CJY917551 CTU917551 DDQ917551 DNM917551 DXI917551 EHE917551 ERA917551 FAW917551 FKS917551 FUO917551 GEK917551 GOG917551 GYC917551 HHY917551 HRU917551 IBQ917551 ILM917551 IVI917551 JFE917551 JPA917551 JYW917551 KIS917551 KSO917551 LCK917551 LMG917551 LWC917551 MFY917551 MPU917551 MZQ917551 NJM917551 NTI917551 ODE917551 ONA917551 OWW917551 PGS917551 PQO917551 QAK917551 QKG917551 QUC917551 RDY917551 RNU917551 RXQ917551 SHM917551 SRI917551 TBE917551 TLA917551 TUW917551 UES917551 UOO917551 UYK917551 VIG917551 VSC917551 WBY917551 WLU917551 WVQ917551 I983087 JE983087 TA983087 ACW983087 AMS983087 AWO983087 BGK983087 BQG983087 CAC983087 CJY983087 CTU983087 DDQ983087 DNM983087 DXI983087 EHE983087 ERA983087 FAW983087 FKS983087 FUO983087 GEK983087 GOG983087 GYC983087 HHY983087 HRU983087 IBQ983087 ILM983087 IVI983087 JFE983087 JPA983087 JYW983087 KIS983087 KSO983087 LCK983087 LMG983087 LWC983087 MFY983087 MPU983087 MZQ983087 NJM983087 NTI983087 ODE983087 ONA983087 OWW983087 PGS983087 PQO983087 QAK983087 QKG983087 QUC983087 RDY983087 RNU983087 RXQ983087 SHM983087 SRI983087 TBE983087 TLA983087 TUW983087 UES983087 UOO983087 UYK983087 VIG983087 VSC983087 WBY983087 WLU983087 WVQ983087 K49 JG49 TC49 ACY49 AMU49 AWQ49 BGM49 BQI49 CAE49 CKA49 CTW49 DDS49 DNO49 DXK49 EHG49 ERC49 FAY49 FKU49 FUQ49 GEM49 GOI49 GYE49 HIA49 HRW49 IBS49 ILO49 IVK49 JFG49 JPC49 JYY49 KIU49 KSQ49 LCM49 LMI49 LWE49 MGA49 MPW49 MZS49 NJO49 NTK49 ODG49 ONC49 OWY49 PGU49 PQQ49 QAM49 QKI49 QUE49 REA49 RNW49 RXS49 SHO49 SRK49 TBG49 TLC49 TUY49 UEU49 UOQ49 UYM49 VII49 VSE49 WCA49 WLW49 WVS49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M65581 JI65581 TE65581 ADA65581 AMW65581 AWS65581 BGO65581 BQK65581 CAG65581 CKC65581 CTY65581 DDU65581 DNQ65581 DXM65581 EHI65581 ERE65581 FBA65581 FKW65581 FUS65581 GEO65581 GOK65581 GYG65581 HIC65581 HRY65581 IBU65581 ILQ65581 IVM65581 JFI65581 JPE65581 JZA65581 KIW65581 KSS65581 LCO65581 LMK65581 LWG65581 MGC65581 MPY65581 MZU65581 NJQ65581 NTM65581 ODI65581 ONE65581 OXA65581 PGW65581 PQS65581 QAO65581 QKK65581 QUG65581 REC65581 RNY65581 RXU65581 SHQ65581 SRM65581 TBI65581 TLE65581 TVA65581 UEW65581 UOS65581 UYO65581 VIK65581 VSG65581 WCC65581 WLY65581 WVU65581 M131117 JI131117 TE131117 ADA131117 AMW131117 AWS131117 BGO131117 BQK131117 CAG131117 CKC131117 CTY131117 DDU131117 DNQ131117 DXM131117 EHI131117 ERE131117 FBA131117 FKW131117 FUS131117 GEO131117 GOK131117 GYG131117 HIC131117 HRY131117 IBU131117 ILQ131117 IVM131117 JFI131117 JPE131117 JZA131117 KIW131117 KSS131117 LCO131117 LMK131117 LWG131117 MGC131117 MPY131117 MZU131117 NJQ131117 NTM131117 ODI131117 ONE131117 OXA131117 PGW131117 PQS131117 QAO131117 QKK131117 QUG131117 REC131117 RNY131117 RXU131117 SHQ131117 SRM131117 TBI131117 TLE131117 TVA131117 UEW131117 UOS131117 UYO131117 VIK131117 VSG131117 WCC131117 WLY131117 WVU131117 M196653 JI196653 TE196653 ADA196653 AMW196653 AWS196653 BGO196653 BQK196653 CAG196653 CKC196653 CTY196653 DDU196653 DNQ196653 DXM196653 EHI196653 ERE196653 FBA196653 FKW196653 FUS196653 GEO196653 GOK196653 GYG196653 HIC196653 HRY196653 IBU196653 ILQ196653 IVM196653 JFI196653 JPE196653 JZA196653 KIW196653 KSS196653 LCO196653 LMK196653 LWG196653 MGC196653 MPY196653 MZU196653 NJQ196653 NTM196653 ODI196653 ONE196653 OXA196653 PGW196653 PQS196653 QAO196653 QKK196653 QUG196653 REC196653 RNY196653 RXU196653 SHQ196653 SRM196653 TBI196653 TLE196653 TVA196653 UEW196653 UOS196653 UYO196653 VIK196653 VSG196653 WCC196653 WLY196653 WVU196653 M262189 JI262189 TE262189 ADA262189 AMW262189 AWS262189 BGO262189 BQK262189 CAG262189 CKC262189 CTY262189 DDU262189 DNQ262189 DXM262189 EHI262189 ERE262189 FBA262189 FKW262189 FUS262189 GEO262189 GOK262189 GYG262189 HIC262189 HRY262189 IBU262189 ILQ262189 IVM262189 JFI262189 JPE262189 JZA262189 KIW262189 KSS262189 LCO262189 LMK262189 LWG262189 MGC262189 MPY262189 MZU262189 NJQ262189 NTM262189 ODI262189 ONE262189 OXA262189 PGW262189 PQS262189 QAO262189 QKK262189 QUG262189 REC262189 RNY262189 RXU262189 SHQ262189 SRM262189 TBI262189 TLE262189 TVA262189 UEW262189 UOS262189 UYO262189 VIK262189 VSG262189 WCC262189 WLY262189 WVU262189 M327725 JI327725 TE327725 ADA327725 AMW327725 AWS327725 BGO327725 BQK327725 CAG327725 CKC327725 CTY327725 DDU327725 DNQ327725 DXM327725 EHI327725 ERE327725 FBA327725 FKW327725 FUS327725 GEO327725 GOK327725 GYG327725 HIC327725 HRY327725 IBU327725 ILQ327725 IVM327725 JFI327725 JPE327725 JZA327725 KIW327725 KSS327725 LCO327725 LMK327725 LWG327725 MGC327725 MPY327725 MZU327725 NJQ327725 NTM327725 ODI327725 ONE327725 OXA327725 PGW327725 PQS327725 QAO327725 QKK327725 QUG327725 REC327725 RNY327725 RXU327725 SHQ327725 SRM327725 TBI327725 TLE327725 TVA327725 UEW327725 UOS327725 UYO327725 VIK327725 VSG327725 WCC327725 WLY327725 WVU327725 M393261 JI393261 TE393261 ADA393261 AMW393261 AWS393261 BGO393261 BQK393261 CAG393261 CKC393261 CTY393261 DDU393261 DNQ393261 DXM393261 EHI393261 ERE393261 FBA393261 FKW393261 FUS393261 GEO393261 GOK393261 GYG393261 HIC393261 HRY393261 IBU393261 ILQ393261 IVM393261 JFI393261 JPE393261 JZA393261 KIW393261 KSS393261 LCO393261 LMK393261 LWG393261 MGC393261 MPY393261 MZU393261 NJQ393261 NTM393261 ODI393261 ONE393261 OXA393261 PGW393261 PQS393261 QAO393261 QKK393261 QUG393261 REC393261 RNY393261 RXU393261 SHQ393261 SRM393261 TBI393261 TLE393261 TVA393261 UEW393261 UOS393261 UYO393261 VIK393261 VSG393261 WCC393261 WLY393261 WVU393261 M458797 JI458797 TE458797 ADA458797 AMW458797 AWS458797 BGO458797 BQK458797 CAG458797 CKC458797 CTY458797 DDU458797 DNQ458797 DXM458797 EHI458797 ERE458797 FBA458797 FKW458797 FUS458797 GEO458797 GOK458797 GYG458797 HIC458797 HRY458797 IBU458797 ILQ458797 IVM458797 JFI458797 JPE458797 JZA458797 KIW458797 KSS458797 LCO458797 LMK458797 LWG458797 MGC458797 MPY458797 MZU458797 NJQ458797 NTM458797 ODI458797 ONE458797 OXA458797 PGW458797 PQS458797 QAO458797 QKK458797 QUG458797 REC458797 RNY458797 RXU458797 SHQ458797 SRM458797 TBI458797 TLE458797 TVA458797 UEW458797 UOS458797 UYO458797 VIK458797 VSG458797 WCC458797 WLY458797 WVU458797 M524333 JI524333 TE524333 ADA524333 AMW524333 AWS524333 BGO524333 BQK524333 CAG524333 CKC524333 CTY524333 DDU524333 DNQ524333 DXM524333 EHI524333 ERE524333 FBA524333 FKW524333 FUS524333 GEO524333 GOK524333 GYG524333 HIC524333 HRY524333 IBU524333 ILQ524333 IVM524333 JFI524333 JPE524333 JZA524333 KIW524333 KSS524333 LCO524333 LMK524333 LWG524333 MGC524333 MPY524333 MZU524333 NJQ524333 NTM524333 ODI524333 ONE524333 OXA524333 PGW524333 PQS524333 QAO524333 QKK524333 QUG524333 REC524333 RNY524333 RXU524333 SHQ524333 SRM524333 TBI524333 TLE524333 TVA524333 UEW524333 UOS524333 UYO524333 VIK524333 VSG524333 WCC524333 WLY524333 WVU524333 M589869 JI589869 TE589869 ADA589869 AMW589869 AWS589869 BGO589869 BQK589869 CAG589869 CKC589869 CTY589869 DDU589869 DNQ589869 DXM589869 EHI589869 ERE589869 FBA589869 FKW589869 FUS589869 GEO589869 GOK589869 GYG589869 HIC589869 HRY589869 IBU589869 ILQ589869 IVM589869 JFI589869 JPE589869 JZA589869 KIW589869 KSS589869 LCO589869 LMK589869 LWG589869 MGC589869 MPY589869 MZU589869 NJQ589869 NTM589869 ODI589869 ONE589869 OXA589869 PGW589869 PQS589869 QAO589869 QKK589869 QUG589869 REC589869 RNY589869 RXU589869 SHQ589869 SRM589869 TBI589869 TLE589869 TVA589869 UEW589869 UOS589869 UYO589869 VIK589869 VSG589869 WCC589869 WLY589869 WVU589869 M655405 JI655405 TE655405 ADA655405 AMW655405 AWS655405 BGO655405 BQK655405 CAG655405 CKC655405 CTY655405 DDU655405 DNQ655405 DXM655405 EHI655405 ERE655405 FBA655405 FKW655405 FUS655405 GEO655405 GOK655405 GYG655405 HIC655405 HRY655405 IBU655405 ILQ655405 IVM655405 JFI655405 JPE655405 JZA655405 KIW655405 KSS655405 LCO655405 LMK655405 LWG655405 MGC655405 MPY655405 MZU655405 NJQ655405 NTM655405 ODI655405 ONE655405 OXA655405 PGW655405 PQS655405 QAO655405 QKK655405 QUG655405 REC655405 RNY655405 RXU655405 SHQ655405 SRM655405 TBI655405 TLE655405 TVA655405 UEW655405 UOS655405 UYO655405 VIK655405 VSG655405 WCC655405 WLY655405 WVU655405 M720941 JI720941 TE720941 ADA720941 AMW720941 AWS720941 BGO720941 BQK720941 CAG720941 CKC720941 CTY720941 DDU720941 DNQ720941 DXM720941 EHI720941 ERE720941 FBA720941 FKW720941 FUS720941 GEO720941 GOK720941 GYG720941 HIC720941 HRY720941 IBU720941 ILQ720941 IVM720941 JFI720941 JPE720941 JZA720941 KIW720941 KSS720941 LCO720941 LMK720941 LWG720941 MGC720941 MPY720941 MZU720941 NJQ720941 NTM720941 ODI720941 ONE720941 OXA720941 PGW720941 PQS720941 QAO720941 QKK720941 QUG720941 REC720941 RNY720941 RXU720941 SHQ720941 SRM720941 TBI720941 TLE720941 TVA720941 UEW720941 UOS720941 UYO720941 VIK720941 VSG720941 WCC720941 WLY720941 WVU720941 M786477 JI786477 TE786477 ADA786477 AMW786477 AWS786477 BGO786477 BQK786477 CAG786477 CKC786477 CTY786477 DDU786477 DNQ786477 DXM786477 EHI786477 ERE786477 FBA786477 FKW786477 FUS786477 GEO786477 GOK786477 GYG786477 HIC786477 HRY786477 IBU786477 ILQ786477 IVM786477 JFI786477 JPE786477 JZA786477 KIW786477 KSS786477 LCO786477 LMK786477 LWG786477 MGC786477 MPY786477 MZU786477 NJQ786477 NTM786477 ODI786477 ONE786477 OXA786477 PGW786477 PQS786477 QAO786477 QKK786477 QUG786477 REC786477 RNY786477 RXU786477 SHQ786477 SRM786477 TBI786477 TLE786477 TVA786477 UEW786477 UOS786477 UYO786477 VIK786477 VSG786477 WCC786477 WLY786477 WVU786477 M852013 JI852013 TE852013 ADA852013 AMW852013 AWS852013 BGO852013 BQK852013 CAG852013 CKC852013 CTY852013 DDU852013 DNQ852013 DXM852013 EHI852013 ERE852013 FBA852013 FKW852013 FUS852013 GEO852013 GOK852013 GYG852013 HIC852013 HRY852013 IBU852013 ILQ852013 IVM852013 JFI852013 JPE852013 JZA852013 KIW852013 KSS852013 LCO852013 LMK852013 LWG852013 MGC852013 MPY852013 MZU852013 NJQ852013 NTM852013 ODI852013 ONE852013 OXA852013 PGW852013 PQS852013 QAO852013 QKK852013 QUG852013 REC852013 RNY852013 RXU852013 SHQ852013 SRM852013 TBI852013 TLE852013 TVA852013 UEW852013 UOS852013 UYO852013 VIK852013 VSG852013 WCC852013 WLY852013 WVU852013 M917549 JI917549 TE917549 ADA917549 AMW917549 AWS917549 BGO917549 BQK917549 CAG917549 CKC917549 CTY917549 DDU917549 DNQ917549 DXM917549 EHI917549 ERE917549 FBA917549 FKW917549 FUS917549 GEO917549 GOK917549 GYG917549 HIC917549 HRY917549 IBU917549 ILQ917549 IVM917549 JFI917549 JPE917549 JZA917549 KIW917549 KSS917549 LCO917549 LMK917549 LWG917549 MGC917549 MPY917549 MZU917549 NJQ917549 NTM917549 ODI917549 ONE917549 OXA917549 PGW917549 PQS917549 QAO917549 QKK917549 QUG917549 REC917549 RNY917549 RXU917549 SHQ917549 SRM917549 TBI917549 TLE917549 TVA917549 UEW917549 UOS917549 UYO917549 VIK917549 VSG917549 WCC917549 WLY917549 WVU917549 M983085 JI983085 TE983085 ADA983085 AMW983085 AWS983085 BGO983085 BQK983085 CAG983085 CKC983085 CTY983085 DDU983085 DNQ983085 DXM983085 EHI983085 ERE983085 FBA983085 FKW983085 FUS983085 GEO983085 GOK983085 GYG983085 HIC983085 HRY983085 IBU983085 ILQ983085 IVM983085 JFI983085 JPE983085 JZA983085 KIW983085 KSS983085 LCO983085 LMK983085 LWG983085 MGC983085 MPY983085 MZU983085 NJQ983085 NTM983085 ODI983085 ONE983085 OXA983085 PGW983085 PQS983085 QAO983085 QKK983085 QUG983085 REC983085 RNY983085 RXU983085 SHQ983085 SRM983085 TBI983085 TLE983085 TVA983085 UEW983085 UOS983085 UYO983085 VIK983085 VSG983085 WCC983085 WLY983085 WVU983085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WVW983056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9</vt:i4>
      </vt:variant>
    </vt:vector>
  </HeadingPairs>
  <TitlesOfParts>
    <vt:vector size="17" baseType="lpstr">
      <vt:lpstr>F12_lista</vt:lpstr>
      <vt:lpstr>F12</vt:lpstr>
      <vt:lpstr>F12_5-8.</vt:lpstr>
      <vt:lpstr>L12</vt:lpstr>
      <vt:lpstr>L12_5-8.</vt:lpstr>
      <vt:lpstr>F18</vt:lpstr>
      <vt:lpstr>F18_5-8.</vt:lpstr>
      <vt:lpstr>L18</vt:lpstr>
      <vt:lpstr>F12_lista!Nyomtatási_cím</vt:lpstr>
      <vt:lpstr>'F12'!Nyomtatási_terület</vt:lpstr>
      <vt:lpstr>'F12_5-8.'!Nyomtatási_terület</vt:lpstr>
      <vt:lpstr>F12_lista!Nyomtatási_terület</vt:lpstr>
      <vt:lpstr>'F18'!Nyomtatási_terület</vt:lpstr>
      <vt:lpstr>'F18_5-8.'!Nyomtatási_terület</vt:lpstr>
      <vt:lpstr>'L12'!Nyomtatási_terület</vt:lpstr>
      <vt:lpstr>'L12_5-8.'!Nyomtatási_terület</vt:lpstr>
      <vt:lpstr>'L18'!Nyomtatási_terület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László Nagy</dc:creator>
  <cp:lastModifiedBy>Guti János</cp:lastModifiedBy>
  <cp:lastPrinted>2025-08-09T17:46:15Z</cp:lastPrinted>
  <dcterms:created xsi:type="dcterms:W3CDTF">2025-06-16T16:06:59Z</dcterms:created>
  <dcterms:modified xsi:type="dcterms:W3CDTF">2025-08-14T11:07:56Z</dcterms:modified>
</cp:coreProperties>
</file>